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212"/>
  <workbookPr filterPrivacy="1" hidePivotFieldList="1" defaultThemeVersion="124226"/>
  <xr:revisionPtr revIDLastSave="0" documentId="8_{FCB2D3AE-726B-0E40-95B7-861788FA07E5}" xr6:coauthVersionLast="46" xr6:coauthVersionMax="46" xr10:uidLastSave="{00000000-0000-0000-0000-000000000000}"/>
  <bookViews>
    <workbookView xWindow="120" yWindow="1980" windowWidth="24240" windowHeight="13560" tabRatio="941" activeTab="2"/>
  </bookViews>
  <sheets>
    <sheet name="estimare venit" sheetId="55" r:id="rId1"/>
    <sheet name="categorii de asigurati" sheetId="35" r:id="rId2"/>
    <sheet name="legenda" sheetId="54" r:id="rId3"/>
  </sheets>
  <definedNames>
    <definedName name="_xlnm.Database">#REF!</definedName>
    <definedName name="_xlnm.Print_Area" localSheetId="1">'categorii de asigurati'!$A$1:$H$37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55" l="1"/>
  <c r="C35" i="55"/>
  <c r="F35" i="55" s="1"/>
  <c r="H35" i="55" s="1"/>
  <c r="F6" i="55"/>
  <c r="F10" i="55"/>
  <c r="F13" i="55"/>
  <c r="F14" i="55"/>
  <c r="D15" i="55"/>
  <c r="D35" i="35"/>
  <c r="D34" i="35"/>
  <c r="E8" i="35"/>
  <c r="E34" i="35" s="1"/>
  <c r="E36" i="35" s="1"/>
  <c r="H31" i="35"/>
  <c r="H35" i="35" s="1"/>
  <c r="F15" i="35"/>
  <c r="G26" i="35"/>
  <c r="F21" i="35"/>
  <c r="G22" i="35"/>
  <c r="G34" i="35" s="1"/>
  <c r="G36" i="35" s="1"/>
  <c r="F17" i="35"/>
  <c r="F19" i="35"/>
  <c r="E11" i="35"/>
  <c r="E35" i="35" s="1"/>
  <c r="F18" i="35"/>
  <c r="G23" i="35"/>
  <c r="F12" i="35"/>
  <c r="F34" i="35"/>
  <c r="F36" i="35" s="1"/>
  <c r="G25" i="35"/>
  <c r="F16" i="35"/>
  <c r="E9" i="35"/>
  <c r="E10" i="35"/>
  <c r="H30" i="35"/>
  <c r="H32" i="35"/>
  <c r="H34" i="35" s="1"/>
  <c r="H29" i="35"/>
  <c r="H33" i="35"/>
  <c r="G27" i="35"/>
  <c r="G35" i="35"/>
  <c r="G24" i="35"/>
  <c r="F20" i="35"/>
  <c r="F13" i="35"/>
  <c r="H28" i="35"/>
  <c r="F14" i="35"/>
  <c r="F9" i="55"/>
  <c r="F5" i="55"/>
  <c r="F15" i="55" s="1"/>
  <c r="A23" i="55" s="1"/>
  <c r="F7" i="55"/>
  <c r="F12" i="55"/>
  <c r="F8" i="55"/>
  <c r="F11" i="55"/>
  <c r="C15" i="55"/>
  <c r="D16" i="55" s="1"/>
  <c r="F35" i="35"/>
  <c r="D36" i="35"/>
  <c r="H36" i="35" l="1"/>
  <c r="E37" i="35" s="1"/>
  <c r="B23" i="55" s="1"/>
  <c r="H23" i="55" l="1"/>
  <c r="F23" i="55"/>
  <c r="D23" i="55"/>
  <c r="I23" i="55" s="1"/>
  <c r="K23" i="55" s="1"/>
  <c r="K33" i="55" s="1"/>
</calcChain>
</file>

<file path=xl/sharedStrings.xml><?xml version="1.0" encoding="utf-8"?>
<sst xmlns="http://schemas.openxmlformats.org/spreadsheetml/2006/main" count="220" uniqueCount="89">
  <si>
    <t>TOTAL</t>
  </si>
  <si>
    <t>C5</t>
  </si>
  <si>
    <t>C1</t>
  </si>
  <si>
    <t>C2</t>
  </si>
  <si>
    <t>C3</t>
  </si>
  <si>
    <t>X</t>
  </si>
  <si>
    <t>Copii încredințați sau dați în plasament</t>
  </si>
  <si>
    <t>4-18 ani</t>
  </si>
  <si>
    <t>0 - 3 ani</t>
  </si>
  <si>
    <t>19-39 ani</t>
  </si>
  <si>
    <t>40-59 ani</t>
  </si>
  <si>
    <t>60+ ani</t>
  </si>
  <si>
    <t>F</t>
  </si>
  <si>
    <t>M</t>
  </si>
  <si>
    <t>TOTAL GENERAL</t>
  </si>
  <si>
    <t>Majorari de punctaj datorate categoriilor de asigurați înscriși pe listă</t>
  </si>
  <si>
    <t>C7</t>
  </si>
  <si>
    <t>C9=C1+C2+C4-C6+C8</t>
  </si>
  <si>
    <t>C10</t>
  </si>
  <si>
    <t>C11=C9*C10/12</t>
  </si>
  <si>
    <t>C4=(C1+C2)*C3</t>
  </si>
  <si>
    <t>C6=(C1+C2)*C5</t>
  </si>
  <si>
    <t>C8=(C1+C2)*C7</t>
  </si>
  <si>
    <t>*) Col. C3 se va completa cu "20" doar de catre medicul primar</t>
  </si>
  <si>
    <t>**) Col. C5 se va completa cu "10" doar de catre medicul care nu a promovat un examen de specialitate</t>
  </si>
  <si>
    <t>***) Col. C7 se va completa cu "procentul aferent sporului de zona acordat cabinetului medical" doar de catre medicul care desfasoara activitate intr-un cabinet medical care beneficiaza de spor de zona. (De ex. daca avem un cabinet care beneficiaza de spor de zona de 15% se va trece 15)</t>
  </si>
  <si>
    <t>Total general puncte per capita / an</t>
  </si>
  <si>
    <t>C3=C1*C2</t>
  </si>
  <si>
    <t>C4</t>
  </si>
  <si>
    <t>**) Col. C4 se va completa cu "10" doar de catre medicul care nu a promovat un examen de specialitate</t>
  </si>
  <si>
    <t>C5=C1*C4</t>
  </si>
  <si>
    <t>C6=C1+C3-C5</t>
  </si>
  <si>
    <t>C8=C6*C7</t>
  </si>
  <si>
    <t>Număr persoane private de libertate
+5% = 0,37</t>
  </si>
  <si>
    <t>Număr persoane din centre de îngrijiri și asistență</t>
  </si>
  <si>
    <t>Număr pensionari de invaliditate</t>
  </si>
  <si>
    <t>Număr persoane private de libertate</t>
  </si>
  <si>
    <t>Grupe de vârstă</t>
  </si>
  <si>
    <t>Total persoane înscrise pe listă</t>
  </si>
  <si>
    <t>Număr persoane asigurate înscrise pe lista medicului de familie</t>
  </si>
  <si>
    <t>Total numar puncte pe an aferente persoanelor asigurate înscrise pe lista medicului de familie</t>
  </si>
  <si>
    <t xml:space="preserve">Majorare 20% în funcție de gradul profesional*) </t>
  </si>
  <si>
    <t>Diminuarea cu 10% pentru medicii care nu au promovat un examen de specialitate**)</t>
  </si>
  <si>
    <t>Număr puncte în plus aferente gradului profesional</t>
  </si>
  <si>
    <t>Număr puncte în minus pt medicii fără specialitate</t>
  </si>
  <si>
    <t>Spor de zonă***) 
(%)</t>
  </si>
  <si>
    <t>Majorare puncte în funcție de % acordat localităţilor pe baza criteriilor aprobate prin ordin MS/CNAS</t>
  </si>
  <si>
    <t>Diminuarea 10% pentru medicii care nu au promovat un examen de specialitate**)</t>
  </si>
  <si>
    <t>*) Col. C2 se va completa cu "20" doar de către medicul primar</t>
  </si>
  <si>
    <t>ESTIMARE VENIT PRIN PLATA PE SERVICIU MEDICAL / LUNĂ</t>
  </si>
  <si>
    <t>Număr persoane beneficiare ale pachetului minimal înscrise pe lista medicului de familie</t>
  </si>
  <si>
    <t>Număr puncte / asigurat / an</t>
  </si>
  <si>
    <t>Puncte per capita / an aferente persoanelor asigurate</t>
  </si>
  <si>
    <t>Număr persoane din centrele de îngrijiri și asistență +5% = 0,38</t>
  </si>
  <si>
    <t>Număr pensionari de invaliditate 
11 puncte = 3.67</t>
  </si>
  <si>
    <t>ESTIMARE VENIT PRIN PLATA PER CAPITA / LUNĂ</t>
  </si>
  <si>
    <t>Număr puncte pe serviciu medical / lună</t>
  </si>
  <si>
    <t>Total general puncte pe serviciu medical</t>
  </si>
  <si>
    <t xml:space="preserve"> Venit pe serviciu medical estimat / lună
- lei -</t>
  </si>
  <si>
    <t>Valoarea minim garantată 
- lei -</t>
  </si>
  <si>
    <t>Valoarea minim garantata 
- lei -</t>
  </si>
  <si>
    <t xml:space="preserve"> Venit per capita estimat / lună
- lei -</t>
  </si>
  <si>
    <t>Număr puncte în minus pentru medicii fără specialitate</t>
  </si>
  <si>
    <t>Categorii de asigurați</t>
  </si>
  <si>
    <t>Grupa vârstă</t>
  </si>
  <si>
    <t>Sex</t>
  </si>
  <si>
    <t>Copii în plasament + instituționalizați 
+5% = 0,53</t>
  </si>
  <si>
    <t>c1</t>
  </si>
  <si>
    <t>c2</t>
  </si>
  <si>
    <t>c3</t>
  </si>
  <si>
    <t>c4</t>
  </si>
  <si>
    <t>c5</t>
  </si>
  <si>
    <t>c6</t>
  </si>
  <si>
    <t>c7</t>
  </si>
  <si>
    <t>c8</t>
  </si>
  <si>
    <t xml:space="preserve">TOTAL </t>
  </si>
  <si>
    <t>Sexul</t>
  </si>
  <si>
    <t>Medicul de familie care are înscrise pe listă persoane care fac parte din urmatoarele categorii:</t>
  </si>
  <si>
    <t xml:space="preserve">Categorii de asigurați înscriși pe listele medicilor de familie </t>
  </si>
  <si>
    <r>
      <t xml:space="preserve">trebuie sa completeze numărul acestora pe coloana C4 din sheet-ul </t>
    </r>
    <r>
      <rPr>
        <b/>
        <i/>
        <sz val="10"/>
        <rFont val="Arial"/>
        <family val="2"/>
        <charset val="238"/>
      </rPr>
      <t>categorii de asigurați,</t>
    </r>
    <r>
      <rPr>
        <sz val="10"/>
        <rFont val="Arial"/>
        <family val="2"/>
        <charset val="238"/>
      </rPr>
      <t xml:space="preserve"> respectând vârsta si sexul,</t>
    </r>
  </si>
  <si>
    <t xml:space="preserve"> - Copii încredințați sau dați în plasament,</t>
  </si>
  <si>
    <t xml:space="preserve"> - Persoane din centre de îngrijiri și asistență,</t>
  </si>
  <si>
    <t xml:space="preserve"> - Pensionari de invaliditate,</t>
  </si>
  <si>
    <t xml:space="preserve"> - Persoane private de libertate,</t>
  </si>
  <si>
    <r>
      <t xml:space="preserve">Dacă nu există persoane care aparțin categoriilor mai sus menționate se va completa direct sheet-ul </t>
    </r>
    <r>
      <rPr>
        <b/>
        <i/>
        <sz val="10"/>
        <rFont val="Arial"/>
        <family val="2"/>
        <charset val="238"/>
      </rPr>
      <t>estimare venit</t>
    </r>
    <r>
      <rPr>
        <sz val="10"/>
        <rFont val="Arial"/>
        <family val="2"/>
        <charset val="238"/>
      </rPr>
      <t>.</t>
    </r>
  </si>
  <si>
    <r>
      <t xml:space="preserve">apoi va completa datele din câmpurile colorate cu galben în sheet-ul </t>
    </r>
    <r>
      <rPr>
        <b/>
        <i/>
        <sz val="10"/>
        <rFont val="Arial"/>
        <family val="2"/>
        <charset val="238"/>
      </rPr>
      <t>estimare venit</t>
    </r>
    <r>
      <rPr>
        <sz val="10"/>
        <rFont val="Arial"/>
        <family val="2"/>
        <charset val="238"/>
      </rPr>
      <t xml:space="preserve">. </t>
    </r>
  </si>
  <si>
    <t>câmpurile colorate cu albastru sunt populate cu formule, vă rugăm să nu le modificați</t>
  </si>
  <si>
    <t xml:space="preserve"> câmpurile colorate cu galben se vor completa de către medicul de familie</t>
  </si>
  <si>
    <t>Total venit estimat/ lună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</si>
</sst>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_(* #,##0.00_);_(* \(#,##0.00\);_(* &quot;-&quot;??_);_(@_)"/>
    <numFmt numFmtId="181" formatCode="_(* #,##0_);_(* \(#,##0\);_(* &quot;-&quot;??_);_(@_)"/>
  </numFmts>
  <fonts count="50" x14ac:knownFonts="1">
    <font>
      <sz val="10"/>
      <name val="Arial"/>
    </font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u/>
      <sz val="13"/>
      <color indexed="12"/>
      <name val="Arial"/>
      <family val="2"/>
    </font>
    <font>
      <u/>
      <sz val="10"/>
      <color indexed="12"/>
      <name val="Arial"/>
      <family val="2"/>
    </font>
    <font>
      <u/>
      <sz val="7.5"/>
      <color indexed="12"/>
      <name val="Arial"/>
      <family val="2"/>
    </font>
    <font>
      <u/>
      <sz val="7.5"/>
      <color indexed="12"/>
      <name val="Arial"/>
      <family val="2"/>
      <charset val="238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sz val="11"/>
      <color indexed="19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i/>
      <sz val="8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4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FF99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0">
    <xf numFmtId="0" fontId="0" fillId="0" borderId="0"/>
    <xf numFmtId="0" fontId="13" fillId="2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4" borderId="0" applyNumberFormat="0" applyBorder="0" applyAlignment="0" applyProtection="0"/>
    <xf numFmtId="0" fontId="13" fillId="9" borderId="0" applyNumberFormat="0" applyBorder="0" applyAlignment="0" applyProtection="0"/>
    <xf numFmtId="0" fontId="13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4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5" fillId="8" borderId="0" applyNumberFormat="0" applyBorder="0" applyAlignment="0" applyProtection="0"/>
    <xf numFmtId="0" fontId="16" fillId="16" borderId="1" applyNumberFormat="0" applyAlignment="0" applyProtection="0"/>
    <xf numFmtId="0" fontId="17" fillId="0" borderId="2" applyNumberFormat="0" applyFill="0" applyAlignment="0" applyProtection="0"/>
    <xf numFmtId="179" fontId="1" fillId="0" borderId="0" applyFont="0" applyFill="0" applyBorder="0" applyAlignment="0" applyProtection="0"/>
    <xf numFmtId="179" fontId="44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7" fillId="0" borderId="0" applyFont="0" applyFill="0" applyBorder="0" applyAlignment="0" applyProtection="0"/>
    <xf numFmtId="3" fontId="1" fillId="0" borderId="0"/>
    <xf numFmtId="3" fontId="7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16" borderId="4" applyNumberFormat="0" applyAlignment="0" applyProtection="0"/>
    <xf numFmtId="0" fontId="24" fillId="9" borderId="1" applyNumberFormat="0" applyAlignment="0" applyProtection="0"/>
    <xf numFmtId="0" fontId="25" fillId="9" borderId="0" applyNumberFormat="0" applyBorder="0" applyAlignment="0" applyProtection="0"/>
    <xf numFmtId="0" fontId="46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44" fillId="0" borderId="0"/>
    <xf numFmtId="0" fontId="7" fillId="0" borderId="0"/>
    <xf numFmtId="0" fontId="5" fillId="0" borderId="0"/>
    <xf numFmtId="0" fontId="5" fillId="0" borderId="0"/>
    <xf numFmtId="0" fontId="3" fillId="5" borderId="5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17" borderId="3" applyNumberFormat="0" applyAlignment="0" applyProtection="0"/>
    <xf numFmtId="179" fontId="7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1" fillId="0" borderId="0" applyFont="0" applyFill="0" applyBorder="0" applyAlignment="0" applyProtection="0"/>
  </cellStyleXfs>
  <cellXfs count="200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0" xfId="0" applyAlignment="1">
      <alignment horizontal="right"/>
    </xf>
    <xf numFmtId="0" fontId="0" fillId="20" borderId="0" xfId="0" applyFill="1"/>
    <xf numFmtId="0" fontId="0" fillId="21" borderId="0" xfId="0" applyFill="1"/>
    <xf numFmtId="0" fontId="0" fillId="0" borderId="0" xfId="0" applyProtection="1">
      <protection locked="0"/>
    </xf>
    <xf numFmtId="0" fontId="9" fillId="0" borderId="0" xfId="44" applyFont="1" applyAlignment="1" applyProtection="1">
      <alignment horizontal="left"/>
      <protection locked="0"/>
    </xf>
    <xf numFmtId="181" fontId="7" fillId="0" borderId="0" xfId="28" applyNumberFormat="1" applyFont="1" applyFill="1" applyAlignment="1" applyProtection="1">
      <alignment horizontal="center" vertical="center"/>
      <protection locked="0"/>
    </xf>
    <xf numFmtId="181" fontId="10" fillId="0" borderId="0" xfId="28" applyNumberFormat="1" applyFont="1" applyFill="1" applyAlignment="1" applyProtection="1">
      <alignment horizontal="center" vertical="center"/>
      <protection locked="0"/>
    </xf>
    <xf numFmtId="181" fontId="7" fillId="0" borderId="0" xfId="28" applyNumberFormat="1" applyFont="1" applyProtection="1">
      <protection locked="0"/>
    </xf>
    <xf numFmtId="181" fontId="7" fillId="0" borderId="0" xfId="28" applyNumberFormat="1" applyFont="1" applyFill="1" applyProtection="1">
      <protection locked="0"/>
    </xf>
    <xf numFmtId="179" fontId="0" fillId="0" borderId="0" xfId="28" applyFont="1" applyProtection="1">
      <protection locked="0"/>
    </xf>
    <xf numFmtId="0" fontId="2" fillId="0" borderId="0" xfId="0" applyFont="1" applyProtection="1">
      <protection locked="0"/>
    </xf>
    <xf numFmtId="181" fontId="6" fillId="0" borderId="0" xfId="28" applyNumberFormat="1" applyFont="1" applyAlignment="1" applyProtection="1">
      <alignment horizontal="center"/>
      <protection locked="0"/>
    </xf>
    <xf numFmtId="181" fontId="2" fillId="0" borderId="0" xfId="28" applyNumberFormat="1" applyFont="1" applyFill="1" applyAlignment="1" applyProtection="1">
      <alignment horizontal="center"/>
      <protection locked="0"/>
    </xf>
    <xf numFmtId="1" fontId="8" fillId="0" borderId="0" xfId="51" applyNumberFormat="1" applyFont="1" applyAlignment="1" applyProtection="1">
      <protection locked="0"/>
    </xf>
    <xf numFmtId="1" fontId="8" fillId="0" borderId="0" xfId="51" applyNumberFormat="1" applyFont="1" applyAlignment="1" applyProtection="1">
      <alignment horizontal="center"/>
      <protection locked="0"/>
    </xf>
    <xf numFmtId="1" fontId="8" fillId="0" borderId="0" xfId="51" applyNumberFormat="1" applyFont="1" applyFill="1" applyAlignment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Protection="1">
      <protection locked="0"/>
    </xf>
    <xf numFmtId="179" fontId="0" fillId="0" borderId="0" xfId="28" applyFont="1" applyFill="1" applyProtection="1"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181" fontId="2" fillId="0" borderId="11" xfId="28" applyNumberFormat="1" applyFont="1" applyBorder="1" applyAlignment="1" applyProtection="1">
      <alignment horizontal="center" vertical="center"/>
      <protection locked="0"/>
    </xf>
    <xf numFmtId="0" fontId="35" fillId="18" borderId="12" xfId="44" applyFont="1" applyFill="1" applyBorder="1" applyAlignment="1" applyProtection="1">
      <alignment horizontal="center" vertical="center" wrapText="1"/>
      <protection locked="0"/>
    </xf>
    <xf numFmtId="181" fontId="43" fillId="20" borderId="12" xfId="28" applyNumberFormat="1" applyFont="1" applyFill="1" applyBorder="1" applyProtection="1">
      <protection locked="0"/>
    </xf>
    <xf numFmtId="0" fontId="35" fillId="18" borderId="13" xfId="44" applyFont="1" applyFill="1" applyBorder="1" applyAlignment="1" applyProtection="1">
      <alignment horizontal="center" vertical="center" wrapText="1"/>
      <protection locked="0"/>
    </xf>
    <xf numFmtId="181" fontId="43" fillId="20" borderId="13" xfId="28" applyNumberFormat="1" applyFont="1" applyFill="1" applyBorder="1" applyProtection="1">
      <protection locked="0"/>
    </xf>
    <xf numFmtId="0" fontId="35" fillId="18" borderId="14" xfId="44" applyFont="1" applyFill="1" applyBorder="1" applyAlignment="1" applyProtection="1">
      <alignment horizontal="center" vertical="center" wrapText="1"/>
      <protection locked="0"/>
    </xf>
    <xf numFmtId="181" fontId="43" fillId="20" borderId="14" xfId="28" applyNumberFormat="1" applyFont="1" applyFill="1" applyBorder="1" applyProtection="1">
      <protection locked="0"/>
    </xf>
    <xf numFmtId="10" fontId="0" fillId="0" borderId="0" xfId="54" applyNumberFormat="1" applyFont="1" applyFill="1" applyProtection="1">
      <protection locked="0"/>
    </xf>
    <xf numFmtId="0" fontId="35" fillId="18" borderId="15" xfId="44" applyFont="1" applyFill="1" applyBorder="1" applyAlignment="1" applyProtection="1">
      <alignment horizontal="center" vertical="center" wrapText="1"/>
      <protection locked="0"/>
    </xf>
    <xf numFmtId="181" fontId="43" fillId="20" borderId="15" xfId="28" applyNumberFormat="1" applyFont="1" applyFill="1" applyBorder="1" applyProtection="1">
      <protection locked="0"/>
    </xf>
    <xf numFmtId="0" fontId="35" fillId="18" borderId="16" xfId="44" applyFont="1" applyFill="1" applyBorder="1" applyAlignment="1" applyProtection="1">
      <alignment horizontal="center" vertical="center" wrapText="1"/>
      <protection locked="0"/>
    </xf>
    <xf numFmtId="181" fontId="43" fillId="20" borderId="16" xfId="28" applyNumberFormat="1" applyFont="1" applyFill="1" applyBorder="1" applyProtection="1">
      <protection locked="0"/>
    </xf>
    <xf numFmtId="0" fontId="36" fillId="18" borderId="12" xfId="44" applyFont="1" applyFill="1" applyBorder="1" applyAlignment="1" applyProtection="1">
      <alignment horizontal="center" vertical="center" wrapText="1"/>
      <protection locked="0"/>
    </xf>
    <xf numFmtId="0" fontId="36" fillId="18" borderId="13" xfId="44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4" fontId="10" fillId="0" borderId="0" xfId="0" applyNumberFormat="1" applyFont="1" applyBorder="1" applyAlignment="1" applyProtection="1">
      <alignment horizontal="center" vertical="center"/>
      <protection locked="0"/>
    </xf>
    <xf numFmtId="181" fontId="37" fillId="0" borderId="0" xfId="28" applyNumberFormat="1" applyFont="1" applyFill="1" applyBorder="1" applyAlignment="1" applyProtection="1">
      <alignment horizontal="center" vertical="center"/>
      <protection locked="0"/>
    </xf>
    <xf numFmtId="181" fontId="47" fillId="0" borderId="0" xfId="28" applyNumberFormat="1" applyFont="1" applyFill="1" applyAlignment="1" applyProtection="1">
      <alignment horizontal="center" vertical="center"/>
      <protection locked="0"/>
    </xf>
    <xf numFmtId="179" fontId="7" fillId="0" borderId="0" xfId="28" applyNumberFormat="1" applyFont="1" applyFill="1" applyAlignment="1" applyProtection="1">
      <alignment horizontal="center" vertical="center"/>
      <protection locked="0"/>
    </xf>
    <xf numFmtId="4" fontId="10" fillId="0" borderId="0" xfId="28" applyNumberFormat="1" applyFont="1" applyFill="1" applyAlignment="1" applyProtection="1">
      <alignment horizontal="center" vertical="center"/>
    </xf>
    <xf numFmtId="0" fontId="48" fillId="0" borderId="11" xfId="44" applyFont="1" applyFill="1" applyBorder="1" applyAlignment="1" applyProtection="1">
      <alignment horizontal="center" vertical="center" wrapText="1"/>
    </xf>
    <xf numFmtId="0" fontId="48" fillId="0" borderId="11" xfId="0" applyFont="1" applyBorder="1" applyAlignment="1" applyProtection="1">
      <alignment horizontal="center" vertical="center" wrapText="1"/>
    </xf>
    <xf numFmtId="0" fontId="48" fillId="0" borderId="17" xfId="0" applyFont="1" applyBorder="1" applyAlignment="1" applyProtection="1">
      <alignment horizontal="center" vertical="center" wrapText="1"/>
    </xf>
    <xf numFmtId="4" fontId="12" fillId="21" borderId="12" xfId="0" applyNumberFormat="1" applyFont="1" applyFill="1" applyBorder="1" applyAlignment="1" applyProtection="1">
      <alignment horizontal="center" vertical="center"/>
    </xf>
    <xf numFmtId="0" fontId="11" fillId="21" borderId="12" xfId="44" applyFont="1" applyFill="1" applyBorder="1" applyAlignment="1" applyProtection="1">
      <alignment horizontal="center" vertical="center" wrapText="1"/>
    </xf>
    <xf numFmtId="0" fontId="11" fillId="21" borderId="18" xfId="44" applyFont="1" applyFill="1" applyBorder="1" applyAlignment="1" applyProtection="1">
      <alignment horizontal="center" vertical="center" wrapText="1"/>
    </xf>
    <xf numFmtId="4" fontId="12" fillId="21" borderId="13" xfId="0" applyNumberFormat="1" applyFont="1" applyFill="1" applyBorder="1" applyAlignment="1" applyProtection="1">
      <alignment horizontal="center" vertical="center"/>
    </xf>
    <xf numFmtId="0" fontId="11" fillId="21" borderId="13" xfId="44" applyFont="1" applyFill="1" applyBorder="1" applyAlignment="1" applyProtection="1">
      <alignment horizontal="center" vertical="center" wrapText="1"/>
    </xf>
    <xf numFmtId="0" fontId="11" fillId="21" borderId="19" xfId="44" applyFont="1" applyFill="1" applyBorder="1" applyAlignment="1" applyProtection="1">
      <alignment horizontal="center" vertical="center" wrapText="1"/>
    </xf>
    <xf numFmtId="0" fontId="39" fillId="21" borderId="13" xfId="44" applyFont="1" applyFill="1" applyBorder="1" applyAlignment="1" applyProtection="1">
      <alignment horizontal="center" vertical="center" wrapText="1"/>
    </xf>
    <xf numFmtId="4" fontId="12" fillId="21" borderId="14" xfId="0" applyNumberFormat="1" applyFont="1" applyFill="1" applyBorder="1" applyAlignment="1" applyProtection="1">
      <alignment horizontal="center" vertical="center"/>
    </xf>
    <xf numFmtId="0" fontId="39" fillId="21" borderId="14" xfId="44" applyFont="1" applyFill="1" applyBorder="1" applyAlignment="1" applyProtection="1">
      <alignment horizontal="center" vertical="center" wrapText="1"/>
    </xf>
    <xf numFmtId="0" fontId="11" fillId="21" borderId="14" xfId="44" applyFont="1" applyFill="1" applyBorder="1" applyAlignment="1" applyProtection="1">
      <alignment horizontal="center" vertical="center" wrapText="1"/>
    </xf>
    <xf numFmtId="0" fontId="11" fillId="21" borderId="20" xfId="44" applyFont="1" applyFill="1" applyBorder="1" applyAlignment="1" applyProtection="1">
      <alignment horizontal="center" vertical="center" wrapText="1"/>
    </xf>
    <xf numFmtId="0" fontId="11" fillId="21" borderId="12" xfId="0" applyFont="1" applyFill="1" applyBorder="1" applyAlignment="1" applyProtection="1">
      <alignment horizontal="center" vertical="center"/>
    </xf>
    <xf numFmtId="0" fontId="11" fillId="21" borderId="13" xfId="0" applyFont="1" applyFill="1" applyBorder="1" applyAlignment="1" applyProtection="1">
      <alignment horizontal="center" vertical="center"/>
    </xf>
    <xf numFmtId="0" fontId="11" fillId="21" borderId="14" xfId="0" applyFont="1" applyFill="1" applyBorder="1" applyAlignment="1" applyProtection="1">
      <alignment horizontal="center" vertical="center"/>
    </xf>
    <xf numFmtId="0" fontId="11" fillId="21" borderId="15" xfId="0" applyFont="1" applyFill="1" applyBorder="1" applyAlignment="1" applyProtection="1">
      <alignment horizontal="center" vertical="center"/>
    </xf>
    <xf numFmtId="4" fontId="12" fillId="21" borderId="15" xfId="0" applyNumberFormat="1" applyFont="1" applyFill="1" applyBorder="1" applyAlignment="1" applyProtection="1">
      <alignment horizontal="center"/>
    </xf>
    <xf numFmtId="0" fontId="11" fillId="21" borderId="21" xfId="44" applyFont="1" applyFill="1" applyBorder="1" applyAlignment="1" applyProtection="1">
      <alignment horizontal="center" vertical="center" wrapText="1"/>
    </xf>
    <xf numFmtId="4" fontId="12" fillId="21" borderId="13" xfId="0" applyNumberFormat="1" applyFont="1" applyFill="1" applyBorder="1" applyAlignment="1" applyProtection="1">
      <alignment horizontal="center"/>
    </xf>
    <xf numFmtId="0" fontId="11" fillId="21" borderId="16" xfId="0" applyFont="1" applyFill="1" applyBorder="1" applyAlignment="1" applyProtection="1">
      <alignment horizontal="center" vertical="center"/>
    </xf>
    <xf numFmtId="4" fontId="12" fillId="21" borderId="16" xfId="0" applyNumberFormat="1" applyFont="1" applyFill="1" applyBorder="1" applyAlignment="1" applyProtection="1">
      <alignment horizontal="center"/>
    </xf>
    <xf numFmtId="0" fontId="11" fillId="21" borderId="22" xfId="44" applyFont="1" applyFill="1" applyBorder="1" applyAlignment="1" applyProtection="1">
      <alignment horizontal="center" vertical="center" wrapText="1"/>
    </xf>
    <xf numFmtId="4" fontId="12" fillId="21" borderId="18" xfId="0" applyNumberFormat="1" applyFont="1" applyFill="1" applyBorder="1" applyAlignment="1" applyProtection="1">
      <alignment horizontal="center" vertical="center"/>
    </xf>
    <xf numFmtId="4" fontId="12" fillId="21" borderId="19" xfId="0" applyNumberFormat="1" applyFont="1" applyFill="1" applyBorder="1" applyAlignment="1" applyProtection="1">
      <alignment horizontal="center" vertical="center"/>
    </xf>
    <xf numFmtId="4" fontId="12" fillId="21" borderId="20" xfId="0" applyNumberFormat="1" applyFont="1" applyFill="1" applyBorder="1" applyAlignment="1" applyProtection="1">
      <alignment horizontal="center" vertical="center"/>
    </xf>
    <xf numFmtId="4" fontId="36" fillId="21" borderId="12" xfId="0" applyNumberFormat="1" applyFont="1" applyFill="1" applyBorder="1" applyAlignment="1" applyProtection="1">
      <alignment horizontal="center" vertical="center"/>
    </xf>
    <xf numFmtId="4" fontId="36" fillId="21" borderId="18" xfId="0" applyNumberFormat="1" applyFont="1" applyFill="1" applyBorder="1" applyAlignment="1" applyProtection="1">
      <alignment horizontal="center" vertical="center"/>
    </xf>
    <xf numFmtId="4" fontId="36" fillId="21" borderId="13" xfId="0" applyNumberFormat="1" applyFont="1" applyFill="1" applyBorder="1" applyAlignment="1" applyProtection="1">
      <alignment horizontal="center" vertical="center"/>
    </xf>
    <xf numFmtId="4" fontId="36" fillId="21" borderId="19" xfId="0" applyNumberFormat="1" applyFont="1" applyFill="1" applyBorder="1" applyAlignment="1" applyProtection="1">
      <alignment horizontal="center" vertical="center"/>
    </xf>
    <xf numFmtId="181" fontId="34" fillId="21" borderId="12" xfId="28" applyNumberFormat="1" applyFont="1" applyFill="1" applyBorder="1" applyProtection="1"/>
    <xf numFmtId="181" fontId="34" fillId="21" borderId="13" xfId="28" applyNumberFormat="1" applyFont="1" applyFill="1" applyBorder="1" applyProtection="1"/>
    <xf numFmtId="181" fontId="12" fillId="21" borderId="14" xfId="28" applyNumberFormat="1" applyFont="1" applyFill="1" applyBorder="1" applyAlignment="1" applyProtection="1">
      <alignment horizontal="center" vertical="center"/>
    </xf>
    <xf numFmtId="4" fontId="38" fillId="21" borderId="0" xfId="0" applyNumberFormat="1" applyFont="1" applyFill="1" applyBorder="1" applyAlignment="1" applyProtection="1">
      <alignment horizontal="center" vertical="center"/>
    </xf>
    <xf numFmtId="0" fontId="3" fillId="0" borderId="0" xfId="52" applyFont="1" applyBorder="1" applyAlignment="1" applyProtection="1">
      <protection locked="0"/>
    </xf>
    <xf numFmtId="0" fontId="5" fillId="0" borderId="0" xfId="52" applyBorder="1" applyAlignment="1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52" applyFont="1" applyFill="1" applyBorder="1" applyAlignment="1" applyProtection="1">
      <alignment horizontal="center" vertical="center" wrapText="1"/>
      <protection locked="0"/>
    </xf>
    <xf numFmtId="181" fontId="3" fillId="0" borderId="0" xfId="3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41" fillId="20" borderId="13" xfId="44" applyNumberFormat="1" applyFont="1" applyFill="1" applyBorder="1" applyAlignment="1" applyProtection="1">
      <alignment horizontal="center" vertical="center" wrapText="1"/>
      <protection locked="0"/>
    </xf>
    <xf numFmtId="3" fontId="49" fillId="0" borderId="0" xfId="54" applyNumberFormat="1" applyFont="1" applyFill="1" applyBorder="1" applyAlignment="1" applyProtection="1">
      <alignment horizontal="center" vertical="center" wrapText="1"/>
      <protection locked="0"/>
    </xf>
    <xf numFmtId="3" fontId="9" fillId="0" borderId="0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4" fontId="0" fillId="0" borderId="0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3" fontId="47" fillId="0" borderId="0" xfId="0" applyNumberFormat="1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 applyFill="1" applyBorder="1" applyAlignment="1" applyProtection="1">
      <alignment horizontal="center" vertical="center"/>
      <protection locked="0"/>
    </xf>
    <xf numFmtId="4" fontId="2" fillId="0" borderId="0" xfId="0" applyNumberFormat="1" applyFont="1" applyFill="1" applyBorder="1" applyProtection="1">
      <protection locked="0"/>
    </xf>
    <xf numFmtId="4" fontId="2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3" fontId="0" fillId="0" borderId="0" xfId="0" applyNumberFormat="1" applyProtection="1">
      <protection locked="0"/>
    </xf>
    <xf numFmtId="3" fontId="2" fillId="0" borderId="0" xfId="0" applyNumberFormat="1" applyFont="1" applyProtection="1">
      <protection locked="0"/>
    </xf>
    <xf numFmtId="4" fontId="10" fillId="0" borderId="0" xfId="0" applyNumberFormat="1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179" fontId="2" fillId="0" borderId="0" xfId="28" applyNumberFormat="1" applyFont="1" applyFill="1" applyBorder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9" fontId="36" fillId="20" borderId="13" xfId="54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181" fontId="12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181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181" fontId="3" fillId="0" borderId="0" xfId="3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4" fontId="0" fillId="0" borderId="0" xfId="0" applyNumberFormat="1" applyBorder="1" applyProtection="1">
      <protection locked="0"/>
    </xf>
    <xf numFmtId="2" fontId="37" fillId="0" borderId="0" xfId="44" applyNumberFormat="1" applyFont="1" applyFill="1" applyBorder="1" applyAlignment="1" applyProtection="1">
      <alignment vertical="center" wrapText="1"/>
      <protection locked="0"/>
    </xf>
    <xf numFmtId="0" fontId="40" fillId="0" borderId="0" xfId="44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4" fontId="36" fillId="20" borderId="13" xfId="44" applyNumberFormat="1" applyFont="1" applyFill="1" applyBorder="1" applyAlignment="1" applyProtection="1">
      <alignment horizontal="center" vertical="center" wrapText="1"/>
      <protection locked="0"/>
    </xf>
    <xf numFmtId="9" fontId="36" fillId="20" borderId="13" xfId="54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4" fontId="0" fillId="0" borderId="0" xfId="0" applyNumberFormat="1" applyBorder="1" applyAlignment="1" applyProtection="1">
      <alignment vertical="center"/>
      <protection locked="0"/>
    </xf>
    <xf numFmtId="181" fontId="2" fillId="0" borderId="13" xfId="30" applyNumberFormat="1" applyFont="1" applyBorder="1" applyAlignment="1" applyProtection="1">
      <alignment horizontal="center" vertical="center" wrapText="1"/>
    </xf>
    <xf numFmtId="0" fontId="2" fillId="0" borderId="13" xfId="52" applyFont="1" applyBorder="1" applyAlignment="1" applyProtection="1">
      <alignment horizontal="center" vertical="center" wrapText="1"/>
    </xf>
    <xf numFmtId="3" fontId="41" fillId="21" borderId="13" xfId="54" applyNumberFormat="1" applyFont="1" applyFill="1" applyBorder="1" applyAlignment="1" applyProtection="1">
      <alignment horizontal="center" vertical="center" wrapText="1"/>
    </xf>
    <xf numFmtId="4" fontId="9" fillId="21" borderId="13" xfId="54" applyNumberFormat="1" applyFont="1" applyFill="1" applyBorder="1" applyAlignment="1" applyProtection="1">
      <alignment horizontal="center" vertical="center" wrapText="1"/>
    </xf>
    <xf numFmtId="3" fontId="3" fillId="0" borderId="0" xfId="54" applyNumberFormat="1" applyFont="1" applyProtection="1"/>
    <xf numFmtId="4" fontId="12" fillId="21" borderId="0" xfId="0" applyNumberFormat="1" applyFont="1" applyFill="1" applyAlignment="1" applyProtection="1">
      <alignment horizontal="center"/>
    </xf>
    <xf numFmtId="3" fontId="2" fillId="21" borderId="0" xfId="0" applyNumberFormat="1" applyFont="1" applyFill="1" applyAlignment="1" applyProtection="1">
      <alignment horizontal="center" vertical="center"/>
    </xf>
    <xf numFmtId="3" fontId="2" fillId="21" borderId="0" xfId="0" applyNumberFormat="1" applyFont="1" applyFill="1" applyProtection="1"/>
    <xf numFmtId="0" fontId="0" fillId="0" borderId="0" xfId="0" applyProtection="1"/>
    <xf numFmtId="3" fontId="9" fillId="21" borderId="0" xfId="0" applyNumberFormat="1" applyFont="1" applyFill="1" applyProtection="1"/>
    <xf numFmtId="3" fontId="6" fillId="18" borderId="13" xfId="50" applyNumberFormat="1" applyFont="1" applyFill="1" applyBorder="1" applyAlignment="1" applyProtection="1">
      <alignment horizontal="center" vertical="center" wrapText="1"/>
    </xf>
    <xf numFmtId="0" fontId="33" fillId="0" borderId="13" xfId="52" applyFont="1" applyFill="1" applyBorder="1" applyAlignment="1" applyProtection="1">
      <alignment horizontal="center" vertical="center" wrapText="1"/>
    </xf>
    <xf numFmtId="3" fontId="33" fillId="18" borderId="13" xfId="50" applyNumberFormat="1" applyFont="1" applyFill="1" applyBorder="1" applyAlignment="1" applyProtection="1">
      <alignment horizontal="center" vertical="center" wrapText="1"/>
    </xf>
    <xf numFmtId="4" fontId="36" fillId="21" borderId="13" xfId="52" applyNumberFormat="1" applyFont="1" applyFill="1" applyBorder="1" applyAlignment="1" applyProtection="1">
      <alignment horizontal="center" vertical="center" wrapText="1"/>
    </xf>
    <xf numFmtId="4" fontId="36" fillId="21" borderId="13" xfId="50" applyNumberFormat="1" applyFont="1" applyFill="1" applyBorder="1" applyAlignment="1" applyProtection="1">
      <alignment horizontal="center" vertical="center" wrapText="1"/>
    </xf>
    <xf numFmtId="0" fontId="6" fillId="18" borderId="13" xfId="52" applyFont="1" applyFill="1" applyBorder="1" applyAlignment="1" applyProtection="1">
      <alignment horizontal="center" vertical="center" wrapText="1"/>
    </xf>
    <xf numFmtId="181" fontId="33" fillId="0" borderId="13" xfId="28" applyNumberFormat="1" applyFont="1" applyFill="1" applyBorder="1" applyAlignment="1" applyProtection="1">
      <alignment horizontal="center" vertical="center"/>
    </xf>
    <xf numFmtId="39" fontId="36" fillId="21" borderId="13" xfId="28" applyNumberFormat="1" applyFont="1" applyFill="1" applyBorder="1" applyAlignment="1" applyProtection="1">
      <alignment horizontal="center" vertical="center"/>
    </xf>
    <xf numFmtId="39" fontId="36" fillId="22" borderId="13" xfId="28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4" fontId="0" fillId="0" borderId="0" xfId="0" applyNumberFormat="1" applyProtection="1"/>
    <xf numFmtId="0" fontId="0" fillId="0" borderId="0" xfId="0" applyBorder="1" applyProtection="1"/>
    <xf numFmtId="2" fontId="37" fillId="0" borderId="0" xfId="44" applyNumberFormat="1" applyFont="1" applyFill="1" applyBorder="1" applyAlignment="1" applyProtection="1">
      <alignment vertical="center" wrapText="1"/>
    </xf>
    <xf numFmtId="0" fontId="40" fillId="0" borderId="0" xfId="44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2" fillId="18" borderId="13" xfId="52" applyFont="1" applyFill="1" applyBorder="1" applyAlignment="1" applyProtection="1">
      <alignment horizontal="center" vertical="center" wrapText="1"/>
    </xf>
    <xf numFmtId="2" fontId="33" fillId="0" borderId="13" xfId="44" applyNumberFormat="1" applyFont="1" applyFill="1" applyBorder="1" applyAlignment="1" applyProtection="1">
      <alignment horizontal="center" vertical="center" wrapText="1"/>
    </xf>
    <xf numFmtId="0" fontId="33" fillId="0" borderId="13" xfId="44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/>
    </xf>
    <xf numFmtId="0" fontId="33" fillId="0" borderId="13" xfId="0" applyFont="1" applyBorder="1" applyAlignment="1" applyProtection="1">
      <alignment horizontal="center" vertical="center"/>
    </xf>
    <xf numFmtId="0" fontId="36" fillId="21" borderId="13" xfId="0" applyFont="1" applyFill="1" applyBorder="1" applyAlignment="1" applyProtection="1">
      <alignment horizontal="center" vertical="center"/>
    </xf>
    <xf numFmtId="4" fontId="36" fillId="22" borderId="13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Protection="1"/>
    <xf numFmtId="181" fontId="2" fillId="0" borderId="13" xfId="0" applyNumberFormat="1" applyFont="1" applyBorder="1" applyAlignment="1" applyProtection="1">
      <alignment horizontal="center" vertical="center" wrapText="1"/>
    </xf>
    <xf numFmtId="0" fontId="40" fillId="18" borderId="13" xfId="44" applyFont="1" applyFill="1" applyBorder="1" applyAlignment="1" applyProtection="1">
      <alignment horizontal="center" vertical="center" wrapText="1"/>
    </xf>
    <xf numFmtId="0" fontId="10" fillId="18" borderId="16" xfId="52" applyFont="1" applyFill="1" applyBorder="1" applyAlignment="1" applyProtection="1">
      <alignment horizontal="center" vertical="center" wrapText="1"/>
    </xf>
    <xf numFmtId="0" fontId="10" fillId="18" borderId="34" xfId="52" applyFont="1" applyFill="1" applyBorder="1" applyAlignment="1" applyProtection="1">
      <alignment horizontal="center" vertical="center" wrapText="1"/>
    </xf>
    <xf numFmtId="0" fontId="10" fillId="18" borderId="15" xfId="52" applyFont="1" applyFill="1" applyBorder="1" applyAlignment="1" applyProtection="1">
      <alignment horizontal="center" vertical="center" wrapText="1"/>
    </xf>
    <xf numFmtId="4" fontId="10" fillId="23" borderId="16" xfId="52" applyNumberFormat="1" applyFont="1" applyFill="1" applyBorder="1" applyAlignment="1" applyProtection="1">
      <alignment horizontal="center" vertical="center" wrapText="1"/>
    </xf>
    <xf numFmtId="0" fontId="10" fillId="23" borderId="34" xfId="52" applyFont="1" applyFill="1" applyBorder="1" applyAlignment="1" applyProtection="1">
      <alignment horizontal="center" vertical="center" wrapText="1"/>
    </xf>
    <xf numFmtId="0" fontId="10" fillId="23" borderId="15" xfId="52" applyFont="1" applyFill="1" applyBorder="1" applyAlignment="1" applyProtection="1">
      <alignment horizontal="center" vertical="center" wrapText="1"/>
    </xf>
    <xf numFmtId="2" fontId="36" fillId="0" borderId="0" xfId="44" applyNumberFormat="1" applyFont="1" applyFill="1" applyBorder="1" applyAlignment="1" applyProtection="1">
      <alignment horizontal="left" vertical="center" wrapText="1"/>
      <protection locked="0"/>
    </xf>
    <xf numFmtId="2" fontId="36" fillId="0" borderId="0" xfId="44" applyNumberFormat="1" applyFont="1" applyFill="1" applyBorder="1" applyAlignment="1" applyProtection="1">
      <alignment horizontal="left" vertical="center" wrapText="1"/>
    </xf>
    <xf numFmtId="2" fontId="9" fillId="19" borderId="13" xfId="44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1" fontId="42" fillId="0" borderId="0" xfId="51" applyNumberFormat="1" applyFont="1" applyAlignment="1" applyProtection="1">
      <alignment horizontal="center" vertical="center"/>
      <protection locked="0"/>
    </xf>
    <xf numFmtId="2" fontId="2" fillId="19" borderId="13" xfId="44" applyNumberFormat="1" applyFont="1" applyFill="1" applyBorder="1" applyAlignment="1" applyProtection="1">
      <alignment horizontal="center" vertical="center" wrapText="1"/>
      <protection locked="0"/>
    </xf>
    <xf numFmtId="2" fontId="2" fillId="19" borderId="14" xfId="44" applyNumberFormat="1" applyFont="1" applyFill="1" applyBorder="1" applyAlignment="1" applyProtection="1">
      <alignment horizontal="center" vertical="center" wrapText="1"/>
      <protection locked="0"/>
    </xf>
    <xf numFmtId="0" fontId="12" fillId="0" borderId="15" xfId="0" applyFont="1" applyFill="1" applyBorder="1" applyAlignment="1" applyProtection="1">
      <alignment horizontal="center" vertical="center"/>
      <protection locked="0"/>
    </xf>
    <xf numFmtId="181" fontId="36" fillId="0" borderId="26" xfId="30" applyNumberFormat="1" applyFont="1" applyBorder="1" applyAlignment="1" applyProtection="1">
      <alignment horizontal="center" vertical="center" wrapText="1"/>
      <protection locked="0"/>
    </xf>
    <xf numFmtId="181" fontId="36" fillId="0" borderId="27" xfId="30" applyNumberFormat="1" applyFont="1" applyBorder="1" applyAlignment="1" applyProtection="1">
      <alignment horizontal="center" vertical="center" wrapText="1"/>
      <protection locked="0"/>
    </xf>
    <xf numFmtId="181" fontId="36" fillId="0" borderId="28" xfId="30" applyNumberFormat="1" applyFont="1" applyBorder="1" applyAlignment="1" applyProtection="1">
      <alignment horizontal="center" vertical="center" wrapText="1"/>
      <protection locked="0"/>
    </xf>
    <xf numFmtId="181" fontId="36" fillId="0" borderId="29" xfId="30" applyNumberFormat="1" applyFont="1" applyBorder="1" applyAlignment="1" applyProtection="1">
      <alignment horizontal="center" vertical="center" wrapText="1"/>
      <protection locked="0"/>
    </xf>
    <xf numFmtId="181" fontId="36" fillId="0" borderId="30" xfId="30" applyNumberFormat="1" applyFont="1" applyBorder="1" applyAlignment="1" applyProtection="1">
      <alignment horizontal="center" vertical="center" wrapText="1"/>
      <protection locked="0"/>
    </xf>
    <xf numFmtId="181" fontId="36" fillId="0" borderId="31" xfId="30" applyNumberFormat="1" applyFont="1" applyBorder="1" applyAlignment="1" applyProtection="1">
      <alignment horizontal="center" vertical="center" wrapText="1"/>
      <protection locked="0"/>
    </xf>
    <xf numFmtId="181" fontId="2" fillId="0" borderId="32" xfId="30" applyNumberFormat="1" applyFont="1" applyBorder="1" applyAlignment="1" applyProtection="1">
      <alignment horizontal="center" vertical="center" wrapText="1"/>
      <protection locked="0"/>
    </xf>
    <xf numFmtId="181" fontId="2" fillId="0" borderId="24" xfId="30" applyNumberFormat="1" applyFont="1" applyBorder="1" applyAlignment="1" applyProtection="1">
      <alignment horizontal="center" vertical="center" wrapText="1"/>
      <protection locked="0"/>
    </xf>
    <xf numFmtId="181" fontId="2" fillId="0" borderId="33" xfId="30" applyNumberFormat="1" applyFont="1" applyBorder="1" applyAlignment="1" applyProtection="1">
      <alignment horizontal="center" vertical="center" wrapText="1"/>
      <protection locked="0"/>
    </xf>
    <xf numFmtId="2" fontId="2" fillId="19" borderId="15" xfId="44" applyNumberFormat="1" applyFont="1" applyFill="1" applyBorder="1" applyAlignment="1" applyProtection="1">
      <alignment horizontal="center" vertical="center" wrapText="1"/>
      <protection locked="0"/>
    </xf>
    <xf numFmtId="181" fontId="2" fillId="0" borderId="23" xfId="30" applyNumberFormat="1" applyFont="1" applyBorder="1" applyAlignment="1" applyProtection="1">
      <alignment horizontal="center" vertical="center" wrapText="1"/>
      <protection locked="0"/>
    </xf>
    <xf numFmtId="181" fontId="2" fillId="0" borderId="25" xfId="30" applyNumberFormat="1" applyFont="1" applyBorder="1" applyAlignment="1" applyProtection="1">
      <alignment horizontal="center" vertical="center" wrapText="1"/>
      <protection locked="0"/>
    </xf>
    <xf numFmtId="2" fontId="2" fillId="19" borderId="12" xfId="44" applyNumberFormat="1" applyFont="1" applyFill="1" applyBorder="1" applyAlignment="1" applyProtection="1">
      <alignment horizontal="center" vertical="center" wrapText="1"/>
      <protection locked="0"/>
    </xf>
    <xf numFmtId="181" fontId="2" fillId="0" borderId="23" xfId="30" applyNumberFormat="1" applyFont="1" applyFill="1" applyBorder="1" applyAlignment="1" applyProtection="1">
      <alignment horizontal="center" vertical="center" wrapText="1"/>
      <protection locked="0"/>
    </xf>
    <xf numFmtId="181" fontId="2" fillId="0" borderId="24" xfId="30" applyNumberFormat="1" applyFont="1" applyFill="1" applyBorder="1" applyAlignment="1" applyProtection="1">
      <alignment horizontal="center" vertical="center" wrapText="1"/>
      <protection locked="0"/>
    </xf>
    <xf numFmtId="181" fontId="2" fillId="0" borderId="25" xfId="30" applyNumberFormat="1" applyFont="1" applyFill="1" applyBorder="1" applyAlignment="1" applyProtection="1">
      <alignment horizontal="center" vertical="center" wrapText="1"/>
      <protection locked="0"/>
    </xf>
    <xf numFmtId="2" fontId="2" fillId="19" borderId="16" xfId="44" applyNumberFormat="1" applyFont="1" applyFill="1" applyBorder="1" applyAlignment="1" applyProtection="1">
      <alignment horizontal="center" vertical="center" wrapText="1"/>
      <protection locked="0"/>
    </xf>
    <xf numFmtId="181" fontId="2" fillId="0" borderId="0" xfId="30" applyNumberFormat="1" applyFont="1" applyFill="1" applyBorder="1" applyAlignment="1">
      <alignment horizontal="left" vertical="center" wrapText="1"/>
    </xf>
  </cellXfs>
  <cellStyles count="70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un" xfId="25"/>
    <cellStyle name="Calcul" xfId="26"/>
    <cellStyle name="Celulă legată" xfId="27"/>
    <cellStyle name="Comma" xfId="28" builtinId="3"/>
    <cellStyle name="Comma 15" xfId="29"/>
    <cellStyle name="Comma 2" xfId="30"/>
    <cellStyle name="Comma 3" xfId="31"/>
    <cellStyle name="Comma0" xfId="32"/>
    <cellStyle name="Comma0 2" xfId="33"/>
    <cellStyle name="Eronat" xfId="34"/>
    <cellStyle name="Hyperlink 2" xfId="35"/>
    <cellStyle name="Hyperlink 2 2" xfId="36"/>
    <cellStyle name="Hyperlink 3" xfId="37"/>
    <cellStyle name="Hyperlink 4" xfId="38"/>
    <cellStyle name="Hyperlink 5" xfId="39"/>
    <cellStyle name="Ieșire" xfId="40"/>
    <cellStyle name="Intrare" xfId="41"/>
    <cellStyle name="Neutru" xfId="42"/>
    <cellStyle name="Normal" xfId="0" builtinId="0"/>
    <cellStyle name="Normal 12 2" xfId="43"/>
    <cellStyle name="Normal 2" xfId="44"/>
    <cellStyle name="Normal 2 2" xfId="45"/>
    <cellStyle name="Normal 2 2 2" xfId="46"/>
    <cellStyle name="Normal 3" xfId="47"/>
    <cellStyle name="Normal 4" xfId="48"/>
    <cellStyle name="Normal 6" xfId="49"/>
    <cellStyle name="Normal_Majorari puncte per capita - medici 2009 2" xfId="50"/>
    <cellStyle name="Normal_Registru1" xfId="51"/>
    <cellStyle name="Normal_vmg estimare martie 2012" xfId="52"/>
    <cellStyle name="Notă" xfId="53"/>
    <cellStyle name="Per cent" xfId="54" builtinId="5"/>
    <cellStyle name="Percent 2" xfId="55"/>
    <cellStyle name="Procent 2" xfId="56"/>
    <cellStyle name="Text avertisment" xfId="57"/>
    <cellStyle name="Text explicativ" xfId="58"/>
    <cellStyle name="Titlu" xfId="59"/>
    <cellStyle name="Titlu 1" xfId="60"/>
    <cellStyle name="Titlu 2" xfId="61"/>
    <cellStyle name="Titlu 3" xfId="62"/>
    <cellStyle name="Titlu 4" xfId="63"/>
    <cellStyle name="Total 2" xfId="64"/>
    <cellStyle name="Verificare celulă" xfId="65"/>
    <cellStyle name="Virgulă 2" xfId="66"/>
    <cellStyle name="Virgulă 2 2" xfId="67"/>
    <cellStyle name="Virgulă 3" xfId="68"/>
    <cellStyle name="Virgulă_Majorari puncte per capita - medici 2009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S45"/>
  <sheetViews>
    <sheetView topLeftCell="C1" zoomScaleNormal="100" workbookViewId="0">
      <selection activeCell="H39" sqref="H39"/>
    </sheetView>
  </sheetViews>
  <sheetFormatPr baseColWidth="10" defaultColWidth="8.83203125" defaultRowHeight="13" x14ac:dyDescent="0.15"/>
  <cols>
    <col min="1" max="1" width="24.5" style="6" customWidth="1"/>
    <col min="2" max="2" width="17.1640625" style="6" customWidth="1"/>
    <col min="3" max="6" width="27.33203125" style="6" customWidth="1"/>
    <col min="7" max="7" width="19.5" style="6" customWidth="1"/>
    <col min="8" max="8" width="25.5" style="6" customWidth="1"/>
    <col min="9" max="9" width="22.6640625" style="6" customWidth="1"/>
    <col min="10" max="10" width="19.1640625" style="6" customWidth="1"/>
    <col min="11" max="11" width="21.5" style="84" customWidth="1"/>
    <col min="12" max="13" width="11.1640625" style="6" customWidth="1"/>
    <col min="14" max="16" width="11.5" style="6" bestFit="1" customWidth="1"/>
    <col min="17" max="16384" width="8.83203125" style="6"/>
  </cols>
  <sheetData>
    <row r="2" spans="1:17" x14ac:dyDescent="0.15">
      <c r="G2" s="82"/>
      <c r="H2" s="83"/>
    </row>
    <row r="3" spans="1:17" x14ac:dyDescent="0.15">
      <c r="F3" s="85"/>
      <c r="G3" s="85"/>
      <c r="H3" s="85"/>
      <c r="J3" s="85"/>
      <c r="K3" s="85"/>
      <c r="L3" s="85"/>
      <c r="N3" s="85"/>
      <c r="O3" s="85"/>
      <c r="P3" s="85"/>
    </row>
    <row r="4" spans="1:17" ht="91.5" customHeight="1" x14ac:dyDescent="0.15">
      <c r="A4" s="166" t="s">
        <v>37</v>
      </c>
      <c r="B4" s="166" t="s">
        <v>76</v>
      </c>
      <c r="C4" s="129" t="s">
        <v>39</v>
      </c>
      <c r="D4" s="129" t="s">
        <v>50</v>
      </c>
      <c r="E4" s="129" t="s">
        <v>51</v>
      </c>
      <c r="F4" s="130" t="s">
        <v>40</v>
      </c>
      <c r="G4" s="86"/>
      <c r="H4" s="86"/>
      <c r="I4" s="87"/>
      <c r="J4" s="88"/>
      <c r="K4" s="88"/>
      <c r="L4" s="88"/>
      <c r="M4" s="89"/>
      <c r="N4" s="90"/>
      <c r="O4" s="90"/>
      <c r="P4" s="90"/>
    </row>
    <row r="5" spans="1:17" ht="15" x14ac:dyDescent="0.15">
      <c r="A5" s="176" t="s">
        <v>8</v>
      </c>
      <c r="B5" s="167" t="s">
        <v>12</v>
      </c>
      <c r="C5" s="91"/>
      <c r="D5" s="91"/>
      <c r="E5" s="131">
        <v>13</v>
      </c>
      <c r="F5" s="132">
        <f>+C5*E5</f>
        <v>0</v>
      </c>
      <c r="G5" s="92"/>
      <c r="H5" s="93"/>
      <c r="I5" s="94"/>
      <c r="J5" s="95"/>
      <c r="K5" s="95"/>
      <c r="L5" s="95"/>
      <c r="M5" s="96"/>
      <c r="N5" s="95"/>
      <c r="O5" s="95"/>
      <c r="P5" s="95"/>
    </row>
    <row r="6" spans="1:17" ht="15" x14ac:dyDescent="0.15">
      <c r="A6" s="176"/>
      <c r="B6" s="167" t="s">
        <v>13</v>
      </c>
      <c r="C6" s="91"/>
      <c r="D6" s="91"/>
      <c r="E6" s="131">
        <v>13</v>
      </c>
      <c r="F6" s="132">
        <f t="shared" ref="F6:F14" si="0">+C6*E6</f>
        <v>0</v>
      </c>
      <c r="G6" s="92"/>
      <c r="H6" s="93"/>
      <c r="I6" s="94"/>
      <c r="J6" s="95"/>
      <c r="K6" s="95"/>
      <c r="L6" s="95"/>
      <c r="M6" s="96"/>
      <c r="N6" s="95"/>
      <c r="O6" s="95"/>
      <c r="P6" s="95"/>
    </row>
    <row r="7" spans="1:17" ht="15" x14ac:dyDescent="0.15">
      <c r="A7" s="176" t="s">
        <v>7</v>
      </c>
      <c r="B7" s="167" t="s">
        <v>12</v>
      </c>
      <c r="C7" s="91"/>
      <c r="D7" s="91"/>
      <c r="E7" s="131">
        <v>8</v>
      </c>
      <c r="F7" s="132">
        <f t="shared" si="0"/>
        <v>0</v>
      </c>
      <c r="G7" s="92"/>
      <c r="H7" s="93"/>
      <c r="I7" s="94"/>
      <c r="J7" s="95"/>
      <c r="K7" s="95"/>
      <c r="L7" s="95"/>
      <c r="M7" s="96"/>
      <c r="N7" s="95"/>
      <c r="O7" s="95"/>
      <c r="P7" s="95"/>
    </row>
    <row r="8" spans="1:17" ht="15" x14ac:dyDescent="0.15">
      <c r="A8" s="176"/>
      <c r="B8" s="167" t="s">
        <v>13</v>
      </c>
      <c r="C8" s="91"/>
      <c r="D8" s="91"/>
      <c r="E8" s="131">
        <v>8</v>
      </c>
      <c r="F8" s="132">
        <f t="shared" si="0"/>
        <v>0</v>
      </c>
      <c r="G8" s="92"/>
      <c r="H8" s="93"/>
      <c r="I8" s="94"/>
      <c r="J8" s="95"/>
      <c r="K8" s="95"/>
      <c r="L8" s="95"/>
      <c r="M8" s="96"/>
      <c r="N8" s="95"/>
      <c r="O8" s="95"/>
      <c r="P8" s="95"/>
    </row>
    <row r="9" spans="1:17" ht="15" x14ac:dyDescent="0.15">
      <c r="A9" s="176" t="s">
        <v>9</v>
      </c>
      <c r="B9" s="167" t="s">
        <v>12</v>
      </c>
      <c r="C9" s="91"/>
      <c r="D9" s="91"/>
      <c r="E9" s="131">
        <v>4</v>
      </c>
      <c r="F9" s="132">
        <f t="shared" si="0"/>
        <v>0</v>
      </c>
      <c r="G9" s="92"/>
      <c r="H9" s="93"/>
      <c r="I9" s="94"/>
      <c r="J9" s="95"/>
      <c r="K9" s="95"/>
      <c r="L9" s="95"/>
      <c r="M9" s="96"/>
      <c r="N9" s="95"/>
      <c r="O9" s="95"/>
      <c r="P9" s="95"/>
    </row>
    <row r="10" spans="1:17" ht="15" x14ac:dyDescent="0.15">
      <c r="A10" s="176"/>
      <c r="B10" s="167" t="s">
        <v>13</v>
      </c>
      <c r="C10" s="91"/>
      <c r="D10" s="91"/>
      <c r="E10" s="131">
        <v>3</v>
      </c>
      <c r="F10" s="132">
        <f t="shared" si="0"/>
        <v>0</v>
      </c>
      <c r="G10" s="92"/>
      <c r="H10" s="93"/>
      <c r="I10" s="94"/>
      <c r="J10" s="95"/>
      <c r="K10" s="95"/>
      <c r="L10" s="95"/>
      <c r="M10" s="96"/>
      <c r="N10" s="95"/>
      <c r="O10" s="95"/>
      <c r="P10" s="95"/>
    </row>
    <row r="11" spans="1:17" ht="15" x14ac:dyDescent="0.15">
      <c r="A11" s="176" t="s">
        <v>10</v>
      </c>
      <c r="B11" s="167" t="s">
        <v>12</v>
      </c>
      <c r="C11" s="91"/>
      <c r="D11" s="91"/>
      <c r="E11" s="131">
        <v>8</v>
      </c>
      <c r="F11" s="132">
        <f t="shared" si="0"/>
        <v>0</v>
      </c>
      <c r="G11" s="92"/>
      <c r="H11" s="93"/>
      <c r="I11" s="94"/>
      <c r="J11" s="95"/>
      <c r="K11" s="95"/>
      <c r="L11" s="95"/>
      <c r="M11" s="96"/>
      <c r="N11" s="95"/>
      <c r="O11" s="95"/>
      <c r="P11" s="95"/>
    </row>
    <row r="12" spans="1:17" ht="15" x14ac:dyDescent="0.15">
      <c r="A12" s="176"/>
      <c r="B12" s="167" t="s">
        <v>13</v>
      </c>
      <c r="C12" s="91"/>
      <c r="D12" s="91"/>
      <c r="E12" s="131">
        <v>7</v>
      </c>
      <c r="F12" s="132">
        <f t="shared" si="0"/>
        <v>0</v>
      </c>
      <c r="G12" s="92"/>
      <c r="H12" s="93"/>
      <c r="I12" s="94"/>
      <c r="J12" s="95"/>
      <c r="K12" s="95"/>
      <c r="L12" s="95"/>
      <c r="M12" s="96"/>
      <c r="N12" s="95"/>
      <c r="O12" s="95"/>
      <c r="P12" s="95"/>
    </row>
    <row r="13" spans="1:17" ht="15" x14ac:dyDescent="0.15">
      <c r="A13" s="176" t="s">
        <v>11</v>
      </c>
      <c r="B13" s="167" t="s">
        <v>12</v>
      </c>
      <c r="C13" s="91"/>
      <c r="D13" s="91"/>
      <c r="E13" s="131">
        <v>11</v>
      </c>
      <c r="F13" s="132">
        <f t="shared" si="0"/>
        <v>0</v>
      </c>
      <c r="G13" s="92"/>
      <c r="H13" s="93"/>
      <c r="I13" s="94"/>
      <c r="J13" s="95"/>
      <c r="K13" s="95"/>
      <c r="L13" s="95"/>
      <c r="M13" s="96"/>
      <c r="N13" s="95"/>
      <c r="O13" s="95"/>
      <c r="P13" s="95"/>
    </row>
    <row r="14" spans="1:17" ht="15" x14ac:dyDescent="0.15">
      <c r="A14" s="176"/>
      <c r="B14" s="167" t="s">
        <v>13</v>
      </c>
      <c r="C14" s="91"/>
      <c r="D14" s="91"/>
      <c r="E14" s="131">
        <v>11</v>
      </c>
      <c r="F14" s="132">
        <f t="shared" si="0"/>
        <v>0</v>
      </c>
      <c r="G14" s="92"/>
      <c r="H14" s="93"/>
      <c r="I14" s="94"/>
      <c r="J14" s="95"/>
      <c r="K14" s="95"/>
      <c r="L14" s="95"/>
      <c r="M14" s="96"/>
      <c r="N14" s="95"/>
      <c r="O14" s="95"/>
      <c r="P14" s="95"/>
    </row>
    <row r="15" spans="1:17" ht="18" x14ac:dyDescent="0.2">
      <c r="A15" s="137"/>
      <c r="B15" s="137"/>
      <c r="C15" s="135">
        <f>SUM(C5:C14)</f>
        <v>0</v>
      </c>
      <c r="D15" s="136">
        <f>SUM(D5:D14)</f>
        <v>0</v>
      </c>
      <c r="E15" s="133"/>
      <c r="F15" s="134">
        <f>SUM(F5:F14)</f>
        <v>0</v>
      </c>
      <c r="G15" s="97"/>
      <c r="H15" s="98"/>
      <c r="I15" s="98"/>
      <c r="J15" s="99"/>
      <c r="K15" s="99"/>
      <c r="L15" s="99"/>
      <c r="M15" s="99"/>
      <c r="N15" s="99"/>
      <c r="O15" s="99"/>
      <c r="P15" s="99"/>
      <c r="Q15" s="100"/>
    </row>
    <row r="16" spans="1:17" ht="14" x14ac:dyDescent="0.15">
      <c r="A16" s="165" t="s">
        <v>38</v>
      </c>
      <c r="B16" s="137"/>
      <c r="C16" s="137"/>
      <c r="D16" s="138">
        <f>+C15+D15</f>
        <v>0</v>
      </c>
      <c r="E16" s="102"/>
      <c r="F16" s="102"/>
      <c r="G16" s="102"/>
      <c r="H16" s="102"/>
      <c r="I16" s="102"/>
    </row>
    <row r="17" spans="1:19" x14ac:dyDescent="0.15">
      <c r="A17" s="101"/>
      <c r="D17" s="103"/>
      <c r="E17" s="102"/>
      <c r="F17" s="102"/>
      <c r="G17" s="102"/>
      <c r="H17" s="102"/>
      <c r="I17" s="102"/>
    </row>
    <row r="18" spans="1:19" ht="16" x14ac:dyDescent="0.2">
      <c r="N18" s="104"/>
      <c r="O18" s="104"/>
      <c r="P18" s="104"/>
      <c r="Q18" s="105"/>
      <c r="R18" s="96"/>
      <c r="S18" s="96"/>
    </row>
    <row r="19" spans="1:19" ht="18" x14ac:dyDescent="0.15">
      <c r="A19" s="174" t="s">
        <v>55</v>
      </c>
      <c r="B19" s="174"/>
      <c r="C19" s="174"/>
      <c r="D19" s="174"/>
      <c r="E19" s="174"/>
      <c r="F19" s="174"/>
      <c r="N19" s="106"/>
      <c r="O19" s="106"/>
      <c r="P19" s="106"/>
      <c r="Q19" s="105"/>
      <c r="R19" s="96"/>
      <c r="S19" s="96"/>
    </row>
    <row r="21" spans="1:19" ht="70" x14ac:dyDescent="0.15">
      <c r="A21" s="139" t="s">
        <v>52</v>
      </c>
      <c r="B21" s="139" t="s">
        <v>15</v>
      </c>
      <c r="C21" s="139" t="s">
        <v>41</v>
      </c>
      <c r="D21" s="139" t="s">
        <v>43</v>
      </c>
      <c r="E21" s="139" t="s">
        <v>42</v>
      </c>
      <c r="F21" s="139" t="s">
        <v>44</v>
      </c>
      <c r="G21" s="139" t="s">
        <v>45</v>
      </c>
      <c r="H21" s="144" t="s">
        <v>46</v>
      </c>
      <c r="I21" s="144" t="s">
        <v>26</v>
      </c>
      <c r="J21" s="144" t="s">
        <v>60</v>
      </c>
      <c r="K21" s="144" t="s">
        <v>61</v>
      </c>
      <c r="N21" s="107"/>
    </row>
    <row r="22" spans="1:19" s="108" customFormat="1" ht="18" customHeight="1" x14ac:dyDescent="0.15">
      <c r="A22" s="140" t="s">
        <v>2</v>
      </c>
      <c r="B22" s="141" t="s">
        <v>3</v>
      </c>
      <c r="C22" s="141" t="s">
        <v>4</v>
      </c>
      <c r="D22" s="141" t="s">
        <v>20</v>
      </c>
      <c r="E22" s="141" t="s">
        <v>1</v>
      </c>
      <c r="F22" s="141" t="s">
        <v>21</v>
      </c>
      <c r="G22" s="141" t="s">
        <v>16</v>
      </c>
      <c r="H22" s="145" t="s">
        <v>22</v>
      </c>
      <c r="I22" s="145" t="s">
        <v>17</v>
      </c>
      <c r="J22" s="145" t="s">
        <v>18</v>
      </c>
      <c r="K22" s="145" t="s">
        <v>19</v>
      </c>
    </row>
    <row r="23" spans="1:19" s="110" customFormat="1" ht="29.25" customHeight="1" x14ac:dyDescent="0.2">
      <c r="A23" s="142">
        <f>+F15</f>
        <v>0</v>
      </c>
      <c r="B23" s="143">
        <f>+'categorii de asigurati'!E37</f>
        <v>0</v>
      </c>
      <c r="C23" s="109"/>
      <c r="D23" s="143">
        <f>+(A23+B23)*C23</f>
        <v>0</v>
      </c>
      <c r="E23" s="109"/>
      <c r="F23" s="143">
        <f>+(A23+B23)*E23</f>
        <v>0</v>
      </c>
      <c r="G23" s="109"/>
      <c r="H23" s="146">
        <f>+(A23+B23)*G23</f>
        <v>0</v>
      </c>
      <c r="I23" s="146">
        <f>+A23+B23+D23-F23+H23</f>
        <v>0</v>
      </c>
      <c r="J23" s="146">
        <v>6.85</v>
      </c>
      <c r="K23" s="147">
        <f>+I23*J23/12</f>
        <v>0</v>
      </c>
      <c r="N23" s="111"/>
    </row>
    <row r="24" spans="1:19" x14ac:dyDescent="0.15">
      <c r="F24" s="137"/>
    </row>
    <row r="26" spans="1:19" s="112" customFormat="1" ht="17.25" customHeight="1" x14ac:dyDescent="0.15">
      <c r="A26" s="148" t="s">
        <v>23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50"/>
    </row>
    <row r="27" spans="1:19" s="112" customFormat="1" ht="17.25" customHeight="1" x14ac:dyDescent="0.15">
      <c r="A27" s="148" t="s">
        <v>24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50"/>
    </row>
    <row r="28" spans="1:19" ht="36" customHeight="1" x14ac:dyDescent="0.15">
      <c r="A28" s="177" t="s">
        <v>25</v>
      </c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13"/>
    </row>
    <row r="29" spans="1:19" x14ac:dyDescent="0.15">
      <c r="A29" s="137"/>
      <c r="B29" s="137"/>
      <c r="C29" s="137"/>
      <c r="D29" s="137"/>
      <c r="E29" s="137"/>
      <c r="F29" s="137"/>
      <c r="G29" s="137"/>
      <c r="H29" s="137"/>
      <c r="I29" s="137"/>
      <c r="J29" s="137"/>
      <c r="K29" s="151"/>
    </row>
    <row r="30" spans="1:19" s="117" customFormat="1" ht="19.5" customHeight="1" x14ac:dyDescent="0.15">
      <c r="A30" s="114"/>
      <c r="B30" s="114"/>
      <c r="C30" s="89"/>
      <c r="D30" s="115"/>
      <c r="E30" s="116"/>
      <c r="K30" s="118"/>
    </row>
    <row r="31" spans="1:19" s="117" customFormat="1" ht="28.5" customHeight="1" x14ac:dyDescent="0.15">
      <c r="A31" s="175" t="s">
        <v>49</v>
      </c>
      <c r="B31" s="175"/>
      <c r="C31" s="175"/>
      <c r="D31" s="175"/>
      <c r="E31" s="175"/>
      <c r="F31" s="175"/>
      <c r="G31" s="152"/>
      <c r="H31" s="152"/>
      <c r="K31" s="118"/>
    </row>
    <row r="32" spans="1:19" s="117" customFormat="1" ht="14" x14ac:dyDescent="0.15">
      <c r="A32" s="153"/>
      <c r="B32" s="154"/>
      <c r="C32" s="155"/>
      <c r="D32" s="156"/>
      <c r="E32" s="156"/>
      <c r="F32" s="152"/>
      <c r="G32" s="152"/>
      <c r="H32" s="152"/>
      <c r="K32" s="118"/>
    </row>
    <row r="33" spans="1:11" s="117" customFormat="1" ht="42" x14ac:dyDescent="0.15">
      <c r="A33" s="144" t="s">
        <v>56</v>
      </c>
      <c r="B33" s="139" t="s">
        <v>41</v>
      </c>
      <c r="C33" s="139" t="s">
        <v>43</v>
      </c>
      <c r="D33" s="139" t="s">
        <v>47</v>
      </c>
      <c r="E33" s="139" t="s">
        <v>62</v>
      </c>
      <c r="F33" s="144" t="s">
        <v>57</v>
      </c>
      <c r="G33" s="144" t="s">
        <v>59</v>
      </c>
      <c r="H33" s="157" t="s">
        <v>58</v>
      </c>
      <c r="J33" s="168" t="s">
        <v>88</v>
      </c>
      <c r="K33" s="171">
        <f>+K23+H35</f>
        <v>0</v>
      </c>
    </row>
    <row r="34" spans="1:11" s="123" customFormat="1" ht="16.5" customHeight="1" x14ac:dyDescent="0.15">
      <c r="A34" s="158" t="s">
        <v>2</v>
      </c>
      <c r="B34" s="159" t="s">
        <v>3</v>
      </c>
      <c r="C34" s="160" t="s">
        <v>27</v>
      </c>
      <c r="D34" s="161" t="s">
        <v>28</v>
      </c>
      <c r="E34" s="161" t="s">
        <v>30</v>
      </c>
      <c r="F34" s="161" t="s">
        <v>31</v>
      </c>
      <c r="G34" s="161" t="s">
        <v>16</v>
      </c>
      <c r="H34" s="161" t="s">
        <v>32</v>
      </c>
      <c r="J34" s="169"/>
      <c r="K34" s="172"/>
    </row>
    <row r="35" spans="1:11" s="126" customFormat="1" ht="27.75" customHeight="1" x14ac:dyDescent="0.15">
      <c r="A35" s="124"/>
      <c r="B35" s="109"/>
      <c r="C35" s="76">
        <f>+A35*B35</f>
        <v>0</v>
      </c>
      <c r="D35" s="125"/>
      <c r="E35" s="76">
        <f>+A35*D35</f>
        <v>0</v>
      </c>
      <c r="F35" s="76">
        <f>+A35+C35-E35</f>
        <v>0</v>
      </c>
      <c r="G35" s="162">
        <v>4.3</v>
      </c>
      <c r="H35" s="163">
        <f>+F35*G35</f>
        <v>0</v>
      </c>
      <c r="J35" s="170"/>
      <c r="K35" s="173"/>
    </row>
    <row r="36" spans="1:11" s="117" customFormat="1" ht="14" x14ac:dyDescent="0.15">
      <c r="A36" s="119"/>
      <c r="B36" s="120"/>
      <c r="C36" s="121"/>
      <c r="D36" s="122"/>
      <c r="E36" s="122"/>
      <c r="K36" s="118"/>
    </row>
    <row r="37" spans="1:11" s="127" customFormat="1" ht="17.25" customHeight="1" x14ac:dyDescent="0.15">
      <c r="A37" s="148" t="s">
        <v>48</v>
      </c>
      <c r="B37" s="148"/>
      <c r="C37" s="148"/>
      <c r="D37" s="148"/>
      <c r="E37" s="156"/>
      <c r="F37" s="164"/>
      <c r="K37" s="128"/>
    </row>
    <row r="38" spans="1:11" s="127" customFormat="1" ht="21" customHeight="1" x14ac:dyDescent="0.15">
      <c r="A38" s="148" t="s">
        <v>29</v>
      </c>
      <c r="B38" s="148"/>
      <c r="C38" s="148"/>
      <c r="D38" s="148"/>
      <c r="E38" s="156"/>
      <c r="F38" s="164"/>
      <c r="K38" s="128"/>
    </row>
    <row r="39" spans="1:11" s="117" customFormat="1" ht="14" x14ac:dyDescent="0.15">
      <c r="A39" s="153"/>
      <c r="B39" s="154"/>
      <c r="C39" s="155"/>
      <c r="D39" s="156"/>
      <c r="E39" s="156"/>
      <c r="F39" s="152"/>
      <c r="K39" s="118"/>
    </row>
    <row r="40" spans="1:11" s="117" customFormat="1" ht="14" x14ac:dyDescent="0.15">
      <c r="A40" s="153"/>
      <c r="B40" s="154"/>
      <c r="C40" s="155"/>
      <c r="D40" s="156"/>
      <c r="E40" s="156"/>
      <c r="F40" s="152"/>
      <c r="K40" s="118"/>
    </row>
    <row r="41" spans="1:11" x14ac:dyDescent="0.15">
      <c r="A41" s="96"/>
      <c r="B41" s="96"/>
      <c r="C41" s="96"/>
      <c r="D41" s="117"/>
    </row>
    <row r="42" spans="1:11" x14ac:dyDescent="0.15">
      <c r="A42" s="96"/>
      <c r="B42" s="96"/>
      <c r="C42" s="96"/>
      <c r="D42" s="117"/>
    </row>
    <row r="43" spans="1:11" x14ac:dyDescent="0.15">
      <c r="A43" s="96"/>
      <c r="B43" s="96"/>
      <c r="C43" s="96"/>
      <c r="D43" s="117"/>
    </row>
    <row r="44" spans="1:11" x14ac:dyDescent="0.15">
      <c r="A44" s="96"/>
      <c r="B44" s="96"/>
      <c r="C44" s="96"/>
      <c r="D44" s="117"/>
    </row>
    <row r="45" spans="1:11" x14ac:dyDescent="0.15">
      <c r="A45" s="96"/>
      <c r="B45" s="96"/>
      <c r="C45" s="96"/>
    </row>
  </sheetData>
  <sheetProtection password="CCC0" sheet="1"/>
  <mergeCells count="10">
    <mergeCell ref="J33:J35"/>
    <mergeCell ref="K33:K35"/>
    <mergeCell ref="A19:F19"/>
    <mergeCell ref="A31:F31"/>
    <mergeCell ref="A5:A6"/>
    <mergeCell ref="A28:K28"/>
    <mergeCell ref="A7:A8"/>
    <mergeCell ref="A9:A10"/>
    <mergeCell ref="A11:A12"/>
    <mergeCell ref="A13:A14"/>
  </mergeCells>
  <printOptions horizontalCentered="1" verticalCentered="1"/>
  <pageMargins left="0" right="0" top="0" bottom="0" header="0.31496062992125984" footer="0.31496062992125984"/>
  <pageSetup paperSize="9" scale="51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Q39"/>
  <sheetViews>
    <sheetView zoomScale="90" zoomScaleNormal="90" workbookViewId="0">
      <selection activeCell="E23" sqref="E23"/>
    </sheetView>
  </sheetViews>
  <sheetFormatPr baseColWidth="10" defaultColWidth="11.5" defaultRowHeight="13" x14ac:dyDescent="0.15"/>
  <cols>
    <col min="1" max="1" width="21.5" style="19" customWidth="1"/>
    <col min="2" max="2" width="14.5" style="20" customWidth="1"/>
    <col min="3" max="3" width="12.6640625" style="8" customWidth="1"/>
    <col min="4" max="4" width="17" style="8" customWidth="1"/>
    <col min="5" max="5" width="20.33203125" style="8" customWidth="1"/>
    <col min="6" max="8" width="18.83203125" style="8" customWidth="1"/>
    <col min="9" max="9" width="22.33203125" style="8" customWidth="1"/>
    <col min="10" max="10" width="17.83203125" style="8" customWidth="1"/>
    <col min="11" max="11" width="26.33203125" style="8" customWidth="1"/>
    <col min="12" max="12" width="10.1640625" style="8" customWidth="1"/>
    <col min="13" max="13" width="16.6640625" style="8" customWidth="1"/>
    <col min="14" max="26" width="6" style="11" customWidth="1"/>
    <col min="27" max="35" width="6.83203125" style="19" customWidth="1"/>
    <col min="36" max="36" width="8.6640625" style="19" customWidth="1"/>
    <col min="37" max="42" width="7" style="21" customWidth="1"/>
    <col min="43" max="43" width="7.83203125" style="19" customWidth="1"/>
    <col min="44" max="16384" width="11.5" style="19"/>
  </cols>
  <sheetData>
    <row r="1" spans="1:43" s="6" customFormat="1" ht="18.75" customHeight="1" x14ac:dyDescent="0.15">
      <c r="B1" s="7"/>
      <c r="C1" s="8"/>
      <c r="D1" s="8"/>
      <c r="E1" s="8"/>
      <c r="F1" s="8"/>
      <c r="G1" s="9"/>
      <c r="H1" s="9"/>
      <c r="I1" s="8"/>
      <c r="J1" s="8"/>
      <c r="K1" s="8"/>
      <c r="L1" s="8"/>
      <c r="M1" s="8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1"/>
      <c r="AK1" s="12"/>
      <c r="AL1" s="12"/>
      <c r="AM1" s="12"/>
      <c r="AN1" s="12"/>
      <c r="AO1" s="12"/>
      <c r="AP1" s="12"/>
    </row>
    <row r="2" spans="1:43" s="6" customFormat="1" x14ac:dyDescent="0.15">
      <c r="B2" s="13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4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K2" s="12"/>
      <c r="AL2" s="12"/>
      <c r="AM2" s="12"/>
      <c r="AN2" s="12"/>
      <c r="AO2" s="12"/>
      <c r="AP2" s="12"/>
      <c r="AQ2" s="15"/>
    </row>
    <row r="3" spans="1:43" s="6" customFormat="1" ht="18" x14ac:dyDescent="0.2">
      <c r="A3" s="178" t="s">
        <v>78</v>
      </c>
      <c r="B3" s="178"/>
      <c r="C3" s="178"/>
      <c r="D3" s="178"/>
      <c r="E3" s="178"/>
      <c r="F3" s="178"/>
      <c r="G3" s="178"/>
      <c r="H3" s="178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7"/>
      <c r="AC3" s="17"/>
      <c r="AD3" s="17"/>
      <c r="AE3" s="17"/>
      <c r="AF3" s="17"/>
      <c r="AG3" s="17"/>
      <c r="AH3" s="17"/>
      <c r="AI3" s="17"/>
      <c r="AJ3" s="16"/>
      <c r="AK3" s="16"/>
      <c r="AL3" s="16"/>
      <c r="AM3" s="16"/>
      <c r="AN3" s="16"/>
      <c r="AO3" s="16"/>
      <c r="AP3" s="16"/>
      <c r="AQ3" s="18"/>
    </row>
    <row r="4" spans="1:43" ht="17.25" customHeight="1" x14ac:dyDescent="0.15">
      <c r="AQ4" s="22"/>
    </row>
    <row r="5" spans="1:43" ht="21" customHeight="1" thickBot="1" x14ac:dyDescent="0.2">
      <c r="E5" s="46">
        <v>0.52500000000000036</v>
      </c>
      <c r="F5" s="46">
        <v>0.37500000000000044</v>
      </c>
      <c r="G5" s="46">
        <v>3.6666666666666665</v>
      </c>
      <c r="H5" s="46">
        <v>0.36666666666666714</v>
      </c>
    </row>
    <row r="6" spans="1:43" ht="68.25" customHeight="1" thickBot="1" x14ac:dyDescent="0.2">
      <c r="A6" s="23" t="s">
        <v>63</v>
      </c>
      <c r="B6" s="24" t="s">
        <v>64</v>
      </c>
      <c r="C6" s="24" t="s">
        <v>65</v>
      </c>
      <c r="D6" s="25" t="s">
        <v>75</v>
      </c>
      <c r="E6" s="47" t="s">
        <v>66</v>
      </c>
      <c r="F6" s="47" t="s">
        <v>53</v>
      </c>
      <c r="G6" s="48" t="s">
        <v>54</v>
      </c>
      <c r="H6" s="49" t="s">
        <v>33</v>
      </c>
    </row>
    <row r="7" spans="1:43" ht="18" customHeight="1" thickBot="1" x14ac:dyDescent="0.2">
      <c r="A7" s="23" t="s">
        <v>67</v>
      </c>
      <c r="B7" s="24" t="s">
        <v>68</v>
      </c>
      <c r="C7" s="24" t="s">
        <v>69</v>
      </c>
      <c r="D7" s="25" t="s">
        <v>70</v>
      </c>
      <c r="E7" s="47" t="s">
        <v>71</v>
      </c>
      <c r="F7" s="47" t="s">
        <v>72</v>
      </c>
      <c r="G7" s="48" t="s">
        <v>73</v>
      </c>
      <c r="H7" s="49" t="s">
        <v>74</v>
      </c>
    </row>
    <row r="8" spans="1:43" ht="18" customHeight="1" x14ac:dyDescent="0.15">
      <c r="A8" s="195" t="s">
        <v>6</v>
      </c>
      <c r="B8" s="194" t="s">
        <v>8</v>
      </c>
      <c r="C8" s="26" t="s">
        <v>12</v>
      </c>
      <c r="D8" s="27"/>
      <c r="E8" s="50">
        <f>+D8*$E$5</f>
        <v>0</v>
      </c>
      <c r="F8" s="51" t="s">
        <v>5</v>
      </c>
      <c r="G8" s="51" t="s">
        <v>5</v>
      </c>
      <c r="H8" s="52" t="s">
        <v>5</v>
      </c>
    </row>
    <row r="9" spans="1:43" ht="18" x14ac:dyDescent="0.15">
      <c r="A9" s="196"/>
      <c r="B9" s="179"/>
      <c r="C9" s="28" t="s">
        <v>13</v>
      </c>
      <c r="D9" s="29"/>
      <c r="E9" s="53">
        <f>+D9*$E$5</f>
        <v>0</v>
      </c>
      <c r="F9" s="54" t="s">
        <v>5</v>
      </c>
      <c r="G9" s="54" t="s">
        <v>5</v>
      </c>
      <c r="H9" s="55" t="s">
        <v>5</v>
      </c>
    </row>
    <row r="10" spans="1:43" ht="19" x14ac:dyDescent="0.15">
      <c r="A10" s="196"/>
      <c r="B10" s="179" t="s">
        <v>7</v>
      </c>
      <c r="C10" s="28" t="s">
        <v>12</v>
      </c>
      <c r="D10" s="29"/>
      <c r="E10" s="53">
        <f>+D10*$E$5</f>
        <v>0</v>
      </c>
      <c r="F10" s="56" t="s">
        <v>5</v>
      </c>
      <c r="G10" s="54" t="s">
        <v>5</v>
      </c>
      <c r="H10" s="55" t="s">
        <v>5</v>
      </c>
    </row>
    <row r="11" spans="1:43" ht="20" thickBot="1" x14ac:dyDescent="0.2">
      <c r="A11" s="197"/>
      <c r="B11" s="180"/>
      <c r="C11" s="30" t="s">
        <v>13</v>
      </c>
      <c r="D11" s="31"/>
      <c r="E11" s="57">
        <f>+D11*$E$5</f>
        <v>0</v>
      </c>
      <c r="F11" s="58" t="s">
        <v>5</v>
      </c>
      <c r="G11" s="59" t="s">
        <v>5</v>
      </c>
      <c r="H11" s="60" t="s">
        <v>5</v>
      </c>
    </row>
    <row r="12" spans="1:43" ht="18" x14ac:dyDescent="0.15">
      <c r="A12" s="192" t="s">
        <v>34</v>
      </c>
      <c r="B12" s="194" t="s">
        <v>8</v>
      </c>
      <c r="C12" s="26" t="s">
        <v>12</v>
      </c>
      <c r="D12" s="27"/>
      <c r="E12" s="61" t="s">
        <v>5</v>
      </c>
      <c r="F12" s="50">
        <f>+D12*$F$5</f>
        <v>0</v>
      </c>
      <c r="G12" s="51" t="s">
        <v>5</v>
      </c>
      <c r="H12" s="52" t="s">
        <v>5</v>
      </c>
      <c r="AQ12" s="32"/>
    </row>
    <row r="13" spans="1:43" ht="18" x14ac:dyDescent="0.15">
      <c r="A13" s="189"/>
      <c r="B13" s="179"/>
      <c r="C13" s="28" t="s">
        <v>13</v>
      </c>
      <c r="D13" s="29"/>
      <c r="E13" s="62" t="s">
        <v>5</v>
      </c>
      <c r="F13" s="53">
        <f t="shared" ref="F13:F21" si="0">+D13*$F$5</f>
        <v>0</v>
      </c>
      <c r="G13" s="54" t="s">
        <v>5</v>
      </c>
      <c r="H13" s="55" t="s">
        <v>5</v>
      </c>
    </row>
    <row r="14" spans="1:43" ht="18" x14ac:dyDescent="0.15">
      <c r="A14" s="189"/>
      <c r="B14" s="179" t="s">
        <v>7</v>
      </c>
      <c r="C14" s="28" t="s">
        <v>12</v>
      </c>
      <c r="D14" s="29"/>
      <c r="E14" s="62" t="s">
        <v>5</v>
      </c>
      <c r="F14" s="53">
        <f t="shared" si="0"/>
        <v>0</v>
      </c>
      <c r="G14" s="54" t="s">
        <v>5</v>
      </c>
      <c r="H14" s="55" t="s">
        <v>5</v>
      </c>
    </row>
    <row r="15" spans="1:43" ht="18" x14ac:dyDescent="0.15">
      <c r="A15" s="189"/>
      <c r="B15" s="179"/>
      <c r="C15" s="28" t="s">
        <v>13</v>
      </c>
      <c r="D15" s="29"/>
      <c r="E15" s="62" t="s">
        <v>5</v>
      </c>
      <c r="F15" s="53">
        <f t="shared" si="0"/>
        <v>0</v>
      </c>
      <c r="G15" s="54" t="s">
        <v>5</v>
      </c>
      <c r="H15" s="55" t="s">
        <v>5</v>
      </c>
    </row>
    <row r="16" spans="1:43" ht="18" x14ac:dyDescent="0.15">
      <c r="A16" s="189"/>
      <c r="B16" s="179" t="s">
        <v>9</v>
      </c>
      <c r="C16" s="28" t="s">
        <v>12</v>
      </c>
      <c r="D16" s="29"/>
      <c r="E16" s="62" t="s">
        <v>5</v>
      </c>
      <c r="F16" s="53">
        <f t="shared" si="0"/>
        <v>0</v>
      </c>
      <c r="G16" s="54" t="s">
        <v>5</v>
      </c>
      <c r="H16" s="55" t="s">
        <v>5</v>
      </c>
    </row>
    <row r="17" spans="1:8" ht="18" x14ac:dyDescent="0.15">
      <c r="A17" s="189"/>
      <c r="B17" s="179"/>
      <c r="C17" s="28" t="s">
        <v>13</v>
      </c>
      <c r="D17" s="29"/>
      <c r="E17" s="62" t="s">
        <v>5</v>
      </c>
      <c r="F17" s="53">
        <f t="shared" si="0"/>
        <v>0</v>
      </c>
      <c r="G17" s="54" t="s">
        <v>5</v>
      </c>
      <c r="H17" s="55" t="s">
        <v>5</v>
      </c>
    </row>
    <row r="18" spans="1:8" ht="18" x14ac:dyDescent="0.15">
      <c r="A18" s="189"/>
      <c r="B18" s="179" t="s">
        <v>10</v>
      </c>
      <c r="C18" s="28" t="s">
        <v>12</v>
      </c>
      <c r="D18" s="29"/>
      <c r="E18" s="62" t="s">
        <v>5</v>
      </c>
      <c r="F18" s="53">
        <f t="shared" si="0"/>
        <v>0</v>
      </c>
      <c r="G18" s="54" t="s">
        <v>5</v>
      </c>
      <c r="H18" s="55" t="s">
        <v>5</v>
      </c>
    </row>
    <row r="19" spans="1:8" ht="18" x14ac:dyDescent="0.15">
      <c r="A19" s="189"/>
      <c r="B19" s="179"/>
      <c r="C19" s="28" t="s">
        <v>13</v>
      </c>
      <c r="D19" s="29"/>
      <c r="E19" s="62" t="s">
        <v>5</v>
      </c>
      <c r="F19" s="53">
        <f t="shared" si="0"/>
        <v>0</v>
      </c>
      <c r="G19" s="54" t="s">
        <v>5</v>
      </c>
      <c r="H19" s="55" t="s">
        <v>5</v>
      </c>
    </row>
    <row r="20" spans="1:8" ht="18" x14ac:dyDescent="0.15">
      <c r="A20" s="189"/>
      <c r="B20" s="179" t="s">
        <v>11</v>
      </c>
      <c r="C20" s="28" t="s">
        <v>12</v>
      </c>
      <c r="D20" s="29"/>
      <c r="E20" s="62" t="s">
        <v>5</v>
      </c>
      <c r="F20" s="53">
        <f t="shared" si="0"/>
        <v>0</v>
      </c>
      <c r="G20" s="54" t="s">
        <v>5</v>
      </c>
      <c r="H20" s="55" t="s">
        <v>5</v>
      </c>
    </row>
    <row r="21" spans="1:8" ht="19" thickBot="1" x14ac:dyDescent="0.2">
      <c r="A21" s="193"/>
      <c r="B21" s="180"/>
      <c r="C21" s="30" t="s">
        <v>13</v>
      </c>
      <c r="D21" s="31"/>
      <c r="E21" s="63" t="s">
        <v>5</v>
      </c>
      <c r="F21" s="57">
        <f t="shared" si="0"/>
        <v>0</v>
      </c>
      <c r="G21" s="59" t="s">
        <v>5</v>
      </c>
      <c r="H21" s="60" t="s">
        <v>5</v>
      </c>
    </row>
    <row r="22" spans="1:8" ht="18" x14ac:dyDescent="0.2">
      <c r="A22" s="188" t="s">
        <v>35</v>
      </c>
      <c r="B22" s="191" t="s">
        <v>9</v>
      </c>
      <c r="C22" s="33" t="s">
        <v>12</v>
      </c>
      <c r="D22" s="34"/>
      <c r="E22" s="64" t="s">
        <v>5</v>
      </c>
      <c r="F22" s="64" t="s">
        <v>5</v>
      </c>
      <c r="G22" s="65">
        <f t="shared" ref="G22:G27" si="1">+D22*$G$5</f>
        <v>0</v>
      </c>
      <c r="H22" s="66" t="s">
        <v>5</v>
      </c>
    </row>
    <row r="23" spans="1:8" ht="18" x14ac:dyDescent="0.2">
      <c r="A23" s="189"/>
      <c r="B23" s="179"/>
      <c r="C23" s="28" t="s">
        <v>13</v>
      </c>
      <c r="D23" s="29"/>
      <c r="E23" s="62" t="s">
        <v>5</v>
      </c>
      <c r="F23" s="62" t="s">
        <v>5</v>
      </c>
      <c r="G23" s="67">
        <f t="shared" si="1"/>
        <v>0</v>
      </c>
      <c r="H23" s="55" t="s">
        <v>5</v>
      </c>
    </row>
    <row r="24" spans="1:8" ht="18" x14ac:dyDescent="0.2">
      <c r="A24" s="189"/>
      <c r="B24" s="179" t="s">
        <v>10</v>
      </c>
      <c r="C24" s="28" t="s">
        <v>12</v>
      </c>
      <c r="D24" s="29"/>
      <c r="E24" s="62" t="s">
        <v>5</v>
      </c>
      <c r="F24" s="62" t="s">
        <v>5</v>
      </c>
      <c r="G24" s="67">
        <f t="shared" si="1"/>
        <v>0</v>
      </c>
      <c r="H24" s="55" t="s">
        <v>5</v>
      </c>
    </row>
    <row r="25" spans="1:8" ht="18" x14ac:dyDescent="0.2">
      <c r="A25" s="189"/>
      <c r="B25" s="179"/>
      <c r="C25" s="28" t="s">
        <v>13</v>
      </c>
      <c r="D25" s="29"/>
      <c r="E25" s="62" t="s">
        <v>5</v>
      </c>
      <c r="F25" s="62" t="s">
        <v>5</v>
      </c>
      <c r="G25" s="67">
        <f t="shared" si="1"/>
        <v>0</v>
      </c>
      <c r="H25" s="55" t="s">
        <v>5</v>
      </c>
    </row>
    <row r="26" spans="1:8" ht="18" x14ac:dyDescent="0.2">
      <c r="A26" s="189"/>
      <c r="B26" s="179" t="s">
        <v>11</v>
      </c>
      <c r="C26" s="28" t="s">
        <v>12</v>
      </c>
      <c r="D26" s="29"/>
      <c r="E26" s="62" t="s">
        <v>5</v>
      </c>
      <c r="F26" s="62" t="s">
        <v>5</v>
      </c>
      <c r="G26" s="67">
        <f t="shared" si="1"/>
        <v>0</v>
      </c>
      <c r="H26" s="55" t="s">
        <v>5</v>
      </c>
    </row>
    <row r="27" spans="1:8" ht="19" thickBot="1" x14ac:dyDescent="0.25">
      <c r="A27" s="190"/>
      <c r="B27" s="198"/>
      <c r="C27" s="35" t="s">
        <v>13</v>
      </c>
      <c r="D27" s="36"/>
      <c r="E27" s="68" t="s">
        <v>5</v>
      </c>
      <c r="F27" s="68" t="s">
        <v>5</v>
      </c>
      <c r="G27" s="69">
        <f t="shared" si="1"/>
        <v>0</v>
      </c>
      <c r="H27" s="70" t="s">
        <v>5</v>
      </c>
    </row>
    <row r="28" spans="1:8" ht="18" x14ac:dyDescent="0.15">
      <c r="A28" s="192" t="s">
        <v>36</v>
      </c>
      <c r="B28" s="194" t="s">
        <v>9</v>
      </c>
      <c r="C28" s="26" t="s">
        <v>12</v>
      </c>
      <c r="D28" s="27"/>
      <c r="E28" s="61" t="s">
        <v>5</v>
      </c>
      <c r="F28" s="61" t="s">
        <v>5</v>
      </c>
      <c r="G28" s="61" t="s">
        <v>5</v>
      </c>
      <c r="H28" s="71">
        <f t="shared" ref="H28:H33" si="2">+D28*$H$5</f>
        <v>0</v>
      </c>
    </row>
    <row r="29" spans="1:8" ht="18" x14ac:dyDescent="0.15">
      <c r="A29" s="189"/>
      <c r="B29" s="179"/>
      <c r="C29" s="28" t="s">
        <v>13</v>
      </c>
      <c r="D29" s="29"/>
      <c r="E29" s="62" t="s">
        <v>5</v>
      </c>
      <c r="F29" s="62" t="s">
        <v>5</v>
      </c>
      <c r="G29" s="62" t="s">
        <v>5</v>
      </c>
      <c r="H29" s="72">
        <f t="shared" si="2"/>
        <v>0</v>
      </c>
    </row>
    <row r="30" spans="1:8" ht="18" x14ac:dyDescent="0.15">
      <c r="A30" s="189"/>
      <c r="B30" s="179" t="s">
        <v>10</v>
      </c>
      <c r="C30" s="28" t="s">
        <v>12</v>
      </c>
      <c r="D30" s="29"/>
      <c r="E30" s="62" t="s">
        <v>5</v>
      </c>
      <c r="F30" s="62" t="s">
        <v>5</v>
      </c>
      <c r="G30" s="62" t="s">
        <v>5</v>
      </c>
      <c r="H30" s="72">
        <f t="shared" si="2"/>
        <v>0</v>
      </c>
    </row>
    <row r="31" spans="1:8" ht="18" x14ac:dyDescent="0.15">
      <c r="A31" s="189"/>
      <c r="B31" s="179"/>
      <c r="C31" s="28" t="s">
        <v>13</v>
      </c>
      <c r="D31" s="29"/>
      <c r="E31" s="62" t="s">
        <v>5</v>
      </c>
      <c r="F31" s="62" t="s">
        <v>5</v>
      </c>
      <c r="G31" s="62" t="s">
        <v>5</v>
      </c>
      <c r="H31" s="72">
        <f t="shared" si="2"/>
        <v>0</v>
      </c>
    </row>
    <row r="32" spans="1:8" ht="18" x14ac:dyDescent="0.15">
      <c r="A32" s="189"/>
      <c r="B32" s="179" t="s">
        <v>11</v>
      </c>
      <c r="C32" s="28" t="s">
        <v>12</v>
      </c>
      <c r="D32" s="29"/>
      <c r="E32" s="62" t="s">
        <v>5</v>
      </c>
      <c r="F32" s="62" t="s">
        <v>5</v>
      </c>
      <c r="G32" s="62" t="s">
        <v>5</v>
      </c>
      <c r="H32" s="72">
        <f t="shared" si="2"/>
        <v>0</v>
      </c>
    </row>
    <row r="33" spans="1:9" ht="19" thickBot="1" x14ac:dyDescent="0.2">
      <c r="A33" s="193"/>
      <c r="B33" s="180"/>
      <c r="C33" s="30" t="s">
        <v>13</v>
      </c>
      <c r="D33" s="31"/>
      <c r="E33" s="63" t="s">
        <v>5</v>
      </c>
      <c r="F33" s="63" t="s">
        <v>5</v>
      </c>
      <c r="G33" s="63" t="s">
        <v>5</v>
      </c>
      <c r="H33" s="73">
        <f t="shared" si="2"/>
        <v>0</v>
      </c>
    </row>
    <row r="34" spans="1:9" ht="19" x14ac:dyDescent="0.2">
      <c r="A34" s="182" t="s">
        <v>0</v>
      </c>
      <c r="B34" s="183"/>
      <c r="C34" s="37" t="s">
        <v>12</v>
      </c>
      <c r="D34" s="78">
        <f>+D8+D10+D12+D14+D16+D18+D20+D22+D24+D26+D28+D30+D32</f>
        <v>0</v>
      </c>
      <c r="E34" s="74">
        <f>+E8+E10</f>
        <v>0</v>
      </c>
      <c r="F34" s="74">
        <f>F12+F14+F16+F18+F20</f>
        <v>0</v>
      </c>
      <c r="G34" s="74">
        <f>+G22+G24+G26</f>
        <v>0</v>
      </c>
      <c r="H34" s="75">
        <f>+H28+H30+H32</f>
        <v>0</v>
      </c>
    </row>
    <row r="35" spans="1:9" ht="19" x14ac:dyDescent="0.2">
      <c r="A35" s="184"/>
      <c r="B35" s="185"/>
      <c r="C35" s="38" t="s">
        <v>13</v>
      </c>
      <c r="D35" s="79">
        <f>+D9+D11+D13+D15+D17+D19+D21+D23+D25+D27+D29+D31+D33</f>
        <v>0</v>
      </c>
      <c r="E35" s="76">
        <f>+E9+E11</f>
        <v>0</v>
      </c>
      <c r="F35" s="76">
        <f>F13+F15+F17+F19+F21</f>
        <v>0</v>
      </c>
      <c r="G35" s="76">
        <f>+G23+G25+G27</f>
        <v>0</v>
      </c>
      <c r="H35" s="77">
        <f>+H29+H31+H33</f>
        <v>0</v>
      </c>
    </row>
    <row r="36" spans="1:9" ht="19" thickBot="1" x14ac:dyDescent="0.2">
      <c r="A36" s="186"/>
      <c r="B36" s="187"/>
      <c r="C36" s="39"/>
      <c r="D36" s="80">
        <f>+D34+D35</f>
        <v>0</v>
      </c>
      <c r="E36" s="57">
        <f>SUM(E34:E35)</f>
        <v>0</v>
      </c>
      <c r="F36" s="57">
        <f>SUM(F34:F35)</f>
        <v>0</v>
      </c>
      <c r="G36" s="57">
        <f>SUM(G34:G35)</f>
        <v>0</v>
      </c>
      <c r="H36" s="73">
        <f>SUM(H34:H35)</f>
        <v>0</v>
      </c>
    </row>
    <row r="37" spans="1:9" ht="39.75" customHeight="1" x14ac:dyDescent="0.15">
      <c r="A37" s="181" t="s">
        <v>14</v>
      </c>
      <c r="B37" s="181"/>
      <c r="C37" s="40"/>
      <c r="E37" s="81">
        <f>+E36+F36+G36+H36</f>
        <v>0</v>
      </c>
      <c r="F37" s="40"/>
      <c r="G37" s="41"/>
      <c r="H37" s="42"/>
    </row>
    <row r="38" spans="1:9" ht="14" x14ac:dyDescent="0.15">
      <c r="D38" s="43"/>
    </row>
    <row r="39" spans="1:9" x14ac:dyDescent="0.15">
      <c r="D39" s="44"/>
      <c r="E39" s="45"/>
      <c r="F39" s="45"/>
      <c r="G39" s="45"/>
      <c r="H39" s="45"/>
      <c r="I39" s="45"/>
    </row>
  </sheetData>
  <sheetProtection password="CCC0" sheet="1"/>
  <mergeCells count="20">
    <mergeCell ref="B30:B31"/>
    <mergeCell ref="B28:B29"/>
    <mergeCell ref="A8:A11"/>
    <mergeCell ref="B8:B9"/>
    <mergeCell ref="B26:B27"/>
    <mergeCell ref="B10:B11"/>
    <mergeCell ref="A12:A21"/>
    <mergeCell ref="B12:B13"/>
    <mergeCell ref="B16:B17"/>
    <mergeCell ref="B20:B21"/>
    <mergeCell ref="A3:H3"/>
    <mergeCell ref="B32:B33"/>
    <mergeCell ref="B18:B19"/>
    <mergeCell ref="B14:B15"/>
    <mergeCell ref="A37:B37"/>
    <mergeCell ref="A34:B36"/>
    <mergeCell ref="A22:A27"/>
    <mergeCell ref="B22:B23"/>
    <mergeCell ref="B24:B25"/>
    <mergeCell ref="A28:A33"/>
  </mergeCells>
  <printOptions horizontalCentered="1" verticalCentered="1"/>
  <pageMargins left="0.118110236220472" right="0.118110236220472" top="0" bottom="0" header="0.31496062992126" footer="0.31496062992126"/>
  <pageSetup paperSize="9" scale="7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5:I17"/>
  <sheetViews>
    <sheetView tabSelected="1" zoomScale="145" zoomScaleNormal="145" workbookViewId="0">
      <selection activeCell="J7" sqref="J7"/>
    </sheetView>
  </sheetViews>
  <sheetFormatPr baseColWidth="10" defaultRowHeight="13" x14ac:dyDescent="0.15"/>
  <cols>
    <col min="1" max="256" width="8.83203125" customWidth="1"/>
  </cols>
  <sheetData>
    <row r="5" spans="2:9" x14ac:dyDescent="0.15">
      <c r="B5" s="2" t="s">
        <v>77</v>
      </c>
    </row>
    <row r="6" spans="2:9" ht="12.75" customHeight="1" x14ac:dyDescent="0.15">
      <c r="B6" s="3"/>
      <c r="C6" s="199" t="s">
        <v>80</v>
      </c>
      <c r="D6" s="199"/>
      <c r="E6" s="199"/>
      <c r="F6" s="199"/>
      <c r="G6" s="199"/>
      <c r="H6" s="199"/>
      <c r="I6" s="199"/>
    </row>
    <row r="7" spans="2:9" ht="17.25" customHeight="1" x14ac:dyDescent="0.15">
      <c r="B7" s="3"/>
      <c r="C7" s="199" t="s">
        <v>81</v>
      </c>
      <c r="D7" s="199"/>
      <c r="E7" s="199"/>
      <c r="F7" s="199"/>
      <c r="G7" s="199"/>
      <c r="H7" s="199"/>
      <c r="I7" s="1"/>
    </row>
    <row r="8" spans="2:9" x14ac:dyDescent="0.15">
      <c r="B8" s="3"/>
      <c r="C8" s="199" t="s">
        <v>82</v>
      </c>
      <c r="D8" s="199"/>
      <c r="E8" s="199"/>
      <c r="F8" s="199"/>
      <c r="G8" s="199"/>
      <c r="H8" s="1"/>
      <c r="I8" s="1"/>
    </row>
    <row r="9" spans="2:9" x14ac:dyDescent="0.15">
      <c r="B9" s="3"/>
      <c r="C9" s="199" t="s">
        <v>83</v>
      </c>
      <c r="D9" s="199"/>
      <c r="E9" s="199"/>
      <c r="F9" s="199"/>
      <c r="G9" s="199"/>
      <c r="H9" s="1"/>
      <c r="I9" s="1"/>
    </row>
    <row r="10" spans="2:9" x14ac:dyDescent="0.15">
      <c r="B10" s="2" t="s">
        <v>79</v>
      </c>
    </row>
    <row r="11" spans="2:9" x14ac:dyDescent="0.15">
      <c r="B11" s="2" t="s">
        <v>85</v>
      </c>
    </row>
    <row r="12" spans="2:9" x14ac:dyDescent="0.15">
      <c r="B12" s="2" t="s">
        <v>84</v>
      </c>
    </row>
    <row r="13" spans="2:9" x14ac:dyDescent="0.15">
      <c r="B13" s="2"/>
    </row>
    <row r="15" spans="2:9" x14ac:dyDescent="0.15">
      <c r="C15" s="4"/>
      <c r="D15" s="2" t="s">
        <v>87</v>
      </c>
    </row>
    <row r="17" spans="3:4" x14ac:dyDescent="0.15">
      <c r="C17" s="5"/>
      <c r="D17" s="2" t="s">
        <v>86</v>
      </c>
    </row>
  </sheetData>
  <sheetProtection password="CCC0" sheet="1"/>
  <mergeCells count="4">
    <mergeCell ref="C6:I6"/>
    <mergeCell ref="C7:H7"/>
    <mergeCell ref="C8:G8"/>
    <mergeCell ref="C9:G9"/>
  </mergeCells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estimare venit</vt:lpstr>
      <vt:lpstr>categorii de asigurati</vt:lpstr>
      <vt:lpstr>legenda</vt:lpstr>
      <vt:lpstr>'categorii de asigurati'!Print_Area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2021-04-23T06:18:07Z</cp:lastPrinted>
  <dcterms:created xsi:type="dcterms:W3CDTF">1996-10-14T23:33:28Z</dcterms:created>
  <dcterms:modified xsi:type="dcterms:W3CDTF">2021-04-23T11:46:50Z</dcterms:modified>
  <cp:category/>
</cp:coreProperties>
</file>