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 DEC 2022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<sst xmlns="http://schemas.openxmlformats.org/spreadsheetml/2006/main" count="98" uniqueCount="75">
  <si>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SPITALUL JUDETEAN DE URGENTA PITESTI</t>
  </si>
  <si>
    <t>SPITALUL DE PEDIATRIE PITESTI</t>
  </si>
  <si>
    <t>SPITALUL MUNICIPAL C. DE ARGES</t>
  </si>
  <si>
    <t>SPITALUL ORASENESC "REGELE CAROL I" COSTESTI</t>
  </si>
  <si>
    <t>SPITALUL MUNICIPAL CAMPULUNG</t>
  </si>
  <si>
    <t>SPITALUL ORASENESC MIOVENI</t>
  </si>
  <si>
    <t>SPITALUL DE BOLI CRONICE CALINESTI</t>
  </si>
  <si>
    <t>SPITALUL DE RECUPERARE BRADET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</si>
  <si>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</si>
  <si>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</si>
  <si>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</si>
  <si>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</si>
  <si>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</si>
  <si>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</si>
  <si>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</si>
  <si>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</si>
  <si>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</si>
  <si>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</si>
  <si>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</si>
  <si>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</si>
  <si>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</si>
  <si>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</si>
  <si>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</si>
  <si>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</si>
  <si>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</si>
  <si>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</si>
  <si>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</si>
  <si>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</si>
  <si>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</si>
  <si>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</si>
  <si>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</si>
  <si>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</si>
  <si>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</si>
  <si>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</si>
  <si>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</si>
  <si>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</si>
  <si>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</si>
  <si>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</si>
  <si>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</si>
  <si>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</si>
  <si>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</si>
  <si>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</si>
  <si>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</si>
  <si>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</si>
  <si>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</si>
  <si>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</si>
  <si>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</si>
  <si>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</si>
  <si>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</si>
  <si>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SC LAURUS MEDICAL SRL-PUNCT DE LUCRU PITESTI</t>
  </si>
  <si>
    <t>SC SANAMED HOSPITAL SRL-PUNCT DE LUCRU PITESTI</t>
  </si>
  <si>
    <t xml:space="preserve"> VALORI DECONTATE AFERENT </t>
  </si>
  <si>
    <t>SPITALUL "SFANTUL NICOLAE"</t>
  </si>
  <si>
    <t>c ag covid</t>
  </si>
  <si>
    <t>TOTAL DECONTAT AN 2022, DIN CARE:</t>
  </si>
  <si>
    <t>VALOARE DECONTATA AFERENT LUNII IANUARIE 2022</t>
  </si>
  <si>
    <t>VALOARE DECONTATA AFERENT LUNII FEBRUARIE 2022</t>
  </si>
  <si>
    <t>ANULUI 2022</t>
  </si>
  <si>
    <t>VALOARE DECONTATA AFERENT LUNII MARTIE 22022</t>
  </si>
  <si>
    <t>VALOARE DECONTATA AFERENT LUNII APRILIE 2022</t>
  </si>
  <si>
    <t>VALOARE DECONTATA AFERENT LUNII MAI 2022</t>
  </si>
  <si>
    <t>VALOARE DECONTATA AFERENT LUNII IUNIE 2022</t>
  </si>
  <si>
    <t>VALOARE DECONTATA AFERENT LUNII IULIE 2022</t>
  </si>
  <si>
    <t>VALOARE DECONTATA AFERENT LUNII AUGUST 2022</t>
  </si>
  <si>
    <t>VALOARE DECONTATA AFERENT LUNII SEPTEMBRIE 2022</t>
  </si>
  <si>
    <t>VALOARE DECONTATA AFERENT LUNII OCTOMBRIE 2022</t>
  </si>
  <si>
    <t>VALOARE DECONTATA AFERENT LUNII DECEMBRIE 2022</t>
  </si>
  <si>
    <t>VALOARE DECONTATA AFERENT LUNII NOIEMBRIE 2022</t>
  </si>
  <si>
    <t>REG TRIM I 2022</t>
  </si>
  <si>
    <t>REG TRIM II 2022</t>
  </si>
  <si>
    <t>REG TRIM III 2022</t>
  </si>
  <si>
    <t>REG TRIM AN 2022</t>
  </si>
  <si>
    <t>SERV 2021 DECONTATE DIN BUG2022</t>
  </si>
  <si>
    <t>66,84 clg</t>
  </si>
  <si>
    <t>SPITALUL DE GERIATRIE STEFANESTI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</si>
</sst>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49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right"/>
    </xf>
    <xf numFmtId="4" fontId="53" fillId="0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 vertical="center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tabSelected="1" zoomScale="75" zoomScaleNormal="75" zoomScalePageLayoutView="0" workbookViewId="0" topLeftCell="A4">
      <pane xSplit="3" ySplit="7" topLeftCell="D26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W10" sqref="W10"/>
    </sheetView>
  </sheetViews>
  <sheetFormatPr defaultColWidth="9.140625" defaultRowHeight="12.75"/>
  <cols>
    <col min="1" max="1" width="7.28125" style="1" customWidth="1"/>
    <col min="2" max="2" width="4.7109375" style="1" customWidth="1"/>
    <col min="3" max="3" width="40.140625" style="1" customWidth="1"/>
    <col min="4" max="4" width="5.7109375" style="1" customWidth="1"/>
    <col min="5" max="5" width="12.7109375" style="1" customWidth="1"/>
    <col min="6" max="6" width="10.28125" style="1" customWidth="1"/>
    <col min="7" max="7" width="11.00390625" style="1" customWidth="1"/>
    <col min="8" max="8" width="11.140625" style="1" customWidth="1"/>
    <col min="9" max="9" width="11.57421875" style="1" customWidth="1"/>
    <col min="10" max="10" width="8.7109375" style="1" customWidth="1"/>
    <col min="11" max="11" width="12.140625" style="1" customWidth="1"/>
    <col min="12" max="14" width="10.8515625" style="1" customWidth="1"/>
    <col min="15" max="15" width="11.28125" style="32" customWidth="1"/>
    <col min="16" max="17" width="11.421875" style="1" customWidth="1"/>
    <col min="18" max="18" width="10.00390625" style="1" customWidth="1"/>
    <col min="19" max="20" width="11.28125" style="1" customWidth="1"/>
    <col min="21" max="21" width="11.7109375" style="1" customWidth="1"/>
    <col min="22" max="22" width="7.7109375" style="1" customWidth="1"/>
    <col min="23" max="23" width="42.00390625" style="1" customWidth="1"/>
    <col min="24" max="24" width="11.28125" style="1" customWidth="1"/>
    <col min="25" max="16384" width="8.8515625" style="1" customWidth="1"/>
  </cols>
  <sheetData>
    <row r="1" spans="2:15" ht="12.75">
      <c r="B1" s="3" t="s">
        <v>14</v>
      </c>
      <c r="C1" s="4"/>
      <c r="D1" s="5"/>
      <c r="E1" s="5"/>
      <c r="F1" s="5"/>
      <c r="G1" s="5"/>
      <c r="H1" s="6"/>
      <c r="O1" s="30"/>
    </row>
    <row r="2" spans="2:15" ht="12.75">
      <c r="B2" s="3"/>
      <c r="C2" s="4"/>
      <c r="D2" s="5"/>
      <c r="E2" s="5"/>
      <c r="F2" s="5"/>
      <c r="G2" s="5"/>
      <c r="H2" s="6"/>
      <c r="O2" s="30"/>
    </row>
    <row r="3" spans="2:15" ht="12.75">
      <c r="B3" s="3"/>
      <c r="C3" s="4"/>
      <c r="D3" s="5"/>
      <c r="E3" s="5"/>
      <c r="F3" s="5"/>
      <c r="G3" s="5"/>
      <c r="H3" s="6"/>
      <c r="O3" s="30"/>
    </row>
    <row r="4" spans="2:15" ht="12.75">
      <c r="B4" s="7"/>
      <c r="C4" s="4"/>
      <c r="D4" s="5"/>
      <c r="E4" s="5"/>
      <c r="F4" s="49"/>
      <c r="G4" s="5"/>
      <c r="H4" s="6"/>
      <c r="O4" s="30"/>
    </row>
    <row r="5" spans="2:15" ht="12.75">
      <c r="B5" s="7"/>
      <c r="C5" s="50" t="s">
        <v>51</v>
      </c>
      <c r="D5" s="50"/>
      <c r="E5" s="50"/>
      <c r="F5" s="13"/>
      <c r="G5" s="13"/>
      <c r="H5" s="6"/>
      <c r="O5" s="30"/>
    </row>
    <row r="6" spans="2:15" ht="12.75">
      <c r="B6" s="7"/>
      <c r="C6" s="51" t="s">
        <v>57</v>
      </c>
      <c r="D6" s="51"/>
      <c r="E6" s="51"/>
      <c r="F6" s="14"/>
      <c r="G6" s="14"/>
      <c r="H6" s="6"/>
      <c r="O6" s="30"/>
    </row>
    <row r="7" spans="2:15" ht="12.75">
      <c r="B7" s="7"/>
      <c r="C7" s="50" t="s">
        <v>15</v>
      </c>
      <c r="D7" s="50"/>
      <c r="E7" s="50"/>
      <c r="F7" s="13"/>
      <c r="G7" s="13"/>
      <c r="H7" s="6"/>
      <c r="O7" s="30"/>
    </row>
    <row r="8" spans="3:15" s="8" customFormat="1" ht="12.75">
      <c r="C8" s="52"/>
      <c r="D8" s="52"/>
      <c r="E8" s="8">
        <v>28043292.15</v>
      </c>
      <c r="F8" s="9">
        <f>E9-E8</f>
        <v>0</v>
      </c>
      <c r="G8" s="9">
        <f>E13-G9</f>
        <v>-342</v>
      </c>
      <c r="H8" s="9"/>
      <c r="O8" s="31"/>
    </row>
    <row r="9" spans="3:21" s="8" customFormat="1" ht="27" customHeight="1">
      <c r="C9" s="9"/>
      <c r="E9" s="9">
        <f>F16+G16+H16+I16+J16+K16+L16+M16+N16+O16+P16+Q16+R16+S16+T16+U16+V16</f>
        <v>28043292.150000002</v>
      </c>
      <c r="G9" s="8">
        <v>18306876.09</v>
      </c>
      <c r="O9" s="31"/>
      <c r="U9" s="40" t="s">
        <v>53</v>
      </c>
    </row>
    <row r="10" spans="2:23" s="2" customFormat="1" ht="66.75" customHeight="1">
      <c r="B10" s="34" t="s">
        <v>16</v>
      </c>
      <c r="C10" s="15" t="s">
        <v>17</v>
      </c>
      <c r="D10" s="33" t="s">
        <v>18</v>
      </c>
      <c r="E10" s="16" t="s">
        <v>54</v>
      </c>
      <c r="F10" s="16" t="s">
        <v>72</v>
      </c>
      <c r="G10" s="17" t="s">
        <v>55</v>
      </c>
      <c r="H10" s="17" t="s">
        <v>56</v>
      </c>
      <c r="I10" s="17" t="s">
        <v>58</v>
      </c>
      <c r="J10" s="17" t="s">
        <v>68</v>
      </c>
      <c r="K10" s="17" t="s">
        <v>59</v>
      </c>
      <c r="L10" s="17" t="s">
        <v>60</v>
      </c>
      <c r="M10" s="17" t="s">
        <v>61</v>
      </c>
      <c r="N10" s="17" t="s">
        <v>69</v>
      </c>
      <c r="O10" s="17" t="s">
        <v>62</v>
      </c>
      <c r="P10" s="17" t="s">
        <v>63</v>
      </c>
      <c r="Q10" s="17" t="s">
        <v>64</v>
      </c>
      <c r="R10" s="17" t="s">
        <v>70</v>
      </c>
      <c r="S10" s="17" t="s">
        <v>65</v>
      </c>
      <c r="T10" s="17" t="s">
        <v>67</v>
      </c>
      <c r="U10" s="17" t="s">
        <v>66</v>
      </c>
      <c r="V10" s="17" t="s">
        <v>71</v>
      </c>
      <c r="W10" s="15" t="s">
        <v>17</v>
      </c>
    </row>
    <row r="11" spans="2:23" ht="13.5">
      <c r="B11" s="11">
        <v>1</v>
      </c>
      <c r="C11" s="10" t="s">
        <v>0</v>
      </c>
      <c r="D11" s="18" t="s">
        <v>19</v>
      </c>
      <c r="E11" s="45">
        <f>F11+G11+H11+I11+J11+K11+L11+M11+N11+O11+P11+Q11+R11+S11+T11+U11+V11</f>
        <v>88907093.57</v>
      </c>
      <c r="F11" s="43">
        <v>1779049.37</v>
      </c>
      <c r="G11" s="25">
        <v>7091265.75</v>
      </c>
      <c r="H11" s="26">
        <v>8334820.59</v>
      </c>
      <c r="I11" s="27">
        <f>7599846.7-2611.04</f>
        <v>7597235.66</v>
      </c>
      <c r="J11" s="27">
        <v>42719.18</v>
      </c>
      <c r="K11" s="27">
        <v>7060609.430000001</v>
      </c>
      <c r="L11" s="27">
        <v>7047651.8100000005</v>
      </c>
      <c r="M11" s="26">
        <v>7211756.35</v>
      </c>
      <c r="N11" s="26">
        <v>19169.64</v>
      </c>
      <c r="O11" s="27">
        <v>7226907.77</v>
      </c>
      <c r="P11" s="27">
        <v>7173852.05</v>
      </c>
      <c r="Q11" s="26">
        <v>7160510.109999999</v>
      </c>
      <c r="R11" s="26">
        <v>-2072.95</v>
      </c>
      <c r="S11" s="35">
        <v>6639527.840000001</v>
      </c>
      <c r="T11" s="35">
        <v>7318959.42</v>
      </c>
      <c r="U11" s="27">
        <v>7211772.98</v>
      </c>
      <c r="V11" s="27">
        <v>-6641.43</v>
      </c>
      <c r="W11" s="10" t="s">
        <v>0</v>
      </c>
    </row>
    <row r="12" spans="2:23" ht="13.5">
      <c r="B12" s="11">
        <v>2</v>
      </c>
      <c r="C12" s="10" t="s">
        <v>1</v>
      </c>
      <c r="D12" s="18" t="s">
        <v>20</v>
      </c>
      <c r="E12" s="45">
        <f aca="true" t="shared" si="0" ref="E12:E32">F12+G12+H12+I12+J12+K12+L12+M12+N12+O12+P12+Q12+R12+S12+T12+U12+V12</f>
        <v>25186825.290000007</v>
      </c>
      <c r="F12" s="24">
        <v>425193.56</v>
      </c>
      <c r="G12" s="24">
        <v>1640687</v>
      </c>
      <c r="H12" s="24">
        <v>1899871.11</v>
      </c>
      <c r="I12" s="27">
        <v>2299832.6700000004</v>
      </c>
      <c r="J12" s="27">
        <v>73.58</v>
      </c>
      <c r="K12" s="27">
        <v>2120332.29</v>
      </c>
      <c r="L12" s="27">
        <v>2168051.71</v>
      </c>
      <c r="M12" s="29">
        <v>2108004.09</v>
      </c>
      <c r="N12" s="29">
        <v>10783.25</v>
      </c>
      <c r="O12" s="27">
        <v>2102200.06</v>
      </c>
      <c r="P12" s="27">
        <v>1978366.1600000001</v>
      </c>
      <c r="Q12" s="35">
        <v>1893986.89</v>
      </c>
      <c r="R12" s="35">
        <v>1329.26</v>
      </c>
      <c r="S12" s="35">
        <v>2183846.29</v>
      </c>
      <c r="T12" s="35">
        <v>2196981.74</v>
      </c>
      <c r="U12" s="27">
        <v>2157737.42</v>
      </c>
      <c r="V12" s="27">
        <v>-451.79</v>
      </c>
      <c r="W12" s="10" t="s">
        <v>1</v>
      </c>
    </row>
    <row r="13" spans="2:23" ht="13.5">
      <c r="B13" s="11">
        <v>3</v>
      </c>
      <c r="C13" s="10" t="s">
        <v>2</v>
      </c>
      <c r="D13" s="18" t="s">
        <v>21</v>
      </c>
      <c r="E13" s="48">
        <f t="shared" si="0"/>
        <v>18306534.09</v>
      </c>
      <c r="F13" s="24">
        <v>0</v>
      </c>
      <c r="G13" s="24">
        <v>1424616.3399999999</v>
      </c>
      <c r="H13" s="24">
        <v>1592180.7200000002</v>
      </c>
      <c r="I13" s="27">
        <v>1505936.94</v>
      </c>
      <c r="J13" s="27">
        <v>188.63</v>
      </c>
      <c r="K13" s="27">
        <v>1226231.04</v>
      </c>
      <c r="L13" s="27">
        <v>1537568.1099999999</v>
      </c>
      <c r="M13" s="29">
        <v>1626505.16</v>
      </c>
      <c r="N13" s="29">
        <v>1124.17</v>
      </c>
      <c r="O13" s="27">
        <v>1873408.88</v>
      </c>
      <c r="P13" s="27">
        <v>1540354.98</v>
      </c>
      <c r="Q13" s="29">
        <v>1417922.01</v>
      </c>
      <c r="R13" s="29">
        <v>18193.41</v>
      </c>
      <c r="S13" s="35">
        <v>1534645.49</v>
      </c>
      <c r="T13" s="35">
        <v>1519337.23</v>
      </c>
      <c r="U13" s="27">
        <v>1488811.75</v>
      </c>
      <c r="V13" s="27">
        <v>-490.77</v>
      </c>
      <c r="W13" s="10" t="s">
        <v>2</v>
      </c>
    </row>
    <row r="14" spans="2:23" ht="14.25">
      <c r="B14" s="11">
        <v>4</v>
      </c>
      <c r="C14" s="10" t="s">
        <v>3</v>
      </c>
      <c r="D14" s="18" t="s">
        <v>22</v>
      </c>
      <c r="E14" s="45">
        <f t="shared" si="0"/>
        <v>10038205.060000002</v>
      </c>
      <c r="F14" s="24">
        <v>398940.91</v>
      </c>
      <c r="G14" s="24">
        <v>739646.2</v>
      </c>
      <c r="H14" s="24">
        <v>884364.52</v>
      </c>
      <c r="I14" s="27">
        <v>844991.29</v>
      </c>
      <c r="J14" s="27">
        <v>-342</v>
      </c>
      <c r="K14" s="27">
        <v>731308.8200000001</v>
      </c>
      <c r="L14" s="27">
        <v>822849.64</v>
      </c>
      <c r="M14" s="29">
        <v>808083.21</v>
      </c>
      <c r="N14" s="29">
        <v>8013.3</v>
      </c>
      <c r="O14" s="27">
        <v>748891.55</v>
      </c>
      <c r="P14" s="27">
        <v>722728.12</v>
      </c>
      <c r="Q14" s="36">
        <v>762549.4</v>
      </c>
      <c r="R14" s="36">
        <v>4180.57</v>
      </c>
      <c r="S14" s="35">
        <v>784977.02</v>
      </c>
      <c r="T14" s="35">
        <v>837466.89</v>
      </c>
      <c r="U14" s="27">
        <v>939088.91</v>
      </c>
      <c r="V14" s="27">
        <v>466.71</v>
      </c>
      <c r="W14" s="10" t="s">
        <v>3</v>
      </c>
    </row>
    <row r="15" spans="2:23" ht="13.5">
      <c r="B15" s="11">
        <v>5</v>
      </c>
      <c r="C15" s="10" t="s">
        <v>4</v>
      </c>
      <c r="D15" s="18" t="s">
        <v>23</v>
      </c>
      <c r="E15" s="45">
        <f t="shared" si="0"/>
        <v>27636746.05</v>
      </c>
      <c r="F15" s="45">
        <v>295147.31</v>
      </c>
      <c r="G15" s="45">
        <v>2318964.21</v>
      </c>
      <c r="H15" s="45">
        <v>2672633.72</v>
      </c>
      <c r="I15" s="44">
        <f>2536464.43-171</f>
        <v>2536293.43</v>
      </c>
      <c r="J15" s="44">
        <v>146.62</v>
      </c>
      <c r="K15" s="44">
        <v>2242039.58</v>
      </c>
      <c r="L15" s="42">
        <v>2327542.06</v>
      </c>
      <c r="M15" s="29">
        <v>2329097.81</v>
      </c>
      <c r="N15" s="29">
        <f>1844.51</f>
        <v>1844.51</v>
      </c>
      <c r="O15" s="44">
        <v>2333806.0700000003</v>
      </c>
      <c r="P15" s="44">
        <v>2118906.98</v>
      </c>
      <c r="Q15" s="46">
        <v>2085669.8499999999</v>
      </c>
      <c r="R15" s="46">
        <v>165213.2</v>
      </c>
      <c r="S15" s="44">
        <v>2060514.17</v>
      </c>
      <c r="T15" s="47">
        <v>2077587.0599999998</v>
      </c>
      <c r="U15" s="44">
        <v>2069572.8199999998</v>
      </c>
      <c r="V15" s="27">
        <v>1766.65</v>
      </c>
      <c r="W15" s="10" t="s">
        <v>4</v>
      </c>
    </row>
    <row r="16" spans="2:23" ht="13.5">
      <c r="B16" s="11">
        <v>6</v>
      </c>
      <c r="C16" s="10" t="s">
        <v>5</v>
      </c>
      <c r="D16" s="18" t="s">
        <v>24</v>
      </c>
      <c r="E16" s="45">
        <f t="shared" si="0"/>
        <v>28043292.150000002</v>
      </c>
      <c r="F16" s="24">
        <v>1008493.59</v>
      </c>
      <c r="G16" s="24">
        <v>3372203.62</v>
      </c>
      <c r="H16" s="24">
        <v>3217755.86</v>
      </c>
      <c r="I16" s="27">
        <v>2662231.48</v>
      </c>
      <c r="J16" s="27">
        <v>185.72</v>
      </c>
      <c r="K16" s="27">
        <v>1885360.77</v>
      </c>
      <c r="L16" s="27">
        <v>1971513.13</v>
      </c>
      <c r="M16" s="29">
        <v>1972013.25</v>
      </c>
      <c r="N16" s="29">
        <v>191.14</v>
      </c>
      <c r="O16" s="27">
        <v>1971512.8399999999</v>
      </c>
      <c r="P16" s="27">
        <f>1971863.59-171</f>
        <v>1971692.59</v>
      </c>
      <c r="Q16" s="29">
        <v>1968931.85</v>
      </c>
      <c r="R16" s="29">
        <v>3136.25</v>
      </c>
      <c r="S16" s="35">
        <v>2022155.41</v>
      </c>
      <c r="T16" s="35">
        <v>2030524.66</v>
      </c>
      <c r="U16" s="27">
        <v>1986296.54</v>
      </c>
      <c r="V16" s="27">
        <v>-906.55</v>
      </c>
      <c r="W16" s="10" t="s">
        <v>5</v>
      </c>
    </row>
    <row r="17" spans="2:23" ht="27">
      <c r="B17" s="11">
        <v>7</v>
      </c>
      <c r="C17" s="12" t="s">
        <v>6</v>
      </c>
      <c r="D17" s="18" t="s">
        <v>25</v>
      </c>
      <c r="E17" s="48">
        <f t="shared" si="0"/>
        <v>4093152.4499999997</v>
      </c>
      <c r="F17" s="24"/>
      <c r="G17" s="24">
        <v>337995.37</v>
      </c>
      <c r="H17" s="24">
        <v>338555.24</v>
      </c>
      <c r="I17" s="27">
        <v>306530.66</v>
      </c>
      <c r="J17" s="27">
        <v>3891.76</v>
      </c>
      <c r="K17" s="27">
        <v>340913.12</v>
      </c>
      <c r="L17" s="27">
        <v>353163.33</v>
      </c>
      <c r="M17" s="29">
        <v>353087.79000000004</v>
      </c>
      <c r="N17" s="29">
        <v>1531.82</v>
      </c>
      <c r="O17" s="27">
        <v>352814.29000000004</v>
      </c>
      <c r="P17" s="27">
        <v>338555.25</v>
      </c>
      <c r="Q17" s="29">
        <v>318766.23000000004</v>
      </c>
      <c r="R17" s="29"/>
      <c r="S17" s="38">
        <v>348526.09</v>
      </c>
      <c r="T17" s="38">
        <v>353334.31</v>
      </c>
      <c r="U17" s="27">
        <v>345257.18</v>
      </c>
      <c r="V17" s="27">
        <v>230.01</v>
      </c>
      <c r="W17" s="12" t="s">
        <v>6</v>
      </c>
    </row>
    <row r="18" spans="2:23" ht="27">
      <c r="B18" s="11">
        <v>8</v>
      </c>
      <c r="C18" s="12" t="s">
        <v>7</v>
      </c>
      <c r="D18" s="19" t="s">
        <v>26</v>
      </c>
      <c r="E18" s="45">
        <f t="shared" si="0"/>
        <v>7528093.683</v>
      </c>
      <c r="F18" s="24"/>
      <c r="G18" s="24">
        <v>594639.6</v>
      </c>
      <c r="H18" s="24">
        <v>569887.68</v>
      </c>
      <c r="I18" s="27">
        <v>594639.6</v>
      </c>
      <c r="J18" s="27"/>
      <c r="K18" s="27">
        <v>594787.5</v>
      </c>
      <c r="L18" s="27">
        <v>610230.7230000001</v>
      </c>
      <c r="M18" s="29">
        <v>665758.42</v>
      </c>
      <c r="N18" s="29"/>
      <c r="O18" s="27">
        <v>610230.73</v>
      </c>
      <c r="P18" s="27">
        <v>610230.73</v>
      </c>
      <c r="Q18" s="29">
        <v>610230.72</v>
      </c>
      <c r="R18" s="29"/>
      <c r="S18" s="39">
        <v>689538.69</v>
      </c>
      <c r="T18" s="39">
        <v>688380.6</v>
      </c>
      <c r="U18" s="27">
        <v>689538.69</v>
      </c>
      <c r="V18" s="27"/>
      <c r="W18" s="12" t="s">
        <v>7</v>
      </c>
    </row>
    <row r="19" spans="2:23" ht="27">
      <c r="B19" s="11">
        <v>9</v>
      </c>
      <c r="C19" s="12" t="s">
        <v>8</v>
      </c>
      <c r="D19" s="18" t="s">
        <v>27</v>
      </c>
      <c r="E19" s="45">
        <f t="shared" si="0"/>
        <v>5684261.79</v>
      </c>
      <c r="F19" s="24"/>
      <c r="G19" s="24">
        <v>463365.13</v>
      </c>
      <c r="H19" s="24">
        <v>463365.13</v>
      </c>
      <c r="I19" s="27">
        <v>463365.13</v>
      </c>
      <c r="J19" s="27"/>
      <c r="K19" s="27">
        <v>470026.66</v>
      </c>
      <c r="L19" s="27">
        <v>479846.8</v>
      </c>
      <c r="M19" s="29">
        <v>470180.8</v>
      </c>
      <c r="N19" s="29">
        <v>0</v>
      </c>
      <c r="O19" s="27">
        <v>479748.18</v>
      </c>
      <c r="P19" s="27">
        <v>479330.69999999995</v>
      </c>
      <c r="Q19" s="35">
        <v>479349.75999999995</v>
      </c>
      <c r="R19" s="35">
        <v>0</v>
      </c>
      <c r="S19" s="35">
        <v>479012.24</v>
      </c>
      <c r="T19" s="35">
        <v>480351.44999999995</v>
      </c>
      <c r="U19" s="27">
        <v>476319.81</v>
      </c>
      <c r="V19" s="27">
        <v>0</v>
      </c>
      <c r="W19" s="12" t="s">
        <v>74</v>
      </c>
    </row>
    <row r="20" spans="2:23" ht="27">
      <c r="B20" s="11">
        <v>10</v>
      </c>
      <c r="C20" s="12" t="s">
        <v>9</v>
      </c>
      <c r="D20" s="18" t="s">
        <v>28</v>
      </c>
      <c r="E20" s="45">
        <f t="shared" si="0"/>
        <v>5376744.783</v>
      </c>
      <c r="F20" s="24">
        <v>100973.14</v>
      </c>
      <c r="G20" s="24">
        <v>444222.88</v>
      </c>
      <c r="H20" s="24">
        <v>599082.48</v>
      </c>
      <c r="I20" s="27">
        <v>511223.4600000001</v>
      </c>
      <c r="J20" s="27">
        <v>219.05</v>
      </c>
      <c r="K20" s="27">
        <v>446840.564</v>
      </c>
      <c r="L20" s="27">
        <v>420067.149</v>
      </c>
      <c r="M20" s="29">
        <v>393110.05</v>
      </c>
      <c r="N20" s="29">
        <v>-237.15</v>
      </c>
      <c r="O20" s="27">
        <v>393255.17000000004</v>
      </c>
      <c r="P20" s="27">
        <v>393453.80000000005</v>
      </c>
      <c r="Q20" s="29">
        <v>393178.80000000005</v>
      </c>
      <c r="R20" s="29">
        <v>344.49</v>
      </c>
      <c r="S20" s="35">
        <v>422531.91</v>
      </c>
      <c r="T20" s="35">
        <v>446385.51</v>
      </c>
      <c r="U20" s="27">
        <v>411933.51999999996</v>
      </c>
      <c r="V20" s="27">
        <v>159.96</v>
      </c>
      <c r="W20" s="12" t="s">
        <v>9</v>
      </c>
    </row>
    <row r="21" spans="2:23" ht="41.25">
      <c r="B21" s="11">
        <v>11</v>
      </c>
      <c r="C21" s="12" t="s">
        <v>10</v>
      </c>
      <c r="D21" s="18" t="s">
        <v>29</v>
      </c>
      <c r="E21" s="45">
        <f t="shared" si="0"/>
        <v>10452612.855</v>
      </c>
      <c r="F21" s="24">
        <v>150814.4</v>
      </c>
      <c r="G21" s="24">
        <v>776945.77</v>
      </c>
      <c r="H21" s="24">
        <v>833644.4400000001</v>
      </c>
      <c r="I21" s="27">
        <v>1008839.38</v>
      </c>
      <c r="J21" s="27"/>
      <c r="K21" s="27">
        <v>831340.3549999999</v>
      </c>
      <c r="L21" s="27">
        <v>866741.53</v>
      </c>
      <c r="M21" s="29">
        <v>861306.61</v>
      </c>
      <c r="N21" s="29"/>
      <c r="O21" s="27">
        <v>766963.8099999999</v>
      </c>
      <c r="P21" s="27">
        <v>797886.4299999999</v>
      </c>
      <c r="Q21" s="29">
        <v>875246.2100000001</v>
      </c>
      <c r="R21" s="29"/>
      <c r="S21" s="35">
        <v>895341.28</v>
      </c>
      <c r="T21" s="35">
        <v>892201.35</v>
      </c>
      <c r="U21" s="27">
        <v>895341.29</v>
      </c>
      <c r="V21" s="27"/>
      <c r="W21" s="12" t="s">
        <v>10</v>
      </c>
    </row>
    <row r="22" spans="2:23" ht="41.25">
      <c r="B22" s="11">
        <v>12</v>
      </c>
      <c r="C22" s="12" t="s">
        <v>11</v>
      </c>
      <c r="D22" s="18" t="s">
        <v>30</v>
      </c>
      <c r="E22" s="48">
        <f t="shared" si="0"/>
        <v>3828090.2399999998</v>
      </c>
      <c r="F22" s="24"/>
      <c r="G22" s="24">
        <v>404857.57</v>
      </c>
      <c r="H22" s="24">
        <v>350684.98000000004</v>
      </c>
      <c r="I22" s="27">
        <v>351796.91</v>
      </c>
      <c r="J22" s="27">
        <v>4089.93</v>
      </c>
      <c r="K22" s="27">
        <v>279794.45</v>
      </c>
      <c r="L22" s="27">
        <v>303094.64999999997</v>
      </c>
      <c r="M22" s="29">
        <v>303733.5</v>
      </c>
      <c r="N22" s="29">
        <v>47.65</v>
      </c>
      <c r="O22" s="27">
        <v>316993.66000000003</v>
      </c>
      <c r="P22" s="27">
        <v>343381.65</v>
      </c>
      <c r="Q22" s="29">
        <v>263982.18</v>
      </c>
      <c r="R22" s="29">
        <v>357.41</v>
      </c>
      <c r="S22" s="35">
        <v>296972.74</v>
      </c>
      <c r="T22" s="35">
        <v>308772.61</v>
      </c>
      <c r="U22" s="27">
        <v>295961.74</v>
      </c>
      <c r="V22" s="27">
        <v>3568.61</v>
      </c>
      <c r="W22" s="12" t="s">
        <v>11</v>
      </c>
    </row>
    <row r="23" spans="2:23" ht="27">
      <c r="B23" s="11">
        <v>13</v>
      </c>
      <c r="C23" s="12" t="s">
        <v>12</v>
      </c>
      <c r="D23" s="18" t="s">
        <v>31</v>
      </c>
      <c r="E23" s="45">
        <f t="shared" si="0"/>
        <v>8921652.29</v>
      </c>
      <c r="F23" s="24"/>
      <c r="G23" s="24">
        <v>674402.33</v>
      </c>
      <c r="H23" s="24">
        <v>821853.8899999999</v>
      </c>
      <c r="I23" s="27">
        <v>720033.58</v>
      </c>
      <c r="J23" s="27"/>
      <c r="K23" s="27">
        <v>676406.3319999999</v>
      </c>
      <c r="L23" s="27">
        <v>792074.458</v>
      </c>
      <c r="M23" s="29">
        <v>783286.28</v>
      </c>
      <c r="N23" s="29">
        <v>0</v>
      </c>
      <c r="O23" s="27">
        <v>792163.17</v>
      </c>
      <c r="P23" s="27">
        <v>801502.8300000001</v>
      </c>
      <c r="Q23" s="29">
        <v>690115.42</v>
      </c>
      <c r="R23" s="29"/>
      <c r="S23" s="35">
        <v>724472.98</v>
      </c>
      <c r="T23" s="35">
        <v>717707.5599999999</v>
      </c>
      <c r="U23" s="27">
        <v>727833.46</v>
      </c>
      <c r="V23" s="27">
        <v>-200</v>
      </c>
      <c r="W23" s="12" t="s">
        <v>12</v>
      </c>
    </row>
    <row r="24" spans="2:23" ht="13.5">
      <c r="B24" s="11">
        <v>14</v>
      </c>
      <c r="C24" s="12" t="s">
        <v>52</v>
      </c>
      <c r="D24" s="18" t="s">
        <v>32</v>
      </c>
      <c r="E24" s="45">
        <f t="shared" si="0"/>
        <v>6608106.84</v>
      </c>
      <c r="F24" s="24"/>
      <c r="G24" s="24">
        <v>465055.15</v>
      </c>
      <c r="H24" s="24">
        <v>465427.02</v>
      </c>
      <c r="I24" s="27">
        <v>465403.23</v>
      </c>
      <c r="J24" s="27">
        <v>658.18</v>
      </c>
      <c r="K24" s="27">
        <v>466878.32</v>
      </c>
      <c r="L24" s="27">
        <v>597756.3300000001</v>
      </c>
      <c r="M24" s="29">
        <v>583818.0800000001</v>
      </c>
      <c r="N24" s="29">
        <v>7658.19</v>
      </c>
      <c r="O24" s="27">
        <v>568224.93</v>
      </c>
      <c r="P24" s="27">
        <v>574569.74</v>
      </c>
      <c r="Q24" s="35">
        <v>593866.3200000001</v>
      </c>
      <c r="R24" s="35">
        <v>-4434.07</v>
      </c>
      <c r="S24" s="35">
        <v>612411.99</v>
      </c>
      <c r="T24" s="35">
        <v>628460.1599999999</v>
      </c>
      <c r="U24" s="27">
        <v>582558.34</v>
      </c>
      <c r="V24" s="27">
        <v>-205.07</v>
      </c>
      <c r="W24" s="12" t="s">
        <v>52</v>
      </c>
    </row>
    <row r="25" spans="2:23" ht="27">
      <c r="B25" s="11">
        <v>15</v>
      </c>
      <c r="C25" s="12" t="s">
        <v>13</v>
      </c>
      <c r="D25" s="18" t="s">
        <v>33</v>
      </c>
      <c r="E25" s="45">
        <f t="shared" si="0"/>
        <v>5703553.742</v>
      </c>
      <c r="F25" s="24"/>
      <c r="G25" s="24">
        <v>394342.16000000003</v>
      </c>
      <c r="H25" s="24">
        <v>414510.44999999995</v>
      </c>
      <c r="I25" s="27">
        <v>495008.77</v>
      </c>
      <c r="J25" s="27">
        <v>808.68</v>
      </c>
      <c r="K25" s="27">
        <v>423286.93</v>
      </c>
      <c r="L25" s="27">
        <v>486003.68200000003</v>
      </c>
      <c r="M25" s="29">
        <v>459679.07</v>
      </c>
      <c r="N25" s="29">
        <v>16976.79</v>
      </c>
      <c r="O25" s="27">
        <v>470670.5</v>
      </c>
      <c r="P25" s="27">
        <v>450760.27</v>
      </c>
      <c r="Q25" s="29">
        <v>520764.64</v>
      </c>
      <c r="R25" s="29">
        <v>-1614.04</v>
      </c>
      <c r="S25" s="35">
        <v>547113.01</v>
      </c>
      <c r="T25" s="35">
        <v>551176.9299999999</v>
      </c>
      <c r="U25" s="27">
        <v>473212.16000000003</v>
      </c>
      <c r="V25" s="27">
        <v>853.74</v>
      </c>
      <c r="W25" s="12" t="s">
        <v>13</v>
      </c>
    </row>
    <row r="26" spans="2:23" ht="27">
      <c r="B26" s="11">
        <v>16</v>
      </c>
      <c r="C26" s="12" t="s">
        <v>34</v>
      </c>
      <c r="D26" s="20" t="s">
        <v>35</v>
      </c>
      <c r="E26" s="45">
        <f t="shared" si="0"/>
        <v>3751044.4999999995</v>
      </c>
      <c r="F26" s="24"/>
      <c r="G26" s="24">
        <v>205639.63</v>
      </c>
      <c r="H26" s="24">
        <v>246843.35</v>
      </c>
      <c r="I26" s="27">
        <v>335646.25</v>
      </c>
      <c r="J26" s="27">
        <v>9088.36</v>
      </c>
      <c r="K26" s="27">
        <v>238339.55</v>
      </c>
      <c r="L26" s="27">
        <v>365172.03</v>
      </c>
      <c r="M26" s="29">
        <v>258462.06</v>
      </c>
      <c r="N26" s="29">
        <v>1107.86</v>
      </c>
      <c r="O26" s="27">
        <v>302287.7</v>
      </c>
      <c r="P26" s="27">
        <v>327960.04</v>
      </c>
      <c r="Q26" s="29">
        <v>324660.51</v>
      </c>
      <c r="R26" s="29">
        <v>2332.39</v>
      </c>
      <c r="S26" s="35">
        <v>347742.09</v>
      </c>
      <c r="T26" s="35">
        <v>420305.53</v>
      </c>
      <c r="U26" s="27">
        <v>365561.22</v>
      </c>
      <c r="V26" s="27">
        <v>-104.07</v>
      </c>
      <c r="W26" s="12" t="s">
        <v>34</v>
      </c>
    </row>
    <row r="27" spans="2:23" ht="27">
      <c r="B27" s="11">
        <v>17</v>
      </c>
      <c r="C27" s="12" t="s">
        <v>50</v>
      </c>
      <c r="D27" s="21" t="s">
        <v>36</v>
      </c>
      <c r="E27" s="45">
        <f t="shared" si="0"/>
        <v>1406138.59</v>
      </c>
      <c r="F27" s="24"/>
      <c r="G27" s="24">
        <v>104222.55</v>
      </c>
      <c r="H27" s="24">
        <v>105079.01</v>
      </c>
      <c r="I27" s="27">
        <v>109135.5</v>
      </c>
      <c r="J27" s="27">
        <v>341.86</v>
      </c>
      <c r="K27" s="27">
        <v>96232.3</v>
      </c>
      <c r="L27" s="27">
        <v>108922.29</v>
      </c>
      <c r="M27" s="29">
        <v>109606.87</v>
      </c>
      <c r="N27" s="29">
        <v>0</v>
      </c>
      <c r="O27" s="27">
        <v>112197.35</v>
      </c>
      <c r="P27" s="27">
        <v>112624.33</v>
      </c>
      <c r="Q27" s="29">
        <v>132326.26</v>
      </c>
      <c r="R27" s="29">
        <v>-341.86</v>
      </c>
      <c r="S27" s="35">
        <v>146453.42</v>
      </c>
      <c r="T27" s="35">
        <v>150539.79</v>
      </c>
      <c r="U27" s="27">
        <v>118457.06</v>
      </c>
      <c r="V27" s="27">
        <v>341.86</v>
      </c>
      <c r="W27" s="12" t="s">
        <v>50</v>
      </c>
    </row>
    <row r="28" spans="2:23" ht="13.5">
      <c r="B28" s="11">
        <v>18</v>
      </c>
      <c r="C28" s="12" t="s">
        <v>37</v>
      </c>
      <c r="D28" s="21" t="s">
        <v>38</v>
      </c>
      <c r="E28" s="45">
        <f t="shared" si="0"/>
        <v>177122.45</v>
      </c>
      <c r="F28" s="24"/>
      <c r="G28" s="24">
        <v>8728.05</v>
      </c>
      <c r="H28" s="24">
        <v>11485.93</v>
      </c>
      <c r="I28" s="27">
        <v>6507</v>
      </c>
      <c r="J28" s="27">
        <v>0</v>
      </c>
      <c r="K28" s="27">
        <v>14972.21</v>
      </c>
      <c r="L28" s="27">
        <v>13284.68</v>
      </c>
      <c r="M28" s="29">
        <v>19089.89</v>
      </c>
      <c r="N28" s="29">
        <v>2221.61</v>
      </c>
      <c r="O28" s="27">
        <v>11719.89</v>
      </c>
      <c r="P28" s="27">
        <v>16712</v>
      </c>
      <c r="Q28" s="29">
        <v>12517.38</v>
      </c>
      <c r="R28" s="29">
        <v>-1245.12</v>
      </c>
      <c r="S28" s="35">
        <v>26564.95</v>
      </c>
      <c r="T28" s="35">
        <v>17480.3</v>
      </c>
      <c r="U28" s="27">
        <v>15838.56</v>
      </c>
      <c r="V28" s="27">
        <v>1245.12</v>
      </c>
      <c r="W28" s="12" t="s">
        <v>37</v>
      </c>
    </row>
    <row r="29" spans="2:23" ht="27">
      <c r="B29" s="11">
        <v>19</v>
      </c>
      <c r="C29" s="12" t="s">
        <v>49</v>
      </c>
      <c r="D29" s="21" t="s">
        <v>39</v>
      </c>
      <c r="E29" s="45">
        <f t="shared" si="0"/>
        <v>928306.6399999999</v>
      </c>
      <c r="F29" s="24"/>
      <c r="G29" s="24">
        <v>63914.53</v>
      </c>
      <c r="H29" s="24">
        <v>63105.93</v>
      </c>
      <c r="I29" s="27">
        <v>64845.32</v>
      </c>
      <c r="J29" s="27">
        <v>2767.88</v>
      </c>
      <c r="K29" s="27">
        <v>63097.54</v>
      </c>
      <c r="L29" s="27">
        <v>74333.65</v>
      </c>
      <c r="M29" s="29">
        <v>79645.28</v>
      </c>
      <c r="N29" s="29">
        <v>1754.82</v>
      </c>
      <c r="O29" s="27">
        <v>75716.75</v>
      </c>
      <c r="P29" s="27">
        <v>79950.14</v>
      </c>
      <c r="Q29" s="29">
        <v>79608.51</v>
      </c>
      <c r="R29" s="29">
        <v>10468.96</v>
      </c>
      <c r="S29" s="35">
        <v>98226.86</v>
      </c>
      <c r="T29" s="35">
        <v>97422.64</v>
      </c>
      <c r="U29" s="27">
        <v>73050.73</v>
      </c>
      <c r="V29" s="27">
        <v>397.1</v>
      </c>
      <c r="W29" s="12" t="s">
        <v>49</v>
      </c>
    </row>
    <row r="30" spans="2:23" ht="13.5">
      <c r="B30" s="11">
        <v>20</v>
      </c>
      <c r="C30" s="12" t="s">
        <v>40</v>
      </c>
      <c r="D30" s="21" t="s">
        <v>41</v>
      </c>
      <c r="E30" s="45">
        <f t="shared" si="0"/>
        <v>455408.18</v>
      </c>
      <c r="F30" s="24"/>
      <c r="G30" s="24">
        <v>24468.36</v>
      </c>
      <c r="H30" s="24">
        <v>24710.51</v>
      </c>
      <c r="I30" s="27">
        <v>24595.12</v>
      </c>
      <c r="J30" s="27">
        <v>0</v>
      </c>
      <c r="K30" s="27">
        <v>24215.87</v>
      </c>
      <c r="L30" s="27">
        <v>16748.68</v>
      </c>
      <c r="M30" s="29">
        <v>34917.27</v>
      </c>
      <c r="N30" s="29">
        <v>13964.79</v>
      </c>
      <c r="O30" s="27">
        <v>32064.63</v>
      </c>
      <c r="P30" s="27">
        <v>35694.36</v>
      </c>
      <c r="Q30" s="29">
        <v>39968.95</v>
      </c>
      <c r="R30" s="29">
        <v>12264.53</v>
      </c>
      <c r="S30" s="35">
        <v>52865.6</v>
      </c>
      <c r="T30" s="35">
        <v>76727.94</v>
      </c>
      <c r="U30" s="27">
        <v>42217.91</v>
      </c>
      <c r="V30" s="27">
        <v>-16.34</v>
      </c>
      <c r="W30" s="12" t="s">
        <v>40</v>
      </c>
    </row>
    <row r="31" spans="2:23" ht="13.5">
      <c r="B31" s="11">
        <v>21</v>
      </c>
      <c r="C31" s="12" t="s">
        <v>42</v>
      </c>
      <c r="D31" s="21" t="s">
        <v>43</v>
      </c>
      <c r="E31" s="45">
        <f t="shared" si="0"/>
        <v>273954.83</v>
      </c>
      <c r="F31" s="24"/>
      <c r="G31" s="24">
        <v>22215.25</v>
      </c>
      <c r="H31" s="24">
        <v>22306.88</v>
      </c>
      <c r="I31" s="27">
        <v>24916.09</v>
      </c>
      <c r="J31" s="27">
        <v>3670.96</v>
      </c>
      <c r="K31" s="27">
        <v>20807.18</v>
      </c>
      <c r="L31" s="27">
        <v>24843.02</v>
      </c>
      <c r="M31" s="29">
        <v>24966.61</v>
      </c>
      <c r="N31" s="29">
        <v>1415.24</v>
      </c>
      <c r="O31" s="27">
        <v>17605.55</v>
      </c>
      <c r="P31" s="27">
        <v>22412.66</v>
      </c>
      <c r="Q31" s="29">
        <v>24633.81</v>
      </c>
      <c r="R31" s="29">
        <v>371.57</v>
      </c>
      <c r="S31" s="35">
        <v>23731.98</v>
      </c>
      <c r="T31" s="35">
        <v>22067.96</v>
      </c>
      <c r="U31" s="27">
        <v>17990.07</v>
      </c>
      <c r="V31" s="27">
        <v>0</v>
      </c>
      <c r="W31" s="12" t="s">
        <v>42</v>
      </c>
    </row>
    <row r="32" spans="2:23" ht="27">
      <c r="B32" s="11">
        <v>22</v>
      </c>
      <c r="C32" s="12" t="s">
        <v>44</v>
      </c>
      <c r="D32" s="22" t="s">
        <v>45</v>
      </c>
      <c r="E32" s="48">
        <f t="shared" si="0"/>
        <v>1487811.27</v>
      </c>
      <c r="F32" s="24"/>
      <c r="G32" s="24">
        <v>113772.73</v>
      </c>
      <c r="H32" s="24">
        <v>103198.25</v>
      </c>
      <c r="I32" s="27">
        <v>131385.39</v>
      </c>
      <c r="J32" s="27">
        <v>4200</v>
      </c>
      <c r="K32" s="27">
        <v>114431.26</v>
      </c>
      <c r="L32" s="27">
        <v>137267.76</v>
      </c>
      <c r="M32" s="29">
        <v>121766.35</v>
      </c>
      <c r="N32" s="29">
        <v>2164.68</v>
      </c>
      <c r="O32" s="27">
        <v>128406.31999999999</v>
      </c>
      <c r="P32" s="27">
        <v>131958.47</v>
      </c>
      <c r="Q32" s="29">
        <v>115985.27</v>
      </c>
      <c r="R32" s="29">
        <v>0</v>
      </c>
      <c r="S32" s="35">
        <v>130826.2</v>
      </c>
      <c r="T32" s="35">
        <v>139571.89</v>
      </c>
      <c r="U32" s="27">
        <v>113207.87</v>
      </c>
      <c r="V32" s="27">
        <v>-331.17</v>
      </c>
      <c r="W32" s="12" t="s">
        <v>44</v>
      </c>
    </row>
    <row r="33" spans="2:23" ht="13.5">
      <c r="B33" s="11" t="s">
        <v>46</v>
      </c>
      <c r="C33" s="10" t="s">
        <v>47</v>
      </c>
      <c r="D33" s="23" t="s">
        <v>48</v>
      </c>
      <c r="E33" s="23">
        <f>SUM(E11:E32)</f>
        <v>264794751.343</v>
      </c>
      <c r="F33" s="23">
        <f>SUM(F11:F32)</f>
        <v>4158612.2800000003</v>
      </c>
      <c r="G33" s="24">
        <f>SUM(G11:G32)</f>
        <v>21686170.18</v>
      </c>
      <c r="H33" s="24">
        <f aca="true" t="shared" si="1" ref="H33:P33">SUM(H11:H32)</f>
        <v>24035367.69</v>
      </c>
      <c r="I33" s="41">
        <f t="shared" si="1"/>
        <v>23060392.86</v>
      </c>
      <c r="J33" s="27">
        <f t="shared" si="1"/>
        <v>72708.39000000001</v>
      </c>
      <c r="K33" s="41">
        <f t="shared" si="1"/>
        <v>20368252.071000002</v>
      </c>
      <c r="L33" s="27">
        <f t="shared" si="1"/>
        <v>21524727.222</v>
      </c>
      <c r="M33" s="27">
        <f t="shared" si="1"/>
        <v>21577874.80000001</v>
      </c>
      <c r="N33" s="27">
        <f t="shared" si="1"/>
        <v>89732.31000000001</v>
      </c>
      <c r="O33" s="27">
        <f t="shared" si="1"/>
        <v>21687789.800000004</v>
      </c>
      <c r="P33" s="27">
        <f t="shared" si="1"/>
        <v>21022884.279999997</v>
      </c>
      <c r="Q33" s="29">
        <f aca="true" t="shared" si="2" ref="Q33:V33">SUM(Q11:Q32)</f>
        <v>20764771.080000006</v>
      </c>
      <c r="R33" s="29">
        <f t="shared" si="2"/>
        <v>208484.00000000003</v>
      </c>
      <c r="S33" s="29">
        <f t="shared" si="2"/>
        <v>21067998.25</v>
      </c>
      <c r="T33" s="29">
        <f t="shared" si="2"/>
        <v>21971743.53000001</v>
      </c>
      <c r="U33" s="29">
        <f t="shared" si="2"/>
        <v>21497560.029999997</v>
      </c>
      <c r="V33" s="29">
        <f t="shared" si="2"/>
        <v>-317.42999999999904</v>
      </c>
      <c r="W33" s="10" t="s">
        <v>47</v>
      </c>
    </row>
    <row r="34" spans="5:15" s="53" customFormat="1" ht="13.5">
      <c r="E34" s="28">
        <v>264791966.77000007</v>
      </c>
      <c r="F34" s="28"/>
      <c r="G34" s="53">
        <v>21686170.18</v>
      </c>
      <c r="I34" s="28">
        <v>23060392.86</v>
      </c>
      <c r="J34" s="28"/>
      <c r="K34" s="28">
        <v>20368252.07</v>
      </c>
      <c r="N34" s="53">
        <v>15400</v>
      </c>
      <c r="O34" s="54"/>
    </row>
    <row r="35" spans="5:18" s="53" customFormat="1" ht="13.5">
      <c r="E35" s="28">
        <f>E34-E33</f>
        <v>-2784.5729999244213</v>
      </c>
      <c r="F35" s="28"/>
      <c r="I35" s="28">
        <f>I34-I33</f>
        <v>0</v>
      </c>
      <c r="J35" s="28"/>
      <c r="K35" s="28">
        <f>K34-K33</f>
        <v>-0.0010000020265579224</v>
      </c>
      <c r="N35" s="53">
        <v>-1844.51</v>
      </c>
      <c r="O35" s="54"/>
      <c r="Q35" s="37">
        <v>20731360.699999996</v>
      </c>
      <c r="R35" s="37"/>
    </row>
    <row r="36" spans="12:15" s="53" customFormat="1" ht="13.5">
      <c r="L36" s="53" t="s">
        <v>73</v>
      </c>
      <c r="N36" s="28">
        <f>N33+N34+N35</f>
        <v>103287.80000000002</v>
      </c>
      <c r="O36" s="54"/>
    </row>
    <row r="37" spans="14:15" s="53" customFormat="1" ht="13.5">
      <c r="N37" s="28">
        <f>N33+N34</f>
        <v>105132.31000000001</v>
      </c>
      <c r="O37" s="54"/>
    </row>
    <row r="38" spans="5:15" s="53" customFormat="1" ht="13.5">
      <c r="E38" s="28">
        <v>1489186.92</v>
      </c>
      <c r="O38" s="54"/>
    </row>
  </sheetData>
  <sheetProtection/>
  <mergeCells count="4">
    <mergeCell ref="C5:E5"/>
    <mergeCell ref="C6:E6"/>
    <mergeCell ref="C7:E7"/>
    <mergeCell ref="C8:D8"/>
  </mergeCells>
  <printOptions/>
  <pageMargins left="0.15748031496062992" right="0" top="0.1968503937007874" bottom="0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2023-05-29T14:47:47Z</cp:lastPrinted>
  <dcterms:created xsi:type="dcterms:W3CDTF">2020-02-11T08:38:27Z</dcterms:created>
  <dcterms:modified xsi:type="dcterms:W3CDTF">2023-09-14T11:15:00Z</dcterms:modified>
  <cp:category/>
  <cp:version/>
  <cp:contentType/>
  <cp:contentStatus/>
</cp:coreProperties>
</file>