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25" activeTab="0"/>
  </bookViews>
  <sheets>
    <sheet name=" AN 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<sst xmlns="http://schemas.openxmlformats.org/spreadsheetml/2006/main" count="45" uniqueCount="40">
  <si>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DENUMIRE INDICATOR</t>
  </si>
  <si>
    <t>-medicamente pentru tratamentul în spital, din care:</t>
  </si>
  <si>
    <t>TOTAL GENERAL PNS</t>
  </si>
  <si>
    <t>P3 - ACTIVITATE CURENTA, din care:</t>
  </si>
  <si>
    <t>P3 - Tratamentul bolnavilor cu afecţiuni oncologice, din care:</t>
  </si>
  <si>
    <t>P6 - Programul naţional de diagnostic şi tratament pentru boli rare, din care:</t>
  </si>
  <si>
    <t>P6.4 - Mucoviscidoză copii (FARMACII)</t>
  </si>
  <si>
    <t>P6.4 - Mucoviscidoză adulti (FARMACII)</t>
  </si>
  <si>
    <t>-medicamente pentru tratamentul prin FARMACII, din care:</t>
  </si>
  <si>
    <t xml:space="preserve">-tratament ambulatoriu AN 2022 </t>
  </si>
  <si>
    <t xml:space="preserve">- tratament ambulatoriu DEC 2021, ART. 8(5) </t>
  </si>
  <si>
    <t>P3 - SUME COST VOLUM ONCOLOGIE, din care:</t>
  </si>
  <si>
    <t>- COST VOLUM ONCOLOGIE FARMACII</t>
  </si>
  <si>
    <t>-COST VOLUM ONCOLOGIE SPITALE, din care:</t>
  </si>
  <si>
    <t>talasemie (FARMACII)</t>
  </si>
  <si>
    <t>CASA DE ASIGURARI DE SANATATE ILFOV</t>
  </si>
  <si>
    <t>SITUATIA CREDITELOR DE ANGAJAMENT APROBATE PENTRU DERULAREA PNS PENTRU ANUL 2022, CONFORM FILEI DE BUGET CNAS NR. P5641/21.07.2022</t>
  </si>
  <si>
    <t>LEI</t>
  </si>
  <si>
    <t>RTC Radiology Therapeutic Center SRL</t>
  </si>
  <si>
    <t xml:space="preserve">SPITALUL JUDETEAN de URGENTA ILFOV </t>
  </si>
  <si>
    <r>
      <t>P3.Sume pt.punere in aplicare a art.1 alin(4) din OUG 15/2022 pacienti Ucraina</t>
    </r>
    <r>
      <rPr>
        <sz val="8"/>
        <rFont val="Times New Roman"/>
        <family val="1"/>
      </rPr>
      <t xml:space="preserve"> </t>
    </r>
  </si>
  <si>
    <t>Farmacii circuit deschis</t>
  </si>
  <si>
    <t>P6.1 - Programul naţional de diagnostic şi tratament pentru HEMOFILIE ŞI TALASEMIE ( FARMACII), din care:</t>
  </si>
  <si>
    <t>P6.5.2 - Scleroza laterala amiotrofica(FARMACII)</t>
  </si>
  <si>
    <t>P6.20 - Fibroza pulmonara idiopatica (FARMACII)</t>
  </si>
  <si>
    <t>P6.22 - Angioedem ereditar (FARMACII)</t>
  </si>
  <si>
    <t>P6.28 Limfangioleiomiomatoza (FARMACII)</t>
  </si>
  <si>
    <t>Medicamente FARMACII</t>
  </si>
  <si>
    <t>Teste adulti FARMACII</t>
  </si>
  <si>
    <t>Teste copii FARMACII</t>
  </si>
  <si>
    <t>P5 - Programul national de  diabet zaharat , din care:</t>
  </si>
  <si>
    <t>Activitate curenta Spital Obstetrica Ginecologie Buftea</t>
  </si>
  <si>
    <t xml:space="preserve">Sume pt.punere in aplicare a art.1 alin(4) din OUG 15/2022 pacienti Ucraina </t>
  </si>
  <si>
    <t>Dozarea hemoglobinei glicozilate Spital Obstetrica Ginecologie Buftea,total, din care</t>
  </si>
  <si>
    <t>P9.7 - Tratamentul stării de posttransplant în ambulatoriu a pacienţilor cu transplant (FARMACII)</t>
  </si>
  <si>
    <t>Medicamente ,materiale sanitare ,servicii pentru boli cronice cu risc crescut utilizate în programele naţionale cu scop curativ</t>
  </si>
  <si>
    <t>SPITALUL OBSTETRICA GINECOLOGIE BUFTEA</t>
  </si>
  <si>
    <t>P3- Subprogramul de radioterapie a bolnavilor cu afectiuni oncologice RTC Radiology Therapeutic Center SRL ,din care</t>
  </si>
  <si>
    <t xml:space="preserve">Activitate curenta </t>
  </si>
  <si>
    <t>VALORI DE CONTRACT AN 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</si>
</sst>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vertical="top"/>
    </xf>
    <xf numFmtId="40" fontId="4" fillId="0" borderId="0" xfId="0" applyNumberFormat="1" applyFont="1" applyAlignment="1">
      <alignment vertical="top"/>
    </xf>
    <xf numFmtId="40" fontId="5" fillId="0" borderId="0" xfId="0" applyNumberFormat="1" applyFont="1" applyAlignment="1">
      <alignment horizontal="center" vertical="top"/>
    </xf>
    <xf numFmtId="40" fontId="7" fillId="0" borderId="0" xfId="0" applyNumberFormat="1" applyFont="1" applyAlignment="1">
      <alignment vertical="top"/>
    </xf>
    <xf numFmtId="40" fontId="7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0" fontId="2" fillId="0" borderId="10" xfId="0" applyNumberFormat="1" applyFont="1" applyBorder="1" applyAlignment="1">
      <alignment horizontal="center" vertical="top" wrapText="1"/>
    </xf>
    <xf numFmtId="40" fontId="2" fillId="0" borderId="11" xfId="0" applyNumberFormat="1" applyFont="1" applyFill="1" applyBorder="1" applyAlignment="1">
      <alignment vertical="top" wrapText="1"/>
    </xf>
    <xf numFmtId="40" fontId="5" fillId="0" borderId="11" xfId="0" applyNumberFormat="1" applyFont="1" applyFill="1" applyBorder="1" applyAlignment="1" quotePrefix="1">
      <alignment vertical="top" wrapText="1"/>
    </xf>
    <xf numFmtId="40" fontId="2" fillId="0" borderId="11" xfId="0" applyNumberFormat="1" applyFont="1" applyFill="1" applyBorder="1" applyAlignment="1">
      <alignment vertical="top" wrapText="1"/>
    </xf>
    <xf numFmtId="40" fontId="2" fillId="0" borderId="11" xfId="0" applyNumberFormat="1" applyFont="1" applyFill="1" applyBorder="1" applyAlignment="1" quotePrefix="1">
      <alignment vertical="top" wrapText="1"/>
    </xf>
    <xf numFmtId="40" fontId="5" fillId="0" borderId="11" xfId="0" applyNumberFormat="1" applyFont="1" applyFill="1" applyBorder="1" applyAlignment="1">
      <alignment vertical="top" wrapText="1"/>
    </xf>
    <xf numFmtId="40" fontId="2" fillId="33" borderId="12" xfId="0" applyNumberFormat="1" applyFont="1" applyFill="1" applyBorder="1" applyAlignment="1">
      <alignment vertical="top"/>
    </xf>
    <xf numFmtId="40" fontId="2" fillId="0" borderId="13" xfId="0" applyNumberFormat="1" applyFont="1" applyBorder="1" applyAlignment="1">
      <alignment horizontal="center" vertical="top" wrapText="1"/>
    </xf>
    <xf numFmtId="38" fontId="2" fillId="0" borderId="11" xfId="0" applyNumberFormat="1" applyFont="1" applyBorder="1" applyAlignment="1">
      <alignment horizontal="center" vertical="top" wrapText="1"/>
    </xf>
    <xf numFmtId="38" fontId="2" fillId="0" borderId="14" xfId="0" applyNumberFormat="1" applyFont="1" applyBorder="1" applyAlignment="1">
      <alignment horizontal="center" vertical="top" wrapText="1"/>
    </xf>
    <xf numFmtId="40" fontId="2" fillId="33" borderId="11" xfId="0" applyNumberFormat="1" applyFont="1" applyFill="1" applyBorder="1" applyAlignment="1">
      <alignment vertical="top" wrapText="1"/>
    </xf>
    <xf numFmtId="180" fontId="2" fillId="33" borderId="14" xfId="0" applyNumberFormat="1" applyFont="1" applyFill="1" applyBorder="1" applyAlignment="1">
      <alignment horizontal="right" vertical="top"/>
    </xf>
    <xf numFmtId="180" fontId="2" fillId="0" borderId="14" xfId="0" applyNumberFormat="1" applyFont="1" applyBorder="1" applyAlignment="1">
      <alignment horizontal="right" vertical="top"/>
    </xf>
    <xf numFmtId="180" fontId="5" fillId="0" borderId="14" xfId="0" applyNumberFormat="1" applyFont="1" applyFill="1" applyBorder="1" applyAlignment="1">
      <alignment horizontal="right" vertical="top" wrapText="1"/>
    </xf>
    <xf numFmtId="180" fontId="2" fillId="0" borderId="14" xfId="0" applyNumberFormat="1" applyFont="1" applyFill="1" applyBorder="1" applyAlignment="1">
      <alignment horizontal="right" vertical="top" wrapText="1"/>
    </xf>
    <xf numFmtId="180" fontId="2" fillId="33" borderId="15" xfId="0" applyNumberFormat="1" applyFont="1" applyFill="1" applyBorder="1" applyAlignment="1">
      <alignment horizontal="right" vertical="top"/>
    </xf>
    <xf numFmtId="0" fontId="5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justify" vertical="top" wrapText="1"/>
    </xf>
    <xf numFmtId="4" fontId="5" fillId="0" borderId="0" xfId="0" applyNumberFormat="1" applyFont="1" applyAlignment="1">
      <alignment/>
    </xf>
    <xf numFmtId="0" fontId="5" fillId="0" borderId="16" xfId="0" applyNumberFormat="1" applyFont="1" applyBorder="1" applyAlignment="1">
      <alignment/>
    </xf>
    <xf numFmtId="0" fontId="10" fillId="0" borderId="0" xfId="0" applyFont="1" applyAlignment="1">
      <alignment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/>
    </xf>
    <xf numFmtId="180" fontId="5" fillId="0" borderId="14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vertical="top" wrapText="1"/>
    </xf>
    <xf numFmtId="4" fontId="5" fillId="0" borderId="17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justify"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0" fontId="7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2.7109375" style="4" customWidth="1"/>
    <col min="2" max="2" width="22.57421875" style="5" customWidth="1"/>
  </cols>
  <sheetData>
    <row r="1" spans="1:2" ht="12.75">
      <c r="A1" s="6" t="s">
        <v>15</v>
      </c>
      <c r="B1" s="2"/>
    </row>
    <row r="2" spans="1:2" ht="12.75">
      <c r="A2" s="1"/>
      <c r="B2" s="2"/>
    </row>
    <row r="3" spans="1:5" ht="32.25" customHeight="1">
      <c r="A3" s="41" t="s">
        <v>16</v>
      </c>
      <c r="B3" s="41"/>
      <c r="C3" s="41"/>
      <c r="D3" s="41"/>
      <c r="E3" s="7"/>
    </row>
    <row r="4" spans="1:2" ht="16.5" thickBot="1">
      <c r="A4" s="3"/>
      <c r="B4" s="1" t="s">
        <v>17</v>
      </c>
    </row>
    <row r="5" spans="1:2" s="8" customFormat="1" ht="21">
      <c r="A5" s="10" t="s">
        <v>0</v>
      </c>
      <c r="B5" s="17" t="s">
        <v>39</v>
      </c>
    </row>
    <row r="6" spans="1:2" s="8" customFormat="1" ht="12">
      <c r="A6" s="18">
        <v>0</v>
      </c>
      <c r="B6" s="19">
        <v>1</v>
      </c>
    </row>
    <row r="7" spans="1:2" s="9" customFormat="1" ht="31.5">
      <c r="A7" s="20" t="s">
        <v>35</v>
      </c>
      <c r="B7" s="21">
        <f>SUM(B8+B29+B31+B38+B45)</f>
        <v>64453115.980000004</v>
      </c>
    </row>
    <row r="8" spans="1:2" s="8" customFormat="1" ht="21">
      <c r="A8" s="11" t="s">
        <v>4</v>
      </c>
      <c r="B8" s="22">
        <f>SUM(B9+B17+B20+B26)</f>
        <v>54197881.980000004</v>
      </c>
    </row>
    <row r="9" spans="1:2" s="8" customFormat="1" ht="12">
      <c r="A9" s="11" t="s">
        <v>3</v>
      </c>
      <c r="B9" s="22">
        <f>ROUND(B10+B14,2)</f>
        <v>15017770</v>
      </c>
    </row>
    <row r="10" spans="1:2" s="8" customFormat="1" ht="12">
      <c r="A10" s="12" t="s">
        <v>1</v>
      </c>
      <c r="B10" s="23">
        <f>SUM(B11:B13)</f>
        <v>11199199.67</v>
      </c>
    </row>
    <row r="11" spans="1:2" s="8" customFormat="1" ht="15.75" customHeight="1">
      <c r="A11" s="26" t="s">
        <v>18</v>
      </c>
      <c r="B11" s="26">
        <v>9455584.1</v>
      </c>
    </row>
    <row r="12" spans="1:2" s="8" customFormat="1" ht="15.75" customHeight="1">
      <c r="A12" s="26" t="s">
        <v>19</v>
      </c>
      <c r="B12" s="29">
        <v>625760.01</v>
      </c>
    </row>
    <row r="13" spans="1:2" s="9" customFormat="1" ht="12">
      <c r="A13" s="27" t="s">
        <v>36</v>
      </c>
      <c r="B13" s="26">
        <v>1117855.56</v>
      </c>
    </row>
    <row r="14" spans="1:2" s="8" customFormat="1" ht="12">
      <c r="A14" s="12" t="s">
        <v>8</v>
      </c>
      <c r="B14" s="23">
        <f>ROUND(B15+B16,2)</f>
        <v>3818570.33</v>
      </c>
    </row>
    <row r="15" spans="1:2" s="8" customFormat="1" ht="12">
      <c r="A15" s="12" t="s">
        <v>9</v>
      </c>
      <c r="B15" s="28">
        <v>3818570.33</v>
      </c>
    </row>
    <row r="16" spans="1:2" s="8" customFormat="1" ht="12">
      <c r="A16" s="12" t="s">
        <v>10</v>
      </c>
      <c r="B16" s="23">
        <v>0</v>
      </c>
    </row>
    <row r="17" spans="1:2" s="8" customFormat="1" ht="22.5">
      <c r="A17" s="30" t="s">
        <v>20</v>
      </c>
      <c r="B17" s="23">
        <f>SUM(B18+B19)</f>
        <v>75021.98</v>
      </c>
    </row>
    <row r="18" spans="1:2" s="8" customFormat="1" ht="12">
      <c r="A18" s="26" t="s">
        <v>18</v>
      </c>
      <c r="B18" s="23">
        <v>75021.98</v>
      </c>
    </row>
    <row r="19" spans="1:2" s="8" customFormat="1" ht="12">
      <c r="A19" s="15" t="s">
        <v>21</v>
      </c>
      <c r="B19" s="23"/>
    </row>
    <row r="20" spans="1:2" s="9" customFormat="1" ht="12">
      <c r="A20" s="13" t="s">
        <v>11</v>
      </c>
      <c r="B20" s="24">
        <f>ROUND(B21+B22,2)</f>
        <v>13325250</v>
      </c>
    </row>
    <row r="21" spans="1:2" s="8" customFormat="1" ht="12">
      <c r="A21" s="12" t="s">
        <v>12</v>
      </c>
      <c r="B21" s="28">
        <v>716208.24</v>
      </c>
    </row>
    <row r="22" spans="1:2" s="8" customFormat="1" ht="12">
      <c r="A22" s="14" t="s">
        <v>13</v>
      </c>
      <c r="B22" s="24">
        <f>SUM(B23+B24+B25)</f>
        <v>12609041.760000002</v>
      </c>
    </row>
    <row r="23" spans="1:2" s="8" customFormat="1" ht="12">
      <c r="A23" s="26" t="s">
        <v>18</v>
      </c>
      <c r="B23" s="28">
        <v>11080901.31</v>
      </c>
    </row>
    <row r="24" spans="1:2" s="9" customFormat="1" ht="12.75" thickBot="1">
      <c r="A24" s="26" t="s">
        <v>19</v>
      </c>
      <c r="B24" s="28">
        <v>645090.54</v>
      </c>
    </row>
    <row r="25" spans="1:2" s="8" customFormat="1" ht="12">
      <c r="A25" s="27" t="s">
        <v>36</v>
      </c>
      <c r="B25" s="40">
        <v>883049.91</v>
      </c>
    </row>
    <row r="26" spans="1:2" s="8" customFormat="1" ht="31.5">
      <c r="A26" s="38" t="s">
        <v>37</v>
      </c>
      <c r="B26" s="39">
        <f>SUM(B28+B27)</f>
        <v>25779840</v>
      </c>
    </row>
    <row r="27" spans="1:2" s="8" customFormat="1" ht="12">
      <c r="A27" s="26" t="s">
        <v>38</v>
      </c>
      <c r="B27" s="39">
        <v>25756800</v>
      </c>
    </row>
    <row r="28" spans="1:2" s="8" customFormat="1" ht="22.5">
      <c r="A28" s="30" t="s">
        <v>20</v>
      </c>
      <c r="B28" s="37">
        <v>23040</v>
      </c>
    </row>
    <row r="29" spans="1:2" s="8" customFormat="1" ht="31.5">
      <c r="A29" s="11" t="s">
        <v>22</v>
      </c>
      <c r="B29" s="22">
        <f>B30</f>
        <v>4940</v>
      </c>
    </row>
    <row r="30" spans="1:2" s="8" customFormat="1" ht="12">
      <c r="A30" s="15" t="s">
        <v>14</v>
      </c>
      <c r="B30" s="23">
        <v>4940</v>
      </c>
    </row>
    <row r="31" spans="1:2" s="8" customFormat="1" ht="21">
      <c r="A31" s="14" t="s">
        <v>5</v>
      </c>
      <c r="B31" s="24">
        <f>SUM(B32:B37)</f>
        <v>524940</v>
      </c>
    </row>
    <row r="32" spans="1:2" s="8" customFormat="1" ht="12">
      <c r="A32" s="15" t="s">
        <v>6</v>
      </c>
      <c r="B32" s="31">
        <v>317000</v>
      </c>
    </row>
    <row r="33" spans="1:2" s="8" customFormat="1" ht="12">
      <c r="A33" s="15" t="s">
        <v>7</v>
      </c>
      <c r="B33" s="32">
        <v>35370</v>
      </c>
    </row>
    <row r="34" spans="1:2" s="8" customFormat="1" ht="12">
      <c r="A34" s="15" t="s">
        <v>23</v>
      </c>
      <c r="B34" s="31">
        <v>9000</v>
      </c>
    </row>
    <row r="35" spans="1:2" s="9" customFormat="1" ht="12">
      <c r="A35" s="15" t="s">
        <v>24</v>
      </c>
      <c r="B35" s="31">
        <v>132000</v>
      </c>
    </row>
    <row r="36" spans="1:2" s="9" customFormat="1" ht="12">
      <c r="A36" s="15" t="s">
        <v>25</v>
      </c>
      <c r="B36" s="31">
        <v>0</v>
      </c>
    </row>
    <row r="37" spans="1:2" s="9" customFormat="1" ht="12">
      <c r="A37" s="15" t="s">
        <v>26</v>
      </c>
      <c r="B37" s="31">
        <v>31570</v>
      </c>
    </row>
    <row r="38" spans="1:2" s="8" customFormat="1" ht="12">
      <c r="A38" s="11" t="s">
        <v>30</v>
      </c>
      <c r="B38" s="22">
        <f>SUM(B39:B42)</f>
        <v>9318354</v>
      </c>
    </row>
    <row r="39" spans="1:2" s="8" customFormat="1" ht="12">
      <c r="A39" s="15" t="s">
        <v>27</v>
      </c>
      <c r="B39" s="34">
        <v>8838040</v>
      </c>
    </row>
    <row r="40" spans="1:2" s="8" customFormat="1" ht="12">
      <c r="A40" s="15" t="s">
        <v>28</v>
      </c>
      <c r="B40" s="35">
        <v>424830</v>
      </c>
    </row>
    <row r="41" spans="1:2" s="8" customFormat="1" ht="18" customHeight="1">
      <c r="A41" s="15" t="s">
        <v>29</v>
      </c>
      <c r="B41" s="36">
        <v>21100</v>
      </c>
    </row>
    <row r="42" spans="1:2" s="8" customFormat="1" ht="22.5" customHeight="1">
      <c r="A42" s="15" t="s">
        <v>33</v>
      </c>
      <c r="B42" s="22">
        <f>SUM(B43+B44)</f>
        <v>34384</v>
      </c>
    </row>
    <row r="43" spans="1:2" s="8" customFormat="1" ht="18" customHeight="1">
      <c r="A43" s="15" t="s">
        <v>31</v>
      </c>
      <c r="B43" s="33">
        <v>34346</v>
      </c>
    </row>
    <row r="44" spans="1:2" s="8" customFormat="1" ht="18" customHeight="1">
      <c r="A44" s="15" t="s">
        <v>32</v>
      </c>
      <c r="B44" s="33">
        <v>38</v>
      </c>
    </row>
    <row r="45" spans="1:2" s="8" customFormat="1" ht="24.75" customHeight="1" thickBot="1">
      <c r="A45" s="11" t="s">
        <v>34</v>
      </c>
      <c r="B45" s="24">
        <v>407000</v>
      </c>
    </row>
    <row r="46" spans="1:2" ht="13.5" thickBot="1">
      <c r="A46" s="16" t="s">
        <v>2</v>
      </c>
      <c r="B46" s="25">
        <f>B7</f>
        <v>64453115.980000004</v>
      </c>
    </row>
  </sheetData>
  <sheetProtection/>
  <mergeCells count="1">
    <mergeCell ref="A3:D3"/>
  </mergeCells>
  <printOptions/>
  <pageMargins left="0.75" right="0.75" top="0.19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Andreea Baron</cp:lastModifiedBy>
  <cp:lastPrinted>2022-05-02T07:13:40Z</cp:lastPrinted>
  <dcterms:created xsi:type="dcterms:W3CDTF">2015-04-29T11:26:28Z</dcterms:created>
  <dcterms:modified xsi:type="dcterms:W3CDTF">2022-08-08T07:07:46Z</dcterms:modified>
  <cp:category/>
  <cp:version/>
  <cp:contentType/>
  <cp:contentStatus/>
</cp:coreProperties>
</file>