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 PROGRAME I" sheetId="16" r:id="rId1"/>
    <sheet name="UNICE " sheetId="2" r:id="rId2"/>
  </sheets>
  <calcPr calcId="145621"/>
</workbook>
</file>

<file path=xl/calcChain.xml><?xml version="1.0" encoding="utf-8"?>
<calcChain xmlns="http://schemas.openxmlformats.org/spreadsheetml/2006/main">
  <c r="AC134" i="2" l="1"/>
  <c r="P32" i="16" l="1"/>
  <c r="P42" i="16"/>
  <c r="P119" i="16"/>
  <c r="P114" i="16"/>
  <c r="G114" i="16"/>
  <c r="P111" i="16"/>
  <c r="P120" i="16" s="1"/>
  <c r="G111" i="16"/>
  <c r="G120" i="16" s="1"/>
  <c r="P104" i="16"/>
  <c r="G104" i="16"/>
  <c r="P102" i="16"/>
  <c r="P93" i="16"/>
  <c r="P88" i="16"/>
  <c r="P64" i="16"/>
  <c r="G64" i="16"/>
  <c r="P56" i="16"/>
  <c r="G56" i="16"/>
  <c r="G105" i="16" s="1"/>
  <c r="G32" i="16"/>
  <c r="P20" i="16"/>
  <c r="D20" i="16"/>
  <c r="P105" i="16" l="1"/>
  <c r="AC125" i="2" l="1"/>
  <c r="S125" i="2"/>
  <c r="AC56" i="2" l="1"/>
  <c r="S56" i="2"/>
  <c r="G56" i="2"/>
  <c r="AC47" i="2" l="1"/>
  <c r="AC78" i="2" l="1"/>
  <c r="AC20" i="2" l="1"/>
  <c r="AC42" i="2" l="1"/>
  <c r="G119" i="2" l="1"/>
  <c r="S119" i="2"/>
  <c r="AC119" i="2"/>
  <c r="AC62" i="2" l="1"/>
  <c r="AC135" i="2" s="1"/>
  <c r="S134" i="2" l="1"/>
  <c r="I202" i="2" l="1"/>
  <c r="I196" i="2"/>
  <c r="I192" i="2"/>
  <c r="I189" i="2"/>
  <c r="I182" i="2"/>
  <c r="E175" i="2"/>
  <c r="E174" i="2"/>
  <c r="E170" i="2"/>
  <c r="E169" i="2"/>
  <c r="E167" i="2"/>
  <c r="E166" i="2"/>
  <c r="E163" i="2"/>
  <c r="E162" i="2"/>
  <c r="I156" i="2"/>
  <c r="E151" i="2"/>
  <c r="E150" i="2"/>
  <c r="S78" i="2"/>
  <c r="S62" i="2"/>
  <c r="S42" i="2"/>
  <c r="S20" i="2"/>
  <c r="I203" i="2" l="1"/>
  <c r="S135" i="2"/>
  <c r="G78" i="2" l="1"/>
  <c r="G62" i="2" l="1"/>
  <c r="G42" i="2"/>
  <c r="G20" i="2"/>
  <c r="G135" i="2" l="1"/>
</calcChain>
</file>

<file path=xl/sharedStrings.xml><?xml version="1.0" encoding="utf-8"?>
<sst xmlns="http://schemas.openxmlformats.org/spreadsheetml/2006/main" count="768" uniqueCount="358">
  <si>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</si>
  <si>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</si>
  <si>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</si>
  <si>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</si>
  <si>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</si>
  <si>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</si>
  <si>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</si>
  <si>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</si>
  <si>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</si>
  <si>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</si>
  <si>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</si>
  <si>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</si>
  <si>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</si>
  <si>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</si>
  <si>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</si>
  <si>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</si>
  <si>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</si>
  <si>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</si>
  <si>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plata factura cesionata</t>
  </si>
  <si>
    <t>UNICE</t>
  </si>
  <si>
    <t>Andisima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</si>
  <si>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</si>
  <si>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</si>
  <si>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</si>
  <si>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</si>
  <si>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</si>
  <si>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</si>
  <si>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</si>
  <si>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</si>
  <si>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</si>
  <si>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T O T A L</t>
  </si>
  <si>
    <t>Aden Farm Srl</t>
  </si>
  <si>
    <t>Crisfarm</t>
  </si>
  <si>
    <t>Silver Woolf</t>
  </si>
  <si>
    <t>Heracleum Srl</t>
  </si>
  <si>
    <t>Saralex SRL</t>
  </si>
  <si>
    <t>TOTAL EUROPHARM HOLDING SA</t>
  </si>
  <si>
    <t>medicamente cu si fara contributie personala-activitate curenta</t>
  </si>
  <si>
    <t>TOTAL PHARMAFARM</t>
  </si>
  <si>
    <t>Pharmaclin Srl</t>
  </si>
  <si>
    <t>TOTAL ROPHARMA LOGISTIC</t>
  </si>
  <si>
    <t>Lumileva Farm</t>
  </si>
  <si>
    <t>Apostol</t>
  </si>
  <si>
    <t>Asklepios Srl</t>
  </si>
  <si>
    <t>FARM SOMESAN</t>
  </si>
  <si>
    <t>Lumileva SRL</t>
  </si>
  <si>
    <t>IULIE 2019</t>
  </si>
  <si>
    <t>ADO</t>
  </si>
  <si>
    <t>ONCO CV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</si>
  <si>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</si>
  <si>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</si>
  <si>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</si>
  <si>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</si>
  <si>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</si>
  <si>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</si>
  <si>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</si>
  <si>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</si>
  <si>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</si>
  <si>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</si>
  <si>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</si>
  <si>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</si>
  <si>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</si>
  <si>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</si>
  <si>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</si>
  <si>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</si>
  <si>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</si>
  <si>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</si>
  <si>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1558/30.06.2019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</si>
  <si>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</si>
  <si>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</si>
  <si>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</si>
  <si>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</si>
  <si>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</si>
  <si>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</si>
  <si>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</si>
  <si>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</si>
  <si>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</si>
  <si>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</si>
  <si>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</si>
  <si>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</si>
  <si>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</si>
  <si>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</si>
  <si>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</si>
  <si>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</si>
  <si>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</si>
  <si>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</si>
  <si>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</si>
  <si>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001521/31.05.2019</t>
  </si>
  <si>
    <t>491/24.07.2019</t>
  </si>
  <si>
    <t>538/22.08.2019</t>
  </si>
  <si>
    <t>521/08.08.2019</t>
  </si>
  <si>
    <t>7741/18.07.2019</t>
  </si>
  <si>
    <t>1675/31.05.2019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</si>
  <si>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</si>
  <si>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</si>
  <si>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</si>
  <si>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</si>
  <si>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</si>
  <si>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</si>
  <si>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</si>
  <si>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</si>
  <si>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</si>
  <si>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</si>
  <si>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</si>
  <si>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TOTAL ALLIANCE HEALTHCARE  ROMANIA</t>
  </si>
  <si>
    <t>FARMEXIN  S. A.</t>
  </si>
  <si>
    <t>Plata factura cesionata</t>
  </si>
  <si>
    <t>FARMEXPERT</t>
  </si>
  <si>
    <t>EUROPHARM HOLDING  S.A.</t>
  </si>
  <si>
    <t>TOTAL  FARMEXIM S. A.</t>
  </si>
  <si>
    <t>MEDIPLUS EXIM SRL</t>
  </si>
  <si>
    <t>DONA LOGISTICA</t>
  </si>
  <si>
    <t>Date inregistrare CAS MM</t>
  </si>
  <si>
    <t>SEPT 2019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</si>
  <si>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</si>
  <si>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</si>
  <si>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</si>
  <si>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</si>
  <si>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</si>
  <si>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</si>
  <si>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</si>
  <si>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</si>
  <si>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</si>
  <si>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</si>
  <si>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</si>
  <si>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</si>
  <si>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</si>
  <si>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</si>
  <si>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</si>
  <si>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</si>
  <si>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</si>
  <si>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</si>
  <si>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</si>
  <si>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</si>
  <si>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</si>
  <si>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</si>
  <si>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</si>
  <si>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</si>
  <si>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</si>
  <si>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</si>
  <si>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</si>
  <si>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</si>
  <si>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</si>
  <si>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</si>
  <si>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</si>
  <si>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</si>
  <si>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</si>
  <si>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</si>
  <si>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</si>
  <si>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</si>
  <si>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</si>
  <si>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</si>
  <si>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</si>
  <si>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</si>
  <si>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</si>
  <si>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</si>
  <si>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</si>
  <si>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>MEDIPLUS EXIM</t>
  </si>
  <si>
    <t>PLATI  CESIUNI             octombrie   2019</t>
  </si>
  <si>
    <t>FARMEXIM  S. A.</t>
  </si>
  <si>
    <t>FARMEXIM S. A.</t>
  </si>
  <si>
    <t xml:space="preserve"> </t>
  </si>
  <si>
    <t xml:space="preserve">                  </t>
  </si>
  <si>
    <t>GENTIANA SRL</t>
  </si>
  <si>
    <t>LUANA FARM</t>
  </si>
  <si>
    <t>PHARMA S A</t>
  </si>
  <si>
    <t>TOTAL PHARMA  S. A</t>
  </si>
  <si>
    <t xml:space="preserve">                                                                                                          TOTAL  MEDIPLUS EXIM</t>
  </si>
  <si>
    <t>TOTAL PHARMA</t>
  </si>
  <si>
    <t>GE HOR 62/31.12.2019</t>
  </si>
  <si>
    <t>COMIRO INVEST</t>
  </si>
  <si>
    <t xml:space="preserve">ROPHARMA </t>
  </si>
  <si>
    <t>MAI 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</si>
  <si>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</si>
  <si>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</si>
  <si>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</si>
  <si>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</si>
  <si>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</si>
  <si>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</si>
  <si>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>SARALEX</t>
  </si>
  <si>
    <t>TOTAL  ALLIANCE HEALTHCARE  ROMANIA  SRL</t>
  </si>
  <si>
    <t>PHARMAPHARM</t>
  </si>
  <si>
    <t>TOTAL PHARMAPHARM</t>
  </si>
  <si>
    <t xml:space="preserve">PHARMACLIN SRL </t>
  </si>
  <si>
    <t xml:space="preserve">Programe </t>
  </si>
  <si>
    <t>TOTAL ALLIANCE HEALTHCARE ROMANIA  SRL</t>
  </si>
  <si>
    <t xml:space="preserve">                                                          </t>
  </si>
  <si>
    <t xml:space="preserve">Unice </t>
  </si>
  <si>
    <t>TOTAL EUROPHARM HOLDING</t>
  </si>
  <si>
    <t>EUROPHARM HOLDING</t>
  </si>
  <si>
    <t>BIOREX</t>
  </si>
  <si>
    <t>APOSTOL</t>
  </si>
  <si>
    <t>HERACLEUM</t>
  </si>
  <si>
    <t>ASKLEPIOS</t>
  </si>
  <si>
    <t>EPHEDRA FARM</t>
  </si>
  <si>
    <t xml:space="preserve">Nr.si data Contr. </t>
  </si>
  <si>
    <t>Nr. si data  facturii</t>
  </si>
  <si>
    <t>plata factura cesionata lei</t>
  </si>
  <si>
    <t>TOTAL EGIS ROMPHARMA</t>
  </si>
  <si>
    <t>LUMILEVA SRL</t>
  </si>
  <si>
    <t>GENTIANA</t>
  </si>
  <si>
    <t>EUROPARM HOLDING</t>
  </si>
  <si>
    <t>TOTAL  EUROPHARM HOLDING</t>
  </si>
  <si>
    <t>LOGISTIC</t>
  </si>
  <si>
    <t>ANDISIMA</t>
  </si>
  <si>
    <t>FILDAS TRADING</t>
  </si>
  <si>
    <t>TOTAL  FILDAS TRADING</t>
  </si>
  <si>
    <t>TOTAL FILDAS TRADING</t>
  </si>
  <si>
    <t>DEC. 2020</t>
  </si>
  <si>
    <t>DEC .2020</t>
  </si>
  <si>
    <t>ENYAFARM</t>
  </si>
  <si>
    <t>IAN 2021</t>
  </si>
  <si>
    <t>DEC.2020</t>
  </si>
  <si>
    <t>SALIX FARM</t>
  </si>
  <si>
    <t>390/10.12.2020</t>
  </si>
  <si>
    <t>12288/17.12.2020</t>
  </si>
  <si>
    <t>734/16.12.2020</t>
  </si>
  <si>
    <t>12845/22.12.2020</t>
  </si>
  <si>
    <t>SILVER WOOLF</t>
  </si>
  <si>
    <t>746/18.12.2020</t>
  </si>
  <si>
    <t>129/07.01.2021</t>
  </si>
  <si>
    <t>163/22.12.2020</t>
  </si>
  <si>
    <t>13090/30.12.2020</t>
  </si>
  <si>
    <t>165/22.12.2020</t>
  </si>
  <si>
    <t>13091/30.12.2020</t>
  </si>
  <si>
    <t xml:space="preserve">GENTIANA SRL </t>
  </si>
  <si>
    <t>166/22.12.2020</t>
  </si>
  <si>
    <t>13092/30.12.2020</t>
  </si>
  <si>
    <t>IAN. 2021</t>
  </si>
  <si>
    <t>LUMILEVA</t>
  </si>
  <si>
    <t>9645/10.12.2020</t>
  </si>
  <si>
    <t>151/07.01.2021</t>
  </si>
  <si>
    <t>744/18.12.2020</t>
  </si>
  <si>
    <t>128/07.01.2021</t>
  </si>
  <si>
    <t>9648/22.12.2021</t>
  </si>
  <si>
    <t>62/05.01.2021</t>
  </si>
  <si>
    <t>46371/13.01.2021</t>
  </si>
  <si>
    <t>755/22.01.2021</t>
  </si>
  <si>
    <t>IAN . 2021</t>
  </si>
  <si>
    <t>16/12.01.2021</t>
  </si>
  <si>
    <t>660/19.01.2021</t>
  </si>
  <si>
    <t>SALIX</t>
  </si>
  <si>
    <t>195/13.01.2021</t>
  </si>
  <si>
    <t>629/19.01.2021</t>
  </si>
  <si>
    <t>FEBR.2021</t>
  </si>
  <si>
    <t>50/27.01.2021</t>
  </si>
  <si>
    <t>1042/01.02.2021</t>
  </si>
  <si>
    <t>54/27.01.2021</t>
  </si>
  <si>
    <t>1046/01.02.2021</t>
  </si>
  <si>
    <t>FEBR. 2021</t>
  </si>
  <si>
    <t>191/27.01.2021</t>
  </si>
  <si>
    <t>1207/03.02.2021</t>
  </si>
  <si>
    <t>9651/28.01.2021</t>
  </si>
  <si>
    <t>SRX  1268/31.12.2020</t>
  </si>
  <si>
    <t>1240/04.02.2021</t>
  </si>
  <si>
    <t>9652/22.01.2021</t>
  </si>
  <si>
    <t>GE HOR  59/31.12.2021</t>
  </si>
  <si>
    <t>1241/04.02.2021</t>
  </si>
  <si>
    <t>46416/27.01.2021</t>
  </si>
  <si>
    <t>GE HOR 59/31.12.2020</t>
  </si>
  <si>
    <t>1054/01.02.2021</t>
  </si>
  <si>
    <t>10803/29.01.2021</t>
  </si>
  <si>
    <t>SRX 1268/31.12.2020</t>
  </si>
  <si>
    <t>1286/05.02.2021</t>
  </si>
  <si>
    <t>10805/29.01.2021</t>
  </si>
  <si>
    <t>1287/05.02.2021</t>
  </si>
  <si>
    <t>10816/01.02.2021</t>
  </si>
  <si>
    <t>FSOM 2056/31.12.2020</t>
  </si>
  <si>
    <t>1288/05.02.2021</t>
  </si>
  <si>
    <t>3770/25.01.2021</t>
  </si>
  <si>
    <t>LUM 512/31.12.2020</t>
  </si>
  <si>
    <t>1532/11.02.2021</t>
  </si>
  <si>
    <t>LUA 564/31.12.2020</t>
  </si>
  <si>
    <t>CLT 047/31.12.2020</t>
  </si>
  <si>
    <t>GE EN0055/31.12.2020</t>
  </si>
  <si>
    <t>GE GEN 050/31.12.2020</t>
  </si>
  <si>
    <t>GENTIANA 68/31.12.2020</t>
  </si>
  <si>
    <t>189/27.01.2021</t>
  </si>
  <si>
    <t>AQUA 1045/31.12.2020</t>
  </si>
  <si>
    <t>1206/03.02.2021</t>
  </si>
  <si>
    <t>MMSAL 513/31.12.2020</t>
  </si>
  <si>
    <t>GE HOR 57/31.12.2020</t>
  </si>
  <si>
    <t>GE HOR  56/30.11.2020</t>
  </si>
  <si>
    <t>GENTIANA 65/30.11.2020</t>
  </si>
  <si>
    <t>LUM  699/30.11.2020</t>
  </si>
  <si>
    <t>46312/28.12.2020</t>
  </si>
  <si>
    <t>B  1891/31.11.2020</t>
  </si>
  <si>
    <t>118/06.01.2021</t>
  </si>
  <si>
    <t>B 332/30.11.2020</t>
  </si>
  <si>
    <t>B 193/30.11.2020</t>
  </si>
  <si>
    <t>CRISS  2040/30.11.2020</t>
  </si>
  <si>
    <t>CRISM 3154/30.11.2020</t>
  </si>
  <si>
    <t>CRISP 2238/30.11.2020</t>
  </si>
  <si>
    <t>CRISL 3462/30.11.2020</t>
  </si>
  <si>
    <t>CRISV 1652/30.11.2020</t>
  </si>
  <si>
    <t>12/20.01.2021</t>
  </si>
  <si>
    <t>ENYA 2428/30.11.2020</t>
  </si>
  <si>
    <t>776/22.01.2021</t>
  </si>
  <si>
    <t xml:space="preserve">EPHEDRA FARM </t>
  </si>
  <si>
    <t>3739/11.12.2020</t>
  </si>
  <si>
    <t>EPHD 8266/30.11.2020</t>
  </si>
  <si>
    <t>13036/29.12.2020</t>
  </si>
  <si>
    <t>3741/16.12.2020</t>
  </si>
  <si>
    <t>LUM  209/30.11.2020</t>
  </si>
  <si>
    <t>149/07.01.2021</t>
  </si>
  <si>
    <t>736/16.12.2020</t>
  </si>
  <si>
    <t>SRX0001261/30.11.2020</t>
  </si>
  <si>
    <t>12290/17.12.2020</t>
  </si>
  <si>
    <t>718/08.12.2020</t>
  </si>
  <si>
    <t>MM 72/30.11.2020</t>
  </si>
  <si>
    <t>12508/21.12.2020</t>
  </si>
  <si>
    <t>AND 270/30.11.2020</t>
  </si>
  <si>
    <t>AND 60/30.11.2020</t>
  </si>
  <si>
    <t>AND  593/30.11.2020</t>
  </si>
  <si>
    <t>753/21.12.2020</t>
  </si>
  <si>
    <t>HERMM 225/30.11.2020</t>
  </si>
  <si>
    <t>12913/23.12.2020</t>
  </si>
  <si>
    <t>740/16.12.2020</t>
  </si>
  <si>
    <t>BM 40131/30.11.2020</t>
  </si>
  <si>
    <t>13067/30.12.2020</t>
  </si>
  <si>
    <t>LUM 313/30.11.2020</t>
  </si>
  <si>
    <t>CLT 045/30.11.2020</t>
  </si>
  <si>
    <t>SACA 0033/30.11.2020</t>
  </si>
  <si>
    <t>COAS 00037/30.11.2020</t>
  </si>
  <si>
    <t>IAN.2021</t>
  </si>
  <si>
    <t>11/11.01.2021</t>
  </si>
  <si>
    <t>MMACA 95/30.11.2020</t>
  </si>
  <si>
    <t>939/28.01.2021</t>
  </si>
  <si>
    <t>FARMACIA SOMESAN</t>
  </si>
  <si>
    <t>31/20.01.2021</t>
  </si>
  <si>
    <t>FSOM 1058/30.11.2020</t>
  </si>
  <si>
    <t>1043/01.02.2021</t>
  </si>
  <si>
    <t>FSOM 2051/30.11.2020</t>
  </si>
  <si>
    <t>FSOM 3059/30.11.2020</t>
  </si>
  <si>
    <t>FSOM 4054/30.11.2020</t>
  </si>
  <si>
    <t>FSOM 5049/30.11.2020</t>
  </si>
  <si>
    <t>FSOM 6051/30.11.2020</t>
  </si>
  <si>
    <t>MMSAL 506/30.11.2020</t>
  </si>
  <si>
    <t>AQUA 1043/30.11.2020</t>
  </si>
  <si>
    <t>GE GEN  48/30.11.2020</t>
  </si>
  <si>
    <t>GE EN 53/30.11.2020</t>
  </si>
  <si>
    <t>PLATI  CESIUNI                 martie    2021</t>
  </si>
  <si>
    <t>MART. 2021</t>
  </si>
  <si>
    <t>46526/05.03.2021</t>
  </si>
  <si>
    <t>2458/09.03.2021</t>
  </si>
  <si>
    <t>CRISM 3160/31.12.2020</t>
  </si>
  <si>
    <t>CRISS 2047/31.12..2020</t>
  </si>
  <si>
    <t>CRISV 1659/31.12.2020</t>
  </si>
  <si>
    <t xml:space="preserve">CRISL 3470/31.12.2020 </t>
  </si>
  <si>
    <t>CRISP 2245/31.12.2020</t>
  </si>
  <si>
    <t>CRISL 3472/31.12.2020</t>
  </si>
  <si>
    <t>LUA 562/30.11.2020</t>
  </si>
  <si>
    <t>EPHD 008266/30.11.2020</t>
  </si>
  <si>
    <t>46313/28.12.2020</t>
  </si>
  <si>
    <t>R 598/30.11.2020</t>
  </si>
  <si>
    <t>119/06.01.2021</t>
  </si>
  <si>
    <t>PLATI CESIUNI PROGRAME           12         martie  2021</t>
  </si>
  <si>
    <t>partial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</si>
</sst>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#,##0.00\ &quot;lei&quot;;[Red]\-#,##0.00\ &quot;lei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20" fillId="3" borderId="62" applyNumberFormat="0" applyAlignment="0" applyProtection="0"/>
  </cellStyleXfs>
  <cellXfs count="875">
    <xf numFmtId="0" fontId="0" fillId="0" borderId="0" xfId="0"/>
    <xf numFmtId="0" fontId="9" fillId="0" borderId="1" xfId="1" applyFont="1" applyBorder="1" applyAlignment="1">
      <alignment horizontal="center"/>
    </xf>
    <xf numFmtId="0" fontId="10" fillId="0" borderId="0" xfId="0" applyFont="1"/>
    <xf numFmtId="0" fontId="0" fillId="0" borderId="9" xfId="0" applyBorder="1"/>
    <xf numFmtId="0" fontId="9" fillId="0" borderId="2" xfId="1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9" fillId="0" borderId="8" xfId="1" applyFont="1" applyFill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11" fillId="0" borderId="0" xfId="0" applyFont="1"/>
    <xf numFmtId="0" fontId="0" fillId="0" borderId="21" xfId="0" applyBorder="1"/>
    <xf numFmtId="0" fontId="0" fillId="0" borderId="14" xfId="0" applyBorder="1"/>
    <xf numFmtId="4" fontId="11" fillId="0" borderId="18" xfId="0" applyNumberFormat="1" applyFont="1" applyBorder="1"/>
    <xf numFmtId="0" fontId="12" fillId="0" borderId="0" xfId="0" applyFont="1"/>
    <xf numFmtId="0" fontId="0" fillId="0" borderId="23" xfId="0" applyBorder="1"/>
    <xf numFmtId="0" fontId="0" fillId="0" borderId="2" xfId="0" applyBorder="1"/>
    <xf numFmtId="0" fontId="9" fillId="0" borderId="19" xfId="1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32" xfId="0" applyBorder="1"/>
    <xf numFmtId="0" fontId="9" fillId="0" borderId="17" xfId="1" applyFont="1" applyBorder="1" applyAlignment="1">
      <alignment horizontal="center"/>
    </xf>
    <xf numFmtId="4" fontId="0" fillId="0" borderId="35" xfId="0" applyNumberFormat="1" applyBorder="1"/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9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4" fontId="0" fillId="0" borderId="15" xfId="0" applyNumberFormat="1" applyBorder="1"/>
    <xf numFmtId="0" fontId="13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11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1" xfId="0" applyNumberFormat="1" applyBorder="1"/>
    <xf numFmtId="4" fontId="0" fillId="0" borderId="22" xfId="0" applyNumberFormat="1" applyBorder="1"/>
    <xf numFmtId="4" fontId="0" fillId="0" borderId="38" xfId="0" applyNumberFormat="1" applyFill="1" applyBorder="1"/>
    <xf numFmtId="0" fontId="0" fillId="0" borderId="27" xfId="0" applyBorder="1"/>
    <xf numFmtId="4" fontId="11" fillId="0" borderId="43" xfId="0" applyNumberFormat="1" applyFont="1" applyBorder="1"/>
    <xf numFmtId="0" fontId="0" fillId="0" borderId="23" xfId="0" applyFill="1" applyBorder="1" applyAlignment="1">
      <alignment horizontal="right"/>
    </xf>
    <xf numFmtId="1" fontId="13" fillId="0" borderId="42" xfId="0" applyNumberFormat="1" applyFont="1" applyBorder="1" applyAlignment="1">
      <alignment horizontal="right" vertical="center" wrapText="1"/>
    </xf>
    <xf numFmtId="1" fontId="13" fillId="0" borderId="10" xfId="0" applyNumberFormat="1" applyFont="1" applyBorder="1" applyAlignment="1">
      <alignment horizontal="right" vertical="center"/>
    </xf>
    <xf numFmtId="0" fontId="0" fillId="0" borderId="42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0" fontId="9" fillId="0" borderId="6" xfId="1" applyFont="1" applyBorder="1" applyAlignment="1">
      <alignment horizontal="right"/>
    </xf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0" fillId="0" borderId="12" xfId="0" applyBorder="1"/>
    <xf numFmtId="49" fontId="0" fillId="0" borderId="13" xfId="0" applyNumberFormat="1" applyBorder="1"/>
    <xf numFmtId="0" fontId="0" fillId="0" borderId="16" xfId="0" applyFill="1" applyBorder="1"/>
    <xf numFmtId="0" fontId="0" fillId="0" borderId="44" xfId="0" applyBorder="1"/>
    <xf numFmtId="0" fontId="0" fillId="0" borderId="32" xfId="0" applyBorder="1" applyAlignment="1">
      <alignment horizontal="right"/>
    </xf>
    <xf numFmtId="0" fontId="0" fillId="0" borderId="28" xfId="0" applyBorder="1"/>
    <xf numFmtId="4" fontId="0" fillId="0" borderId="9" xfId="0" applyNumberFormat="1" applyFill="1" applyBorder="1"/>
    <xf numFmtId="0" fontId="0" fillId="0" borderId="5" xfId="0" applyFont="1" applyBorder="1"/>
    <xf numFmtId="0" fontId="9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7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9" fillId="0" borderId="5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8" fillId="0" borderId="1" xfId="1" applyFont="1" applyBorder="1" applyAlignment="1">
      <alignment horizontal="right"/>
    </xf>
    <xf numFmtId="0" fontId="8" fillId="0" borderId="28" xfId="1" applyFont="1" applyBorder="1" applyAlignment="1">
      <alignment horizontal="right"/>
    </xf>
    <xf numFmtId="0" fontId="11" fillId="0" borderId="51" xfId="0" applyFont="1" applyBorder="1" applyAlignment="1">
      <alignment horizontal="center" wrapText="1"/>
    </xf>
    <xf numFmtId="0" fontId="9" fillId="0" borderId="34" xfId="0" applyFont="1" applyBorder="1"/>
    <xf numFmtId="0" fontId="0" fillId="0" borderId="16" xfId="0" applyFill="1" applyBorder="1" applyAlignment="1">
      <alignment horizontal="right"/>
    </xf>
    <xf numFmtId="0" fontId="0" fillId="0" borderId="9" xfId="0" applyFont="1" applyBorder="1"/>
    <xf numFmtId="4" fontId="0" fillId="0" borderId="9" xfId="0" applyNumberFormat="1" applyBorder="1"/>
    <xf numFmtId="0" fontId="8" fillId="0" borderId="53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4" fontId="0" fillId="0" borderId="45" xfId="0" applyNumberFormat="1" applyFill="1" applyBorder="1"/>
    <xf numFmtId="0" fontId="13" fillId="0" borderId="29" xfId="0" applyFont="1" applyBorder="1" applyAlignment="1">
      <alignment horizontal="right" wrapText="1"/>
    </xf>
    <xf numFmtId="0" fontId="0" fillId="0" borderId="41" xfId="0" applyFill="1" applyBorder="1"/>
    <xf numFmtId="0" fontId="13" fillId="0" borderId="4" xfId="0" applyFont="1" applyBorder="1" applyAlignment="1">
      <alignment horizontal="right" wrapText="1"/>
    </xf>
    <xf numFmtId="49" fontId="0" fillId="0" borderId="45" xfId="0" applyNumberFormat="1" applyBorder="1"/>
    <xf numFmtId="0" fontId="0" fillId="0" borderId="49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11" fillId="0" borderId="26" xfId="0" applyNumberFormat="1" applyFont="1" applyBorder="1"/>
    <xf numFmtId="0" fontId="13" fillId="0" borderId="18" xfId="0" applyFont="1" applyBorder="1" applyAlignment="1">
      <alignment horizontal="right" wrapText="1"/>
    </xf>
    <xf numFmtId="0" fontId="13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13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14" fillId="0" borderId="45" xfId="0" applyNumberFormat="1" applyFont="1" applyBorder="1"/>
    <xf numFmtId="0" fontId="8" fillId="0" borderId="26" xfId="1" applyFont="1" applyBorder="1" applyAlignment="1">
      <alignment horizontal="right"/>
    </xf>
    <xf numFmtId="49" fontId="0" fillId="0" borderId="28" xfId="0" applyNumberFormat="1" applyBorder="1"/>
    <xf numFmtId="0" fontId="0" fillId="0" borderId="35" xfId="0" applyFont="1" applyBorder="1"/>
    <xf numFmtId="0" fontId="0" fillId="0" borderId="50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8" fillId="0" borderId="13" xfId="1" applyFont="1" applyBorder="1" applyAlignment="1">
      <alignment horizontal="right"/>
    </xf>
    <xf numFmtId="0" fontId="8" fillId="0" borderId="5" xfId="1" applyFont="1" applyBorder="1" applyAlignment="1">
      <alignment horizontal="right"/>
    </xf>
    <xf numFmtId="4" fontId="0" fillId="0" borderId="3" xfId="0" applyNumberFormat="1" applyBorder="1"/>
    <xf numFmtId="0" fontId="0" fillId="0" borderId="53" xfId="0" applyBorder="1"/>
    <xf numFmtId="0" fontId="0" fillId="0" borderId="2" xfId="0" applyBorder="1" applyAlignment="1">
      <alignment vertical="center"/>
    </xf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13" fillId="0" borderId="56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4" fontId="0" fillId="0" borderId="57" xfId="0" applyNumberFormat="1" applyFill="1" applyBorder="1"/>
    <xf numFmtId="0" fontId="9" fillId="0" borderId="16" xfId="1" applyFont="1" applyBorder="1" applyAlignment="1">
      <alignment horizontal="center"/>
    </xf>
    <xf numFmtId="4" fontId="14" fillId="0" borderId="26" xfId="0" applyNumberFormat="1" applyFont="1" applyBorder="1"/>
    <xf numFmtId="4" fontId="14" fillId="0" borderId="32" xfId="0" applyNumberFormat="1" applyFont="1" applyBorder="1"/>
    <xf numFmtId="4" fontId="11" fillId="0" borderId="49" xfId="0" applyNumberFormat="1" applyFont="1" applyBorder="1"/>
    <xf numFmtId="49" fontId="0" fillId="0" borderId="12" xfId="0" applyNumberFormat="1" applyBorder="1" applyAlignment="1">
      <alignment horizontal="center" vertical="center" wrapText="1"/>
    </xf>
    <xf numFmtId="1" fontId="13" fillId="0" borderId="58" xfId="0" applyNumberFormat="1" applyFont="1" applyBorder="1" applyAlignment="1">
      <alignment horizontal="right" vertical="center"/>
    </xf>
    <xf numFmtId="14" fontId="11" fillId="0" borderId="30" xfId="0" applyNumberFormat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right"/>
    </xf>
    <xf numFmtId="0" fontId="8" fillId="0" borderId="27" xfId="1" applyFont="1" applyBorder="1" applyAlignment="1">
      <alignment horizontal="right"/>
    </xf>
    <xf numFmtId="0" fontId="8" fillId="0" borderId="16" xfId="1" applyFont="1" applyBorder="1" applyAlignment="1">
      <alignment horizontal="right"/>
    </xf>
    <xf numFmtId="4" fontId="0" fillId="0" borderId="19" xfId="0" applyNumberFormat="1" applyBorder="1"/>
    <xf numFmtId="0" fontId="9" fillId="0" borderId="53" xfId="1" applyFont="1" applyBorder="1" applyAlignment="1">
      <alignment horizontal="center"/>
    </xf>
    <xf numFmtId="0" fontId="9" fillId="0" borderId="20" xfId="1" applyFont="1" applyBorder="1" applyAlignment="1">
      <alignment horizontal="center" wrapText="1"/>
    </xf>
    <xf numFmtId="0" fontId="13" fillId="0" borderId="5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0" fillId="0" borderId="37" xfId="0" applyBorder="1" applyAlignment="1">
      <alignment vertical="top"/>
    </xf>
    <xf numFmtId="0" fontId="13" fillId="0" borderId="42" xfId="0" applyFont="1" applyBorder="1" applyAlignment="1">
      <alignment horizontal="right" vertical="top" wrapText="1"/>
    </xf>
    <xf numFmtId="0" fontId="13" fillId="0" borderId="14" xfId="0" applyFont="1" applyBorder="1" applyAlignment="1">
      <alignment horizontal="center" wrapText="1"/>
    </xf>
    <xf numFmtId="0" fontId="13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9" fillId="0" borderId="2" xfId="1" applyFont="1" applyBorder="1" applyAlignment="1">
      <alignment horizontal="center" wrapText="1"/>
    </xf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2" xfId="0" applyNumberFormat="1" applyBorder="1"/>
    <xf numFmtId="0" fontId="8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9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13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9" xfId="0" applyFill="1" applyBorder="1"/>
    <xf numFmtId="4" fontId="14" fillId="0" borderId="43" xfId="0" applyNumberFormat="1" applyFont="1" applyBorder="1"/>
    <xf numFmtId="4" fontId="14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14" fontId="11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" fontId="11" fillId="0" borderId="0" xfId="0" applyNumberFormat="1" applyFont="1" applyBorder="1"/>
    <xf numFmtId="4" fontId="11" fillId="0" borderId="16" xfId="0" applyNumberFormat="1" applyFont="1" applyBorder="1"/>
    <xf numFmtId="0" fontId="11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4" fontId="0" fillId="0" borderId="4" xfId="0" applyNumberFormat="1" applyBorder="1"/>
    <xf numFmtId="49" fontId="0" fillId="0" borderId="34" xfId="0" applyNumberFormat="1" applyBorder="1"/>
    <xf numFmtId="4" fontId="0" fillId="0" borderId="13" xfId="0" applyNumberFormat="1" applyBorder="1"/>
    <xf numFmtId="0" fontId="11" fillId="0" borderId="0" xfId="0" applyFont="1" applyBorder="1" applyAlignment="1">
      <alignment horizontal="center"/>
    </xf>
    <xf numFmtId="0" fontId="8" fillId="0" borderId="24" xfId="1" applyFont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0" fillId="0" borderId="37" xfId="0" applyFill="1" applyBorder="1" applyAlignment="1">
      <alignment horizontal="right" vertical="top"/>
    </xf>
    <xf numFmtId="14" fontId="11" fillId="0" borderId="17" xfId="0" applyNumberFormat="1" applyFont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 wrapText="1"/>
    </xf>
    <xf numFmtId="14" fontId="11" fillId="0" borderId="32" xfId="0" applyNumberFormat="1" applyFont="1" applyBorder="1" applyAlignment="1">
      <alignment horizontal="center" vertical="center" wrapText="1"/>
    </xf>
    <xf numFmtId="0" fontId="0" fillId="0" borderId="9" xfId="0" applyFill="1" applyBorder="1" applyAlignment="1">
      <alignment vertical="top"/>
    </xf>
    <xf numFmtId="4" fontId="14" fillId="0" borderId="15" xfId="0" applyNumberFormat="1" applyFont="1" applyBorder="1"/>
    <xf numFmtId="4" fontId="11" fillId="0" borderId="38" xfId="0" applyNumberFormat="1" applyFont="1" applyBorder="1"/>
    <xf numFmtId="0" fontId="11" fillId="0" borderId="0" xfId="0" applyFont="1" applyBorder="1"/>
    <xf numFmtId="0" fontId="9" fillId="0" borderId="0" xfId="1" applyFont="1" applyBorder="1" applyAlignment="1">
      <alignment horizontal="center"/>
    </xf>
    <xf numFmtId="4" fontId="14" fillId="0" borderId="25" xfId="0" applyNumberFormat="1" applyFont="1" applyBorder="1"/>
    <xf numFmtId="0" fontId="0" fillId="0" borderId="3" xfId="0" applyBorder="1" applyAlignment="1">
      <alignment horizontal="right"/>
    </xf>
    <xf numFmtId="0" fontId="0" fillId="0" borderId="25" xfId="0" applyBorder="1"/>
    <xf numFmtId="0" fontId="0" fillId="0" borderId="55" xfId="0" applyBorder="1"/>
    <xf numFmtId="4" fontId="0" fillId="0" borderId="20" xfId="0" applyNumberFormat="1" applyBorder="1"/>
    <xf numFmtId="0" fontId="0" fillId="0" borderId="4" xfId="0" applyFill="1" applyBorder="1"/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4" fontId="0" fillId="0" borderId="45" xfId="0" applyNumberFormat="1" applyBorder="1"/>
    <xf numFmtId="0" fontId="13" fillId="0" borderId="17" xfId="0" applyFont="1" applyBorder="1" applyAlignment="1">
      <alignment horizontal="right" wrapText="1"/>
    </xf>
    <xf numFmtId="49" fontId="0" fillId="0" borderId="0" xfId="0" applyNumberFormat="1" applyBorder="1" applyAlignment="1">
      <alignment vertical="center" wrapText="1"/>
    </xf>
    <xf numFmtId="4" fontId="0" fillId="0" borderId="12" xfId="0" applyNumberFormat="1" applyFill="1" applyBorder="1"/>
    <xf numFmtId="49" fontId="0" fillId="0" borderId="50" xfId="0" applyNumberFormat="1" applyBorder="1"/>
    <xf numFmtId="0" fontId="13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9" fillId="0" borderId="4" xfId="1" applyFont="1" applyBorder="1" applyAlignment="1">
      <alignment horizontal="center"/>
    </xf>
    <xf numFmtId="14" fontId="11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11" fillId="0" borderId="1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49" fontId="0" fillId="0" borderId="4" xfId="0" applyNumberFormat="1" applyBorder="1"/>
    <xf numFmtId="4" fontId="0" fillId="0" borderId="16" xfId="0" applyNumberFormat="1" applyBorder="1"/>
    <xf numFmtId="14" fontId="11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11" fillId="0" borderId="1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53" xfId="0" applyFont="1" applyBorder="1" applyAlignment="1">
      <alignment horizontal="right" wrapText="1"/>
    </xf>
    <xf numFmtId="0" fontId="13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5" xfId="0" applyFill="1" applyBorder="1"/>
    <xf numFmtId="0" fontId="0" fillId="0" borderId="26" xfId="0" applyFill="1" applyBorder="1" applyAlignment="1">
      <alignment horizontal="right"/>
    </xf>
    <xf numFmtId="4" fontId="0" fillId="0" borderId="55" xfId="0" applyNumberFormat="1" applyBorder="1"/>
    <xf numFmtId="4" fontId="0" fillId="0" borderId="43" xfId="0" applyNumberFormat="1" applyBorder="1"/>
    <xf numFmtId="0" fontId="7" fillId="0" borderId="32" xfId="0" applyFont="1" applyBorder="1" applyAlignment="1">
      <alignment horizontal="center" wrapText="1"/>
    </xf>
    <xf numFmtId="0" fontId="13" fillId="0" borderId="42" xfId="0" applyFont="1" applyBorder="1" applyAlignment="1">
      <alignment horizontal="right" wrapText="1"/>
    </xf>
    <xf numFmtId="0" fontId="0" fillId="0" borderId="37" xfId="0" applyBorder="1" applyAlignment="1">
      <alignment horizontal="center" wrapText="1"/>
    </xf>
    <xf numFmtId="0" fontId="7" fillId="0" borderId="37" xfId="0" applyFont="1" applyBorder="1" applyAlignment="1">
      <alignment vertical="top" wrapText="1"/>
    </xf>
    <xf numFmtId="0" fontId="0" fillId="0" borderId="59" xfId="0" applyBorder="1" applyAlignment="1">
      <alignment vertical="top"/>
    </xf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 vertical="top"/>
    </xf>
    <xf numFmtId="1" fontId="13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164" fontId="0" fillId="0" borderId="0" xfId="0" applyNumberFormat="1"/>
    <xf numFmtId="0" fontId="0" fillId="0" borderId="10" xfId="0" applyFill="1" applyBorder="1"/>
    <xf numFmtId="0" fontId="6" fillId="0" borderId="0" xfId="0" applyFont="1" applyBorder="1" applyAlignment="1">
      <alignment horizontal="center" vertical="top" wrapText="1"/>
    </xf>
    <xf numFmtId="0" fontId="0" fillId="0" borderId="12" xfId="0" applyFill="1" applyBorder="1" applyAlignment="1">
      <alignment vertical="top"/>
    </xf>
    <xf numFmtId="0" fontId="0" fillId="0" borderId="24" xfId="0" applyFont="1" applyFill="1" applyBorder="1"/>
    <xf numFmtId="0" fontId="0" fillId="0" borderId="27" xfId="0" applyFont="1" applyFill="1" applyBorder="1"/>
    <xf numFmtId="14" fontId="0" fillId="0" borderId="26" xfId="0" applyNumberFormat="1" applyBorder="1"/>
    <xf numFmtId="0" fontId="11" fillId="0" borderId="36" xfId="0" applyFont="1" applyBorder="1" applyAlignment="1">
      <alignment horizontal="center" wrapText="1"/>
    </xf>
    <xf numFmtId="0" fontId="0" fillId="0" borderId="3" xfId="0" applyFont="1" applyFill="1" applyBorder="1"/>
    <xf numFmtId="0" fontId="0" fillId="0" borderId="5" xfId="0" applyFont="1" applyFill="1" applyBorder="1"/>
    <xf numFmtId="0" fontId="8" fillId="0" borderId="16" xfId="1" applyFont="1" applyBorder="1" applyAlignment="1">
      <alignment horizontal="right" vertical="top"/>
    </xf>
    <xf numFmtId="0" fontId="0" fillId="0" borderId="3" xfId="0" applyFont="1" applyBorder="1"/>
    <xf numFmtId="0" fontId="11" fillId="0" borderId="28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0" borderId="32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11" fillId="0" borderId="21" xfId="0" applyFont="1" applyBorder="1" applyAlignment="1"/>
    <xf numFmtId="0" fontId="13" fillId="0" borderId="25" xfId="0" applyFont="1" applyBorder="1" applyAlignment="1">
      <alignment horizontal="right" vertical="top"/>
    </xf>
    <xf numFmtId="0" fontId="0" fillId="0" borderId="40" xfId="0" applyBorder="1" applyAlignment="1"/>
    <xf numFmtId="0" fontId="0" fillId="0" borderId="30" xfId="0" applyFont="1" applyBorder="1" applyAlignment="1">
      <alignment horizontal="right"/>
    </xf>
    <xf numFmtId="4" fontId="0" fillId="0" borderId="23" xfId="0" applyNumberFormat="1" applyBorder="1"/>
    <xf numFmtId="0" fontId="0" fillId="0" borderId="17" xfId="0" applyFill="1" applyBorder="1"/>
    <xf numFmtId="0" fontId="0" fillId="0" borderId="0" xfId="0" applyAlignment="1">
      <alignment vertical="center"/>
    </xf>
    <xf numFmtId="0" fontId="0" fillId="0" borderId="9" xfId="0" applyFont="1" applyFill="1" applyBorder="1"/>
    <xf numFmtId="0" fontId="0" fillId="0" borderId="40" xfId="0" applyFont="1" applyFill="1" applyBorder="1"/>
    <xf numFmtId="0" fontId="0" fillId="0" borderId="9" xfId="0" applyBorder="1" applyAlignment="1">
      <alignment vertical="top"/>
    </xf>
    <xf numFmtId="0" fontId="13" fillId="0" borderId="53" xfId="0" applyFont="1" applyBorder="1" applyAlignment="1">
      <alignment horizontal="center" vertical="top" wrapText="1"/>
    </xf>
    <xf numFmtId="0" fontId="13" fillId="0" borderId="28" xfId="0" applyFont="1" applyBorder="1" applyAlignment="1">
      <alignment horizontal="center" vertical="top" wrapText="1"/>
    </xf>
    <xf numFmtId="0" fontId="13" fillId="0" borderId="55" xfId="0" applyFont="1" applyBorder="1" applyAlignment="1">
      <alignment horizontal="right" vertical="top" wrapText="1"/>
    </xf>
    <xf numFmtId="0" fontId="13" fillId="0" borderId="25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165" fontId="0" fillId="0" borderId="0" xfId="0" applyNumberFormat="1"/>
    <xf numFmtId="0" fontId="0" fillId="0" borderId="50" xfId="0" applyBorder="1" applyAlignment="1"/>
    <xf numFmtId="0" fontId="0" fillId="0" borderId="33" xfId="0" applyBorder="1"/>
    <xf numFmtId="0" fontId="11" fillId="0" borderId="25" xfId="0" applyFont="1" applyBorder="1" applyAlignment="1">
      <alignment horizontal="center" wrapText="1"/>
    </xf>
    <xf numFmtId="4" fontId="0" fillId="0" borderId="32" xfId="0" applyNumberFormat="1" applyBorder="1"/>
    <xf numFmtId="0" fontId="0" fillId="0" borderId="4" xfId="0" applyBorder="1" applyAlignment="1">
      <alignment horizontal="right" vertical="top"/>
    </xf>
    <xf numFmtId="0" fontId="0" fillId="0" borderId="34" xfId="0" applyBorder="1" applyAlignment="1">
      <alignment horizontal="right"/>
    </xf>
    <xf numFmtId="0" fontId="13" fillId="0" borderId="10" xfId="0" applyFont="1" applyBorder="1" applyAlignment="1">
      <alignment horizontal="right" vertical="top"/>
    </xf>
    <xf numFmtId="0" fontId="13" fillId="0" borderId="32" xfId="0" applyFont="1" applyBorder="1" applyAlignment="1">
      <alignment horizontal="right" vertical="top"/>
    </xf>
    <xf numFmtId="0" fontId="13" fillId="0" borderId="17" xfId="0" applyFont="1" applyBorder="1" applyAlignment="1">
      <alignment horizontal="right" vertical="top"/>
    </xf>
    <xf numFmtId="0" fontId="13" fillId="0" borderId="0" xfId="0" applyFont="1" applyBorder="1" applyAlignment="1">
      <alignment horizontal="right" vertical="top"/>
    </xf>
    <xf numFmtId="0" fontId="13" fillId="0" borderId="6" xfId="0" applyFont="1" applyBorder="1" applyAlignment="1">
      <alignment horizontal="right" vertical="top"/>
    </xf>
    <xf numFmtId="0" fontId="13" fillId="0" borderId="34" xfId="0" applyFont="1" applyBorder="1" applyAlignment="1">
      <alignment horizontal="right" vertical="top"/>
    </xf>
    <xf numFmtId="0" fontId="0" fillId="0" borderId="30" xfId="0" applyBorder="1" applyAlignment="1">
      <alignment vertical="top"/>
    </xf>
    <xf numFmtId="0" fontId="13" fillId="0" borderId="26" xfId="0" applyFont="1" applyBorder="1" applyAlignment="1">
      <alignment horizontal="right" wrapText="1"/>
    </xf>
    <xf numFmtId="14" fontId="0" fillId="0" borderId="25" xfId="0" applyNumberFormat="1" applyFill="1" applyBorder="1"/>
    <xf numFmtId="0" fontId="8" fillId="0" borderId="0" xfId="1"/>
    <xf numFmtId="4" fontId="18" fillId="0" borderId="0" xfId="0" applyNumberFormat="1" applyFont="1" applyFill="1" applyBorder="1"/>
    <xf numFmtId="14" fontId="11" fillId="0" borderId="6" xfId="0" applyNumberFormat="1" applyFont="1" applyBorder="1" applyAlignment="1">
      <alignment horizontal="center" vertical="center" wrapText="1"/>
    </xf>
    <xf numFmtId="14" fontId="11" fillId="0" borderId="34" xfId="0" applyNumberFormat="1" applyFont="1" applyBorder="1" applyAlignment="1">
      <alignment horizontal="center" vertical="center" wrapText="1"/>
    </xf>
    <xf numFmtId="14" fontId="11" fillId="0" borderId="17" xfId="0" applyNumberFormat="1" applyFont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14" fontId="0" fillId="0" borderId="55" xfId="0" applyNumberFormat="1" applyBorder="1"/>
    <xf numFmtId="0" fontId="13" fillId="0" borderId="0" xfId="0" applyFont="1" applyBorder="1" applyAlignment="1">
      <alignment horizontal="center" vertical="top" wrapText="1"/>
    </xf>
    <xf numFmtId="0" fontId="0" fillId="0" borderId="40" xfId="0" applyFill="1" applyBorder="1"/>
    <xf numFmtId="0" fontId="0" fillId="0" borderId="50" xfId="0" applyFill="1" applyBorder="1"/>
    <xf numFmtId="0" fontId="0" fillId="0" borderId="44" xfId="0" applyFill="1" applyBorder="1"/>
    <xf numFmtId="0" fontId="0" fillId="0" borderId="32" xfId="0" applyBorder="1" applyAlignment="1">
      <alignment vertical="top"/>
    </xf>
    <xf numFmtId="0" fontId="6" fillId="0" borderId="26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4" fontId="0" fillId="0" borderId="9" xfId="0" applyNumberFormat="1" applyBorder="1" applyAlignment="1">
      <alignment horizontal="right"/>
    </xf>
    <xf numFmtId="0" fontId="0" fillId="0" borderId="5" xfId="0" applyBorder="1" applyAlignment="1">
      <alignment vertical="top"/>
    </xf>
    <xf numFmtId="0" fontId="13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1" fontId="13" fillId="0" borderId="53" xfId="0" applyNumberFormat="1" applyFont="1" applyBorder="1" applyAlignment="1">
      <alignment horizontal="right" vertical="top"/>
    </xf>
    <xf numFmtId="0" fontId="0" fillId="0" borderId="23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27" xfId="0" applyBorder="1" applyAlignment="1">
      <alignment vertical="top"/>
    </xf>
    <xf numFmtId="0" fontId="0" fillId="0" borderId="44" xfId="0" applyFont="1" applyFill="1" applyBorder="1"/>
    <xf numFmtId="2" fontId="18" fillId="0" borderId="0" xfId="0" applyNumberFormat="1" applyFont="1" applyBorder="1"/>
    <xf numFmtId="0" fontId="18" fillId="0" borderId="0" xfId="0" applyFont="1" applyBorder="1"/>
    <xf numFmtId="4" fontId="18" fillId="0" borderId="0" xfId="0" applyNumberFormat="1" applyFont="1" applyBorder="1"/>
    <xf numFmtId="0" fontId="18" fillId="2" borderId="0" xfId="0" applyFont="1" applyFill="1" applyBorder="1"/>
    <xf numFmtId="0" fontId="0" fillId="2" borderId="0" xfId="0" applyFill="1" applyBorder="1"/>
    <xf numFmtId="4" fontId="0" fillId="2" borderId="0" xfId="0" applyNumberFormat="1" applyFill="1" applyBorder="1"/>
    <xf numFmtId="0" fontId="0" fillId="0" borderId="26" xfId="0" applyBorder="1" applyAlignment="1">
      <alignment horizontal="right"/>
    </xf>
    <xf numFmtId="0" fontId="13" fillId="0" borderId="55" xfId="0" applyFont="1" applyBorder="1" applyAlignment="1">
      <alignment horizontal="right" vertical="top"/>
    </xf>
    <xf numFmtId="0" fontId="13" fillId="0" borderId="26" xfId="0" applyFont="1" applyBorder="1" applyAlignment="1">
      <alignment horizontal="right" vertical="top"/>
    </xf>
    <xf numFmtId="0" fontId="0" fillId="0" borderId="34" xfId="0" applyBorder="1" applyAlignment="1"/>
    <xf numFmtId="0" fontId="0" fillId="0" borderId="26" xfId="0" applyBorder="1" applyAlignment="1">
      <alignment horizontal="right" vertical="top"/>
    </xf>
    <xf numFmtId="17" fontId="0" fillId="0" borderId="26" xfId="0" applyNumberFormat="1" applyBorder="1"/>
    <xf numFmtId="0" fontId="8" fillId="0" borderId="1" xfId="1" applyFont="1" applyBorder="1" applyAlignment="1">
      <alignment vertical="top"/>
    </xf>
    <xf numFmtId="0" fontId="8" fillId="0" borderId="4" xfId="1" applyFont="1" applyBorder="1" applyAlignment="1">
      <alignment vertical="top"/>
    </xf>
    <xf numFmtId="0" fontId="0" fillId="0" borderId="4" xfId="0" applyBorder="1" applyAlignment="1"/>
    <xf numFmtId="0" fontId="0" fillId="0" borderId="2" xfId="0" applyFont="1" applyBorder="1" applyAlignment="1">
      <alignment vertical="top"/>
    </xf>
    <xf numFmtId="0" fontId="11" fillId="0" borderId="26" xfId="0" applyFont="1" applyBorder="1" applyAlignment="1">
      <alignment wrapText="1"/>
    </xf>
    <xf numFmtId="49" fontId="16" fillId="0" borderId="8" xfId="0" applyNumberFormat="1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3" fillId="0" borderId="26" xfId="0" applyFont="1" applyBorder="1" applyAlignment="1">
      <alignment vertical="top"/>
    </xf>
    <xf numFmtId="0" fontId="13" fillId="0" borderId="1" xfId="0" applyFont="1" applyBorder="1" applyAlignment="1">
      <alignment wrapText="1"/>
    </xf>
    <xf numFmtId="0" fontId="0" fillId="0" borderId="61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4" fontId="11" fillId="0" borderId="18" xfId="0" applyNumberFormat="1" applyFont="1" applyFill="1" applyBorder="1"/>
    <xf numFmtId="4" fontId="11" fillId="0" borderId="38" xfId="0" applyNumberFormat="1" applyFont="1" applyFill="1" applyBorder="1" applyAlignment="1">
      <alignment vertical="top"/>
    </xf>
    <xf numFmtId="4" fontId="0" fillId="0" borderId="38" xfId="0" applyNumberFormat="1" applyFill="1" applyBorder="1" applyAlignment="1">
      <alignment vertical="top"/>
    </xf>
    <xf numFmtId="0" fontId="11" fillId="0" borderId="43" xfId="0" applyFont="1" applyBorder="1"/>
    <xf numFmtId="0" fontId="0" fillId="0" borderId="16" xfId="0" applyBorder="1" applyAlignment="1">
      <alignment vertical="top"/>
    </xf>
    <xf numFmtId="4" fontId="11" fillId="0" borderId="33" xfId="0" applyNumberFormat="1" applyFont="1" applyBorder="1"/>
    <xf numFmtId="14" fontId="11" fillId="0" borderId="21" xfId="0" applyNumberFormat="1" applyFont="1" applyBorder="1" applyAlignment="1">
      <alignment horizontal="center" vertical="center" wrapText="1"/>
    </xf>
    <xf numFmtId="14" fontId="11" fillId="0" borderId="14" xfId="0" applyNumberFormat="1" applyFont="1" applyBorder="1" applyAlignment="1">
      <alignment horizontal="center" vertical="center" wrapText="1"/>
    </xf>
    <xf numFmtId="14" fontId="11" fillId="0" borderId="17" xfId="0" applyNumberFormat="1" applyFont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0" fontId="20" fillId="3" borderId="62" xfId="2"/>
    <xf numFmtId="0" fontId="0" fillId="0" borderId="13" xfId="0" applyBorder="1"/>
    <xf numFmtId="0" fontId="0" fillId="0" borderId="45" xfId="0" applyBorder="1"/>
    <xf numFmtId="4" fontId="11" fillId="0" borderId="15" xfId="0" applyNumberFormat="1" applyFont="1" applyBorder="1"/>
    <xf numFmtId="0" fontId="11" fillId="0" borderId="37" xfId="0" applyFont="1" applyBorder="1" applyAlignment="1">
      <alignment wrapText="1"/>
    </xf>
    <xf numFmtId="0" fontId="11" fillId="0" borderId="5" xfId="0" applyFont="1" applyBorder="1" applyAlignment="1">
      <alignment wrapText="1"/>
    </xf>
    <xf numFmtId="4" fontId="11" fillId="0" borderId="41" xfId="0" applyNumberFormat="1" applyFont="1" applyBorder="1"/>
    <xf numFmtId="0" fontId="0" fillId="0" borderId="55" xfId="0" applyBorder="1" applyAlignment="1">
      <alignment vertical="top"/>
    </xf>
    <xf numFmtId="0" fontId="0" fillId="0" borderId="45" xfId="0" applyBorder="1"/>
    <xf numFmtId="0" fontId="0" fillId="0" borderId="45" xfId="0" applyBorder="1" applyAlignment="1">
      <alignment vertical="top"/>
    </xf>
    <xf numFmtId="4" fontId="0" fillId="0" borderId="45" xfId="0" applyNumberForma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14" fontId="11" fillId="0" borderId="17" xfId="0" applyNumberFormat="1" applyFont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0" fontId="0" fillId="0" borderId="45" xfId="0" applyBorder="1" applyAlignment="1">
      <alignment vertical="center"/>
    </xf>
    <xf numFmtId="0" fontId="0" fillId="0" borderId="26" xfId="0" applyFill="1" applyBorder="1" applyAlignment="1">
      <alignment horizontal="left"/>
    </xf>
    <xf numFmtId="0" fontId="0" fillId="0" borderId="55" xfId="0" applyFill="1" applyBorder="1" applyAlignment="1">
      <alignment horizontal="left"/>
    </xf>
    <xf numFmtId="4" fontId="0" fillId="0" borderId="13" xfId="0" applyNumberFormat="1" applyFill="1" applyBorder="1"/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14" fontId="0" fillId="0" borderId="26" xfId="0" applyNumberFormat="1" applyFill="1" applyBorder="1"/>
    <xf numFmtId="0" fontId="0" fillId="0" borderId="6" xfId="0" applyFill="1" applyBorder="1" applyAlignment="1">
      <alignment horizontal="left"/>
    </xf>
    <xf numFmtId="0" fontId="0" fillId="0" borderId="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30" xfId="0" applyBorder="1"/>
    <xf numFmtId="0" fontId="0" fillId="0" borderId="9" xfId="0" applyBorder="1"/>
    <xf numFmtId="4" fontId="0" fillId="0" borderId="9" xfId="0" applyNumberFormat="1" applyBorder="1"/>
    <xf numFmtId="0" fontId="0" fillId="0" borderId="13" xfId="0" applyBorder="1"/>
    <xf numFmtId="0" fontId="0" fillId="0" borderId="13" xfId="0" applyFont="1" applyFill="1" applyBorder="1"/>
    <xf numFmtId="0" fontId="0" fillId="0" borderId="5" xfId="0" applyBorder="1" applyAlignment="1">
      <alignment horizontal="right" vertical="top"/>
    </xf>
    <xf numFmtId="14" fontId="0" fillId="0" borderId="25" xfId="0" applyNumberFormat="1" applyBorder="1"/>
    <xf numFmtId="14" fontId="0" fillId="0" borderId="55" xfId="0" applyNumberFormat="1" applyFill="1" applyBorder="1"/>
    <xf numFmtId="0" fontId="0" fillId="0" borderId="55" xfId="0" applyFill="1" applyBorder="1" applyAlignment="1">
      <alignment horizontal="right"/>
    </xf>
    <xf numFmtId="0" fontId="13" fillId="0" borderId="54" xfId="0" applyFont="1" applyBorder="1" applyAlignment="1">
      <alignment horizontal="right" wrapText="1"/>
    </xf>
    <xf numFmtId="0" fontId="13" fillId="0" borderId="48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11" fillId="0" borderId="55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4" fillId="0" borderId="55" xfId="0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11" fillId="0" borderId="17" xfId="0" applyNumberFormat="1" applyFont="1" applyBorder="1" applyAlignment="1">
      <alignment horizontal="center" vertical="center"/>
    </xf>
    <xf numFmtId="4" fontId="0" fillId="0" borderId="9" xfId="0" applyNumberFormat="1" applyBorder="1"/>
    <xf numFmtId="0" fontId="0" fillId="0" borderId="13" xfId="0" applyBorder="1"/>
    <xf numFmtId="0" fontId="1" fillId="0" borderId="26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0" fillId="4" borderId="58" xfId="0" applyFill="1" applyBorder="1" applyAlignment="1"/>
    <xf numFmtId="0" fontId="0" fillId="4" borderId="9" xfId="0" applyFill="1" applyBorder="1" applyAlignment="1"/>
    <xf numFmtId="0" fontId="0" fillId="4" borderId="9" xfId="0" applyFill="1" applyBorder="1" applyAlignment="1">
      <alignment horizontal="right"/>
    </xf>
    <xf numFmtId="4" fontId="0" fillId="4" borderId="11" xfId="0" applyNumberFormat="1" applyFill="1" applyBorder="1" applyAlignment="1"/>
    <xf numFmtId="0" fontId="0" fillId="4" borderId="48" xfId="0" applyFill="1" applyBorder="1" applyAlignment="1"/>
    <xf numFmtId="0" fontId="0" fillId="4" borderId="30" xfId="0" applyFill="1" applyBorder="1" applyAlignment="1"/>
    <xf numFmtId="0" fontId="0" fillId="4" borderId="30" xfId="0" applyFill="1" applyBorder="1" applyAlignment="1">
      <alignment horizontal="right"/>
    </xf>
    <xf numFmtId="4" fontId="0" fillId="4" borderId="31" xfId="0" applyNumberFormat="1" applyFill="1" applyBorder="1" applyAlignment="1"/>
    <xf numFmtId="0" fontId="0" fillId="4" borderId="5" xfId="0" applyFill="1" applyBorder="1" applyAlignment="1">
      <alignment vertical="top"/>
    </xf>
    <xf numFmtId="0" fontId="0" fillId="4" borderId="9" xfId="0" applyFill="1" applyBorder="1"/>
    <xf numFmtId="4" fontId="0" fillId="4" borderId="11" xfId="0" applyNumberFormat="1" applyFill="1" applyBorder="1"/>
    <xf numFmtId="0" fontId="0" fillId="4" borderId="3" xfId="0" applyFill="1" applyBorder="1" applyAlignment="1">
      <alignment vertical="top"/>
    </xf>
    <xf numFmtId="4" fontId="0" fillId="4" borderId="31" xfId="0" applyNumberFormat="1" applyFill="1" applyBorder="1"/>
    <xf numFmtId="0" fontId="0" fillId="4" borderId="40" xfId="0" applyFill="1" applyBorder="1"/>
    <xf numFmtId="4" fontId="0" fillId="4" borderId="9" xfId="0" applyNumberFormat="1" applyFill="1" applyBorder="1"/>
    <xf numFmtId="0" fontId="0" fillId="4" borderId="13" xfId="0" applyFill="1" applyBorder="1"/>
    <xf numFmtId="0" fontId="0" fillId="4" borderId="30" xfId="0" applyFill="1" applyBorder="1"/>
    <xf numFmtId="0" fontId="0" fillId="4" borderId="48" xfId="0" applyFill="1" applyBorder="1"/>
    <xf numFmtId="0" fontId="0" fillId="4" borderId="30" xfId="0" applyFill="1" applyBorder="1"/>
    <xf numFmtId="0" fontId="0" fillId="0" borderId="25" xfId="0" applyFill="1" applyBorder="1" applyAlignment="1">
      <alignment horizontal="left"/>
    </xf>
    <xf numFmtId="0" fontId="0" fillId="0" borderId="30" xfId="0" applyFill="1" applyBorder="1" applyAlignment="1">
      <alignment vertical="top"/>
    </xf>
    <xf numFmtId="0" fontId="0" fillId="0" borderId="55" xfId="0" applyBorder="1" applyAlignment="1">
      <alignment horizontal="right"/>
    </xf>
    <xf numFmtId="0" fontId="0" fillId="0" borderId="53" xfId="0" applyBorder="1" applyAlignment="1"/>
    <xf numFmtId="0" fontId="0" fillId="0" borderId="25" xfId="0" applyBorder="1" applyAlignment="1">
      <alignment horizontal="right" vertical="top"/>
    </xf>
    <xf numFmtId="4" fontId="0" fillId="0" borderId="45" xfId="0" applyNumberFormat="1" applyBorder="1"/>
    <xf numFmtId="0" fontId="0" fillId="0" borderId="44" xfId="0" applyBorder="1" applyAlignment="1">
      <alignment vertical="top"/>
    </xf>
    <xf numFmtId="0" fontId="13" fillId="0" borderId="53" xfId="0" applyFont="1" applyBorder="1" applyAlignment="1">
      <alignment wrapText="1"/>
    </xf>
    <xf numFmtId="4" fontId="19" fillId="0" borderId="52" xfId="0" applyNumberFormat="1" applyFont="1" applyBorder="1"/>
    <xf numFmtId="0" fontId="13" fillId="0" borderId="45" xfId="0" applyFont="1" applyBorder="1" applyAlignment="1">
      <alignment horizontal="right" wrapText="1"/>
    </xf>
    <xf numFmtId="4" fontId="11" fillId="0" borderId="55" xfId="0" applyNumberFormat="1" applyFont="1" applyBorder="1"/>
    <xf numFmtId="4" fontId="0" fillId="0" borderId="51" xfId="0" applyNumberFormat="1" applyBorder="1"/>
    <xf numFmtId="4" fontId="0" fillId="0" borderId="29" xfId="0" applyNumberFormat="1" applyBorder="1"/>
    <xf numFmtId="0" fontId="0" fillId="0" borderId="35" xfId="0" applyFill="1" applyBorder="1"/>
    <xf numFmtId="14" fontId="0" fillId="0" borderId="43" xfId="0" applyNumberFormat="1" applyBorder="1"/>
    <xf numFmtId="14" fontId="0" fillId="0" borderId="27" xfId="0" applyNumberFormat="1" applyBorder="1"/>
    <xf numFmtId="0" fontId="0" fillId="0" borderId="13" xfId="0" applyBorder="1"/>
    <xf numFmtId="4" fontId="0" fillId="0" borderId="9" xfId="0" applyNumberFormat="1" applyBorder="1"/>
    <xf numFmtId="0" fontId="0" fillId="0" borderId="25" xfId="0" applyBorder="1" applyAlignment="1">
      <alignment horizontal="center" vertical="top" wrapText="1"/>
    </xf>
    <xf numFmtId="0" fontId="0" fillId="0" borderId="46" xfId="0" applyFill="1" applyBorder="1"/>
    <xf numFmtId="0" fontId="0" fillId="0" borderId="63" xfId="0" applyBorder="1"/>
    <xf numFmtId="0" fontId="6" fillId="0" borderId="55" xfId="0" applyFont="1" applyBorder="1" applyAlignment="1">
      <alignment horizontal="center" vertical="top" wrapText="1"/>
    </xf>
    <xf numFmtId="0" fontId="0" fillId="0" borderId="58" xfId="0" applyBorder="1" applyAlignment="1">
      <alignment vertical="top"/>
    </xf>
    <xf numFmtId="0" fontId="0" fillId="0" borderId="66" xfId="0" applyFill="1" applyBorder="1"/>
    <xf numFmtId="0" fontId="0" fillId="0" borderId="27" xfId="0" applyBorder="1" applyAlignment="1"/>
    <xf numFmtId="0" fontId="8" fillId="0" borderId="55" xfId="1" applyFont="1" applyBorder="1" applyAlignment="1">
      <alignment horizontal="right"/>
    </xf>
    <xf numFmtId="0" fontId="0" fillId="0" borderId="54" xfId="0" applyFill="1" applyBorder="1" applyAlignment="1">
      <alignment vertical="top"/>
    </xf>
    <xf numFmtId="0" fontId="0" fillId="0" borderId="48" xfId="0" applyFill="1" applyBorder="1" applyAlignment="1">
      <alignment vertical="top"/>
    </xf>
    <xf numFmtId="0" fontId="0" fillId="0" borderId="63" xfId="0" applyFill="1" applyBorder="1"/>
    <xf numFmtId="0" fontId="0" fillId="0" borderId="67" xfId="0" applyFill="1" applyBorder="1"/>
    <xf numFmtId="0" fontId="0" fillId="0" borderId="58" xfId="0" applyBorder="1"/>
    <xf numFmtId="14" fontId="11" fillId="0" borderId="10" xfId="0" applyNumberFormat="1" applyFont="1" applyBorder="1" applyAlignment="1">
      <alignment horizontal="center" vertical="center" wrapText="1"/>
    </xf>
    <xf numFmtId="14" fontId="11" fillId="0" borderId="32" xfId="0" applyNumberFormat="1" applyFont="1" applyBorder="1" applyAlignment="1">
      <alignment horizontal="center" vertical="center" wrapText="1"/>
    </xf>
    <xf numFmtId="1" fontId="13" fillId="0" borderId="54" xfId="0" applyNumberFormat="1" applyFont="1" applyBorder="1" applyAlignment="1">
      <alignment horizontal="right" vertical="center"/>
    </xf>
    <xf numFmtId="14" fontId="11" fillId="0" borderId="17" xfId="0" applyNumberFormat="1" applyFont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4" fontId="14" fillId="0" borderId="32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4" fontId="0" fillId="0" borderId="22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" fontId="0" fillId="0" borderId="22" xfId="0" applyNumberForma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4" fontId="0" fillId="0" borderId="11" xfId="0" applyNumberFormat="1" applyBorder="1" applyAlignment="1">
      <alignment vertical="center"/>
    </xf>
    <xf numFmtId="4" fontId="0" fillId="0" borderId="11" xfId="0" applyNumberForma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right" vertical="center"/>
    </xf>
    <xf numFmtId="4" fontId="0" fillId="0" borderId="57" xfId="0" applyNumberFormat="1" applyBorder="1" applyAlignment="1">
      <alignment vertical="center"/>
    </xf>
    <xf numFmtId="0" fontId="0" fillId="0" borderId="48" xfId="0" applyBorder="1" applyAlignment="1">
      <alignment vertical="center"/>
    </xf>
    <xf numFmtId="4" fontId="0" fillId="0" borderId="35" xfId="0" applyNumberFormat="1" applyFill="1" applyBorder="1"/>
    <xf numFmtId="0" fontId="0" fillId="0" borderId="25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/>
    <xf numFmtId="0" fontId="0" fillId="0" borderId="5" xfId="0" applyBorder="1" applyAlignment="1">
      <alignment vertical="top"/>
    </xf>
    <xf numFmtId="0" fontId="0" fillId="0" borderId="56" xfId="0" applyFill="1" applyBorder="1" applyAlignment="1">
      <alignment vertical="top"/>
    </xf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48" xfId="0" applyBorder="1"/>
    <xf numFmtId="0" fontId="0" fillId="0" borderId="54" xfId="0" applyBorder="1"/>
    <xf numFmtId="0" fontId="0" fillId="0" borderId="58" xfId="0" applyFill="1" applyBorder="1" applyAlignment="1">
      <alignment vertical="top"/>
    </xf>
    <xf numFmtId="0" fontId="0" fillId="0" borderId="18" xfId="0" applyBorder="1"/>
    <xf numFmtId="166" fontId="0" fillId="0" borderId="26" xfId="0" applyNumberFormat="1" applyBorder="1"/>
    <xf numFmtId="0" fontId="0" fillId="2" borderId="26" xfId="0" applyFill="1" applyBorder="1" applyAlignment="1">
      <alignment horizontal="right"/>
    </xf>
    <xf numFmtId="0" fontId="0" fillId="0" borderId="44" xfId="0" applyBorder="1" applyAlignment="1"/>
    <xf numFmtId="0" fontId="0" fillId="0" borderId="49" xfId="0" applyBorder="1" applyAlignment="1"/>
    <xf numFmtId="0" fontId="0" fillId="0" borderId="12" xfId="0" applyFont="1" applyFill="1" applyBorder="1"/>
    <xf numFmtId="0" fontId="0" fillId="0" borderId="0" xfId="0" applyBorder="1" applyAlignment="1"/>
    <xf numFmtId="0" fontId="0" fillId="0" borderId="35" xfId="0" applyBorder="1" applyAlignment="1"/>
    <xf numFmtId="0" fontId="0" fillId="0" borderId="13" xfId="0" applyFill="1" applyBorder="1" applyAlignment="1">
      <alignment vertical="top"/>
    </xf>
    <xf numFmtId="0" fontId="0" fillId="0" borderId="70" xfId="0" applyBorder="1"/>
    <xf numFmtId="0" fontId="0" fillId="0" borderId="7" xfId="0" applyBorder="1" applyAlignment="1"/>
    <xf numFmtId="0" fontId="0" fillId="0" borderId="45" xfId="0" applyBorder="1" applyAlignment="1">
      <alignment vertical="top"/>
    </xf>
    <xf numFmtId="0" fontId="11" fillId="0" borderId="2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3" xfId="0" applyBorder="1" applyAlignment="1">
      <alignment vertical="top"/>
    </xf>
    <xf numFmtId="0" fontId="5" fillId="0" borderId="26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0" fillId="0" borderId="5" xfId="0" applyBorder="1" applyAlignment="1">
      <alignment vertical="top"/>
    </xf>
    <xf numFmtId="0" fontId="11" fillId="0" borderId="2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0" fillId="0" borderId="14" xfId="0" applyBorder="1" applyAlignment="1"/>
    <xf numFmtId="0" fontId="0" fillId="0" borderId="15" xfId="0" applyBorder="1" applyAlignment="1"/>
    <xf numFmtId="0" fontId="0" fillId="0" borderId="26" xfId="0" applyBorder="1" applyAlignment="1">
      <alignment vertical="top"/>
    </xf>
    <xf numFmtId="0" fontId="0" fillId="0" borderId="55" xfId="0" applyBorder="1" applyAlignment="1"/>
    <xf numFmtId="0" fontId="13" fillId="0" borderId="1" xfId="0" applyFont="1" applyBorder="1" applyAlignment="1">
      <alignment horizontal="right" wrapText="1"/>
    </xf>
    <xf numFmtId="0" fontId="11" fillId="0" borderId="32" xfId="0" applyFont="1" applyBorder="1" applyAlignment="1">
      <alignment horizontal="center"/>
    </xf>
    <xf numFmtId="0" fontId="0" fillId="0" borderId="25" xfId="0" applyBorder="1" applyAlignment="1"/>
    <xf numFmtId="0" fontId="0" fillId="0" borderId="55" xfId="0" applyBorder="1" applyAlignment="1">
      <alignment vertical="top"/>
    </xf>
    <xf numFmtId="0" fontId="0" fillId="0" borderId="25" xfId="0" applyBorder="1" applyAlignment="1">
      <alignment vertical="top"/>
    </xf>
    <xf numFmtId="4" fontId="0" fillId="0" borderId="0" xfId="0" applyNumberFormat="1" applyBorder="1" applyAlignment="1">
      <alignment vertical="top"/>
    </xf>
    <xf numFmtId="0" fontId="5" fillId="0" borderId="55" xfId="0" applyFont="1" applyBorder="1" applyAlignment="1">
      <alignment horizontal="right" vertical="top" wrapText="1"/>
    </xf>
    <xf numFmtId="0" fontId="18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" xfId="0" applyBorder="1" applyAlignment="1"/>
    <xf numFmtId="0" fontId="0" fillId="0" borderId="28" xfId="0" applyBorder="1" applyAlignment="1"/>
    <xf numFmtId="0" fontId="0" fillId="0" borderId="2" xfId="0" applyBorder="1" applyAlignment="1">
      <alignment vertical="top"/>
    </xf>
    <xf numFmtId="0" fontId="0" fillId="0" borderId="55" xfId="0" applyBorder="1" applyAlignment="1">
      <alignment horizontal="right" vertical="top"/>
    </xf>
    <xf numFmtId="0" fontId="0" fillId="0" borderId="25" xfId="0" applyBorder="1" applyAlignment="1">
      <alignment vertical="top" wrapText="1"/>
    </xf>
    <xf numFmtId="0" fontId="13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25" xfId="0" applyBorder="1" applyAlignment="1">
      <alignment wrapText="1"/>
    </xf>
    <xf numFmtId="0" fontId="11" fillId="0" borderId="6" xfId="0" applyFont="1" applyBorder="1" applyAlignment="1">
      <alignment horizontal="center" wrapText="1"/>
    </xf>
    <xf numFmtId="0" fontId="0" fillId="0" borderId="2" xfId="0" applyFont="1" applyFill="1" applyBorder="1" applyAlignment="1">
      <alignment vertical="top"/>
    </xf>
    <xf numFmtId="0" fontId="0" fillId="0" borderId="17" xfId="0" applyBorder="1" applyAlignment="1"/>
    <xf numFmtId="0" fontId="0" fillId="0" borderId="6" xfId="0" applyBorder="1" applyAlignment="1"/>
    <xf numFmtId="0" fontId="0" fillId="0" borderId="45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30" xfId="0" applyBorder="1"/>
    <xf numFmtId="0" fontId="0" fillId="0" borderId="17" xfId="0" applyBorder="1" applyAlignment="1">
      <alignment vertical="top"/>
    </xf>
    <xf numFmtId="0" fontId="0" fillId="0" borderId="5" xfId="0" applyBorder="1" applyAlignment="1"/>
    <xf numFmtId="0" fontId="0" fillId="0" borderId="3" xfId="0" applyBorder="1" applyAlignment="1"/>
    <xf numFmtId="0" fontId="0" fillId="0" borderId="30" xfId="0" applyBorder="1" applyAlignment="1"/>
    <xf numFmtId="0" fontId="0" fillId="0" borderId="63" xfId="0" applyBorder="1"/>
    <xf numFmtId="0" fontId="0" fillId="0" borderId="55" xfId="0" applyBorder="1"/>
    <xf numFmtId="0" fontId="11" fillId="0" borderId="10" xfId="0" applyFont="1" applyBorder="1" applyAlignment="1">
      <alignment horizontal="center"/>
    </xf>
    <xf numFmtId="49" fontId="0" fillId="0" borderId="2" xfId="0" applyNumberFormat="1" applyBorder="1" applyAlignment="1">
      <alignment vertical="center" wrapText="1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54" xfId="0" applyBorder="1" applyAlignment="1">
      <alignment vertical="top"/>
    </xf>
    <xf numFmtId="0" fontId="11" fillId="0" borderId="0" xfId="0" applyFont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9" fillId="0" borderId="8" xfId="1" applyFont="1" applyFill="1" applyBorder="1" applyAlignment="1">
      <alignment horizontal="center" wrapText="1"/>
    </xf>
    <xf numFmtId="0" fontId="0" fillId="0" borderId="58" xfId="0" applyFill="1" applyBorder="1"/>
    <xf numFmtId="0" fontId="0" fillId="0" borderId="26" xfId="0" applyBorder="1" applyAlignment="1">
      <alignment vertical="top"/>
    </xf>
    <xf numFmtId="0" fontId="0" fillId="0" borderId="55" xfId="0" applyBorder="1" applyAlignment="1"/>
    <xf numFmtId="0" fontId="0" fillId="0" borderId="25" xfId="0" applyBorder="1" applyAlignment="1"/>
    <xf numFmtId="0" fontId="0" fillId="0" borderId="55" xfId="0" applyBorder="1" applyAlignment="1">
      <alignment vertical="top"/>
    </xf>
    <xf numFmtId="0" fontId="0" fillId="0" borderId="25" xfId="0" applyBorder="1" applyAlignment="1">
      <alignment vertical="top"/>
    </xf>
    <xf numFmtId="14" fontId="0" fillId="0" borderId="55" xfId="0" applyNumberFormat="1" applyBorder="1" applyAlignment="1"/>
    <xf numFmtId="0" fontId="0" fillId="0" borderId="17" xfId="0" applyBorder="1" applyAlignment="1"/>
    <xf numFmtId="4" fontId="0" fillId="0" borderId="2" xfId="0" applyNumberFormat="1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55" xfId="0" applyBorder="1" applyAlignment="1"/>
    <xf numFmtId="0" fontId="11" fillId="0" borderId="2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59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28" xfId="0" applyBorder="1" applyAlignment="1">
      <alignment vertical="top"/>
    </xf>
    <xf numFmtId="0" fontId="13" fillId="0" borderId="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14" xfId="0" applyBorder="1" applyAlignment="1"/>
    <xf numFmtId="0" fontId="0" fillId="0" borderId="15" xfId="0" applyBorder="1" applyAlignment="1"/>
    <xf numFmtId="0" fontId="6" fillId="0" borderId="24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top"/>
    </xf>
    <xf numFmtId="0" fontId="11" fillId="0" borderId="2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1" xfId="0" applyFill="1" applyBorder="1" applyAlignment="1">
      <alignment vertical="top"/>
    </xf>
    <xf numFmtId="0" fontId="0" fillId="0" borderId="60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45" xfId="0" applyBorder="1" applyAlignment="1">
      <alignment horizontal="right" vertical="top"/>
    </xf>
    <xf numFmtId="0" fontId="0" fillId="0" borderId="25" xfId="0" applyBorder="1" applyAlignment="1"/>
    <xf numFmtId="0" fontId="0" fillId="0" borderId="55" xfId="0" applyFill="1" applyBorder="1" applyAlignment="1"/>
    <xf numFmtId="0" fontId="13" fillId="0" borderId="1" xfId="0" applyFont="1" applyBorder="1" applyAlignment="1">
      <alignment horizontal="right" wrapText="1"/>
    </xf>
    <xf numFmtId="0" fontId="13" fillId="0" borderId="28" xfId="0" applyFont="1" applyBorder="1" applyAlignment="1">
      <alignment horizontal="right" wrapText="1"/>
    </xf>
    <xf numFmtId="0" fontId="11" fillId="0" borderId="32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0" fillId="0" borderId="55" xfId="0" applyBorder="1" applyAlignment="1">
      <alignment vertical="top"/>
    </xf>
    <xf numFmtId="0" fontId="0" fillId="0" borderId="25" xfId="0" applyBorder="1" applyAlignment="1">
      <alignment vertical="top"/>
    </xf>
    <xf numFmtId="0" fontId="11" fillId="0" borderId="6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5" fillId="0" borderId="26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4" fontId="18" fillId="0" borderId="0" xfId="0" applyNumberFormat="1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0" fillId="0" borderId="8" xfId="0" applyFill="1" applyBorder="1" applyAlignment="1">
      <alignment horizontal="right" vertical="top"/>
    </xf>
    <xf numFmtId="0" fontId="0" fillId="0" borderId="52" xfId="0" applyBorder="1" applyAlignment="1">
      <alignment horizontal="right" vertical="top"/>
    </xf>
    <xf numFmtId="4" fontId="0" fillId="0" borderId="26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4" fontId="0" fillId="0" borderId="0" xfId="0" applyNumberFormat="1" applyBorder="1" applyAlignment="1">
      <alignment vertical="top"/>
    </xf>
    <xf numFmtId="0" fontId="5" fillId="0" borderId="55" xfId="0" applyFont="1" applyBorder="1" applyAlignment="1">
      <alignment horizontal="right" vertical="top" wrapText="1"/>
    </xf>
    <xf numFmtId="0" fontId="6" fillId="0" borderId="26" xfId="0" applyFont="1" applyBorder="1" applyAlignment="1">
      <alignment horizontal="center" vertical="top"/>
    </xf>
    <xf numFmtId="0" fontId="6" fillId="0" borderId="55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0" fillId="0" borderId="1" xfId="0" applyBorder="1" applyAlignment="1"/>
    <xf numFmtId="0" fontId="0" fillId="0" borderId="28" xfId="0" applyBorder="1" applyAlignment="1"/>
    <xf numFmtId="0" fontId="0" fillId="0" borderId="23" xfId="0" applyFill="1" applyBorder="1" applyAlignment="1">
      <alignment horizontal="right"/>
    </xf>
    <xf numFmtId="0" fontId="0" fillId="0" borderId="7" xfId="0" applyBorder="1" applyAlignment="1">
      <alignment horizontal="right"/>
    </xf>
    <xf numFmtId="4" fontId="0" fillId="0" borderId="26" xfId="0" applyNumberFormat="1" applyBorder="1" applyAlignment="1"/>
    <xf numFmtId="0" fontId="0" fillId="0" borderId="0" xfId="0" applyBorder="1" applyAlignment="1">
      <alignment vertical="top"/>
    </xf>
    <xf numFmtId="0" fontId="0" fillId="0" borderId="4" xfId="0" applyFill="1" applyBorder="1" applyAlignment="1"/>
    <xf numFmtId="0" fontId="0" fillId="0" borderId="7" xfId="0" applyBorder="1" applyAlignment="1"/>
    <xf numFmtId="0" fontId="13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13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3" fillId="0" borderId="1" xfId="0" applyFont="1" applyBorder="1" applyAlignment="1">
      <alignment horizontal="right" vertical="top" wrapText="1"/>
    </xf>
    <xf numFmtId="0" fontId="0" fillId="0" borderId="53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Fill="1" applyBorder="1" applyAlignment="1">
      <alignment vertical="top"/>
    </xf>
    <xf numFmtId="0" fontId="13" fillId="0" borderId="26" xfId="0" applyFont="1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0" fillId="0" borderId="26" xfId="0" applyFill="1" applyBorder="1" applyAlignment="1">
      <alignment vertical="top"/>
    </xf>
    <xf numFmtId="0" fontId="0" fillId="0" borderId="55" xfId="0" applyFill="1" applyBorder="1" applyAlignment="1">
      <alignment vertical="top"/>
    </xf>
    <xf numFmtId="0" fontId="0" fillId="0" borderId="25" xfId="0" applyBorder="1" applyAlignment="1">
      <alignment vertical="top" wrapText="1"/>
    </xf>
    <xf numFmtId="0" fontId="13" fillId="0" borderId="26" xfId="0" applyFont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3" xfId="0" applyBorder="1" applyAlignment="1">
      <alignment horizontal="right" vertical="top"/>
    </xf>
    <xf numFmtId="0" fontId="11" fillId="0" borderId="6" xfId="0" applyFont="1" applyBorder="1" applyAlignment="1">
      <alignment horizontal="center" wrapText="1"/>
    </xf>
    <xf numFmtId="0" fontId="11" fillId="0" borderId="34" xfId="0" applyFont="1" applyBorder="1" applyAlignment="1">
      <alignment horizontal="center" wrapText="1"/>
    </xf>
    <xf numFmtId="0" fontId="11" fillId="0" borderId="35" xfId="0" applyFont="1" applyBorder="1" applyAlignment="1">
      <alignment horizontal="center" wrapText="1"/>
    </xf>
    <xf numFmtId="0" fontId="11" fillId="0" borderId="26" xfId="0" applyFont="1" applyBorder="1" applyAlignment="1">
      <alignment horizontal="right" vertical="top"/>
    </xf>
    <xf numFmtId="0" fontId="0" fillId="0" borderId="55" xfId="0" applyBorder="1" applyAlignment="1">
      <alignment horizontal="right" vertical="top"/>
    </xf>
    <xf numFmtId="0" fontId="3" fillId="0" borderId="26" xfId="0" applyFont="1" applyBorder="1" applyAlignment="1">
      <alignment horizontal="left" wrapText="1"/>
    </xf>
    <xf numFmtId="0" fontId="3" fillId="0" borderId="55" xfId="0" applyFont="1" applyBorder="1" applyAlignment="1">
      <alignment horizontal="left" wrapText="1"/>
    </xf>
    <xf numFmtId="0" fontId="3" fillId="0" borderId="26" xfId="0" applyFont="1" applyBorder="1" applyAlignment="1">
      <alignment horizontal="left" vertical="top" wrapText="1"/>
    </xf>
    <xf numFmtId="0" fontId="3" fillId="0" borderId="55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11" fillId="0" borderId="10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0" fontId="17" fillId="0" borderId="26" xfId="0" applyFont="1" applyBorder="1" applyAlignment="1">
      <alignment wrapText="1"/>
    </xf>
    <xf numFmtId="49" fontId="16" fillId="0" borderId="55" xfId="0" applyNumberFormat="1" applyFont="1" applyBorder="1" applyAlignment="1">
      <alignment vertical="top" wrapText="1"/>
    </xf>
    <xf numFmtId="4" fontId="0" fillId="0" borderId="2" xfId="0" applyNumberFormat="1" applyFill="1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2" xfId="0" applyFont="1" applyFill="1" applyBorder="1" applyAlignment="1">
      <alignment vertical="top"/>
    </xf>
    <xf numFmtId="0" fontId="0" fillId="0" borderId="2" xfId="0" applyBorder="1" applyAlignment="1">
      <alignment horizontal="right" vertical="top"/>
    </xf>
    <xf numFmtId="0" fontId="0" fillId="0" borderId="65" xfId="0" applyBorder="1" applyAlignment="1">
      <alignment vertical="top"/>
    </xf>
    <xf numFmtId="4" fontId="0" fillId="0" borderId="8" xfId="0" applyNumberFormat="1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45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6" xfId="0" applyBorder="1" applyAlignment="1">
      <alignment vertical="top"/>
    </xf>
    <xf numFmtId="0" fontId="0" fillId="0" borderId="1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2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30" xfId="0" applyBorder="1"/>
    <xf numFmtId="0" fontId="0" fillId="0" borderId="28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4" xfId="0" applyBorder="1" applyAlignment="1">
      <alignment vertical="top"/>
    </xf>
    <xf numFmtId="0" fontId="0" fillId="0" borderId="48" xfId="0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4" borderId="5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0" fillId="4" borderId="0" xfId="0" applyFill="1" applyAlignment="1"/>
    <xf numFmtId="0" fontId="0" fillId="4" borderId="34" xfId="0" applyFill="1" applyBorder="1" applyAlignment="1"/>
    <xf numFmtId="0" fontId="0" fillId="4" borderId="13" xfId="0" applyFill="1" applyBorder="1" applyAlignment="1"/>
    <xf numFmtId="0" fontId="0" fillId="4" borderId="3" xfId="0" applyFill="1" applyBorder="1" applyAlignment="1"/>
    <xf numFmtId="0" fontId="11" fillId="0" borderId="34" xfId="0" applyFont="1" applyFill="1" applyBorder="1" applyAlignment="1">
      <alignment horizontal="right"/>
    </xf>
    <xf numFmtId="0" fontId="9" fillId="0" borderId="21" xfId="1" applyFont="1" applyBorder="1" applyAlignment="1">
      <alignment horizontal="center" wrapText="1"/>
    </xf>
    <xf numFmtId="0" fontId="9" fillId="0" borderId="14" xfId="1" applyFont="1" applyBorder="1" applyAlignment="1">
      <alignment horizontal="center" wrapText="1"/>
    </xf>
    <xf numFmtId="0" fontId="9" fillId="0" borderId="15" xfId="1" applyFont="1" applyBorder="1" applyAlignment="1">
      <alignment horizontal="center" wrapText="1"/>
    </xf>
    <xf numFmtId="14" fontId="11" fillId="0" borderId="6" xfId="0" applyNumberFormat="1" applyFont="1" applyBorder="1" applyAlignment="1">
      <alignment horizontal="center" vertical="center" wrapText="1"/>
    </xf>
    <xf numFmtId="14" fontId="11" fillId="0" borderId="34" xfId="0" applyNumberFormat="1" applyFont="1" applyBorder="1" applyAlignment="1">
      <alignment horizontal="center" vertical="center" wrapText="1"/>
    </xf>
    <xf numFmtId="14" fontId="11" fillId="0" borderId="35" xfId="0" applyNumberFormat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wrapText="1"/>
    </xf>
    <xf numFmtId="0" fontId="9" fillId="0" borderId="32" xfId="1" applyFont="1" applyBorder="1" applyAlignment="1">
      <alignment horizontal="center" wrapText="1"/>
    </xf>
    <xf numFmtId="0" fontId="9" fillId="0" borderId="33" xfId="1" applyFont="1" applyBorder="1" applyAlignment="1">
      <alignment horizontal="center" wrapText="1"/>
    </xf>
    <xf numFmtId="0" fontId="11" fillId="0" borderId="34" xfId="0" applyFont="1" applyBorder="1" applyAlignment="1">
      <alignment horizontal="right"/>
    </xf>
    <xf numFmtId="14" fontId="11" fillId="0" borderId="17" xfId="0" applyNumberFormat="1" applyFont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14" fontId="11" fillId="0" borderId="4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11" fillId="0" borderId="54" xfId="0" applyFont="1" applyBorder="1"/>
    <xf numFmtId="0" fontId="11" fillId="0" borderId="48" xfId="0" applyFont="1" applyBorder="1"/>
    <xf numFmtId="0" fontId="0" fillId="4" borderId="4" xfId="0" applyFill="1" applyBorder="1" applyAlignment="1"/>
    <xf numFmtId="0" fontId="0" fillId="4" borderId="7" xfId="0" applyFill="1" applyBorder="1" applyAlignment="1"/>
    <xf numFmtId="0" fontId="11" fillId="4" borderId="53" xfId="0" applyFont="1" applyFill="1" applyBorder="1" applyAlignment="1">
      <alignment vertical="top"/>
    </xf>
    <xf numFmtId="0" fontId="11" fillId="4" borderId="28" xfId="0" applyFont="1" applyFill="1" applyBorder="1" applyAlignment="1">
      <alignment vertical="top"/>
    </xf>
    <xf numFmtId="0" fontId="11" fillId="0" borderId="2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/>
    </xf>
    <xf numFmtId="14" fontId="11" fillId="0" borderId="34" xfId="0" applyNumberFormat="1" applyFont="1" applyBorder="1" applyAlignment="1">
      <alignment horizontal="center" vertical="center"/>
    </xf>
    <xf numFmtId="14" fontId="11" fillId="0" borderId="35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right" vertical="top"/>
    </xf>
    <xf numFmtId="0" fontId="0" fillId="0" borderId="53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0" fillId="0" borderId="5" xfId="0" applyBorder="1" applyAlignment="1"/>
    <xf numFmtId="0" fontId="0" fillId="0" borderId="3" xfId="0" applyBorder="1" applyAlignment="1"/>
    <xf numFmtId="49" fontId="0" fillId="0" borderId="23" xfId="0" applyNumberFormat="1" applyBorder="1" applyAlignment="1">
      <alignment vertical="top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9" fillId="0" borderId="17" xfId="1" applyFont="1" applyBorder="1" applyAlignment="1">
      <alignment horizontal="center" vertical="center" wrapText="1"/>
    </xf>
    <xf numFmtId="0" fontId="9" fillId="0" borderId="34" xfId="1" applyFont="1" applyBorder="1" applyAlignment="1">
      <alignment horizontal="center" vertical="center" wrapText="1"/>
    </xf>
    <xf numFmtId="0" fontId="9" fillId="0" borderId="35" xfId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right" vertical="center"/>
    </xf>
    <xf numFmtId="49" fontId="0" fillId="0" borderId="2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" fontId="13" fillId="0" borderId="54" xfId="0" applyNumberFormat="1" applyFont="1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Fill="1" applyBorder="1" applyAlignment="1"/>
    <xf numFmtId="0" fontId="0" fillId="0" borderId="30" xfId="0" applyBorder="1" applyAlignment="1"/>
    <xf numFmtId="14" fontId="11" fillId="0" borderId="17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11" fillId="0" borderId="43" xfId="0" applyNumberFormat="1" applyFont="1" applyBorder="1" applyAlignment="1">
      <alignment horizontal="center" vertical="center"/>
    </xf>
    <xf numFmtId="0" fontId="0" fillId="0" borderId="6" xfId="0" applyBorder="1" applyAlignment="1"/>
    <xf numFmtId="0" fontId="0" fillId="0" borderId="1" xfId="0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11" fillId="0" borderId="21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0" fillId="0" borderId="63" xfId="0" applyBorder="1"/>
    <xf numFmtId="0" fontId="0" fillId="0" borderId="69" xfId="0" applyBorder="1"/>
    <xf numFmtId="14" fontId="11" fillId="0" borderId="21" xfId="0" applyNumberFormat="1" applyFont="1" applyBorder="1" applyAlignment="1">
      <alignment horizontal="center" vertical="center"/>
    </xf>
    <xf numFmtId="14" fontId="11" fillId="0" borderId="14" xfId="0" applyNumberFormat="1" applyFont="1" applyBorder="1" applyAlignment="1">
      <alignment horizontal="center" vertical="center"/>
    </xf>
    <xf numFmtId="14" fontId="11" fillId="0" borderId="15" xfId="0" applyNumberFormat="1" applyFont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/>
    </xf>
    <xf numFmtId="14" fontId="11" fillId="0" borderId="32" xfId="0" applyNumberFormat="1" applyFont="1" applyBorder="1" applyAlignment="1">
      <alignment horizontal="center" vertical="center"/>
    </xf>
    <xf numFmtId="14" fontId="11" fillId="0" borderId="33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0" fillId="0" borderId="55" xfId="0" applyBorder="1"/>
    <xf numFmtId="0" fontId="0" fillId="0" borderId="67" xfId="0" applyBorder="1"/>
    <xf numFmtId="0" fontId="11" fillId="0" borderId="10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0" fillId="0" borderId="54" xfId="0" applyBorder="1"/>
    <xf numFmtId="0" fontId="0" fillId="0" borderId="48" xfId="0" applyBorder="1"/>
    <xf numFmtId="0" fontId="0" fillId="0" borderId="68" xfId="0" applyBorder="1" applyAlignment="1">
      <alignment vertical="top"/>
    </xf>
    <xf numFmtId="0" fontId="0" fillId="0" borderId="29" xfId="0" applyBorder="1" applyAlignment="1">
      <alignment vertical="top"/>
    </xf>
    <xf numFmtId="49" fontId="0" fillId="0" borderId="2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Fill="1" applyBorder="1" applyAlignment="1">
      <alignment horizontal="right" vertical="top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58" xfId="0" applyBorder="1" applyAlignment="1">
      <alignment vertical="center"/>
    </xf>
    <xf numFmtId="0" fontId="11" fillId="0" borderId="36" xfId="0" applyFont="1" applyBorder="1" applyAlignment="1">
      <alignment horizontal="center"/>
    </xf>
    <xf numFmtId="0" fontId="0" fillId="0" borderId="64" xfId="0" applyBorder="1" applyAlignment="1">
      <alignment vertical="top"/>
    </xf>
    <xf numFmtId="1" fontId="13" fillId="0" borderId="53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wrapText="1"/>
    </xf>
    <xf numFmtId="0" fontId="0" fillId="0" borderId="5" xfId="0" applyFill="1" applyBorder="1" applyAlignment="1">
      <alignment vertical="top"/>
    </xf>
    <xf numFmtId="1" fontId="13" fillId="0" borderId="53" xfId="0" applyNumberFormat="1" applyFont="1" applyBorder="1" applyAlignment="1">
      <alignment horizontal="right" vertical="top"/>
    </xf>
    <xf numFmtId="49" fontId="0" fillId="0" borderId="4" xfId="0" applyNumberFormat="1" applyBorder="1" applyAlignment="1">
      <alignment vertical="top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14" fontId="11" fillId="0" borderId="10" xfId="0" applyNumberFormat="1" applyFont="1" applyBorder="1" applyAlignment="1">
      <alignment horizontal="center" vertical="center" wrapText="1"/>
    </xf>
    <xf numFmtId="14" fontId="11" fillId="0" borderId="32" xfId="0" applyNumberFormat="1" applyFont="1" applyBorder="1" applyAlignment="1">
      <alignment horizontal="center" vertical="center" wrapText="1"/>
    </xf>
    <xf numFmtId="14" fontId="11" fillId="0" borderId="33" xfId="0" applyNumberFormat="1" applyFont="1" applyBorder="1" applyAlignment="1">
      <alignment horizontal="center" vertical="center" wrapText="1"/>
    </xf>
    <xf numFmtId="14" fontId="11" fillId="0" borderId="21" xfId="0" applyNumberFormat="1" applyFont="1" applyBorder="1" applyAlignment="1">
      <alignment horizontal="center" vertical="center" wrapText="1"/>
    </xf>
    <xf numFmtId="14" fontId="11" fillId="0" borderId="14" xfId="0" applyNumberFormat="1" applyFont="1" applyBorder="1" applyAlignment="1">
      <alignment horizontal="center" vertical="center" wrapText="1"/>
    </xf>
    <xf numFmtId="14" fontId="11" fillId="0" borderId="15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vertical="top"/>
    </xf>
    <xf numFmtId="4" fontId="0" fillId="2" borderId="0" xfId="0" applyNumberFormat="1" applyFont="1" applyFill="1"/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B129"/>
  <sheetViews>
    <sheetView tabSelected="1" topLeftCell="I1" workbookViewId="0">
      <selection activeCell="T90" sqref="T90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5.5703125" customWidth="1"/>
    <col min="11" max="11" width="16.7109375" customWidth="1"/>
    <col min="12" max="12" width="18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1.7109375" bestFit="1" customWidth="1"/>
    <col min="18" max="18" width="12.7109375" bestFit="1" customWidth="1"/>
    <col min="19" max="19" width="10" customWidth="1"/>
    <col min="20" max="22" width="10.140625" bestFit="1" customWidth="1"/>
  </cols>
  <sheetData>
    <row r="3" spans="1:22" ht="19.5" x14ac:dyDescent="0.4">
      <c r="C3" s="2" t="s">
        <v>59</v>
      </c>
      <c r="K3" s="2" t="s">
        <v>356</v>
      </c>
    </row>
    <row r="4" spans="1:22" ht="15.75" thickBot="1" x14ac:dyDescent="0.3"/>
    <row r="5" spans="1:22" ht="26.25" x14ac:dyDescent="0.25">
      <c r="A5" s="1" t="s">
        <v>2</v>
      </c>
      <c r="B5" s="4" t="s">
        <v>3</v>
      </c>
      <c r="C5" s="4" t="s">
        <v>4</v>
      </c>
      <c r="D5" s="5" t="s">
        <v>5</v>
      </c>
      <c r="E5" s="5" t="s">
        <v>17</v>
      </c>
      <c r="F5" s="5" t="s">
        <v>6</v>
      </c>
      <c r="G5" s="625" t="s">
        <v>18</v>
      </c>
      <c r="I5" s="1" t="s">
        <v>2</v>
      </c>
      <c r="J5" s="4" t="s">
        <v>3</v>
      </c>
      <c r="K5" s="624" t="s">
        <v>112</v>
      </c>
      <c r="L5" s="4" t="s">
        <v>4</v>
      </c>
      <c r="M5" s="5" t="s">
        <v>5</v>
      </c>
      <c r="N5" s="5" t="s">
        <v>17</v>
      </c>
      <c r="O5" s="5" t="s">
        <v>6</v>
      </c>
      <c r="P5" s="625" t="s">
        <v>106</v>
      </c>
    </row>
    <row r="6" spans="1:22" ht="15.75" thickBot="1" x14ac:dyDescent="0.3">
      <c r="A6" s="45" t="s">
        <v>7</v>
      </c>
      <c r="B6" s="6"/>
      <c r="C6" s="6"/>
      <c r="D6" s="6" t="s">
        <v>8</v>
      </c>
      <c r="E6" s="6" t="s">
        <v>16</v>
      </c>
      <c r="F6" s="6" t="s">
        <v>9</v>
      </c>
      <c r="G6" s="25" t="s">
        <v>10</v>
      </c>
      <c r="I6" s="179" t="s">
        <v>7</v>
      </c>
      <c r="J6" s="168"/>
      <c r="K6" s="107"/>
      <c r="L6" s="107"/>
      <c r="M6" s="107" t="s">
        <v>8</v>
      </c>
      <c r="N6" s="107" t="s">
        <v>16</v>
      </c>
      <c r="O6" s="107" t="s">
        <v>9</v>
      </c>
      <c r="P6" s="180" t="s">
        <v>10</v>
      </c>
    </row>
    <row r="7" spans="1:22" ht="15.75" customHeight="1" x14ac:dyDescent="0.25">
      <c r="A7" s="109">
        <v>1</v>
      </c>
      <c r="B7" s="64" t="s">
        <v>53</v>
      </c>
      <c r="C7" s="27" t="s">
        <v>23</v>
      </c>
      <c r="D7" s="24" t="s">
        <v>61</v>
      </c>
      <c r="E7" s="27" t="s">
        <v>1</v>
      </c>
      <c r="F7" s="284" t="s">
        <v>60</v>
      </c>
      <c r="G7" s="71">
        <v>146880.95999999999</v>
      </c>
      <c r="I7" s="142">
        <v>1</v>
      </c>
      <c r="J7" s="142" t="s">
        <v>159</v>
      </c>
      <c r="K7" s="319" t="s">
        <v>249</v>
      </c>
      <c r="L7" s="297" t="s">
        <v>179</v>
      </c>
      <c r="M7" s="297" t="s">
        <v>252</v>
      </c>
      <c r="N7" s="295" t="s">
        <v>1</v>
      </c>
      <c r="O7" s="393" t="s">
        <v>253</v>
      </c>
      <c r="P7" s="298">
        <v>798496</v>
      </c>
      <c r="Q7" s="90"/>
    </row>
    <row r="8" spans="1:22" ht="15.75" thickBot="1" x14ac:dyDescent="0.3">
      <c r="A8" s="110"/>
      <c r="B8" s="70" t="s">
        <v>62</v>
      </c>
      <c r="C8" s="39"/>
      <c r="D8" s="38"/>
      <c r="E8" s="39"/>
      <c r="F8" s="264"/>
      <c r="G8" s="29"/>
      <c r="I8" s="198"/>
      <c r="J8" s="198"/>
      <c r="K8" s="370" t="s">
        <v>254</v>
      </c>
      <c r="L8" s="616"/>
      <c r="M8" s="616"/>
      <c r="N8" s="616"/>
      <c r="O8" s="495"/>
      <c r="P8" s="301"/>
    </row>
    <row r="9" spans="1:22" x14ac:dyDescent="0.25">
      <c r="A9" s="116"/>
      <c r="B9" s="68"/>
      <c r="C9" s="10"/>
      <c r="D9" s="10"/>
      <c r="E9" s="10"/>
      <c r="F9" s="202"/>
      <c r="G9" s="56"/>
      <c r="I9" s="116">
        <v>2</v>
      </c>
      <c r="J9" s="518" t="s">
        <v>159</v>
      </c>
      <c r="K9" s="319" t="s">
        <v>249</v>
      </c>
      <c r="L9" s="297" t="s">
        <v>163</v>
      </c>
      <c r="M9" s="297" t="s">
        <v>255</v>
      </c>
      <c r="N9" s="373" t="s">
        <v>1</v>
      </c>
      <c r="O9" s="101" t="s">
        <v>256</v>
      </c>
      <c r="P9" s="136">
        <v>379558.95</v>
      </c>
      <c r="Q9" s="874" t="s">
        <v>357</v>
      </c>
    </row>
    <row r="10" spans="1:22" ht="15.75" thickBot="1" x14ac:dyDescent="0.3">
      <c r="A10" s="116"/>
      <c r="B10" s="68"/>
      <c r="C10" s="10"/>
      <c r="D10" s="10"/>
      <c r="E10" s="10"/>
      <c r="F10" s="202"/>
      <c r="G10" s="56"/>
      <c r="I10" s="116"/>
      <c r="J10" s="198"/>
      <c r="K10" s="456" t="s">
        <v>257</v>
      </c>
      <c r="L10" s="265"/>
      <c r="M10" s="265"/>
      <c r="N10" s="386"/>
      <c r="O10" s="69"/>
      <c r="P10" s="88"/>
    </row>
    <row r="11" spans="1:22" ht="15.75" hidden="1" thickBot="1" x14ac:dyDescent="0.3">
      <c r="A11" s="116">
        <v>2</v>
      </c>
      <c r="B11" s="64" t="s">
        <v>53</v>
      </c>
      <c r="C11" s="24" t="s">
        <v>0</v>
      </c>
      <c r="D11" s="27" t="s">
        <v>54</v>
      </c>
      <c r="E11" s="114" t="s">
        <v>1</v>
      </c>
      <c r="F11" s="102" t="s">
        <v>63</v>
      </c>
      <c r="G11" s="510">
        <v>130947.92</v>
      </c>
      <c r="I11" s="399">
        <v>3</v>
      </c>
      <c r="J11" s="251" t="s">
        <v>159</v>
      </c>
      <c r="K11" s="297"/>
      <c r="L11" s="297"/>
      <c r="M11" s="33"/>
      <c r="N11" s="190"/>
      <c r="O11" s="101"/>
      <c r="P11" s="136"/>
      <c r="Q11" s="387"/>
      <c r="R11" s="10"/>
      <c r="S11" s="10"/>
      <c r="T11" s="10"/>
      <c r="U11" s="10"/>
      <c r="V11" s="10"/>
    </row>
    <row r="12" spans="1:22" ht="15.75" hidden="1" thickBot="1" x14ac:dyDescent="0.3">
      <c r="A12" s="116"/>
      <c r="B12" s="68"/>
      <c r="C12" s="72"/>
      <c r="D12" s="10"/>
      <c r="E12" s="117"/>
      <c r="F12" s="118"/>
      <c r="G12" s="119"/>
      <c r="I12" s="496"/>
      <c r="J12" s="400"/>
      <c r="K12" s="616"/>
      <c r="L12" s="616"/>
      <c r="M12" s="16"/>
      <c r="N12" s="454"/>
      <c r="O12" s="154"/>
      <c r="P12" s="249"/>
      <c r="Q12" s="390"/>
      <c r="R12" s="391"/>
      <c r="S12" s="10"/>
      <c r="T12" s="10"/>
      <c r="U12" s="10"/>
      <c r="V12" s="10"/>
    </row>
    <row r="13" spans="1:22" ht="15.75" hidden="1" customHeight="1" x14ac:dyDescent="0.25">
      <c r="A13" s="116"/>
      <c r="B13" s="68" t="s">
        <v>55</v>
      </c>
      <c r="C13" s="72"/>
      <c r="D13" s="10"/>
      <c r="E13" s="117" t="s">
        <v>1</v>
      </c>
      <c r="F13" s="118" t="s">
        <v>65</v>
      </c>
      <c r="G13" s="119">
        <v>1727.61</v>
      </c>
      <c r="I13" s="496"/>
      <c r="J13" s="401"/>
      <c r="K13" s="322"/>
      <c r="L13" s="98"/>
      <c r="M13" s="353"/>
      <c r="N13" s="159"/>
      <c r="O13" s="102"/>
      <c r="P13" s="432"/>
      <c r="Q13" s="10"/>
      <c r="R13" s="10"/>
      <c r="S13" s="10"/>
      <c r="T13" s="10"/>
      <c r="U13" s="10"/>
      <c r="V13" s="10"/>
    </row>
    <row r="14" spans="1:22" ht="15.75" hidden="1" customHeight="1" x14ac:dyDescent="0.25">
      <c r="A14" s="116"/>
      <c r="B14" s="68"/>
      <c r="C14" s="72"/>
      <c r="D14" s="10"/>
      <c r="E14" s="114" t="s">
        <v>1</v>
      </c>
      <c r="F14" s="102" t="s">
        <v>71</v>
      </c>
      <c r="G14" s="510">
        <v>16343.38</v>
      </c>
      <c r="I14" s="595"/>
      <c r="J14" s="569"/>
      <c r="K14" s="70"/>
      <c r="L14" s="613"/>
      <c r="M14" s="354"/>
      <c r="N14" s="105"/>
      <c r="O14" s="334"/>
      <c r="P14" s="433"/>
      <c r="Q14" s="10"/>
      <c r="R14" s="10"/>
      <c r="S14" s="10"/>
      <c r="T14" s="10"/>
      <c r="U14" s="10"/>
      <c r="V14" s="10"/>
    </row>
    <row r="15" spans="1:22" ht="15.75" hidden="1" customHeight="1" x14ac:dyDescent="0.25">
      <c r="A15" s="110"/>
      <c r="B15" s="68"/>
      <c r="C15" s="72"/>
      <c r="D15" s="38"/>
      <c r="E15" s="117" t="s">
        <v>1</v>
      </c>
      <c r="F15" s="118" t="s">
        <v>64</v>
      </c>
      <c r="G15" s="119">
        <v>5262.92</v>
      </c>
      <c r="I15" s="116"/>
      <c r="J15" s="177"/>
      <c r="K15" s="68"/>
      <c r="L15" s="612"/>
      <c r="M15" s="308"/>
      <c r="N15" s="98"/>
      <c r="O15" s="118"/>
      <c r="P15" s="267"/>
      <c r="Q15" s="10"/>
      <c r="R15" s="10"/>
      <c r="S15" s="10"/>
      <c r="T15" s="10"/>
      <c r="U15" s="10"/>
      <c r="V15" s="10"/>
    </row>
    <row r="16" spans="1:22" ht="15.75" hidden="1" customHeight="1" x14ac:dyDescent="0.25">
      <c r="A16" s="177"/>
      <c r="B16" s="285"/>
      <c r="C16" s="10"/>
      <c r="D16" s="11"/>
      <c r="E16" s="89"/>
      <c r="F16" s="118"/>
      <c r="G16" s="286"/>
      <c r="I16" s="109">
        <v>3</v>
      </c>
      <c r="J16" s="251" t="s">
        <v>159</v>
      </c>
      <c r="K16" s="317"/>
      <c r="L16" s="596"/>
      <c r="M16" s="24"/>
      <c r="N16" s="85"/>
      <c r="O16" s="284"/>
      <c r="P16" s="36"/>
      <c r="Q16" s="10"/>
      <c r="R16" s="10"/>
      <c r="S16" s="10"/>
      <c r="T16" s="10"/>
      <c r="U16" s="10"/>
      <c r="V16" s="10"/>
    </row>
    <row r="17" spans="1:22" ht="15.75" hidden="1" customHeight="1" x14ac:dyDescent="0.25">
      <c r="A17" s="177"/>
      <c r="B17" s="285"/>
      <c r="C17" s="10"/>
      <c r="D17" s="11"/>
      <c r="E17" s="89"/>
      <c r="F17" s="118"/>
      <c r="G17" s="286"/>
      <c r="I17" s="110"/>
      <c r="J17" s="176"/>
      <c r="K17" s="318"/>
      <c r="L17" s="574"/>
      <c r="M17" s="264"/>
      <c r="N17" s="324"/>
      <c r="O17" s="264"/>
      <c r="P17" s="178"/>
      <c r="Q17" s="10"/>
      <c r="R17" s="10"/>
      <c r="S17" s="10"/>
      <c r="T17" s="10"/>
      <c r="U17" s="10"/>
      <c r="V17" s="10"/>
    </row>
    <row r="18" spans="1:22" ht="15.75" hidden="1" customHeight="1" x14ac:dyDescent="0.25">
      <c r="A18" s="177"/>
      <c r="B18" s="285"/>
      <c r="C18" s="10"/>
      <c r="D18" s="11"/>
      <c r="E18" s="89"/>
      <c r="F18" s="118"/>
      <c r="G18" s="286"/>
      <c r="I18" s="116">
        <v>4</v>
      </c>
      <c r="J18" s="323" t="s">
        <v>159</v>
      </c>
      <c r="K18" s="322"/>
      <c r="L18" s="583"/>
      <c r="M18" s="98"/>
      <c r="N18" s="603"/>
      <c r="O18" s="402"/>
      <c r="P18" s="721"/>
      <c r="Q18" s="10"/>
      <c r="R18" s="10"/>
      <c r="S18" s="10"/>
      <c r="T18" s="10"/>
      <c r="U18" s="10"/>
      <c r="V18" s="10"/>
    </row>
    <row r="19" spans="1:22" ht="15.75" hidden="1" customHeight="1" x14ac:dyDescent="0.25">
      <c r="A19" s="177"/>
      <c r="B19" s="285"/>
      <c r="C19" s="10"/>
      <c r="D19" s="11"/>
      <c r="E19" s="89"/>
      <c r="F19" s="118"/>
      <c r="G19" s="286"/>
      <c r="I19" s="110"/>
      <c r="J19" s="176"/>
      <c r="K19" s="321"/>
      <c r="L19" s="587"/>
      <c r="M19" s="385"/>
      <c r="N19" s="574"/>
      <c r="O19" s="574"/>
      <c r="P19" s="722"/>
      <c r="Q19" s="10"/>
      <c r="R19" s="10"/>
      <c r="S19" s="10"/>
      <c r="T19" s="10"/>
      <c r="U19" s="10"/>
      <c r="V19" s="10"/>
    </row>
    <row r="20" spans="1:22" ht="15.75" customHeight="1" thickBot="1" x14ac:dyDescent="0.3">
      <c r="A20" s="623"/>
      <c r="B20" s="623"/>
      <c r="C20" s="623"/>
      <c r="D20" s="623">
        <f>SUM(G7:G19)</f>
        <v>301162.78999999998</v>
      </c>
      <c r="E20" s="623"/>
      <c r="F20" s="623" t="s">
        <v>109</v>
      </c>
      <c r="G20" s="579"/>
      <c r="H20" s="579"/>
      <c r="I20" s="723" t="s">
        <v>24</v>
      </c>
      <c r="J20" s="724"/>
      <c r="K20" s="724"/>
      <c r="L20" s="724"/>
      <c r="M20" s="724"/>
      <c r="N20" s="724"/>
      <c r="O20" s="725"/>
      <c r="P20" s="169">
        <f>P7+P11+P18+P16+P12+P13+P14+P9</f>
        <v>1178054.95</v>
      </c>
      <c r="Q20" s="10"/>
      <c r="R20" s="10"/>
      <c r="S20" s="10"/>
      <c r="T20" s="10"/>
      <c r="U20" s="10"/>
      <c r="V20" s="10"/>
    </row>
    <row r="21" spans="1:22" ht="15.75" customHeight="1" x14ac:dyDescent="0.25">
      <c r="A21" s="623"/>
      <c r="B21" s="623"/>
      <c r="C21" s="623"/>
      <c r="D21" s="623"/>
      <c r="E21" s="623"/>
      <c r="F21" s="623"/>
      <c r="G21" s="623"/>
      <c r="H21" s="623"/>
      <c r="I21" s="403">
        <v>1</v>
      </c>
      <c r="J21" s="726" t="s">
        <v>151</v>
      </c>
      <c r="K21" s="295" t="s">
        <v>244</v>
      </c>
      <c r="L21" s="297" t="s">
        <v>218</v>
      </c>
      <c r="M21" s="297" t="s">
        <v>245</v>
      </c>
      <c r="N21" s="349" t="s">
        <v>184</v>
      </c>
      <c r="O21" s="52" t="s">
        <v>273</v>
      </c>
      <c r="P21" s="50">
        <v>137.18</v>
      </c>
      <c r="Q21" s="10"/>
      <c r="R21" s="10"/>
      <c r="S21" s="10"/>
      <c r="T21" s="10"/>
      <c r="U21" s="10"/>
      <c r="V21" s="10"/>
    </row>
    <row r="22" spans="1:22" ht="15.75" customHeight="1" thickBot="1" x14ac:dyDescent="0.3">
      <c r="A22" s="623"/>
      <c r="B22" s="623"/>
      <c r="C22" s="623"/>
      <c r="D22" s="623"/>
      <c r="E22" s="623"/>
      <c r="F22" s="623"/>
      <c r="G22" s="623"/>
      <c r="H22" s="623"/>
      <c r="I22" s="601"/>
      <c r="J22" s="709"/>
      <c r="K22" s="296" t="s">
        <v>246</v>
      </c>
      <c r="L22" s="265"/>
      <c r="M22" s="265"/>
      <c r="N22" s="614"/>
      <c r="O22" s="34"/>
      <c r="P22" s="104"/>
      <c r="Q22" s="10"/>
      <c r="R22" s="10"/>
      <c r="S22" s="10"/>
      <c r="T22" s="10"/>
      <c r="U22" s="10"/>
      <c r="V22" s="10"/>
    </row>
    <row r="23" spans="1:22" ht="15.75" customHeight="1" thickBot="1" x14ac:dyDescent="0.3">
      <c r="A23" s="123">
        <v>1</v>
      </c>
      <c r="B23" s="92" t="s">
        <v>53</v>
      </c>
      <c r="C23" s="610" t="s">
        <v>32</v>
      </c>
      <c r="D23" s="124" t="s">
        <v>58</v>
      </c>
      <c r="E23" s="607" t="s">
        <v>47</v>
      </c>
      <c r="F23" s="40" t="s">
        <v>67</v>
      </c>
      <c r="G23" s="97">
        <v>553.36</v>
      </c>
      <c r="I23" s="394">
        <v>2</v>
      </c>
      <c r="J23" s="727" t="s">
        <v>151</v>
      </c>
      <c r="K23" s="616" t="s">
        <v>244</v>
      </c>
      <c r="L23" s="616" t="s">
        <v>200</v>
      </c>
      <c r="M23" s="616" t="s">
        <v>247</v>
      </c>
      <c r="N23" s="563" t="s">
        <v>184</v>
      </c>
      <c r="O23" s="121" t="s">
        <v>274</v>
      </c>
      <c r="P23" s="122">
        <v>1952.11</v>
      </c>
      <c r="Q23" s="10"/>
      <c r="R23" s="10"/>
      <c r="S23" s="10"/>
      <c r="T23" s="10"/>
      <c r="U23" s="10"/>
      <c r="V23" s="10"/>
    </row>
    <row r="24" spans="1:22" ht="15.75" customHeight="1" x14ac:dyDescent="0.25">
      <c r="A24" s="125"/>
      <c r="B24" s="68"/>
      <c r="C24" s="10"/>
      <c r="D24" s="93"/>
      <c r="E24" s="606"/>
      <c r="F24" s="121"/>
      <c r="G24" s="122"/>
      <c r="I24" s="394"/>
      <c r="J24" s="727"/>
      <c r="K24" s="616" t="s">
        <v>248</v>
      </c>
      <c r="L24" s="616"/>
      <c r="M24" s="616"/>
      <c r="N24" s="333" t="s">
        <v>184</v>
      </c>
      <c r="O24" s="40" t="s">
        <v>275</v>
      </c>
      <c r="P24" s="97">
        <v>1429</v>
      </c>
      <c r="Q24" s="10"/>
      <c r="R24" s="10"/>
      <c r="S24" s="10"/>
      <c r="T24" s="10"/>
      <c r="U24" s="10"/>
      <c r="V24" s="10"/>
    </row>
    <row r="25" spans="1:22" ht="15.75" customHeight="1" x14ac:dyDescent="0.25">
      <c r="A25" s="125"/>
      <c r="B25" s="68"/>
      <c r="C25" s="10"/>
      <c r="D25" s="93"/>
      <c r="E25" s="606"/>
      <c r="F25" s="121"/>
      <c r="G25" s="122"/>
      <c r="I25" s="394"/>
      <c r="J25" s="727"/>
      <c r="K25" s="299"/>
      <c r="L25" s="616"/>
      <c r="M25" s="616"/>
      <c r="N25" s="333" t="s">
        <v>184</v>
      </c>
      <c r="O25" s="40" t="s">
        <v>276</v>
      </c>
      <c r="P25" s="97">
        <v>79971.570000000007</v>
      </c>
      <c r="Q25" s="10"/>
      <c r="R25" s="10"/>
      <c r="S25" s="10"/>
      <c r="T25" s="10"/>
      <c r="U25" s="10"/>
      <c r="V25" s="10"/>
    </row>
    <row r="26" spans="1:22" ht="15.75" customHeight="1" thickBot="1" x14ac:dyDescent="0.3">
      <c r="A26" s="125"/>
      <c r="B26" s="68"/>
      <c r="C26" s="10"/>
      <c r="D26" s="93"/>
      <c r="E26" s="606"/>
      <c r="F26" s="121"/>
      <c r="G26" s="122"/>
      <c r="I26" s="332"/>
      <c r="J26" s="707"/>
      <c r="K26" s="616"/>
      <c r="L26" s="616"/>
      <c r="M26" s="616"/>
      <c r="N26" s="562" t="s">
        <v>184</v>
      </c>
      <c r="O26" s="34" t="s">
        <v>259</v>
      </c>
      <c r="P26" s="128">
        <v>86291.82</v>
      </c>
      <c r="Q26" s="10"/>
      <c r="R26" s="10"/>
      <c r="S26" s="10"/>
      <c r="T26" s="10"/>
      <c r="U26" s="10"/>
      <c r="V26" s="10"/>
    </row>
    <row r="27" spans="1:22" ht="15.75" hidden="1" customHeight="1" x14ac:dyDescent="0.25">
      <c r="A27" s="125"/>
      <c r="B27" s="68"/>
      <c r="C27" s="11"/>
      <c r="D27" s="93"/>
      <c r="E27" s="607" t="s">
        <v>1</v>
      </c>
      <c r="F27" s="40" t="s">
        <v>68</v>
      </c>
      <c r="G27" s="97">
        <v>3232.4</v>
      </c>
      <c r="I27" s="611">
        <v>3</v>
      </c>
      <c r="J27" s="727" t="s">
        <v>151</v>
      </c>
      <c r="K27" s="297"/>
      <c r="L27" s="297"/>
      <c r="M27" s="297"/>
      <c r="N27" s="642"/>
      <c r="O27" s="657"/>
      <c r="P27" s="728"/>
      <c r="Q27" s="10"/>
      <c r="R27" s="10"/>
      <c r="S27" s="10"/>
      <c r="T27" s="10"/>
      <c r="U27" s="10"/>
      <c r="V27" s="10"/>
    </row>
    <row r="28" spans="1:22" ht="15.75" hidden="1" customHeight="1" x14ac:dyDescent="0.25">
      <c r="A28" s="125"/>
      <c r="B28" s="68"/>
      <c r="C28" s="11"/>
      <c r="D28" s="93"/>
      <c r="E28" s="610" t="s">
        <v>47</v>
      </c>
      <c r="F28" s="34" t="s">
        <v>70</v>
      </c>
      <c r="G28" s="128">
        <v>1219.1300000000001</v>
      </c>
      <c r="I28" s="611"/>
      <c r="J28" s="704"/>
      <c r="K28" s="616"/>
      <c r="L28" s="616"/>
      <c r="M28" s="616"/>
      <c r="N28" s="656"/>
      <c r="O28" s="658"/>
      <c r="P28" s="635"/>
      <c r="Q28" s="10"/>
      <c r="R28" s="10"/>
      <c r="S28" s="10"/>
      <c r="T28" s="10"/>
      <c r="U28" s="10"/>
      <c r="V28" s="10"/>
    </row>
    <row r="29" spans="1:22" ht="15.75" hidden="1" customHeight="1" x14ac:dyDescent="0.25">
      <c r="A29" s="111"/>
      <c r="B29" s="126"/>
      <c r="C29" s="606"/>
      <c r="D29" s="127"/>
      <c r="E29" s="607" t="s">
        <v>47</v>
      </c>
      <c r="F29" s="40" t="s">
        <v>69</v>
      </c>
      <c r="G29" s="97">
        <v>529.24</v>
      </c>
      <c r="I29" s="611"/>
      <c r="J29" s="598"/>
      <c r="K29" s="265"/>
      <c r="L29" s="265"/>
      <c r="M29" s="265"/>
      <c r="N29" s="333"/>
      <c r="O29" s="40"/>
      <c r="P29" s="47"/>
      <c r="Q29" s="10"/>
      <c r="R29" s="10"/>
      <c r="S29" s="10"/>
      <c r="T29" s="10"/>
      <c r="U29" s="10"/>
      <c r="V29" s="10"/>
    </row>
    <row r="30" spans="1:22" ht="15.75" hidden="1" customHeight="1" x14ac:dyDescent="0.25">
      <c r="A30" s="623"/>
      <c r="B30" s="147"/>
      <c r="C30" s="10"/>
      <c r="D30" s="10"/>
      <c r="E30" s="10"/>
      <c r="F30" s="53"/>
      <c r="G30" s="270"/>
      <c r="I30" s="408">
        <v>3</v>
      </c>
      <c r="J30" s="404" t="s">
        <v>151</v>
      </c>
      <c r="K30" s="297"/>
      <c r="L30" s="297"/>
      <c r="M30" s="297"/>
      <c r="N30" s="349"/>
      <c r="O30" s="52"/>
      <c r="P30" s="50"/>
      <c r="Q30" s="10"/>
      <c r="R30" s="10"/>
      <c r="S30" s="10"/>
      <c r="T30" s="10"/>
      <c r="U30" s="10"/>
      <c r="V30" s="10"/>
    </row>
    <row r="31" spans="1:22" ht="15.75" hidden="1" customHeight="1" x14ac:dyDescent="0.25">
      <c r="A31" s="623"/>
      <c r="B31" s="147"/>
      <c r="C31" s="10"/>
      <c r="D31" s="10"/>
      <c r="E31" s="10"/>
      <c r="F31" s="53"/>
      <c r="G31" s="270"/>
      <c r="I31" s="409"/>
      <c r="J31" s="405"/>
      <c r="K31" s="265"/>
      <c r="L31" s="616"/>
      <c r="M31" s="616"/>
      <c r="N31" s="349"/>
      <c r="O31" s="52"/>
      <c r="P31" s="50"/>
      <c r="Q31" s="10"/>
      <c r="R31" s="10"/>
      <c r="S31" s="10"/>
      <c r="T31" s="10"/>
      <c r="U31" s="10"/>
      <c r="V31" s="10"/>
    </row>
    <row r="32" spans="1:22" ht="15" customHeight="1" thickBot="1" x14ac:dyDescent="0.3">
      <c r="A32" s="711" t="s">
        <v>25</v>
      </c>
      <c r="B32" s="712"/>
      <c r="C32" s="712"/>
      <c r="D32" s="712"/>
      <c r="E32" s="712"/>
      <c r="F32" s="713"/>
      <c r="G32" s="131">
        <f>SUM(G23:G29)</f>
        <v>5534.13</v>
      </c>
      <c r="I32" s="638" t="s">
        <v>185</v>
      </c>
      <c r="J32" s="639"/>
      <c r="K32" s="639"/>
      <c r="L32" s="639"/>
      <c r="M32" s="639"/>
      <c r="N32" s="639"/>
      <c r="O32" s="641"/>
      <c r="P32" s="21">
        <f>P23+P26+P27+P28+P29+P30+P21+P22+P24+P25</f>
        <v>169781.68</v>
      </c>
      <c r="Q32" s="10"/>
      <c r="R32" s="10"/>
      <c r="S32" s="10"/>
      <c r="T32" s="10"/>
      <c r="U32" s="10"/>
      <c r="V32" s="10"/>
    </row>
    <row r="33" spans="1:22" ht="15" customHeight="1" thickBot="1" x14ac:dyDescent="0.3">
      <c r="A33" s="602"/>
      <c r="B33" s="623"/>
      <c r="C33" s="623"/>
      <c r="D33" s="623"/>
      <c r="E33" s="623"/>
      <c r="F33" s="623"/>
      <c r="G33" s="415"/>
      <c r="I33" s="714">
        <v>1</v>
      </c>
      <c r="J33" s="716" t="s">
        <v>108</v>
      </c>
      <c r="K33" s="295" t="s">
        <v>244</v>
      </c>
      <c r="L33" s="297" t="s">
        <v>179</v>
      </c>
      <c r="M33" s="560" t="s">
        <v>261</v>
      </c>
      <c r="N33" s="615" t="s">
        <v>1</v>
      </c>
      <c r="O33" s="561" t="s">
        <v>262</v>
      </c>
      <c r="P33" s="442">
        <v>458312.51</v>
      </c>
      <c r="Q33" s="10"/>
      <c r="R33" s="10"/>
      <c r="S33" s="10"/>
      <c r="T33" s="10"/>
      <c r="U33" s="10"/>
      <c r="V33" s="10"/>
    </row>
    <row r="34" spans="1:22" ht="15" customHeight="1" thickBot="1" x14ac:dyDescent="0.3">
      <c r="A34" s="602"/>
      <c r="B34" s="623"/>
      <c r="C34" s="623"/>
      <c r="D34" s="623"/>
      <c r="E34" s="623"/>
      <c r="F34" s="623"/>
      <c r="G34" s="415"/>
      <c r="I34" s="715"/>
      <c r="J34" s="717"/>
      <c r="K34" s="296" t="s">
        <v>263</v>
      </c>
      <c r="L34" s="265"/>
      <c r="M34" s="265"/>
      <c r="N34" s="265"/>
      <c r="O34" s="265"/>
      <c r="P34" s="135"/>
      <c r="Q34" s="10"/>
      <c r="R34" s="10"/>
      <c r="S34" s="10"/>
      <c r="T34" s="10"/>
      <c r="U34" s="10"/>
      <c r="V34" s="391"/>
    </row>
    <row r="35" spans="1:22" ht="15" customHeight="1" thickBot="1" x14ac:dyDescent="0.3">
      <c r="A35" s="602"/>
      <c r="B35" s="623"/>
      <c r="C35" s="623"/>
      <c r="D35" s="623"/>
      <c r="E35" s="623"/>
      <c r="F35" s="623"/>
      <c r="G35" s="415"/>
      <c r="I35" s="397">
        <v>2</v>
      </c>
      <c r="J35" s="718" t="s">
        <v>108</v>
      </c>
      <c r="K35" s="295" t="s">
        <v>244</v>
      </c>
      <c r="L35" s="297" t="s">
        <v>163</v>
      </c>
      <c r="M35" s="297" t="s">
        <v>264</v>
      </c>
      <c r="N35" s="615" t="s">
        <v>1</v>
      </c>
      <c r="O35" s="295" t="s">
        <v>259</v>
      </c>
      <c r="P35" s="442">
        <v>101706</v>
      </c>
      <c r="Q35" s="10"/>
      <c r="R35" s="10"/>
      <c r="S35" s="10"/>
      <c r="T35" s="10"/>
      <c r="U35" s="10"/>
      <c r="V35" s="391"/>
    </row>
    <row r="36" spans="1:22" ht="15" customHeight="1" thickBot="1" x14ac:dyDescent="0.3">
      <c r="A36" s="602"/>
      <c r="B36" s="623"/>
      <c r="C36" s="623"/>
      <c r="D36" s="623"/>
      <c r="E36" s="623"/>
      <c r="F36" s="623"/>
      <c r="G36" s="415"/>
      <c r="I36" s="597"/>
      <c r="J36" s="719"/>
      <c r="K36" s="296" t="s">
        <v>265</v>
      </c>
      <c r="L36" s="265"/>
      <c r="M36" s="265"/>
      <c r="N36" s="265"/>
      <c r="O36" s="265"/>
      <c r="P36" s="135"/>
      <c r="Q36" s="10"/>
      <c r="R36" s="10"/>
      <c r="S36" s="10"/>
      <c r="T36" s="10"/>
      <c r="U36" s="10"/>
      <c r="V36" s="391"/>
    </row>
    <row r="37" spans="1:22" ht="15" hidden="1" customHeight="1" x14ac:dyDescent="0.25">
      <c r="A37" s="602"/>
      <c r="B37" s="623"/>
      <c r="C37" s="623"/>
      <c r="D37" s="623"/>
      <c r="E37" s="623"/>
      <c r="F37" s="623"/>
      <c r="G37" s="415"/>
      <c r="I37" s="497"/>
      <c r="J37" s="720"/>
      <c r="K37" s="296"/>
      <c r="L37" s="587"/>
      <c r="M37" s="296"/>
      <c r="N37" s="499"/>
      <c r="O37" s="34"/>
      <c r="P37" s="433"/>
      <c r="Q37" s="10"/>
      <c r="R37" s="10"/>
      <c r="S37" s="10"/>
      <c r="T37" s="10"/>
      <c r="U37" s="10"/>
      <c r="V37" s="391"/>
    </row>
    <row r="38" spans="1:22" ht="15.75" hidden="1" customHeight="1" x14ac:dyDescent="0.25">
      <c r="A38" s="132">
        <v>1</v>
      </c>
      <c r="B38" s="100" t="s">
        <v>72</v>
      </c>
      <c r="C38" s="48" t="s">
        <v>22</v>
      </c>
      <c r="D38" s="129" t="s">
        <v>73</v>
      </c>
      <c r="E38" s="33" t="s">
        <v>1</v>
      </c>
      <c r="F38" s="294" t="s">
        <v>71</v>
      </c>
      <c r="G38" s="71">
        <v>279638.62</v>
      </c>
      <c r="I38" s="406">
        <v>3</v>
      </c>
      <c r="J38" s="708" t="s">
        <v>108</v>
      </c>
      <c r="K38" s="319"/>
      <c r="L38" s="636"/>
      <c r="M38" s="33"/>
      <c r="N38" s="642"/>
      <c r="O38" s="657"/>
      <c r="P38" s="634"/>
      <c r="Q38" s="10"/>
      <c r="R38" s="10"/>
      <c r="S38" s="10"/>
      <c r="T38" s="10"/>
      <c r="U38" s="10"/>
      <c r="V38" s="10"/>
    </row>
    <row r="39" spans="1:22" ht="15.75" hidden="1" customHeight="1" x14ac:dyDescent="0.25">
      <c r="A39" s="132"/>
      <c r="B39" s="106" t="s">
        <v>74</v>
      </c>
      <c r="C39" s="49"/>
      <c r="D39" s="130"/>
      <c r="E39" s="19"/>
      <c r="F39" s="42"/>
      <c r="G39" s="62"/>
      <c r="I39" s="589"/>
      <c r="J39" s="709"/>
      <c r="K39" s="370"/>
      <c r="L39" s="637"/>
      <c r="M39" s="16"/>
      <c r="N39" s="644"/>
      <c r="O39" s="710"/>
      <c r="P39" s="647"/>
      <c r="Q39" s="10"/>
      <c r="R39" s="10"/>
      <c r="S39" s="10"/>
      <c r="T39" s="10"/>
      <c r="U39" s="10"/>
      <c r="V39" s="10"/>
    </row>
    <row r="40" spans="1:22" ht="15.75" hidden="1" customHeight="1" x14ac:dyDescent="0.25">
      <c r="A40" s="132"/>
      <c r="B40" s="191"/>
      <c r="C40" s="43"/>
      <c r="D40" s="268"/>
      <c r="E40" s="27"/>
      <c r="F40" s="294"/>
      <c r="G40" s="71"/>
      <c r="I40" s="397">
        <v>2</v>
      </c>
      <c r="J40" s="407" t="s">
        <v>108</v>
      </c>
      <c r="K40" s="85"/>
      <c r="L40" s="596"/>
      <c r="M40" s="596"/>
      <c r="N40" s="596"/>
      <c r="O40" s="294"/>
      <c r="P40" s="36"/>
      <c r="Q40" s="10"/>
      <c r="R40" s="10"/>
      <c r="S40" s="10"/>
      <c r="T40" s="10"/>
      <c r="U40" s="10"/>
      <c r="V40" s="10"/>
    </row>
    <row r="41" spans="1:22" ht="15.75" hidden="1" customHeight="1" x14ac:dyDescent="0.25">
      <c r="A41" s="132"/>
      <c r="B41" s="191"/>
      <c r="C41" s="43"/>
      <c r="D41" s="268"/>
      <c r="E41" s="27"/>
      <c r="F41" s="294"/>
      <c r="G41" s="71"/>
      <c r="I41" s="597"/>
      <c r="J41" s="500"/>
      <c r="K41" s="83"/>
      <c r="L41" s="612"/>
      <c r="M41" s="577"/>
      <c r="N41" s="612"/>
      <c r="O41" s="187"/>
      <c r="P41" s="267"/>
      <c r="Q41" s="10"/>
      <c r="R41" s="10"/>
      <c r="S41" s="10"/>
      <c r="T41" s="10"/>
      <c r="U41" s="10"/>
      <c r="V41" s="10"/>
    </row>
    <row r="42" spans="1:22" ht="15.75" customHeight="1" thickBot="1" x14ac:dyDescent="0.3">
      <c r="A42" s="362"/>
      <c r="B42" s="147"/>
      <c r="C42" s="43"/>
      <c r="D42" s="268"/>
      <c r="E42" s="27"/>
      <c r="F42" s="294"/>
      <c r="G42" s="71"/>
      <c r="I42" s="583">
        <v>1</v>
      </c>
      <c r="J42" s="703" t="s">
        <v>108</v>
      </c>
      <c r="K42" s="295" t="s">
        <v>244</v>
      </c>
      <c r="L42" s="297" t="s">
        <v>44</v>
      </c>
      <c r="M42" s="297" t="s">
        <v>266</v>
      </c>
      <c r="N42" s="615" t="s">
        <v>1</v>
      </c>
      <c r="O42" s="295" t="s">
        <v>267</v>
      </c>
      <c r="P42" s="442">
        <f>54104-4385.93</f>
        <v>49718.07</v>
      </c>
      <c r="Q42" s="10" t="s">
        <v>357</v>
      </c>
      <c r="R42" s="56"/>
      <c r="S42" s="388"/>
      <c r="T42" s="56"/>
      <c r="U42" s="10"/>
      <c r="V42" s="10"/>
    </row>
    <row r="43" spans="1:22" ht="15.75" thickBot="1" x14ac:dyDescent="0.3">
      <c r="A43" s="362"/>
      <c r="B43" s="147"/>
      <c r="C43" s="43"/>
      <c r="D43" s="268"/>
      <c r="E43" s="27"/>
      <c r="F43" s="294"/>
      <c r="G43" s="71"/>
      <c r="I43" s="588"/>
      <c r="J43" s="704"/>
      <c r="K43" s="296" t="s">
        <v>268</v>
      </c>
      <c r="L43" s="265"/>
      <c r="M43" s="265"/>
      <c r="N43" s="296"/>
      <c r="O43" s="265"/>
      <c r="P43" s="135"/>
      <c r="Q43" s="388"/>
      <c r="R43" s="56"/>
      <c r="S43" s="388"/>
      <c r="T43" s="56"/>
      <c r="U43" s="10"/>
      <c r="V43" s="10"/>
    </row>
    <row r="44" spans="1:22" ht="15.75" hidden="1" customHeight="1" x14ac:dyDescent="0.25">
      <c r="A44" s="295" t="s">
        <v>172</v>
      </c>
      <c r="B44" s="705" t="s">
        <v>44</v>
      </c>
      <c r="C44" s="314" t="s">
        <v>173</v>
      </c>
      <c r="D44" s="619" t="s">
        <v>1</v>
      </c>
      <c r="E44" s="52" t="s">
        <v>174</v>
      </c>
      <c r="F44" s="136">
        <v>42536.12</v>
      </c>
      <c r="G44" s="71"/>
      <c r="I44" s="589"/>
      <c r="J44" s="598"/>
      <c r="K44" s="265"/>
      <c r="L44" s="589"/>
      <c r="M44" s="347"/>
      <c r="N44" s="610"/>
      <c r="O44" s="34"/>
      <c r="P44" s="104"/>
      <c r="Q44" s="10"/>
      <c r="R44" s="56"/>
      <c r="S44" s="10"/>
      <c r="T44" s="56"/>
      <c r="U44" s="10"/>
      <c r="V44" s="10"/>
    </row>
    <row r="45" spans="1:22" ht="15.75" hidden="1" thickBot="1" x14ac:dyDescent="0.3">
      <c r="A45" s="299" t="s">
        <v>175</v>
      </c>
      <c r="B45" s="706"/>
      <c r="C45" s="16"/>
      <c r="D45" s="620" t="s">
        <v>1</v>
      </c>
      <c r="E45" s="40" t="s">
        <v>176</v>
      </c>
      <c r="F45" s="510">
        <v>50049.08</v>
      </c>
      <c r="G45" s="71"/>
      <c r="I45" s="589"/>
      <c r="J45" s="598"/>
      <c r="K45" s="265"/>
      <c r="L45" s="265"/>
      <c r="M45" s="17"/>
      <c r="N45" s="570"/>
      <c r="O45" s="121"/>
      <c r="P45" s="501"/>
      <c r="Q45" s="388"/>
      <c r="R45" s="56"/>
      <c r="S45" s="388"/>
      <c r="T45" s="56"/>
      <c r="U45" s="10"/>
      <c r="V45" s="10"/>
    </row>
    <row r="46" spans="1:22" ht="15.75" hidden="1" customHeight="1" x14ac:dyDescent="0.25">
      <c r="A46" s="299"/>
      <c r="B46" s="706"/>
      <c r="C46" s="16"/>
      <c r="D46" s="620"/>
      <c r="E46" s="40"/>
      <c r="F46" s="510"/>
      <c r="G46" s="71"/>
      <c r="I46" s="397">
        <v>2</v>
      </c>
      <c r="J46" s="703" t="s">
        <v>108</v>
      </c>
      <c r="K46" s="295"/>
      <c r="L46" s="297"/>
      <c r="M46" s="297"/>
      <c r="N46" s="583"/>
      <c r="O46" s="295"/>
      <c r="P46" s="298"/>
      <c r="Q46" s="365"/>
      <c r="R46" s="10"/>
      <c r="S46" s="10"/>
      <c r="T46" s="10"/>
      <c r="U46" s="10"/>
      <c r="V46" s="10"/>
    </row>
    <row r="47" spans="1:22" ht="15.75" hidden="1" thickBot="1" x14ac:dyDescent="0.3">
      <c r="A47" s="299"/>
      <c r="B47" s="706"/>
      <c r="C47" s="16"/>
      <c r="D47" s="620"/>
      <c r="E47" s="40"/>
      <c r="F47" s="510"/>
      <c r="G47" s="71"/>
      <c r="I47" s="497"/>
      <c r="J47" s="707"/>
      <c r="K47" s="299"/>
      <c r="L47" s="616"/>
      <c r="M47" s="616"/>
      <c r="N47" s="587"/>
      <c r="O47" s="299"/>
      <c r="P47" s="301"/>
      <c r="Q47" s="10"/>
      <c r="R47" s="10"/>
      <c r="S47" s="10"/>
      <c r="T47" s="10"/>
      <c r="U47" s="10"/>
      <c r="V47" s="10"/>
    </row>
    <row r="48" spans="1:22" ht="15.75" hidden="1" customHeight="1" x14ac:dyDescent="0.25">
      <c r="A48" s="299"/>
      <c r="B48" s="706"/>
      <c r="C48" s="16"/>
      <c r="D48" s="620"/>
      <c r="E48" s="40"/>
      <c r="F48" s="510"/>
      <c r="G48" s="71"/>
      <c r="I48" s="597">
        <v>3</v>
      </c>
      <c r="J48" s="703" t="s">
        <v>108</v>
      </c>
      <c r="K48" s="295"/>
      <c r="L48" s="295"/>
      <c r="M48" s="33"/>
      <c r="N48" s="619"/>
      <c r="O48" s="190"/>
      <c r="P48" s="431"/>
      <c r="Q48" s="10"/>
      <c r="R48" s="10"/>
      <c r="S48" s="10"/>
      <c r="T48" s="10"/>
      <c r="U48" s="10"/>
      <c r="V48" s="10"/>
    </row>
    <row r="49" spans="1:22" ht="15.75" hidden="1" thickBot="1" x14ac:dyDescent="0.3">
      <c r="A49" s="299"/>
      <c r="B49" s="706"/>
      <c r="C49" s="16"/>
      <c r="D49" s="620"/>
      <c r="E49" s="40"/>
      <c r="F49" s="510"/>
      <c r="G49" s="71"/>
      <c r="I49" s="597"/>
      <c r="J49" s="707"/>
      <c r="K49" s="296"/>
      <c r="L49" s="265"/>
      <c r="M49" s="17"/>
      <c r="N49" s="621"/>
      <c r="O49" s="105"/>
      <c r="P49" s="433"/>
      <c r="Q49" s="10"/>
      <c r="R49" s="10"/>
      <c r="S49" s="10"/>
      <c r="T49" s="10"/>
      <c r="U49" s="10"/>
      <c r="V49" s="10"/>
    </row>
    <row r="50" spans="1:22" ht="15.75" hidden="1" customHeight="1" x14ac:dyDescent="0.25">
      <c r="A50" s="616"/>
      <c r="B50" s="665"/>
      <c r="C50" s="336"/>
      <c r="D50" s="620" t="s">
        <v>1</v>
      </c>
      <c r="E50" s="40" t="s">
        <v>177</v>
      </c>
      <c r="F50" s="510">
        <v>25559.19</v>
      </c>
      <c r="G50" s="71">
        <v>315868.13</v>
      </c>
      <c r="I50" s="599">
        <v>4</v>
      </c>
      <c r="J50" s="703" t="s">
        <v>108</v>
      </c>
      <c r="K50" s="295"/>
      <c r="L50" s="295"/>
      <c r="M50" s="297"/>
      <c r="N50" s="583"/>
      <c r="O50" s="295"/>
      <c r="P50" s="298"/>
      <c r="Q50" s="10"/>
      <c r="R50" s="10"/>
      <c r="S50" s="10"/>
      <c r="T50" s="10"/>
      <c r="U50" s="10"/>
      <c r="V50" s="10"/>
    </row>
    <row r="51" spans="1:22" ht="15.75" hidden="1" customHeight="1" x14ac:dyDescent="0.25">
      <c r="A51" s="265"/>
      <c r="B51" s="265"/>
      <c r="C51" s="17"/>
      <c r="D51" s="621" t="s">
        <v>1</v>
      </c>
      <c r="E51" s="34" t="s">
        <v>178</v>
      </c>
      <c r="F51" s="88">
        <v>40948.89</v>
      </c>
      <c r="G51" s="302"/>
      <c r="I51" s="344"/>
      <c r="J51" s="707"/>
      <c r="K51" s="296"/>
      <c r="L51" s="265"/>
      <c r="M51" s="265"/>
      <c r="N51" s="587"/>
      <c r="O51" s="296"/>
      <c r="P51" s="135"/>
      <c r="Q51" s="10"/>
      <c r="R51" s="10"/>
      <c r="S51" s="10"/>
      <c r="T51" s="10"/>
      <c r="U51" s="10"/>
      <c r="V51" s="10"/>
    </row>
    <row r="52" spans="1:22" ht="15.75" hidden="1" customHeight="1" x14ac:dyDescent="0.25">
      <c r="A52" s="132"/>
      <c r="B52" s="191"/>
      <c r="C52" s="43"/>
      <c r="D52" s="268"/>
      <c r="E52" s="27"/>
      <c r="F52" s="294"/>
      <c r="G52" s="302"/>
      <c r="I52" s="343"/>
      <c r="J52" s="341"/>
      <c r="K52" s="689"/>
      <c r="L52" s="584"/>
      <c r="M52" s="588"/>
      <c r="N52" s="570"/>
      <c r="O52" s="121"/>
      <c r="P52" s="197"/>
      <c r="Q52" s="10"/>
      <c r="R52" s="10"/>
      <c r="S52" s="10"/>
      <c r="T52" s="10"/>
      <c r="U52" s="10"/>
      <c r="V52" s="10"/>
    </row>
    <row r="53" spans="1:22" ht="16.5" hidden="1" customHeight="1" x14ac:dyDescent="0.25">
      <c r="A53" s="132"/>
      <c r="B53" s="191"/>
      <c r="C53" s="43"/>
      <c r="D53" s="268"/>
      <c r="E53" s="27"/>
      <c r="F53" s="294"/>
      <c r="G53" s="29"/>
      <c r="I53" s="600"/>
      <c r="J53" s="342"/>
      <c r="K53" s="690"/>
      <c r="L53" s="265"/>
      <c r="M53" s="589"/>
      <c r="N53" s="620"/>
      <c r="O53" s="40"/>
      <c r="P53" s="432"/>
      <c r="Q53" s="10"/>
      <c r="R53" s="10"/>
      <c r="S53" s="10"/>
      <c r="T53" s="10"/>
      <c r="U53" s="10"/>
      <c r="V53" s="10"/>
    </row>
    <row r="54" spans="1:22" ht="15.75" hidden="1" customHeight="1" x14ac:dyDescent="0.25">
      <c r="A54" s="132">
        <v>2</v>
      </c>
      <c r="B54" s="64" t="s">
        <v>53</v>
      </c>
      <c r="C54" s="48" t="s">
        <v>35</v>
      </c>
      <c r="D54" s="85" t="s">
        <v>75</v>
      </c>
      <c r="E54" s="27" t="s">
        <v>1</v>
      </c>
      <c r="F54" s="294" t="s">
        <v>66</v>
      </c>
      <c r="G54" s="88">
        <v>39799.230000000003</v>
      </c>
      <c r="I54" s="691"/>
      <c r="J54" s="693"/>
      <c r="K54" s="275"/>
      <c r="L54" s="43"/>
      <c r="M54" s="83"/>
      <c r="N54" s="620"/>
      <c r="O54" s="40"/>
      <c r="P54" s="432"/>
      <c r="Q54" s="10"/>
      <c r="R54" s="10"/>
      <c r="S54" s="10"/>
      <c r="T54" s="10"/>
      <c r="U54" s="10"/>
      <c r="V54" s="10"/>
    </row>
    <row r="55" spans="1:22" ht="17.25" hidden="1" customHeight="1" x14ac:dyDescent="0.25">
      <c r="A55" s="133"/>
      <c r="B55" s="68"/>
      <c r="C55" s="43"/>
      <c r="D55" s="83"/>
      <c r="E55" s="10"/>
      <c r="F55" s="187"/>
      <c r="G55" s="135"/>
      <c r="I55" s="692"/>
      <c r="J55" s="694"/>
      <c r="K55" s="94"/>
      <c r="L55" s="39"/>
      <c r="M55" s="38"/>
      <c r="N55" s="39"/>
      <c r="O55" s="269"/>
      <c r="P55" s="29"/>
      <c r="Q55" s="10"/>
      <c r="R55" s="10"/>
      <c r="S55" s="10"/>
      <c r="T55" s="10"/>
      <c r="U55" s="10"/>
      <c r="V55" s="10"/>
    </row>
    <row r="56" spans="1:22" ht="15.75" thickBot="1" x14ac:dyDescent="0.3">
      <c r="A56" s="133"/>
      <c r="B56" s="68"/>
      <c r="C56" s="43"/>
      <c r="D56" s="83"/>
      <c r="E56" s="10"/>
      <c r="F56" s="187"/>
      <c r="G56" s="67">
        <f>SUM(G38:G55)</f>
        <v>635305.98</v>
      </c>
      <c r="I56" s="652" t="s">
        <v>36</v>
      </c>
      <c r="J56" s="653"/>
      <c r="K56" s="653"/>
      <c r="L56" s="653"/>
      <c r="M56" s="653"/>
      <c r="N56" s="653"/>
      <c r="O56" s="654"/>
      <c r="P56" s="21">
        <f>SUM(P33:P53)</f>
        <v>609736.57999999996</v>
      </c>
      <c r="Q56" s="10"/>
      <c r="R56" s="10"/>
      <c r="S56" s="10"/>
      <c r="T56" s="10"/>
      <c r="U56" s="10"/>
      <c r="V56" s="10"/>
    </row>
    <row r="57" spans="1:22" ht="15.75" thickBot="1" x14ac:dyDescent="0.3">
      <c r="A57" s="133"/>
      <c r="B57" s="70" t="s">
        <v>76</v>
      </c>
      <c r="C57" s="49"/>
      <c r="D57" s="54"/>
      <c r="E57" s="39"/>
      <c r="F57" s="65"/>
      <c r="G57" s="136">
        <v>4474.07</v>
      </c>
      <c r="I57" s="585">
        <v>1</v>
      </c>
      <c r="J57" s="303" t="s">
        <v>165</v>
      </c>
      <c r="K57" s="297" t="s">
        <v>228</v>
      </c>
      <c r="L57" s="297" t="s">
        <v>164</v>
      </c>
      <c r="M57" s="297" t="s">
        <v>242</v>
      </c>
      <c r="N57" s="372" t="s">
        <v>1</v>
      </c>
      <c r="O57" s="40" t="s">
        <v>272</v>
      </c>
      <c r="P57" s="97">
        <v>1158.82</v>
      </c>
      <c r="Q57" s="388"/>
      <c r="R57" s="10"/>
      <c r="S57" s="388"/>
      <c r="T57" s="10"/>
      <c r="U57" s="10"/>
      <c r="V57" s="10"/>
    </row>
    <row r="58" spans="1:22" ht="15.75" thickBot="1" x14ac:dyDescent="0.3">
      <c r="A58" s="133">
        <v>3</v>
      </c>
      <c r="B58" s="64" t="s">
        <v>53</v>
      </c>
      <c r="C58" s="43" t="s">
        <v>44</v>
      </c>
      <c r="D58" s="83" t="s">
        <v>56</v>
      </c>
      <c r="E58" s="610" t="s">
        <v>1</v>
      </c>
      <c r="F58" s="103" t="s">
        <v>77</v>
      </c>
      <c r="G58" s="247"/>
      <c r="I58" s="292"/>
      <c r="J58" s="293"/>
      <c r="K58" s="616" t="s">
        <v>243</v>
      </c>
      <c r="L58" s="616"/>
      <c r="M58" s="616"/>
      <c r="N58" s="372"/>
      <c r="O58" s="40"/>
      <c r="P58" s="97"/>
      <c r="Q58" s="10"/>
      <c r="R58" s="10"/>
      <c r="S58" s="10"/>
      <c r="T58" s="10"/>
      <c r="U58" s="10"/>
      <c r="V58" s="10"/>
    </row>
    <row r="59" spans="1:22" ht="15.75" hidden="1" thickBot="1" x14ac:dyDescent="0.3">
      <c r="A59" s="133"/>
      <c r="B59" s="70" t="s">
        <v>57</v>
      </c>
      <c r="C59" s="39"/>
      <c r="D59" s="38"/>
      <c r="E59" s="39"/>
      <c r="F59" s="134"/>
      <c r="G59" s="88">
        <v>638.22</v>
      </c>
      <c r="I59" s="184">
        <v>2</v>
      </c>
      <c r="J59" s="185"/>
      <c r="K59" s="59"/>
      <c r="L59" s="31"/>
      <c r="M59" s="20"/>
      <c r="N59" s="31"/>
      <c r="O59" s="32"/>
      <c r="P59" s="35"/>
      <c r="Q59" s="10"/>
      <c r="R59" s="10"/>
      <c r="S59" s="10"/>
      <c r="T59" s="10"/>
      <c r="U59" s="10"/>
      <c r="V59" s="10"/>
    </row>
    <row r="60" spans="1:22" ht="15.75" hidden="1" thickBot="1" x14ac:dyDescent="0.3">
      <c r="A60" s="652" t="s">
        <v>36</v>
      </c>
      <c r="B60" s="653"/>
      <c r="C60" s="653"/>
      <c r="D60" s="653"/>
      <c r="E60" s="653"/>
      <c r="F60" s="654"/>
      <c r="G60" s="151"/>
      <c r="I60" s="695">
        <v>2</v>
      </c>
      <c r="J60" s="645"/>
      <c r="K60" s="85"/>
      <c r="L60" s="700"/>
      <c r="M60" s="702"/>
      <c r="N60" s="190"/>
      <c r="O60" s="52"/>
      <c r="P60" s="431"/>
      <c r="Q60" s="10"/>
      <c r="R60" s="10"/>
      <c r="S60" s="10"/>
      <c r="T60" s="10"/>
      <c r="U60" s="10"/>
      <c r="V60" s="10"/>
    </row>
    <row r="61" spans="1:22" ht="15.75" hidden="1" thickBot="1" x14ac:dyDescent="0.3">
      <c r="A61" s="63">
        <v>1</v>
      </c>
      <c r="B61" s="618" t="s">
        <v>53</v>
      </c>
      <c r="C61" s="55" t="s">
        <v>26</v>
      </c>
      <c r="D61" s="48" t="s">
        <v>78</v>
      </c>
      <c r="E61" s="608" t="s">
        <v>1</v>
      </c>
      <c r="F61" s="52" t="s">
        <v>79</v>
      </c>
      <c r="G61" s="151"/>
      <c r="I61" s="696"/>
      <c r="J61" s="698"/>
      <c r="K61" s="54"/>
      <c r="L61" s="701"/>
      <c r="M61" s="701"/>
      <c r="N61" s="159"/>
      <c r="O61" s="40"/>
      <c r="P61" s="432"/>
      <c r="Q61" s="10"/>
      <c r="R61" s="10"/>
      <c r="S61" s="10"/>
      <c r="T61" s="10"/>
      <c r="U61" s="10"/>
      <c r="V61" s="10"/>
    </row>
    <row r="62" spans="1:22" ht="15.75" hidden="1" thickBot="1" x14ac:dyDescent="0.3">
      <c r="A62" s="272"/>
      <c r="B62" s="160"/>
      <c r="C62" s="60"/>
      <c r="D62" s="43"/>
      <c r="E62" s="11"/>
      <c r="F62" s="187"/>
      <c r="G62" s="151"/>
      <c r="I62" s="696"/>
      <c r="J62" s="698"/>
      <c r="K62" s="577"/>
      <c r="L62" s="701"/>
      <c r="M62" s="701"/>
      <c r="N62" s="159"/>
      <c r="O62" s="40"/>
      <c r="P62" s="432"/>
      <c r="Q62" s="10"/>
      <c r="R62" s="10"/>
      <c r="S62" s="10"/>
      <c r="T62" s="10"/>
      <c r="U62" s="10"/>
      <c r="V62" s="10"/>
    </row>
    <row r="63" spans="1:22" ht="15.75" hidden="1" thickBot="1" x14ac:dyDescent="0.3">
      <c r="A63" s="139">
        <v>2</v>
      </c>
      <c r="B63" s="64" t="s">
        <v>53</v>
      </c>
      <c r="C63" s="24" t="s">
        <v>27</v>
      </c>
      <c r="D63" s="27" t="s">
        <v>80</v>
      </c>
      <c r="E63" s="610" t="s">
        <v>1</v>
      </c>
      <c r="F63" s="105" t="s">
        <v>81</v>
      </c>
      <c r="G63" s="138">
        <v>521765</v>
      </c>
      <c r="I63" s="697"/>
      <c r="J63" s="699"/>
      <c r="K63" s="574"/>
      <c r="L63" s="647"/>
      <c r="M63" s="647"/>
      <c r="N63" s="105"/>
      <c r="O63" s="34"/>
      <c r="P63" s="433"/>
      <c r="Q63" s="10"/>
      <c r="R63" s="10"/>
      <c r="S63" s="10"/>
      <c r="T63" s="10"/>
      <c r="U63" s="10"/>
      <c r="V63" s="10"/>
    </row>
    <row r="64" spans="1:22" ht="15.75" thickBot="1" x14ac:dyDescent="0.3">
      <c r="A64" s="139"/>
      <c r="B64" s="64"/>
      <c r="C64" s="24"/>
      <c r="D64" s="27"/>
      <c r="E64" s="38"/>
      <c r="F64" s="49"/>
      <c r="G64" s="131">
        <f>SUM(G57:G63)</f>
        <v>526877.29</v>
      </c>
      <c r="I64" s="652" t="s">
        <v>166</v>
      </c>
      <c r="J64" s="653"/>
      <c r="K64" s="653"/>
      <c r="L64" s="653"/>
      <c r="M64" s="653"/>
      <c r="N64" s="653"/>
      <c r="O64" s="654"/>
      <c r="P64" s="21">
        <f>SUM(P57:P63)</f>
        <v>1158.82</v>
      </c>
      <c r="Q64" s="10"/>
      <c r="R64" s="10"/>
      <c r="S64" s="10"/>
      <c r="T64" s="10"/>
      <c r="U64" s="10"/>
      <c r="V64" s="10"/>
    </row>
    <row r="65" spans="1:54" ht="15.75" thickBot="1" x14ac:dyDescent="0.3">
      <c r="A65" s="139"/>
      <c r="B65" s="64"/>
      <c r="C65" s="24"/>
      <c r="D65" s="27"/>
      <c r="E65" s="38"/>
      <c r="F65" s="49"/>
      <c r="G65" s="131"/>
      <c r="I65" s="670">
        <v>1</v>
      </c>
      <c r="J65" s="650" t="s">
        <v>157</v>
      </c>
      <c r="K65" s="297" t="s">
        <v>244</v>
      </c>
      <c r="L65" s="583" t="s">
        <v>200</v>
      </c>
      <c r="M65" s="437" t="s">
        <v>258</v>
      </c>
      <c r="N65" s="559" t="s">
        <v>1</v>
      </c>
      <c r="O65" s="300" t="s">
        <v>259</v>
      </c>
      <c r="P65" s="298">
        <v>208926</v>
      </c>
      <c r="Q65" s="389"/>
      <c r="R65" s="672"/>
      <c r="S65" s="678"/>
      <c r="T65" s="389"/>
      <c r="U65" s="56"/>
      <c r="V65" s="10"/>
    </row>
    <row r="66" spans="1:54" ht="15.75" thickBot="1" x14ac:dyDescent="0.3">
      <c r="A66" s="329"/>
      <c r="B66" s="64"/>
      <c r="C66" s="24"/>
      <c r="D66" s="27"/>
      <c r="E66" s="11"/>
      <c r="F66" s="43"/>
      <c r="G66" s="131"/>
      <c r="I66" s="671"/>
      <c r="J66" s="651"/>
      <c r="K66" s="456" t="s">
        <v>260</v>
      </c>
      <c r="L66" s="265"/>
      <c r="M66" s="493"/>
      <c r="N66" s="265"/>
      <c r="O66" s="312"/>
      <c r="P66" s="135"/>
      <c r="Q66" s="389"/>
      <c r="R66" s="672"/>
      <c r="S66" s="678"/>
      <c r="T66" s="389"/>
      <c r="U66" s="56"/>
      <c r="V66" s="10"/>
    </row>
    <row r="67" spans="1:54" s="27" customFormat="1" ht="15.75" hidden="1" thickBot="1" x14ac:dyDescent="0.3">
      <c r="A67" s="459"/>
      <c r="B67" s="64"/>
      <c r="C67" s="24"/>
      <c r="E67" s="31"/>
      <c r="F67" s="86"/>
      <c r="G67" s="131"/>
      <c r="I67" s="670">
        <v>2</v>
      </c>
      <c r="J67" s="680" t="s">
        <v>157</v>
      </c>
      <c r="K67" s="350"/>
      <c r="L67" s="297"/>
      <c r="M67" s="437"/>
      <c r="N67" s="683"/>
      <c r="O67" s="685"/>
      <c r="P67" s="687"/>
      <c r="Q67" s="389"/>
      <c r="R67" s="672"/>
      <c r="S67" s="678"/>
      <c r="T67" s="389"/>
      <c r="U67" s="56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</row>
    <row r="68" spans="1:54" s="39" customFormat="1" ht="15.75" hidden="1" thickBot="1" x14ac:dyDescent="0.3">
      <c r="A68" s="460"/>
      <c r="B68" s="59"/>
      <c r="C68" s="31"/>
      <c r="D68" s="20"/>
      <c r="E68" s="38"/>
      <c r="F68" s="49"/>
      <c r="G68" s="21"/>
      <c r="I68" s="679"/>
      <c r="J68" s="681"/>
      <c r="K68" s="506"/>
      <c r="L68" s="265"/>
      <c r="M68" s="493"/>
      <c r="N68" s="684"/>
      <c r="O68" s="686"/>
      <c r="P68" s="659"/>
      <c r="Q68" s="389"/>
      <c r="R68" s="672"/>
      <c r="S68" s="678"/>
      <c r="T68" s="389"/>
      <c r="U68" s="56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</row>
    <row r="69" spans="1:54" ht="15.75" hidden="1" thickBot="1" x14ac:dyDescent="0.3">
      <c r="A69" s="502"/>
      <c r="B69" s="68"/>
      <c r="C69" s="11"/>
      <c r="D69" s="10"/>
      <c r="E69" s="38"/>
      <c r="F69" s="49"/>
      <c r="G69" s="503"/>
      <c r="I69" s="679"/>
      <c r="J69" s="681"/>
      <c r="K69" s="507"/>
      <c r="L69" s="616"/>
      <c r="M69" s="299"/>
      <c r="N69" s="127"/>
      <c r="O69" s="121"/>
      <c r="P69" s="504"/>
      <c r="Q69" s="389"/>
      <c r="R69" s="672"/>
      <c r="S69" s="678"/>
      <c r="T69" s="389"/>
      <c r="U69" s="56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</row>
    <row r="70" spans="1:54" ht="15.75" hidden="1" customHeight="1" x14ac:dyDescent="0.25">
      <c r="A70" s="139"/>
      <c r="B70" s="64"/>
      <c r="C70" s="24"/>
      <c r="D70" s="27"/>
      <c r="E70" s="38"/>
      <c r="F70" s="49"/>
      <c r="G70" s="298">
        <v>269246.51</v>
      </c>
      <c r="H70" s="252"/>
      <c r="I70" s="671"/>
      <c r="J70" s="682"/>
      <c r="K70" s="508"/>
      <c r="L70" s="38"/>
      <c r="M70" s="54"/>
      <c r="N70" s="94"/>
      <c r="O70" s="34"/>
      <c r="P70" s="505"/>
      <c r="Q70" s="10"/>
      <c r="R70" s="673"/>
      <c r="S70" s="688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</row>
    <row r="71" spans="1:54" ht="15.75" hidden="1" thickBot="1" x14ac:dyDescent="0.3">
      <c r="A71" s="139"/>
      <c r="B71" s="64"/>
      <c r="C71" s="24"/>
      <c r="D71" s="27"/>
      <c r="E71" s="38"/>
      <c r="F71" s="49"/>
      <c r="G71" s="352"/>
      <c r="H71" s="252"/>
      <c r="I71" s="591">
        <v>3</v>
      </c>
      <c r="J71" s="315" t="s">
        <v>157</v>
      </c>
      <c r="K71" s="616"/>
      <c r="L71" s="616"/>
      <c r="M71" s="438"/>
      <c r="N71" s="127"/>
      <c r="O71" s="121"/>
      <c r="P71" s="498"/>
      <c r="Q71" s="10"/>
      <c r="R71" s="592"/>
      <c r="S71" s="593"/>
      <c r="T71" s="10"/>
      <c r="U71" s="10"/>
      <c r="V71" s="10"/>
    </row>
    <row r="72" spans="1:54" ht="15.75" hidden="1" thickBot="1" x14ac:dyDescent="0.3">
      <c r="A72" s="139"/>
      <c r="B72" s="64"/>
      <c r="C72" s="24"/>
      <c r="D72" s="27"/>
      <c r="E72" s="38"/>
      <c r="F72" s="49"/>
      <c r="G72" s="352"/>
      <c r="H72" s="252"/>
      <c r="I72" s="591"/>
      <c r="J72" s="315"/>
      <c r="K72" s="457"/>
      <c r="L72" s="616"/>
      <c r="M72" s="438"/>
      <c r="N72" s="73"/>
      <c r="O72" s="40"/>
      <c r="P72" s="510"/>
      <c r="Q72" s="10"/>
      <c r="R72" s="592"/>
      <c r="S72" s="593"/>
      <c r="T72" s="10"/>
      <c r="U72" s="10"/>
      <c r="V72" s="10"/>
    </row>
    <row r="73" spans="1:54" ht="15.75" hidden="1" thickBot="1" x14ac:dyDescent="0.3">
      <c r="A73" s="139"/>
      <c r="B73" s="64"/>
      <c r="C73" s="24"/>
      <c r="D73" s="27"/>
      <c r="E73" s="38"/>
      <c r="F73" s="49"/>
      <c r="G73" s="352"/>
      <c r="H73" s="252"/>
      <c r="I73" s="591"/>
      <c r="J73" s="315"/>
      <c r="K73" s="457"/>
      <c r="L73" s="616"/>
      <c r="M73" s="441"/>
      <c r="N73" s="73"/>
      <c r="O73" s="40"/>
      <c r="P73" s="510"/>
      <c r="Q73" s="10"/>
      <c r="R73" s="592"/>
      <c r="S73" s="593"/>
      <c r="T73" s="10"/>
      <c r="U73" s="10"/>
      <c r="V73" s="10"/>
    </row>
    <row r="74" spans="1:54" ht="15.75" hidden="1" thickBot="1" x14ac:dyDescent="0.3">
      <c r="A74" s="139"/>
      <c r="B74" s="64"/>
      <c r="C74" s="24"/>
      <c r="D74" s="27"/>
      <c r="E74" s="38"/>
      <c r="F74" s="49"/>
      <c r="G74" s="352"/>
      <c r="H74" s="252"/>
      <c r="I74" s="576"/>
      <c r="J74" s="328"/>
      <c r="K74" s="363"/>
      <c r="L74" s="265"/>
      <c r="M74" s="444"/>
      <c r="N74" s="610"/>
      <c r="O74" s="34"/>
      <c r="P74" s="433"/>
      <c r="Q74" s="10"/>
      <c r="R74" s="592"/>
      <c r="S74" s="593"/>
      <c r="T74" s="10"/>
      <c r="U74" s="10"/>
      <c r="V74" s="10"/>
    </row>
    <row r="75" spans="1:54" ht="15.75" hidden="1" thickBot="1" x14ac:dyDescent="0.3">
      <c r="A75" s="139"/>
      <c r="B75" s="64"/>
      <c r="C75" s="24"/>
      <c r="D75" s="27"/>
      <c r="E75" s="38"/>
      <c r="F75" s="49"/>
      <c r="G75" s="352"/>
      <c r="H75" s="252"/>
      <c r="I75" s="575">
        <v>4</v>
      </c>
      <c r="J75" s="327" t="s">
        <v>157</v>
      </c>
      <c r="K75" s="443"/>
      <c r="L75" s="297"/>
      <c r="M75" s="440"/>
      <c r="N75" s="608"/>
      <c r="O75" s="52"/>
      <c r="P75" s="431"/>
      <c r="Q75" s="10"/>
      <c r="R75" s="592"/>
      <c r="S75" s="593"/>
      <c r="T75" s="10"/>
      <c r="U75" s="10"/>
      <c r="V75" s="10"/>
    </row>
    <row r="76" spans="1:54" ht="15.75" hidden="1" thickBot="1" x14ac:dyDescent="0.3">
      <c r="A76" s="139"/>
      <c r="B76" s="64"/>
      <c r="C76" s="24"/>
      <c r="D76" s="27"/>
      <c r="E76" s="38"/>
      <c r="F76" s="49"/>
      <c r="G76" s="352"/>
      <c r="H76" s="252"/>
      <c r="I76" s="576"/>
      <c r="J76" s="363"/>
      <c r="K76" s="363"/>
      <c r="L76" s="265"/>
      <c r="M76" s="444"/>
      <c r="N76" s="610"/>
      <c r="O76" s="34"/>
      <c r="P76" s="433"/>
      <c r="Q76" s="10"/>
      <c r="R76" s="592"/>
      <c r="S76" s="593"/>
      <c r="T76" s="10"/>
      <c r="U76" s="10"/>
      <c r="V76" s="10"/>
    </row>
    <row r="77" spans="1:54" ht="15.75" hidden="1" thickBot="1" x14ac:dyDescent="0.3">
      <c r="A77" s="139"/>
      <c r="B77" s="64"/>
      <c r="C77" s="24"/>
      <c r="D77" s="27"/>
      <c r="E77" s="38"/>
      <c r="F77" s="49"/>
      <c r="G77" s="352"/>
      <c r="H77" s="252"/>
      <c r="I77" s="575">
        <v>3</v>
      </c>
      <c r="J77" s="327" t="s">
        <v>157</v>
      </c>
      <c r="K77" s="297"/>
      <c r="L77" s="297"/>
      <c r="M77" s="314"/>
      <c r="N77" s="608"/>
      <c r="O77" s="52"/>
      <c r="P77" s="431"/>
      <c r="Q77" s="10"/>
      <c r="R77" s="592"/>
      <c r="S77" s="593"/>
      <c r="T77" s="10"/>
      <c r="U77" s="10"/>
      <c r="V77" s="10"/>
    </row>
    <row r="78" spans="1:54" ht="15.75" hidden="1" thickBot="1" x14ac:dyDescent="0.3">
      <c r="A78" s="139"/>
      <c r="B78" s="64"/>
      <c r="C78" s="24"/>
      <c r="D78" s="27"/>
      <c r="E78" s="38"/>
      <c r="F78" s="49"/>
      <c r="G78" s="352"/>
      <c r="H78" s="252"/>
      <c r="I78" s="576"/>
      <c r="J78" s="593"/>
      <c r="K78" s="265"/>
      <c r="L78" s="265"/>
      <c r="M78" s="347"/>
      <c r="N78" s="610"/>
      <c r="O78" s="34"/>
      <c r="P78" s="433"/>
      <c r="Q78" s="10"/>
      <c r="R78" s="592"/>
      <c r="S78" s="593"/>
      <c r="T78" s="10"/>
      <c r="U78" s="10"/>
      <c r="V78" s="10"/>
    </row>
    <row r="79" spans="1:54" ht="15.75" hidden="1" thickBot="1" x14ac:dyDescent="0.3">
      <c r="A79" s="139"/>
      <c r="B79" s="64"/>
      <c r="C79" s="24"/>
      <c r="D79" s="27"/>
      <c r="E79" s="38"/>
      <c r="F79" s="49"/>
      <c r="G79" s="352"/>
      <c r="H79" s="252"/>
      <c r="I79" s="575">
        <v>4</v>
      </c>
      <c r="J79" s="327" t="s">
        <v>157</v>
      </c>
      <c r="K79" s="583"/>
      <c r="L79" s="297"/>
      <c r="M79" s="295"/>
      <c r="N79" s="642"/>
      <c r="O79" s="674"/>
      <c r="P79" s="676"/>
      <c r="Q79" s="10"/>
      <c r="R79" s="592"/>
      <c r="S79" s="593"/>
      <c r="T79" s="10"/>
      <c r="U79" s="10"/>
      <c r="V79" s="10"/>
    </row>
    <row r="80" spans="1:54" ht="15.75" hidden="1" thickBot="1" x14ac:dyDescent="0.3">
      <c r="A80" s="139"/>
      <c r="B80" s="64"/>
      <c r="C80" s="24"/>
      <c r="D80" s="27"/>
      <c r="E80" s="38"/>
      <c r="F80" s="49"/>
      <c r="G80" s="352"/>
      <c r="H80" s="252"/>
      <c r="I80" s="576"/>
      <c r="J80" s="593"/>
      <c r="K80" s="587"/>
      <c r="L80" s="616"/>
      <c r="M80" s="299"/>
      <c r="N80" s="656"/>
      <c r="O80" s="675"/>
      <c r="P80" s="677"/>
      <c r="Q80" s="10"/>
      <c r="R80" s="592"/>
      <c r="S80" s="593"/>
      <c r="T80" s="10"/>
      <c r="U80" s="10"/>
      <c r="V80" s="10"/>
    </row>
    <row r="81" spans="1:28" ht="30.75" hidden="1" thickBot="1" x14ac:dyDescent="0.3">
      <c r="A81" s="139">
        <v>3</v>
      </c>
      <c r="B81" s="137" t="s">
        <v>82</v>
      </c>
      <c r="C81" s="31" t="s">
        <v>0</v>
      </c>
      <c r="D81" s="86" t="s">
        <v>83</v>
      </c>
      <c r="E81" s="31" t="s">
        <v>1</v>
      </c>
      <c r="F81" s="46" t="s">
        <v>71</v>
      </c>
      <c r="G81" s="352"/>
      <c r="H81" s="252"/>
      <c r="I81" s="575">
        <v>5</v>
      </c>
      <c r="J81" s="376" t="s">
        <v>157</v>
      </c>
      <c r="K81" s="375"/>
      <c r="L81" s="297"/>
      <c r="M81" s="295"/>
      <c r="N81" s="94"/>
      <c r="O81" s="34"/>
      <c r="P81" s="433"/>
      <c r="Q81" s="388"/>
      <c r="R81" s="590"/>
      <c r="S81" s="388"/>
      <c r="T81" s="56"/>
      <c r="U81" s="10"/>
      <c r="V81" s="10"/>
    </row>
    <row r="82" spans="1:28" ht="15.75" hidden="1" thickBot="1" x14ac:dyDescent="0.3">
      <c r="A82" s="652" t="s">
        <v>28</v>
      </c>
      <c r="B82" s="653"/>
      <c r="C82" s="653"/>
      <c r="D82" s="653"/>
      <c r="E82" s="653"/>
      <c r="F82" s="654"/>
      <c r="G82" s="352"/>
      <c r="H82" s="252"/>
      <c r="I82" s="576"/>
      <c r="J82" s="377"/>
      <c r="K82" s="396"/>
      <c r="L82" s="616"/>
      <c r="M82" s="299"/>
      <c r="N82" s="94"/>
      <c r="O82" s="34"/>
      <c r="P82" s="433"/>
      <c r="Q82" s="388"/>
      <c r="R82" s="388"/>
      <c r="S82" s="10"/>
      <c r="T82" s="10"/>
      <c r="U82" s="56"/>
      <c r="V82" s="56"/>
    </row>
    <row r="83" spans="1:28" ht="15.75" thickBot="1" x14ac:dyDescent="0.3">
      <c r="A83" s="250"/>
      <c r="B83" s="586"/>
      <c r="C83" s="586"/>
      <c r="D83" s="586"/>
      <c r="E83" s="250"/>
      <c r="F83" s="250"/>
      <c r="G83" s="356"/>
      <c r="H83" s="356"/>
      <c r="I83" s="395"/>
      <c r="J83" s="376" t="s">
        <v>157</v>
      </c>
      <c r="K83" s="295" t="s">
        <v>342</v>
      </c>
      <c r="L83" s="297" t="s">
        <v>52</v>
      </c>
      <c r="M83" s="437" t="s">
        <v>343</v>
      </c>
      <c r="N83" s="523" t="s">
        <v>1</v>
      </c>
      <c r="O83" s="40" t="s">
        <v>345</v>
      </c>
      <c r="P83" s="510">
        <v>3497.57</v>
      </c>
      <c r="Q83" s="10" t="s">
        <v>357</v>
      </c>
      <c r="R83" s="10"/>
      <c r="S83" s="10"/>
      <c r="T83" s="10"/>
      <c r="U83" s="10"/>
      <c r="V83" s="10"/>
    </row>
    <row r="84" spans="1:28" ht="15.75" thickBot="1" x14ac:dyDescent="0.3">
      <c r="A84" s="329">
        <v>1</v>
      </c>
      <c r="B84" s="140" t="s">
        <v>53</v>
      </c>
      <c r="C84" s="24" t="s">
        <v>31</v>
      </c>
      <c r="D84" s="48" t="s">
        <v>84</v>
      </c>
      <c r="E84" s="609" t="s">
        <v>1</v>
      </c>
      <c r="F84" s="311" t="s">
        <v>85</v>
      </c>
      <c r="G84" s="358"/>
      <c r="H84" s="358"/>
      <c r="I84" s="394"/>
      <c r="J84" s="514"/>
      <c r="K84" s="299" t="s">
        <v>344</v>
      </c>
      <c r="L84" s="616"/>
      <c r="M84" s="438"/>
      <c r="N84" s="523" t="s">
        <v>1</v>
      </c>
      <c r="O84" s="40" t="s">
        <v>346</v>
      </c>
      <c r="P84" s="510">
        <v>1645.19</v>
      </c>
      <c r="Q84" s="10"/>
      <c r="R84" s="10"/>
      <c r="S84" s="10"/>
      <c r="T84" s="10"/>
      <c r="U84" s="10"/>
      <c r="V84" s="10"/>
    </row>
    <row r="85" spans="1:28" ht="15.75" customHeight="1" thickBot="1" x14ac:dyDescent="0.3">
      <c r="A85" s="276"/>
      <c r="B85" s="277"/>
      <c r="C85" s="27"/>
      <c r="D85" s="48"/>
      <c r="E85" s="10"/>
      <c r="F85" s="53"/>
      <c r="G85" s="358"/>
      <c r="H85" s="358"/>
      <c r="I85" s="394"/>
      <c r="J85" s="588"/>
      <c r="K85" s="637"/>
      <c r="L85" s="637"/>
      <c r="M85" s="660"/>
      <c r="N85" s="523" t="s">
        <v>1</v>
      </c>
      <c r="O85" s="40" t="s">
        <v>347</v>
      </c>
      <c r="P85" s="510">
        <v>2111.4499999999998</v>
      </c>
      <c r="Q85" s="10"/>
      <c r="R85" s="10"/>
      <c r="S85" s="10"/>
      <c r="T85" s="10"/>
      <c r="U85" s="10"/>
      <c r="V85" s="10"/>
    </row>
    <row r="86" spans="1:28" ht="15.75" customHeight="1" thickBot="1" x14ac:dyDescent="0.3">
      <c r="A86" s="276"/>
      <c r="B86" s="277"/>
      <c r="C86" s="27"/>
      <c r="D86" s="48"/>
      <c r="E86" s="10"/>
      <c r="F86" s="53"/>
      <c r="G86" s="358"/>
      <c r="H86" s="358"/>
      <c r="I86" s="394"/>
      <c r="J86" s="588"/>
      <c r="K86" s="637"/>
      <c r="L86" s="637"/>
      <c r="M86" s="637"/>
      <c r="N86" s="626" t="s">
        <v>1</v>
      </c>
      <c r="O86" s="40" t="s">
        <v>348</v>
      </c>
      <c r="P86" s="510">
        <v>5050.63</v>
      </c>
      <c r="Q86" s="10"/>
      <c r="R86" s="10"/>
      <c r="S86" s="10"/>
      <c r="T86" s="10"/>
      <c r="U86" s="10"/>
      <c r="V86" s="10"/>
    </row>
    <row r="87" spans="1:28" ht="15.75" customHeight="1" thickBot="1" x14ac:dyDescent="0.3">
      <c r="A87" s="276"/>
      <c r="B87" s="277"/>
      <c r="C87" s="27"/>
      <c r="D87" s="48"/>
      <c r="E87" s="10"/>
      <c r="F87" s="53"/>
      <c r="G87" s="360"/>
      <c r="H87" s="360"/>
      <c r="I87" s="332"/>
      <c r="J87" s="377"/>
      <c r="K87" s="659"/>
      <c r="L87" s="659"/>
      <c r="M87" s="659"/>
      <c r="N87" s="626" t="s">
        <v>1</v>
      </c>
      <c r="O87" s="40" t="s">
        <v>349</v>
      </c>
      <c r="P87" s="510">
        <v>462.64</v>
      </c>
      <c r="Q87" s="10"/>
      <c r="R87" s="10"/>
      <c r="S87" s="10"/>
      <c r="T87" s="10"/>
      <c r="U87" s="10"/>
      <c r="V87" s="10"/>
    </row>
    <row r="88" spans="1:28" ht="15.75" customHeight="1" thickBot="1" x14ac:dyDescent="0.3">
      <c r="A88" s="355">
        <v>2</v>
      </c>
      <c r="B88" s="356"/>
      <c r="C88" s="356"/>
      <c r="D88" s="356"/>
      <c r="E88" s="356"/>
      <c r="F88" s="356"/>
      <c r="G88" s="56"/>
      <c r="H88" s="252"/>
      <c r="I88" s="331" t="s">
        <v>167</v>
      </c>
      <c r="J88" s="581"/>
      <c r="K88" s="581"/>
      <c r="L88" s="581"/>
      <c r="M88" s="581"/>
      <c r="N88" s="581"/>
      <c r="O88" s="582"/>
      <c r="P88" s="410">
        <f>SUM(P65:P87)</f>
        <v>221693.48000000004</v>
      </c>
      <c r="Q88" s="10"/>
      <c r="R88" s="10"/>
      <c r="S88" s="10"/>
      <c r="T88" s="10"/>
      <c r="U88" s="10"/>
      <c r="V88" s="10"/>
    </row>
    <row r="89" spans="1:28" ht="15.75" thickBot="1" x14ac:dyDescent="0.3">
      <c r="A89" s="357"/>
      <c r="B89" s="358"/>
      <c r="C89" s="358"/>
      <c r="D89" s="358"/>
      <c r="E89" s="358"/>
      <c r="F89" s="358"/>
      <c r="G89" s="56"/>
      <c r="H89" s="252"/>
      <c r="I89" s="661">
        <v>1</v>
      </c>
      <c r="J89" s="345" t="s">
        <v>171</v>
      </c>
      <c r="K89" s="443" t="s">
        <v>249</v>
      </c>
      <c r="L89" s="636" t="s">
        <v>183</v>
      </c>
      <c r="M89" s="297" t="s">
        <v>269</v>
      </c>
      <c r="N89" s="559" t="s">
        <v>1</v>
      </c>
      <c r="O89" s="300" t="s">
        <v>270</v>
      </c>
      <c r="P89" s="298">
        <v>74735</v>
      </c>
      <c r="Q89" s="390"/>
      <c r="R89" s="392"/>
      <c r="S89" s="390"/>
      <c r="T89" s="392"/>
      <c r="U89" s="391"/>
      <c r="V89" s="391"/>
    </row>
    <row r="90" spans="1:28" ht="15.75" thickBot="1" x14ac:dyDescent="0.3">
      <c r="A90" s="357"/>
      <c r="B90" s="358"/>
      <c r="C90" s="358"/>
      <c r="D90" s="358"/>
      <c r="E90" s="358"/>
      <c r="F90" s="358"/>
      <c r="G90" s="56"/>
      <c r="H90" s="252"/>
      <c r="I90" s="662"/>
      <c r="J90" s="346" t="s">
        <v>203</v>
      </c>
      <c r="K90" s="456" t="s">
        <v>271</v>
      </c>
      <c r="L90" s="659"/>
      <c r="M90" s="265"/>
      <c r="N90" s="265"/>
      <c r="O90" s="312"/>
      <c r="P90" s="135"/>
    </row>
    <row r="91" spans="1:28" ht="15.75" hidden="1" thickBot="1" x14ac:dyDescent="0.3">
      <c r="A91" s="357"/>
      <c r="B91" s="358"/>
      <c r="C91" s="358"/>
      <c r="D91" s="358"/>
      <c r="E91" s="358"/>
      <c r="F91" s="358"/>
      <c r="G91" s="56"/>
      <c r="H91" s="252"/>
      <c r="I91" s="661">
        <v>1</v>
      </c>
      <c r="J91" s="345" t="s">
        <v>171</v>
      </c>
      <c r="K91" s="443"/>
      <c r="L91" s="583"/>
      <c r="M91" s="33"/>
      <c r="N91" s="610"/>
      <c r="O91" s="34"/>
      <c r="P91" s="136"/>
      <c r="Q91" s="390"/>
      <c r="R91" s="392"/>
      <c r="S91" s="390"/>
      <c r="T91" s="392"/>
      <c r="U91" s="391"/>
      <c r="V91" s="391"/>
    </row>
    <row r="92" spans="1:28" ht="15.75" hidden="1" thickBot="1" x14ac:dyDescent="0.3">
      <c r="A92" s="357"/>
      <c r="B92" s="358"/>
      <c r="C92" s="358"/>
      <c r="D92" s="358"/>
      <c r="E92" s="358"/>
      <c r="F92" s="358"/>
      <c r="G92" s="56"/>
      <c r="H92" s="252"/>
      <c r="I92" s="662"/>
      <c r="J92" s="346" t="s">
        <v>203</v>
      </c>
      <c r="K92" s="363"/>
      <c r="L92" s="588"/>
      <c r="M92" s="16"/>
      <c r="N92" s="265"/>
      <c r="O92" s="312"/>
      <c r="P92" s="135"/>
    </row>
    <row r="93" spans="1:28" ht="16.5" customHeight="1" thickBot="1" x14ac:dyDescent="0.3">
      <c r="A93" s="359"/>
      <c r="B93" s="360"/>
      <c r="C93" s="360"/>
      <c r="D93" s="360"/>
      <c r="E93" s="360"/>
      <c r="F93" s="360"/>
      <c r="G93" s="56"/>
      <c r="H93" s="252"/>
      <c r="I93" s="638" t="s">
        <v>40</v>
      </c>
      <c r="J93" s="653"/>
      <c r="K93" s="663"/>
      <c r="L93" s="653"/>
      <c r="M93" s="653"/>
      <c r="N93" s="653"/>
      <c r="O93" s="664"/>
      <c r="P93" s="411">
        <f>P91+P89</f>
        <v>74735</v>
      </c>
      <c r="AB93" s="364"/>
    </row>
    <row r="94" spans="1:28" ht="15.75" thickBot="1" x14ac:dyDescent="0.3">
      <c r="A94" s="360"/>
      <c r="B94" s="360"/>
      <c r="C94" s="360"/>
      <c r="D94" s="358"/>
      <c r="E94" s="358"/>
      <c r="F94" s="358"/>
      <c r="G94" s="56"/>
      <c r="H94" s="252"/>
      <c r="I94" s="462">
        <v>1</v>
      </c>
      <c r="J94" s="472" t="s">
        <v>205</v>
      </c>
      <c r="K94" s="297" t="s">
        <v>249</v>
      </c>
      <c r="L94" s="297" t="s">
        <v>170</v>
      </c>
      <c r="M94" s="297" t="s">
        <v>277</v>
      </c>
      <c r="N94" s="622" t="s">
        <v>1</v>
      </c>
      <c r="O94" s="52" t="s">
        <v>278</v>
      </c>
      <c r="P94" s="274">
        <v>12601.66</v>
      </c>
      <c r="AB94" s="364"/>
    </row>
    <row r="95" spans="1:28" ht="15.75" thickBot="1" x14ac:dyDescent="0.3">
      <c r="A95" s="360"/>
      <c r="B95" s="360"/>
      <c r="C95" s="360"/>
      <c r="D95" s="358"/>
      <c r="E95" s="358"/>
      <c r="F95" s="358"/>
      <c r="G95" s="56"/>
      <c r="H95" s="252"/>
      <c r="I95" s="351"/>
      <c r="J95" s="473"/>
      <c r="K95" s="616" t="s">
        <v>279</v>
      </c>
      <c r="L95" s="616"/>
      <c r="M95" s="616"/>
      <c r="N95" s="552"/>
      <c r="O95" s="41"/>
      <c r="P95" s="439"/>
      <c r="AB95" s="364"/>
    </row>
    <row r="96" spans="1:28" ht="15.75" thickBot="1" x14ac:dyDescent="0.3">
      <c r="A96" s="360"/>
      <c r="B96" s="360"/>
      <c r="C96" s="360"/>
      <c r="D96" s="358"/>
      <c r="E96" s="358"/>
      <c r="F96" s="358"/>
      <c r="G96" s="56"/>
      <c r="H96" s="252"/>
      <c r="I96" s="462">
        <v>1</v>
      </c>
      <c r="J96" s="472" t="s">
        <v>205</v>
      </c>
      <c r="K96" s="297" t="s">
        <v>249</v>
      </c>
      <c r="L96" s="297" t="s">
        <v>241</v>
      </c>
      <c r="M96" s="594" t="s">
        <v>250</v>
      </c>
      <c r="N96" s="620" t="s">
        <v>1</v>
      </c>
      <c r="O96" s="40" t="s">
        <v>280</v>
      </c>
      <c r="P96" s="97">
        <v>212.99</v>
      </c>
      <c r="AB96" s="364"/>
    </row>
    <row r="97" spans="1:28" ht="15.75" thickBot="1" x14ac:dyDescent="0.3">
      <c r="A97" s="360"/>
      <c r="B97" s="360"/>
      <c r="C97" s="360"/>
      <c r="D97" s="358"/>
      <c r="E97" s="358"/>
      <c r="F97" s="358"/>
      <c r="G97" s="56"/>
      <c r="H97" s="252"/>
      <c r="I97" s="463"/>
      <c r="J97" s="465"/>
      <c r="K97" s="265" t="s">
        <v>251</v>
      </c>
      <c r="L97" s="616"/>
      <c r="M97" s="496"/>
      <c r="N97" s="620"/>
      <c r="O97" s="40"/>
      <c r="P97" s="97"/>
      <c r="AB97" s="364"/>
    </row>
    <row r="98" spans="1:28" ht="15.75" hidden="1" thickBot="1" x14ac:dyDescent="0.3">
      <c r="A98" s="360"/>
      <c r="B98" s="360"/>
      <c r="C98" s="360"/>
      <c r="D98" s="358"/>
      <c r="E98" s="358"/>
      <c r="F98" s="358"/>
      <c r="G98" s="56"/>
      <c r="H98" s="252"/>
      <c r="I98" s="462">
        <v>2</v>
      </c>
      <c r="J98" s="472" t="s">
        <v>205</v>
      </c>
      <c r="K98" s="516"/>
      <c r="L98" s="636"/>
      <c r="M98" s="636"/>
      <c r="N98" s="622"/>
      <c r="O98" s="52"/>
      <c r="P98" s="50"/>
      <c r="AB98" s="364"/>
    </row>
    <row r="99" spans="1:28" ht="15.75" hidden="1" thickBot="1" x14ac:dyDescent="0.3">
      <c r="A99" s="360"/>
      <c r="B99" s="360"/>
      <c r="C99" s="360"/>
      <c r="D99" s="358"/>
      <c r="E99" s="358"/>
      <c r="F99" s="358"/>
      <c r="G99" s="56"/>
      <c r="H99" s="252"/>
      <c r="I99" s="463"/>
      <c r="J99" s="465"/>
      <c r="K99" s="512"/>
      <c r="L99" s="665"/>
      <c r="M99" s="665"/>
      <c r="N99" s="515"/>
      <c r="O99" s="102"/>
      <c r="P99" s="432"/>
      <c r="AB99" s="364"/>
    </row>
    <row r="100" spans="1:28" ht="15.75" hidden="1" thickBot="1" x14ac:dyDescent="0.3">
      <c r="A100" s="360"/>
      <c r="B100" s="360"/>
      <c r="C100" s="360"/>
      <c r="D100" s="358"/>
      <c r="E100" s="358"/>
      <c r="F100" s="358"/>
      <c r="G100" s="56"/>
      <c r="H100" s="252"/>
      <c r="I100" s="463"/>
      <c r="J100" s="465"/>
      <c r="K100" s="604"/>
      <c r="L100" s="665"/>
      <c r="M100" s="665"/>
      <c r="N100" s="515"/>
      <c r="O100" s="102"/>
      <c r="P100" s="432"/>
      <c r="AB100" s="364"/>
    </row>
    <row r="101" spans="1:28" ht="15.75" hidden="1" customHeight="1" x14ac:dyDescent="0.25">
      <c r="A101" s="360"/>
      <c r="B101" s="360"/>
      <c r="C101" s="360"/>
      <c r="D101" s="358"/>
      <c r="E101" s="358"/>
      <c r="F101" s="358"/>
      <c r="G101" s="56"/>
      <c r="H101" s="252"/>
      <c r="I101" s="464"/>
      <c r="J101" s="511"/>
      <c r="K101" s="605"/>
      <c r="L101" s="666"/>
      <c r="M101" s="517"/>
      <c r="N101" s="105"/>
      <c r="O101" s="105"/>
      <c r="P101" s="104"/>
      <c r="AB101" s="364"/>
    </row>
    <row r="102" spans="1:28" ht="15.75" thickBot="1" x14ac:dyDescent="0.3">
      <c r="A102" s="360"/>
      <c r="B102" s="360"/>
      <c r="C102" s="360"/>
      <c r="D102" s="358"/>
      <c r="E102" s="358"/>
      <c r="F102" s="358"/>
      <c r="G102" s="56"/>
      <c r="H102" s="252"/>
      <c r="I102" s="638" t="s">
        <v>206</v>
      </c>
      <c r="J102" s="639"/>
      <c r="K102" s="639"/>
      <c r="L102" s="639"/>
      <c r="M102" s="639"/>
      <c r="N102" s="639"/>
      <c r="O102" s="640"/>
      <c r="P102" s="411">
        <f>SUM(P94:P101)</f>
        <v>12814.65</v>
      </c>
      <c r="AB102" s="364"/>
    </row>
    <row r="103" spans="1:28" ht="30.75" hidden="1" thickBot="1" x14ac:dyDescent="0.3">
      <c r="A103" s="330" t="s">
        <v>1</v>
      </c>
      <c r="B103" s="65" t="s">
        <v>169</v>
      </c>
      <c r="C103" s="151">
        <v>338765.45</v>
      </c>
      <c r="D103" s="43"/>
      <c r="E103" s="10"/>
      <c r="F103" s="53"/>
      <c r="G103" s="56"/>
      <c r="H103" s="252"/>
      <c r="I103" s="304">
        <v>1</v>
      </c>
      <c r="J103" s="305" t="s">
        <v>111</v>
      </c>
      <c r="K103" s="306"/>
      <c r="L103" s="183"/>
      <c r="M103" s="309"/>
      <c r="N103" s="307"/>
      <c r="O103" s="253"/>
      <c r="P103" s="412"/>
    </row>
    <row r="104" spans="1:28" ht="15.75" thickBot="1" x14ac:dyDescent="0.3">
      <c r="A104" s="276"/>
      <c r="B104" s="277"/>
      <c r="C104" s="27"/>
      <c r="D104" s="48"/>
      <c r="E104" s="10"/>
      <c r="F104" s="53"/>
      <c r="G104" s="141">
        <f>G70</f>
        <v>269246.51</v>
      </c>
      <c r="I104" s="667" t="s">
        <v>86</v>
      </c>
      <c r="J104" s="668"/>
      <c r="K104" s="668"/>
      <c r="L104" s="668"/>
      <c r="M104" s="668"/>
      <c r="N104" s="668"/>
      <c r="O104" s="669"/>
      <c r="P104" s="263">
        <f>P103</f>
        <v>0</v>
      </c>
    </row>
    <row r="105" spans="1:28" ht="15.75" customHeight="1" thickBot="1" x14ac:dyDescent="0.3">
      <c r="A105" s="276"/>
      <c r="B105" s="277"/>
      <c r="C105" s="27"/>
      <c r="D105" s="48"/>
      <c r="E105" s="10"/>
      <c r="F105" s="53"/>
      <c r="G105" s="67">
        <f>G20+G32+G56+G64+G104</f>
        <v>1436963.91</v>
      </c>
      <c r="I105" s="638" t="s">
        <v>21</v>
      </c>
      <c r="J105" s="639"/>
      <c r="K105" s="639"/>
      <c r="L105" s="639"/>
      <c r="M105" s="639"/>
      <c r="N105" s="639"/>
      <c r="O105" s="641"/>
      <c r="P105" s="67">
        <f>P20+P32+P56+P64+P104+P88+P93+P102</f>
        <v>2267975.16</v>
      </c>
      <c r="R105" s="313"/>
    </row>
    <row r="106" spans="1:28" ht="15.75" thickBot="1" x14ac:dyDescent="0.3">
      <c r="A106" s="276"/>
      <c r="B106" s="277"/>
      <c r="C106" s="27"/>
      <c r="D106" s="48"/>
      <c r="E106" s="10"/>
      <c r="F106" s="53"/>
      <c r="I106" s="16"/>
      <c r="J106" s="10"/>
      <c r="K106" s="10"/>
      <c r="L106" s="10"/>
      <c r="M106" s="10"/>
      <c r="N106" s="10"/>
      <c r="O106" s="10"/>
      <c r="P106" s="302"/>
    </row>
    <row r="107" spans="1:28" ht="15.75" thickBot="1" x14ac:dyDescent="0.3">
      <c r="A107" s="276"/>
      <c r="B107" s="277"/>
      <c r="C107" s="27"/>
      <c r="D107" s="48"/>
      <c r="E107" s="10"/>
      <c r="F107" s="53"/>
      <c r="G107" s="18" t="s">
        <v>48</v>
      </c>
      <c r="I107" s="16"/>
      <c r="J107" s="10"/>
      <c r="K107" s="10"/>
      <c r="L107" s="10"/>
      <c r="M107" s="10"/>
      <c r="N107" s="10"/>
      <c r="O107" s="10"/>
      <c r="P107" s="413" t="s">
        <v>48</v>
      </c>
    </row>
    <row r="108" spans="1:28" ht="15.75" customHeight="1" thickBot="1" x14ac:dyDescent="0.3">
      <c r="A108" s="276"/>
      <c r="B108" s="277"/>
      <c r="C108" s="27"/>
      <c r="D108" s="572"/>
      <c r="E108" s="572"/>
      <c r="F108" s="572"/>
      <c r="G108" s="71"/>
      <c r="I108" s="642">
        <v>1</v>
      </c>
      <c r="J108" s="645" t="s">
        <v>151</v>
      </c>
      <c r="K108" s="297" t="s">
        <v>244</v>
      </c>
      <c r="L108" s="297" t="s">
        <v>200</v>
      </c>
      <c r="M108" s="297" t="s">
        <v>247</v>
      </c>
      <c r="N108" s="372" t="s">
        <v>48</v>
      </c>
      <c r="O108" s="40" t="s">
        <v>281</v>
      </c>
      <c r="P108" s="97">
        <v>21840.36</v>
      </c>
    </row>
    <row r="109" spans="1:28" ht="15.75" customHeight="1" thickBot="1" x14ac:dyDescent="0.3">
      <c r="A109" s="276"/>
      <c r="B109" s="277"/>
      <c r="C109" s="27"/>
      <c r="D109" s="572"/>
      <c r="E109" s="572"/>
      <c r="F109" s="572"/>
      <c r="G109" s="302"/>
      <c r="I109" s="643"/>
      <c r="J109" s="646"/>
      <c r="K109" s="616" t="s">
        <v>248</v>
      </c>
      <c r="L109" s="616"/>
      <c r="M109" s="616"/>
      <c r="N109" s="372"/>
      <c r="O109" s="40"/>
      <c r="P109" s="97"/>
    </row>
    <row r="110" spans="1:28" ht="15.75" hidden="1" thickBot="1" x14ac:dyDescent="0.3">
      <c r="A110" s="276"/>
      <c r="B110" s="277"/>
      <c r="C110" s="27"/>
      <c r="D110" s="579"/>
      <c r="E110" s="579"/>
      <c r="F110" s="580"/>
      <c r="G110" s="29"/>
      <c r="I110" s="644"/>
      <c r="J110" s="647"/>
      <c r="K110" s="38"/>
      <c r="L110" s="38"/>
      <c r="M110" s="38"/>
      <c r="N110" s="374"/>
      <c r="O110" s="34"/>
      <c r="P110" s="104"/>
    </row>
    <row r="111" spans="1:28" ht="15.75" customHeight="1" thickBot="1" x14ac:dyDescent="0.3">
      <c r="A111" s="571" t="s">
        <v>86</v>
      </c>
      <c r="B111" s="572"/>
      <c r="C111" s="572"/>
      <c r="G111" s="67">
        <f>G108</f>
        <v>0</v>
      </c>
      <c r="I111" s="638" t="s">
        <v>180</v>
      </c>
      <c r="J111" s="648"/>
      <c r="K111" s="648"/>
      <c r="L111" s="648"/>
      <c r="M111" s="648"/>
      <c r="N111" s="648"/>
      <c r="O111" s="649"/>
      <c r="P111" s="21">
        <f>P108+P110</f>
        <v>21840.36</v>
      </c>
    </row>
    <row r="112" spans="1:28" ht="15" customHeight="1" thickBot="1" x14ac:dyDescent="0.3">
      <c r="A112" s="578" t="s">
        <v>21</v>
      </c>
      <c r="B112" s="579"/>
      <c r="C112" s="579"/>
      <c r="G112" s="71"/>
      <c r="I112" s="583"/>
      <c r="J112" s="650" t="s">
        <v>157</v>
      </c>
      <c r="K112" s="295" t="s">
        <v>342</v>
      </c>
      <c r="L112" s="297" t="s">
        <v>52</v>
      </c>
      <c r="M112" s="437" t="s">
        <v>343</v>
      </c>
      <c r="N112" s="626" t="s">
        <v>48</v>
      </c>
      <c r="O112" s="40" t="s">
        <v>350</v>
      </c>
      <c r="P112" s="510">
        <v>8245.84</v>
      </c>
    </row>
    <row r="113" spans="1:20" ht="15.75" thickBot="1" x14ac:dyDescent="0.3">
      <c r="D113" s="27"/>
      <c r="E113" s="24"/>
      <c r="F113" s="284"/>
      <c r="G113" s="29"/>
      <c r="I113" s="589"/>
      <c r="J113" s="651"/>
      <c r="K113" s="299" t="s">
        <v>344</v>
      </c>
      <c r="L113" s="616"/>
      <c r="M113" s="438"/>
      <c r="N113" s="372"/>
      <c r="O113" s="40"/>
      <c r="P113" s="97"/>
    </row>
    <row r="114" spans="1:20" ht="15.75" thickBot="1" x14ac:dyDescent="0.3">
      <c r="A114" s="96"/>
      <c r="B114" s="106"/>
      <c r="C114" s="77"/>
      <c r="D114" s="85"/>
      <c r="E114" s="23"/>
      <c r="F114" s="294"/>
      <c r="G114" s="21">
        <f>G112</f>
        <v>0</v>
      </c>
      <c r="I114" s="652" t="s">
        <v>28</v>
      </c>
      <c r="J114" s="653"/>
      <c r="K114" s="653"/>
      <c r="L114" s="653"/>
      <c r="M114" s="653"/>
      <c r="N114" s="653"/>
      <c r="O114" s="654"/>
      <c r="P114" s="21">
        <f>P112+P113</f>
        <v>8245.84</v>
      </c>
    </row>
    <row r="115" spans="1:20" ht="30.75" hidden="1" thickBot="1" x14ac:dyDescent="0.3">
      <c r="A115" s="82"/>
      <c r="B115" s="320" t="s">
        <v>29</v>
      </c>
      <c r="C115" s="579"/>
      <c r="D115" s="38"/>
      <c r="E115" s="112"/>
      <c r="F115" s="65"/>
      <c r="G115" s="21"/>
      <c r="I115" s="617">
        <v>1</v>
      </c>
      <c r="J115" s="461" t="s">
        <v>201</v>
      </c>
      <c r="K115" s="297"/>
      <c r="L115" s="297"/>
      <c r="M115" s="297"/>
      <c r="N115" s="655"/>
      <c r="O115" s="657"/>
      <c r="P115" s="634"/>
    </row>
    <row r="116" spans="1:20" ht="15.75" hidden="1" thickBot="1" x14ac:dyDescent="0.3">
      <c r="A116" s="33"/>
      <c r="B116" s="64"/>
      <c r="C116" s="48"/>
      <c r="D116" s="39"/>
      <c r="E116" s="112"/>
      <c r="F116" s="208"/>
      <c r="G116" s="21"/>
      <c r="I116" s="325"/>
      <c r="J116" s="326"/>
      <c r="K116" s="265"/>
      <c r="L116" s="616"/>
      <c r="M116" s="616"/>
      <c r="N116" s="656"/>
      <c r="O116" s="658"/>
      <c r="P116" s="635"/>
    </row>
    <row r="117" spans="1:20" ht="30.75" hidden="1" thickBot="1" x14ac:dyDescent="0.3">
      <c r="A117" s="82"/>
      <c r="B117" s="320" t="s">
        <v>29</v>
      </c>
      <c r="C117" s="579"/>
      <c r="D117" s="38"/>
      <c r="E117" s="112"/>
      <c r="F117" s="65"/>
      <c r="G117" s="21"/>
      <c r="I117" s="617">
        <v>1</v>
      </c>
      <c r="J117" s="461" t="s">
        <v>201</v>
      </c>
      <c r="K117" s="319"/>
      <c r="L117" s="636"/>
      <c r="M117" s="33"/>
      <c r="N117" s="159"/>
      <c r="O117" s="40"/>
      <c r="P117" s="97"/>
    </row>
    <row r="118" spans="1:20" ht="15.75" hidden="1" thickBot="1" x14ac:dyDescent="0.3">
      <c r="A118" s="33"/>
      <c r="B118" s="64"/>
      <c r="C118" s="48"/>
      <c r="D118" s="39"/>
      <c r="E118" s="112"/>
      <c r="F118" s="208"/>
      <c r="G118" s="21"/>
      <c r="I118" s="325"/>
      <c r="J118" s="326"/>
      <c r="K118" s="370"/>
      <c r="L118" s="637"/>
      <c r="M118" s="16"/>
      <c r="N118" s="609"/>
      <c r="O118" s="41"/>
      <c r="P118" s="249"/>
    </row>
    <row r="119" spans="1:20" ht="15.75" thickBot="1" x14ac:dyDescent="0.3">
      <c r="A119" s="17"/>
      <c r="B119" s="70"/>
      <c r="C119" s="39"/>
      <c r="D119" s="39"/>
      <c r="E119" s="112"/>
      <c r="F119" s="208"/>
      <c r="G119" s="21"/>
      <c r="I119" s="638" t="s">
        <v>202</v>
      </c>
      <c r="J119" s="639"/>
      <c r="K119" s="639"/>
      <c r="L119" s="639"/>
      <c r="M119" s="639"/>
      <c r="N119" s="639"/>
      <c r="O119" s="640"/>
      <c r="P119" s="21">
        <f>P117+P115</f>
        <v>0</v>
      </c>
    </row>
    <row r="120" spans="1:20" ht="15.75" customHeight="1" thickBot="1" x14ac:dyDescent="0.3">
      <c r="A120" s="17"/>
      <c r="B120" s="248"/>
      <c r="C120" s="39"/>
      <c r="D120" s="572"/>
      <c r="E120" s="572"/>
      <c r="F120" s="573"/>
      <c r="G120" s="21">
        <f>G111+G114</f>
        <v>0</v>
      </c>
      <c r="I120" s="638" t="s">
        <v>21</v>
      </c>
      <c r="J120" s="639"/>
      <c r="K120" s="639"/>
      <c r="L120" s="639"/>
      <c r="M120" s="639"/>
      <c r="N120" s="639"/>
      <c r="O120" s="641"/>
      <c r="P120" s="67">
        <f>P111+P114+P119</f>
        <v>30086.2</v>
      </c>
    </row>
    <row r="121" spans="1:20" ht="15.75" thickBot="1" x14ac:dyDescent="0.3">
      <c r="A121" s="17"/>
      <c r="B121" s="248"/>
      <c r="C121" s="39"/>
      <c r="D121" s="572"/>
      <c r="E121" s="572"/>
      <c r="F121" s="573"/>
    </row>
    <row r="122" spans="1:20" ht="15.75" thickBot="1" x14ac:dyDescent="0.3">
      <c r="A122" s="571" t="s">
        <v>36</v>
      </c>
      <c r="B122" s="572"/>
      <c r="C122" s="572"/>
      <c r="D122" s="572"/>
      <c r="E122" s="572"/>
      <c r="F122" s="573"/>
      <c r="P122" s="348"/>
    </row>
    <row r="123" spans="1:20" ht="15.75" thickBot="1" x14ac:dyDescent="0.3">
      <c r="A123" s="571"/>
      <c r="B123" s="572"/>
      <c r="C123" s="572"/>
      <c r="D123" s="572"/>
      <c r="E123" s="572"/>
      <c r="F123" s="573"/>
      <c r="P123" s="90"/>
      <c r="T123" t="s">
        <v>186</v>
      </c>
    </row>
    <row r="124" spans="1:20" ht="15.75" thickBot="1" x14ac:dyDescent="0.3">
      <c r="A124" s="571"/>
      <c r="B124" s="572"/>
      <c r="C124" s="572"/>
      <c r="D124" s="579"/>
      <c r="E124" s="579"/>
      <c r="F124" s="580"/>
    </row>
    <row r="125" spans="1:20" ht="15.75" thickBot="1" x14ac:dyDescent="0.3">
      <c r="A125" s="571"/>
      <c r="B125" s="572"/>
      <c r="C125" s="572"/>
    </row>
    <row r="126" spans="1:20" ht="30.75" thickBot="1" x14ac:dyDescent="0.3">
      <c r="A126" s="578" t="s">
        <v>21</v>
      </c>
      <c r="B126" s="579"/>
      <c r="C126" s="579"/>
    </row>
    <row r="129" spans="16:16" x14ac:dyDescent="0.25">
      <c r="P129" t="s">
        <v>162</v>
      </c>
    </row>
  </sheetData>
  <mergeCells count="71">
    <mergeCell ref="P18:P19"/>
    <mergeCell ref="I20:O20"/>
    <mergeCell ref="J21:J22"/>
    <mergeCell ref="J23:J26"/>
    <mergeCell ref="J27:J28"/>
    <mergeCell ref="N27:N28"/>
    <mergeCell ref="O27:O28"/>
    <mergeCell ref="P27:P28"/>
    <mergeCell ref="A32:F32"/>
    <mergeCell ref="I32:O32"/>
    <mergeCell ref="I33:I34"/>
    <mergeCell ref="J33:J34"/>
    <mergeCell ref="J35:J37"/>
    <mergeCell ref="P38:P39"/>
    <mergeCell ref="J42:J43"/>
    <mergeCell ref="B44:B50"/>
    <mergeCell ref="J46:J47"/>
    <mergeCell ref="J48:J49"/>
    <mergeCell ref="J50:J51"/>
    <mergeCell ref="J38:J39"/>
    <mergeCell ref="L38:L39"/>
    <mergeCell ref="N38:N39"/>
    <mergeCell ref="O38:O39"/>
    <mergeCell ref="K52:K53"/>
    <mergeCell ref="I54:I55"/>
    <mergeCell ref="J54:J55"/>
    <mergeCell ref="I56:O56"/>
    <mergeCell ref="A60:F60"/>
    <mergeCell ref="I60:I63"/>
    <mergeCell ref="J60:J63"/>
    <mergeCell ref="L60:L63"/>
    <mergeCell ref="M60:M63"/>
    <mergeCell ref="S65:S66"/>
    <mergeCell ref="I67:I70"/>
    <mergeCell ref="J67:J70"/>
    <mergeCell ref="N67:N68"/>
    <mergeCell ref="O67:O68"/>
    <mergeCell ref="P67:P68"/>
    <mergeCell ref="S67:S70"/>
    <mergeCell ref="A82:F82"/>
    <mergeCell ref="I64:O64"/>
    <mergeCell ref="I65:I66"/>
    <mergeCell ref="J65:J66"/>
    <mergeCell ref="R65:R66"/>
    <mergeCell ref="R67:R70"/>
    <mergeCell ref="N79:N80"/>
    <mergeCell ref="O79:O80"/>
    <mergeCell ref="P79:P80"/>
    <mergeCell ref="I105:O105"/>
    <mergeCell ref="K85:K87"/>
    <mergeCell ref="L85:L87"/>
    <mergeCell ref="M85:M87"/>
    <mergeCell ref="I89:I90"/>
    <mergeCell ref="L89:L90"/>
    <mergeCell ref="I91:I92"/>
    <mergeCell ref="I93:O93"/>
    <mergeCell ref="L98:L101"/>
    <mergeCell ref="M98:M100"/>
    <mergeCell ref="I102:O102"/>
    <mergeCell ref="I104:O104"/>
    <mergeCell ref="P115:P116"/>
    <mergeCell ref="L117:L118"/>
    <mergeCell ref="I119:O119"/>
    <mergeCell ref="I120:O120"/>
    <mergeCell ref="I108:I110"/>
    <mergeCell ref="J108:J110"/>
    <mergeCell ref="I111:O111"/>
    <mergeCell ref="J112:J113"/>
    <mergeCell ref="I114:O114"/>
    <mergeCell ref="N115:N116"/>
    <mergeCell ref="O115:O116"/>
  </mergeCells>
  <pageMargins left="0.2" right="0.2" top="0.75" bottom="0.7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3"/>
  <sheetViews>
    <sheetView topLeftCell="V128" workbookViewId="0">
      <selection activeCell="Z156" sqref="Z156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18" customWidth="1"/>
    <col min="26" max="26" width="16.140625" customWidth="1"/>
    <col min="27" max="27" width="12.42578125" customWidth="1"/>
    <col min="28" max="28" width="19.7109375" customWidth="1"/>
    <col min="29" max="29" width="16.140625" customWidth="1"/>
  </cols>
  <sheetData>
    <row r="1" spans="1:29" hidden="1" x14ac:dyDescent="0.25">
      <c r="C1" s="72"/>
      <c r="N1" s="72"/>
      <c r="O1" s="10"/>
      <c r="Y1" s="10"/>
    </row>
    <row r="2" spans="1:29" hidden="1" x14ac:dyDescent="0.25"/>
    <row r="3" spans="1:29" x14ac:dyDescent="0.25">
      <c r="C3" s="22" t="s">
        <v>115</v>
      </c>
      <c r="D3" s="22"/>
      <c r="G3" s="18" t="s">
        <v>19</v>
      </c>
      <c r="N3" s="22" t="s">
        <v>115</v>
      </c>
      <c r="O3" s="22" t="s">
        <v>158</v>
      </c>
      <c r="P3" s="22"/>
      <c r="S3" s="18" t="s">
        <v>19</v>
      </c>
      <c r="V3" s="261"/>
      <c r="W3" s="261"/>
      <c r="X3" s="261"/>
      <c r="Y3" s="261" t="s">
        <v>341</v>
      </c>
      <c r="Z3" s="261"/>
      <c r="AA3" s="261"/>
      <c r="AB3" s="261"/>
      <c r="AC3" s="261" t="s">
        <v>19</v>
      </c>
    </row>
    <row r="4" spans="1:29" hidden="1" x14ac:dyDescent="0.25">
      <c r="C4" s="22"/>
      <c r="D4" s="22"/>
      <c r="G4" s="18"/>
      <c r="N4" s="22"/>
      <c r="O4" s="22"/>
      <c r="P4" s="22"/>
      <c r="S4" s="18"/>
      <c r="V4" s="261"/>
      <c r="W4" s="261"/>
      <c r="X4" s="261"/>
      <c r="Y4" s="261"/>
      <c r="Z4" s="261"/>
      <c r="AA4" s="261"/>
      <c r="AB4" s="261"/>
      <c r="AC4" s="261"/>
    </row>
    <row r="5" spans="1:29" ht="15.75" thickBot="1" x14ac:dyDescent="0.3">
      <c r="B5" s="771" t="s">
        <v>37</v>
      </c>
      <c r="C5" s="771"/>
      <c r="D5" s="771"/>
      <c r="E5" s="771"/>
      <c r="F5" s="771"/>
      <c r="G5" s="771"/>
      <c r="L5" s="771" t="s">
        <v>37</v>
      </c>
      <c r="M5" s="771"/>
      <c r="N5" s="771"/>
      <c r="O5" s="771"/>
      <c r="P5" s="771"/>
      <c r="Q5" s="771"/>
      <c r="R5" s="771"/>
      <c r="S5" s="771"/>
      <c r="V5" s="261"/>
      <c r="W5" s="781" t="s">
        <v>37</v>
      </c>
      <c r="X5" s="781"/>
      <c r="Y5" s="781"/>
      <c r="Z5" s="781"/>
      <c r="AA5" s="781"/>
      <c r="AB5" s="781"/>
      <c r="AC5" s="781"/>
    </row>
    <row r="6" spans="1:29" ht="39" customHeight="1" thickBot="1" x14ac:dyDescent="0.3">
      <c r="A6" s="7" t="s">
        <v>2</v>
      </c>
      <c r="B6" s="4" t="s">
        <v>3</v>
      </c>
      <c r="C6" s="4" t="s">
        <v>4</v>
      </c>
      <c r="D6" s="5" t="s">
        <v>5</v>
      </c>
      <c r="E6" s="5" t="s">
        <v>17</v>
      </c>
      <c r="F6" s="5" t="s">
        <v>6</v>
      </c>
      <c r="G6" s="12" t="s">
        <v>14</v>
      </c>
      <c r="K6" s="7" t="s">
        <v>2</v>
      </c>
      <c r="L6" s="4" t="s">
        <v>3</v>
      </c>
      <c r="M6" s="192" t="s">
        <v>112</v>
      </c>
      <c r="N6" s="192"/>
      <c r="O6" s="4" t="s">
        <v>4</v>
      </c>
      <c r="P6" s="5" t="s">
        <v>5</v>
      </c>
      <c r="Q6" s="5" t="s">
        <v>17</v>
      </c>
      <c r="R6" s="5" t="s">
        <v>6</v>
      </c>
      <c r="S6" s="12" t="s">
        <v>14</v>
      </c>
      <c r="V6" s="636" t="s">
        <v>2</v>
      </c>
      <c r="W6" s="759" t="s">
        <v>3</v>
      </c>
      <c r="X6" s="761" t="s">
        <v>112</v>
      </c>
      <c r="Y6" s="763" t="s">
        <v>4</v>
      </c>
      <c r="Z6" s="761" t="s">
        <v>195</v>
      </c>
      <c r="AA6" s="424" t="s">
        <v>17</v>
      </c>
      <c r="AB6" s="794" t="s">
        <v>196</v>
      </c>
      <c r="AC6" s="796" t="s">
        <v>197</v>
      </c>
    </row>
    <row r="7" spans="1:29" ht="15.75" hidden="1" thickBot="1" x14ac:dyDescent="0.3">
      <c r="A7" s="8" t="s">
        <v>7</v>
      </c>
      <c r="B7" s="6"/>
      <c r="C7" s="6"/>
      <c r="D7" s="6" t="s">
        <v>8</v>
      </c>
      <c r="E7" s="6" t="s">
        <v>16</v>
      </c>
      <c r="F7" s="6" t="s">
        <v>9</v>
      </c>
      <c r="G7" s="13" t="s">
        <v>12</v>
      </c>
      <c r="K7" s="28" t="s">
        <v>7</v>
      </c>
      <c r="L7" s="107"/>
      <c r="M7" s="107"/>
      <c r="N7" s="107"/>
      <c r="O7" s="107"/>
      <c r="P7" s="107" t="s">
        <v>8</v>
      </c>
      <c r="Q7" s="107" t="s">
        <v>16</v>
      </c>
      <c r="R7" s="107" t="s">
        <v>9</v>
      </c>
      <c r="S7" s="108" t="s">
        <v>12</v>
      </c>
      <c r="V7" s="665"/>
      <c r="W7" s="760"/>
      <c r="X7" s="762"/>
      <c r="Y7" s="764"/>
      <c r="Z7" s="762"/>
      <c r="AA7" s="425" t="s">
        <v>16</v>
      </c>
      <c r="AB7" s="795"/>
      <c r="AC7" s="797"/>
    </row>
    <row r="8" spans="1:29" ht="15.75" hidden="1" thickBot="1" x14ac:dyDescent="0.3">
      <c r="A8" s="262"/>
      <c r="B8" s="168"/>
      <c r="C8" s="107"/>
      <c r="D8" s="278"/>
      <c r="E8" s="168"/>
      <c r="F8" s="107"/>
      <c r="G8" s="108"/>
      <c r="K8" s="262"/>
      <c r="L8" s="168"/>
      <c r="M8" s="168"/>
      <c r="N8" s="107"/>
      <c r="O8" s="262"/>
      <c r="P8" s="278"/>
      <c r="Q8" s="168"/>
      <c r="R8" s="107"/>
      <c r="S8" s="108"/>
      <c r="V8" s="474"/>
      <c r="W8" s="790"/>
      <c r="X8" s="475"/>
      <c r="Y8" s="475"/>
      <c r="Z8" s="475"/>
      <c r="AA8" s="475"/>
      <c r="AB8" s="476"/>
      <c r="AC8" s="477"/>
    </row>
    <row r="9" spans="1:29" ht="15.75" hidden="1" thickBot="1" x14ac:dyDescent="0.3">
      <c r="A9" s="262"/>
      <c r="B9" s="168"/>
      <c r="C9" s="107"/>
      <c r="D9" s="278"/>
      <c r="E9" s="168"/>
      <c r="F9" s="107"/>
      <c r="G9" s="108"/>
      <c r="K9" s="262"/>
      <c r="L9" s="168"/>
      <c r="M9" s="168"/>
      <c r="N9" s="107"/>
      <c r="O9" s="262"/>
      <c r="P9" s="278"/>
      <c r="Q9" s="168"/>
      <c r="R9" s="107"/>
      <c r="S9" s="108"/>
      <c r="V9" s="478"/>
      <c r="W9" s="791"/>
      <c r="X9" s="479"/>
      <c r="Y9" s="479"/>
      <c r="Z9" s="479"/>
      <c r="AA9" s="479"/>
      <c r="AB9" s="480"/>
      <c r="AC9" s="481"/>
    </row>
    <row r="10" spans="1:29" x14ac:dyDescent="0.25">
      <c r="A10" s="262"/>
      <c r="B10" s="168"/>
      <c r="C10" s="107"/>
      <c r="D10" s="278"/>
      <c r="E10" s="168"/>
      <c r="F10" s="107"/>
      <c r="G10" s="108"/>
      <c r="K10" s="262"/>
      <c r="L10" s="168"/>
      <c r="M10" s="168"/>
      <c r="N10" s="107"/>
      <c r="O10" s="262"/>
      <c r="P10" s="278"/>
      <c r="Q10" s="168"/>
      <c r="R10" s="107"/>
      <c r="S10" s="108"/>
      <c r="V10" s="642">
        <v>2</v>
      </c>
      <c r="W10" s="745" t="s">
        <v>160</v>
      </c>
      <c r="X10" s="319" t="s">
        <v>211</v>
      </c>
      <c r="Y10" s="297" t="s">
        <v>163</v>
      </c>
      <c r="Z10" s="33" t="s">
        <v>234</v>
      </c>
      <c r="AA10" s="564" t="s">
        <v>187</v>
      </c>
      <c r="AB10" s="101" t="s">
        <v>282</v>
      </c>
      <c r="AC10" s="136">
        <v>141021.14000000001</v>
      </c>
    </row>
    <row r="11" spans="1:29" ht="15.75" thickBot="1" x14ac:dyDescent="0.3">
      <c r="A11" s="262"/>
      <c r="B11" s="168"/>
      <c r="C11" s="107"/>
      <c r="D11" s="278"/>
      <c r="E11" s="168"/>
      <c r="F11" s="107"/>
      <c r="G11" s="108"/>
      <c r="K11" s="262"/>
      <c r="L11" s="168"/>
      <c r="M11" s="168"/>
      <c r="N11" s="107"/>
      <c r="O11" s="262"/>
      <c r="P11" s="278"/>
      <c r="Q11" s="168"/>
      <c r="R11" s="107"/>
      <c r="S11" s="108"/>
      <c r="V11" s="643"/>
      <c r="W11" s="746"/>
      <c r="X11" s="457" t="s">
        <v>235</v>
      </c>
      <c r="Y11" s="266"/>
      <c r="Z11" s="16"/>
      <c r="AA11" s="338" t="s">
        <v>187</v>
      </c>
      <c r="AB11" s="102" t="s">
        <v>283</v>
      </c>
      <c r="AC11" s="510">
        <v>18647.060000000001</v>
      </c>
    </row>
    <row r="12" spans="1:29" ht="15.75" hidden="1" thickBot="1" x14ac:dyDescent="0.3">
      <c r="A12" s="262"/>
      <c r="B12" s="168"/>
      <c r="C12" s="107"/>
      <c r="D12" s="278"/>
      <c r="E12" s="168"/>
      <c r="F12" s="107"/>
      <c r="G12" s="108"/>
      <c r="K12" s="262"/>
      <c r="L12" s="168"/>
      <c r="M12" s="168"/>
      <c r="N12" s="107"/>
      <c r="O12" s="262"/>
      <c r="P12" s="278"/>
      <c r="Q12" s="168"/>
      <c r="R12" s="107"/>
      <c r="S12" s="108"/>
      <c r="V12" s="643"/>
      <c r="W12" s="746"/>
      <c r="X12" s="451"/>
      <c r="Y12" s="451"/>
      <c r="Z12" s="451"/>
      <c r="AA12" s="339"/>
      <c r="AB12" s="102"/>
      <c r="AC12" s="432"/>
    </row>
    <row r="13" spans="1:29" ht="15.75" hidden="1" thickBot="1" x14ac:dyDescent="0.3">
      <c r="A13" s="262"/>
      <c r="B13" s="168"/>
      <c r="C13" s="107"/>
      <c r="D13" s="278"/>
      <c r="E13" s="168"/>
      <c r="F13" s="107"/>
      <c r="G13" s="108"/>
      <c r="K13" s="262"/>
      <c r="L13" s="168"/>
      <c r="M13" s="168"/>
      <c r="N13" s="107"/>
      <c r="O13" s="262"/>
      <c r="P13" s="278"/>
      <c r="Q13" s="168"/>
      <c r="R13" s="107"/>
      <c r="S13" s="108"/>
      <c r="V13" s="644"/>
      <c r="W13" s="747"/>
      <c r="X13" s="450"/>
      <c r="Y13" s="450"/>
      <c r="Z13" s="450"/>
      <c r="AA13" s="450"/>
      <c r="AB13" s="69"/>
      <c r="AC13" s="433"/>
    </row>
    <row r="14" spans="1:29" x14ac:dyDescent="0.25">
      <c r="A14" s="262"/>
      <c r="B14" s="168"/>
      <c r="C14" s="107"/>
      <c r="D14" s="278"/>
      <c r="E14" s="168"/>
      <c r="F14" s="107"/>
      <c r="G14" s="108"/>
      <c r="K14" s="262"/>
      <c r="L14" s="168"/>
      <c r="M14" s="168"/>
      <c r="N14" s="107"/>
      <c r="O14" s="262"/>
      <c r="P14" s="278"/>
      <c r="Q14" s="168"/>
      <c r="R14" s="107"/>
      <c r="S14" s="108"/>
      <c r="V14" s="642">
        <v>3</v>
      </c>
      <c r="W14" s="700" t="s">
        <v>160</v>
      </c>
      <c r="X14" s="319" t="s">
        <v>228</v>
      </c>
      <c r="Y14" s="297" t="s">
        <v>229</v>
      </c>
      <c r="Z14" s="33" t="s">
        <v>230</v>
      </c>
      <c r="AA14" s="732" t="s">
        <v>187</v>
      </c>
      <c r="AB14" s="733" t="s">
        <v>284</v>
      </c>
      <c r="AC14" s="634">
        <v>40889.699999999997</v>
      </c>
    </row>
    <row r="15" spans="1:29" ht="15.75" thickBot="1" x14ac:dyDescent="0.3">
      <c r="A15" s="262"/>
      <c r="B15" s="168"/>
      <c r="C15" s="107"/>
      <c r="D15" s="278"/>
      <c r="E15" s="168"/>
      <c r="F15" s="107"/>
      <c r="G15" s="108"/>
      <c r="K15" s="262"/>
      <c r="L15" s="168"/>
      <c r="M15" s="168"/>
      <c r="N15" s="107"/>
      <c r="O15" s="262"/>
      <c r="P15" s="278"/>
      <c r="Q15" s="168"/>
      <c r="R15" s="107"/>
      <c r="S15" s="108"/>
      <c r="V15" s="644"/>
      <c r="W15" s="647"/>
      <c r="X15" s="363" t="s">
        <v>231</v>
      </c>
      <c r="Y15" s="265"/>
      <c r="Z15" s="17"/>
      <c r="AA15" s="647"/>
      <c r="AB15" s="710"/>
      <c r="AC15" s="647"/>
    </row>
    <row r="16" spans="1:29" hidden="1" x14ac:dyDescent="0.25">
      <c r="A16" s="262"/>
      <c r="B16" s="168"/>
      <c r="C16" s="107"/>
      <c r="D16" s="278"/>
      <c r="E16" s="168"/>
      <c r="F16" s="107"/>
      <c r="G16" s="108"/>
      <c r="K16" s="262"/>
      <c r="L16" s="168"/>
      <c r="M16" s="168"/>
      <c r="N16" s="107"/>
      <c r="O16" s="262"/>
      <c r="P16" s="278"/>
      <c r="Q16" s="168"/>
      <c r="R16" s="107"/>
      <c r="S16" s="108"/>
      <c r="V16" s="788">
        <v>2</v>
      </c>
      <c r="W16" s="739" t="s">
        <v>160</v>
      </c>
      <c r="X16" s="91"/>
      <c r="Y16" s="91"/>
      <c r="Z16" s="91"/>
      <c r="AA16" s="91"/>
      <c r="AB16" s="101"/>
      <c r="AC16" s="75"/>
    </row>
    <row r="17" spans="1:32" ht="15.75" hidden="1" thickBot="1" x14ac:dyDescent="0.3">
      <c r="A17" s="262"/>
      <c r="B17" s="168"/>
      <c r="C17" s="107"/>
      <c r="D17" s="278"/>
      <c r="E17" s="168"/>
      <c r="F17" s="107"/>
      <c r="G17" s="108"/>
      <c r="K17" s="262"/>
      <c r="L17" s="168"/>
      <c r="M17" s="168"/>
      <c r="N17" s="107"/>
      <c r="O17" s="262"/>
      <c r="P17" s="278"/>
      <c r="Q17" s="168"/>
      <c r="R17" s="107"/>
      <c r="S17" s="108"/>
      <c r="V17" s="789"/>
      <c r="W17" s="750"/>
      <c r="X17" s="37"/>
      <c r="Y17" s="37"/>
      <c r="Z17" s="37"/>
      <c r="AA17" s="37"/>
      <c r="AB17" s="69"/>
      <c r="AC17" s="74"/>
    </row>
    <row r="18" spans="1:32" ht="15.75" hidden="1" thickBot="1" x14ac:dyDescent="0.3">
      <c r="A18" s="262"/>
      <c r="B18" s="168"/>
      <c r="C18" s="107"/>
      <c r="D18" s="278"/>
      <c r="E18" s="168"/>
      <c r="F18" s="107"/>
      <c r="G18" s="108"/>
      <c r="K18" s="262"/>
      <c r="L18" s="168"/>
      <c r="M18" s="168"/>
      <c r="N18" s="107"/>
      <c r="O18" s="262"/>
      <c r="P18" s="278"/>
      <c r="Q18" s="168"/>
      <c r="R18" s="107"/>
      <c r="S18" s="108"/>
      <c r="V18" s="737">
        <v>2</v>
      </c>
      <c r="W18" s="737"/>
      <c r="X18" s="737"/>
      <c r="Y18" s="422"/>
      <c r="Z18" s="422"/>
      <c r="AA18" s="422"/>
      <c r="AB18" s="422"/>
      <c r="AC18" s="271"/>
    </row>
    <row r="19" spans="1:32" ht="15.75" hidden="1" thickBot="1" x14ac:dyDescent="0.3">
      <c r="A19" s="149">
        <v>2</v>
      </c>
      <c r="B19" s="100" t="s">
        <v>53</v>
      </c>
      <c r="C19" s="24" t="s">
        <v>52</v>
      </c>
      <c r="D19" s="146" t="s">
        <v>49</v>
      </c>
      <c r="E19" s="145" t="s">
        <v>13</v>
      </c>
      <c r="F19" s="101" t="s">
        <v>87</v>
      </c>
      <c r="G19" s="75">
        <v>7988.32</v>
      </c>
      <c r="K19" s="150"/>
      <c r="L19" s="191"/>
      <c r="M19" s="191"/>
      <c r="N19" s="11"/>
      <c r="O19" s="10"/>
      <c r="P19" s="195"/>
      <c r="Q19" s="127"/>
      <c r="R19" s="196"/>
      <c r="S19" s="197"/>
      <c r="V19" s="740"/>
      <c r="W19" s="740"/>
      <c r="X19" s="740"/>
      <c r="Y19" s="9"/>
      <c r="Z19" s="9"/>
      <c r="AA19" s="9"/>
      <c r="AB19" s="9"/>
      <c r="AC19" s="249"/>
    </row>
    <row r="20" spans="1:32" ht="15.75" customHeight="1" thickBot="1" x14ac:dyDescent="0.3">
      <c r="A20" s="772" t="s">
        <v>29</v>
      </c>
      <c r="B20" s="773"/>
      <c r="C20" s="773"/>
      <c r="D20" s="773"/>
      <c r="E20" s="773"/>
      <c r="F20" s="774"/>
      <c r="G20" s="21">
        <f>SUM(G19:G19)</f>
        <v>7988.32</v>
      </c>
      <c r="K20" s="778" t="s">
        <v>29</v>
      </c>
      <c r="L20" s="779"/>
      <c r="M20" s="779"/>
      <c r="N20" s="779"/>
      <c r="O20" s="779"/>
      <c r="P20" s="779"/>
      <c r="Q20" s="779"/>
      <c r="R20" s="780"/>
      <c r="S20" s="131">
        <f>SUM(S19:S19)</f>
        <v>0</v>
      </c>
      <c r="V20" s="652" t="s">
        <v>29</v>
      </c>
      <c r="W20" s="653"/>
      <c r="X20" s="653"/>
      <c r="Y20" s="653"/>
      <c r="Z20" s="653"/>
      <c r="AA20" s="663"/>
      <c r="AB20" s="654"/>
      <c r="AC20" s="21">
        <f>SUM(AC8:AC17)</f>
        <v>200557.90000000002</v>
      </c>
    </row>
    <row r="21" spans="1:32" ht="15" hidden="1" customHeight="1" thickBot="1" x14ac:dyDescent="0.3">
      <c r="A21" s="16"/>
      <c r="B21" s="160"/>
      <c r="C21" s="60"/>
      <c r="D21" s="43"/>
      <c r="E21" s="11"/>
      <c r="F21" s="53"/>
      <c r="G21" s="119"/>
      <c r="K21" s="10"/>
      <c r="L21" s="186"/>
      <c r="M21" s="84"/>
      <c r="N21" s="193"/>
      <c r="O21" s="193"/>
      <c r="P21" s="27"/>
      <c r="Q21" s="24"/>
      <c r="R21" s="188"/>
      <c r="S21" s="335"/>
      <c r="V21" s="792"/>
      <c r="W21" s="765"/>
      <c r="X21" s="769"/>
      <c r="Y21" s="482"/>
      <c r="Z21" s="767"/>
      <c r="AA21" s="483"/>
      <c r="AB21" s="476"/>
      <c r="AC21" s="484"/>
      <c r="AF21" s="364"/>
    </row>
    <row r="22" spans="1:32" ht="15" hidden="1" customHeight="1" thickBot="1" x14ac:dyDescent="0.3">
      <c r="A22" s="16"/>
      <c r="B22" s="160"/>
      <c r="C22" s="60"/>
      <c r="D22" s="43"/>
      <c r="E22" s="11"/>
      <c r="F22" s="53"/>
      <c r="G22" s="119"/>
      <c r="K22" s="10"/>
      <c r="L22" s="186"/>
      <c r="M22" s="84"/>
      <c r="N22" s="193"/>
      <c r="O22" s="193"/>
      <c r="P22" s="27"/>
      <c r="Q22" s="24"/>
      <c r="R22" s="188"/>
      <c r="S22" s="335"/>
      <c r="V22" s="793"/>
      <c r="W22" s="766"/>
      <c r="X22" s="770"/>
      <c r="Y22" s="485"/>
      <c r="Z22" s="768"/>
      <c r="AA22" s="483"/>
      <c r="AB22" s="480"/>
      <c r="AC22" s="486"/>
    </row>
    <row r="23" spans="1:32" ht="15" hidden="1" customHeight="1" thickBot="1" x14ac:dyDescent="0.3">
      <c r="A23" s="16"/>
      <c r="B23" s="160"/>
      <c r="C23" s="60"/>
      <c r="D23" s="43"/>
      <c r="E23" s="11"/>
      <c r="F23" s="53"/>
      <c r="G23" s="119"/>
      <c r="K23" s="10"/>
      <c r="L23" s="186"/>
      <c r="M23" s="84"/>
      <c r="N23" s="193"/>
      <c r="O23" s="193"/>
      <c r="P23" s="27"/>
      <c r="Q23" s="24"/>
      <c r="R23" s="188"/>
      <c r="S23" s="335"/>
      <c r="V23" s="428"/>
      <c r="W23" s="429"/>
      <c r="X23" s="428"/>
      <c r="Y23" s="428"/>
      <c r="Z23" s="428"/>
      <c r="AA23" s="428"/>
      <c r="AB23" s="196"/>
      <c r="AC23" s="430"/>
    </row>
    <row r="24" spans="1:32" ht="17.25" hidden="1" customHeight="1" x14ac:dyDescent="0.25">
      <c r="A24" s="16"/>
      <c r="B24" s="160" t="s">
        <v>91</v>
      </c>
      <c r="C24" s="60"/>
      <c r="D24" s="43"/>
      <c r="E24" s="3" t="s">
        <v>11</v>
      </c>
      <c r="F24" s="53" t="s">
        <v>92</v>
      </c>
      <c r="G24" s="119">
        <v>21785.200000000001</v>
      </c>
      <c r="K24" s="785">
        <v>2</v>
      </c>
      <c r="L24" s="186" t="s">
        <v>110</v>
      </c>
      <c r="M24" s="84"/>
      <c r="N24" s="193"/>
      <c r="O24" s="220"/>
      <c r="P24" s="48"/>
      <c r="Q24" s="91"/>
      <c r="R24" s="52"/>
      <c r="S24" s="75"/>
      <c r="V24" s="3"/>
      <c r="W24" s="340"/>
      <c r="X24" s="3"/>
      <c r="Y24" s="3"/>
      <c r="Z24" s="3"/>
      <c r="AA24" s="3"/>
      <c r="AB24" s="102"/>
      <c r="AC24" s="115"/>
    </row>
    <row r="25" spans="1:32" ht="17.25" hidden="1" customHeight="1" x14ac:dyDescent="0.25">
      <c r="A25" s="16"/>
      <c r="B25" s="160"/>
      <c r="C25" s="60"/>
      <c r="D25" s="43"/>
      <c r="E25" s="3"/>
      <c r="F25" s="53"/>
      <c r="G25" s="119"/>
      <c r="K25" s="786"/>
      <c r="L25" s="371"/>
      <c r="M25" s="194"/>
      <c r="N25" s="166"/>
      <c r="O25" s="189"/>
      <c r="P25" s="43"/>
      <c r="Q25" s="11"/>
      <c r="R25" s="121"/>
      <c r="S25" s="197"/>
      <c r="V25" s="3">
        <v>2</v>
      </c>
      <c r="W25" s="736" t="s">
        <v>110</v>
      </c>
      <c r="X25" s="3"/>
      <c r="Y25" s="3"/>
      <c r="Z25" s="3"/>
      <c r="AA25" s="3"/>
      <c r="AB25" s="102"/>
      <c r="AC25" s="115"/>
    </row>
    <row r="26" spans="1:32" ht="17.25" hidden="1" customHeight="1" thickBot="1" x14ac:dyDescent="0.3">
      <c r="A26" s="16"/>
      <c r="B26" s="160"/>
      <c r="C26" s="60"/>
      <c r="D26" s="43"/>
      <c r="E26" s="3"/>
      <c r="F26" s="53"/>
      <c r="G26" s="119"/>
      <c r="K26" s="786"/>
      <c r="L26" s="371"/>
      <c r="M26" s="194"/>
      <c r="N26" s="166"/>
      <c r="O26" s="189"/>
      <c r="P26" s="43"/>
      <c r="Q26" s="11"/>
      <c r="R26" s="121"/>
      <c r="S26" s="197"/>
      <c r="V26" s="3"/>
      <c r="W26" s="635"/>
      <c r="X26" s="3"/>
      <c r="Y26" s="3"/>
      <c r="Z26" s="3"/>
      <c r="AA26" s="3"/>
      <c r="AB26" s="102"/>
      <c r="AC26" s="115"/>
    </row>
    <row r="27" spans="1:32" ht="17.25" hidden="1" customHeight="1" x14ac:dyDescent="0.25">
      <c r="A27" s="16"/>
      <c r="B27" s="160"/>
      <c r="C27" s="60"/>
      <c r="D27" s="43"/>
      <c r="E27" s="3"/>
      <c r="F27" s="53"/>
      <c r="G27" s="119"/>
      <c r="K27" s="786"/>
      <c r="L27" s="371"/>
      <c r="M27" s="194"/>
      <c r="N27" s="166"/>
      <c r="O27" s="189"/>
      <c r="P27" s="43"/>
      <c r="Q27" s="11"/>
      <c r="R27" s="121"/>
      <c r="S27" s="197"/>
      <c r="V27" s="736">
        <v>2</v>
      </c>
      <c r="W27" s="736" t="s">
        <v>110</v>
      </c>
      <c r="X27" s="319"/>
      <c r="Y27" s="297"/>
      <c r="Z27" s="437"/>
      <c r="AA27" s="705"/>
      <c r="AB27" s="300"/>
      <c r="AC27" s="298"/>
    </row>
    <row r="28" spans="1:32" ht="17.25" hidden="1" customHeight="1" thickBot="1" x14ac:dyDescent="0.3">
      <c r="A28" s="16"/>
      <c r="B28" s="160"/>
      <c r="C28" s="60"/>
      <c r="D28" s="43"/>
      <c r="E28" s="3"/>
      <c r="F28" s="53"/>
      <c r="G28" s="119"/>
      <c r="K28" s="786"/>
      <c r="L28" s="371"/>
      <c r="M28" s="194"/>
      <c r="N28" s="166"/>
      <c r="O28" s="189"/>
      <c r="P28" s="43"/>
      <c r="Q28" s="11"/>
      <c r="R28" s="121"/>
      <c r="S28" s="197"/>
      <c r="V28" s="701"/>
      <c r="W28" s="701"/>
      <c r="X28" s="299"/>
      <c r="Y28" s="266"/>
      <c r="Z28" s="438"/>
      <c r="AA28" s="666"/>
      <c r="AB28" s="458"/>
      <c r="AC28" s="301"/>
    </row>
    <row r="29" spans="1:32" ht="17.25" customHeight="1" x14ac:dyDescent="0.25">
      <c r="A29" s="16"/>
      <c r="B29" s="160"/>
      <c r="C29" s="166"/>
      <c r="D29" s="43"/>
      <c r="E29" s="453"/>
      <c r="F29" s="53"/>
      <c r="G29" s="119"/>
      <c r="K29" s="786"/>
      <c r="L29" s="371"/>
      <c r="M29" s="273"/>
      <c r="N29" s="166"/>
      <c r="O29" s="189"/>
      <c r="P29" s="43"/>
      <c r="Q29" s="11"/>
      <c r="R29" s="53"/>
      <c r="S29" s="267"/>
      <c r="V29" s="445">
        <v>1</v>
      </c>
      <c r="W29" s="736" t="s">
        <v>110</v>
      </c>
      <c r="X29" s="319" t="s">
        <v>228</v>
      </c>
      <c r="Y29" s="297" t="s">
        <v>114</v>
      </c>
      <c r="Z29" s="440" t="s">
        <v>285</v>
      </c>
      <c r="AA29" s="190" t="s">
        <v>13</v>
      </c>
      <c r="AB29" s="52" t="s">
        <v>286</v>
      </c>
      <c r="AC29" s="136">
        <v>21384.14</v>
      </c>
    </row>
    <row r="30" spans="1:32" ht="17.25" customHeight="1" thickBot="1" x14ac:dyDescent="0.3">
      <c r="A30" s="16"/>
      <c r="B30" s="160"/>
      <c r="C30" s="166"/>
      <c r="D30" s="43"/>
      <c r="E30" s="453"/>
      <c r="F30" s="53"/>
      <c r="G30" s="119"/>
      <c r="K30" s="786"/>
      <c r="L30" s="371"/>
      <c r="M30" s="273"/>
      <c r="N30" s="166"/>
      <c r="O30" s="189"/>
      <c r="P30" s="43"/>
      <c r="Q30" s="11"/>
      <c r="R30" s="53"/>
      <c r="S30" s="267"/>
      <c r="V30" s="446"/>
      <c r="W30" s="701"/>
      <c r="X30" s="296" t="s">
        <v>287</v>
      </c>
      <c r="Y30" s="266"/>
      <c r="Z30" s="441"/>
      <c r="AA30" s="159" t="s">
        <v>13</v>
      </c>
      <c r="AB30" s="40" t="s">
        <v>288</v>
      </c>
      <c r="AC30" s="510">
        <v>33445.980000000003</v>
      </c>
    </row>
    <row r="31" spans="1:32" ht="17.25" customHeight="1" thickBot="1" x14ac:dyDescent="0.3">
      <c r="A31" s="16"/>
      <c r="B31" s="160"/>
      <c r="C31" s="166"/>
      <c r="D31" s="43"/>
      <c r="E31" s="453"/>
      <c r="F31" s="53"/>
      <c r="G31" s="119"/>
      <c r="K31" s="786"/>
      <c r="L31" s="371"/>
      <c r="M31" s="273"/>
      <c r="N31" s="166"/>
      <c r="O31" s="189"/>
      <c r="P31" s="43"/>
      <c r="Q31" s="11"/>
      <c r="R31" s="53"/>
      <c r="S31" s="267"/>
      <c r="V31" s="447"/>
      <c r="W31" s="701"/>
      <c r="X31" s="265"/>
      <c r="Y31" s="265"/>
      <c r="Z31" s="444"/>
      <c r="AA31" s="105" t="s">
        <v>13</v>
      </c>
      <c r="AB31" s="34" t="s">
        <v>289</v>
      </c>
      <c r="AC31" s="88">
        <v>10540.17</v>
      </c>
    </row>
    <row r="32" spans="1:32" ht="17.25" hidden="1" customHeight="1" x14ac:dyDescent="0.25">
      <c r="A32" s="16"/>
      <c r="B32" s="160"/>
      <c r="C32" s="166"/>
      <c r="D32" s="43"/>
      <c r="E32" s="453"/>
      <c r="F32" s="53"/>
      <c r="G32" s="119"/>
      <c r="K32" s="786"/>
      <c r="L32" s="371"/>
      <c r="M32" s="273"/>
      <c r="N32" s="166"/>
      <c r="O32" s="189"/>
      <c r="P32" s="43"/>
      <c r="Q32" s="11"/>
      <c r="R32" s="53"/>
      <c r="S32" s="267"/>
      <c r="V32" s="448"/>
      <c r="W32" s="449"/>
      <c r="X32" s="370"/>
      <c r="Y32" s="266"/>
      <c r="Z32" s="441"/>
      <c r="AA32" s="414"/>
      <c r="AB32" s="455"/>
      <c r="AC32" s="448"/>
    </row>
    <row r="33" spans="1:38" ht="17.25" hidden="1" customHeight="1" x14ac:dyDescent="0.25">
      <c r="A33" s="16"/>
      <c r="B33" s="160"/>
      <c r="C33" s="166"/>
      <c r="D33" s="43"/>
      <c r="E33" s="453"/>
      <c r="F33" s="53"/>
      <c r="G33" s="119"/>
      <c r="K33" s="786"/>
      <c r="L33" s="371"/>
      <c r="M33" s="273"/>
      <c r="N33" s="166"/>
      <c r="O33" s="189"/>
      <c r="P33" s="43"/>
      <c r="Q33" s="11"/>
      <c r="R33" s="53"/>
      <c r="S33" s="267"/>
      <c r="V33" s="448"/>
      <c r="W33" s="449"/>
      <c r="X33" s="370"/>
      <c r="Y33" s="266"/>
      <c r="Z33" s="441"/>
      <c r="AA33" s="414"/>
      <c r="AB33" s="455"/>
      <c r="AC33" s="448"/>
    </row>
    <row r="34" spans="1:38" ht="17.25" hidden="1" customHeight="1" thickBot="1" x14ac:dyDescent="0.3">
      <c r="A34" s="16"/>
      <c r="B34" s="160"/>
      <c r="C34" s="166"/>
      <c r="D34" s="43"/>
      <c r="E34" s="453"/>
      <c r="F34" s="53"/>
      <c r="G34" s="119"/>
      <c r="K34" s="786"/>
      <c r="L34" s="371"/>
      <c r="M34" s="273"/>
      <c r="N34" s="166"/>
      <c r="O34" s="189"/>
      <c r="P34" s="43"/>
      <c r="Q34" s="11"/>
      <c r="R34" s="53"/>
      <c r="S34" s="267"/>
      <c r="V34" s="448"/>
      <c r="W34" s="449"/>
      <c r="X34" s="370"/>
      <c r="Y34" s="266"/>
      <c r="Z34" s="441"/>
      <c r="AA34" s="414"/>
      <c r="AB34" s="455"/>
      <c r="AC34" s="448"/>
    </row>
    <row r="35" spans="1:38" ht="15.75" customHeight="1" x14ac:dyDescent="0.25">
      <c r="A35" s="16"/>
      <c r="B35" s="160"/>
      <c r="C35" s="166"/>
      <c r="D35" s="43"/>
      <c r="E35" s="9"/>
      <c r="F35" s="53"/>
      <c r="G35" s="119"/>
      <c r="K35" s="786"/>
      <c r="L35" s="160"/>
      <c r="M35" s="273"/>
      <c r="N35" s="166"/>
      <c r="O35" s="189"/>
      <c r="P35" s="43"/>
      <c r="Q35" s="9"/>
      <c r="R35" s="53"/>
      <c r="S35" s="267"/>
      <c r="V35" s="627">
        <v>2</v>
      </c>
      <c r="W35" s="627" t="s">
        <v>110</v>
      </c>
      <c r="X35" s="297" t="s">
        <v>228</v>
      </c>
      <c r="Y35" s="297" t="s">
        <v>52</v>
      </c>
      <c r="Z35" s="440" t="s">
        <v>236</v>
      </c>
      <c r="AA35" s="159" t="s">
        <v>13</v>
      </c>
      <c r="AB35" s="40" t="s">
        <v>290</v>
      </c>
      <c r="AC35" s="510">
        <v>10489.14</v>
      </c>
    </row>
    <row r="36" spans="1:38" ht="15.75" customHeight="1" x14ac:dyDescent="0.25">
      <c r="A36" s="16"/>
      <c r="B36" s="160"/>
      <c r="C36" s="166"/>
      <c r="D36" s="43"/>
      <c r="E36" s="9"/>
      <c r="F36" s="53"/>
      <c r="G36" s="119"/>
      <c r="K36" s="786"/>
      <c r="L36" s="160"/>
      <c r="M36" s="273"/>
      <c r="N36" s="166"/>
      <c r="O36" s="189"/>
      <c r="P36" s="43"/>
      <c r="Q36" s="9"/>
      <c r="R36" s="53"/>
      <c r="S36" s="267"/>
      <c r="V36" s="630"/>
      <c r="W36" s="630"/>
      <c r="X36" s="266" t="s">
        <v>237</v>
      </c>
      <c r="Y36" s="266"/>
      <c r="Z36" s="441"/>
      <c r="AA36" s="159" t="s">
        <v>13</v>
      </c>
      <c r="AB36" s="40" t="s">
        <v>291</v>
      </c>
      <c r="AC36" s="510">
        <v>14015.72</v>
      </c>
    </row>
    <row r="37" spans="1:38" ht="15.75" customHeight="1" x14ac:dyDescent="0.25">
      <c r="A37" s="16"/>
      <c r="B37" s="160"/>
      <c r="C37" s="166"/>
      <c r="D37" s="43"/>
      <c r="E37" s="453"/>
      <c r="F37" s="53"/>
      <c r="G37" s="119"/>
      <c r="K37" s="786"/>
      <c r="L37" s="160"/>
      <c r="M37" s="273"/>
      <c r="N37" s="166"/>
      <c r="O37" s="189"/>
      <c r="P37" s="43"/>
      <c r="Q37" s="453"/>
      <c r="R37" s="53"/>
      <c r="S37" s="267"/>
      <c r="V37" s="630"/>
      <c r="W37" s="630"/>
      <c r="X37" s="370"/>
      <c r="Y37" s="266"/>
      <c r="Z37" s="565"/>
      <c r="AA37" s="159" t="s">
        <v>13</v>
      </c>
      <c r="AB37" s="40" t="s">
        <v>292</v>
      </c>
      <c r="AC37" s="510">
        <v>19685.419999999998</v>
      </c>
    </row>
    <row r="38" spans="1:38" ht="15.75" customHeight="1" x14ac:dyDescent="0.25">
      <c r="A38" s="16"/>
      <c r="B38" s="160"/>
      <c r="C38" s="166"/>
      <c r="D38" s="43"/>
      <c r="E38" s="453"/>
      <c r="F38" s="53"/>
      <c r="G38" s="119"/>
      <c r="K38" s="786"/>
      <c r="L38" s="160"/>
      <c r="M38" s="273"/>
      <c r="N38" s="166"/>
      <c r="O38" s="189"/>
      <c r="P38" s="43"/>
      <c r="Q38" s="453"/>
      <c r="R38" s="53"/>
      <c r="S38" s="267"/>
      <c r="V38" s="630"/>
      <c r="W38" s="630"/>
      <c r="X38" s="632"/>
      <c r="Y38" s="628"/>
      <c r="Z38" s="633"/>
      <c r="AA38" s="159" t="s">
        <v>187</v>
      </c>
      <c r="AB38" s="40" t="s">
        <v>293</v>
      </c>
      <c r="AC38" s="510">
        <v>15305.92</v>
      </c>
    </row>
    <row r="39" spans="1:38" ht="15.75" customHeight="1" thickBot="1" x14ac:dyDescent="0.3">
      <c r="A39" s="16"/>
      <c r="B39" s="160"/>
      <c r="C39" s="166"/>
      <c r="D39" s="43"/>
      <c r="E39" s="9"/>
      <c r="F39" s="53"/>
      <c r="G39" s="119"/>
      <c r="K39" s="786"/>
      <c r="L39" s="160"/>
      <c r="M39" s="273"/>
      <c r="N39" s="166"/>
      <c r="O39" s="189"/>
      <c r="P39" s="43"/>
      <c r="Q39" s="9"/>
      <c r="R39" s="53"/>
      <c r="S39" s="267"/>
      <c r="V39" s="631"/>
      <c r="W39" s="630"/>
      <c r="X39" s="628"/>
      <c r="Y39" s="628"/>
      <c r="Z39" s="633"/>
      <c r="AA39" s="159" t="s">
        <v>13</v>
      </c>
      <c r="AB39" s="40" t="s">
        <v>294</v>
      </c>
      <c r="AC39" s="510">
        <v>35488.11</v>
      </c>
    </row>
    <row r="40" spans="1:38" ht="15.75" customHeight="1" x14ac:dyDescent="0.25">
      <c r="A40" s="16"/>
      <c r="B40" s="160"/>
      <c r="C40" s="166"/>
      <c r="D40" s="43"/>
      <c r="E40" s="509"/>
      <c r="F40" s="53"/>
      <c r="G40" s="119"/>
      <c r="K40" s="786"/>
      <c r="L40" s="160"/>
      <c r="M40" s="273"/>
      <c r="N40" s="166"/>
      <c r="O40" s="189"/>
      <c r="P40" s="43"/>
      <c r="Q40" s="509"/>
      <c r="R40" s="53"/>
      <c r="S40" s="267"/>
      <c r="V40" s="628">
        <v>3</v>
      </c>
      <c r="W40" s="627" t="s">
        <v>110</v>
      </c>
      <c r="X40" s="319" t="s">
        <v>228</v>
      </c>
      <c r="Y40" s="297" t="s">
        <v>137</v>
      </c>
      <c r="Z40" s="437" t="s">
        <v>353</v>
      </c>
      <c r="AA40" s="705" t="s">
        <v>13</v>
      </c>
      <c r="AB40" s="300" t="s">
        <v>354</v>
      </c>
      <c r="AC40" s="298">
        <v>15095.35</v>
      </c>
    </row>
    <row r="41" spans="1:38" ht="15.75" thickBot="1" x14ac:dyDescent="0.3">
      <c r="A41" s="16"/>
      <c r="B41" s="44"/>
      <c r="C41" s="166"/>
      <c r="D41" s="83"/>
      <c r="E41" s="9" t="s">
        <v>13</v>
      </c>
      <c r="F41" s="53" t="s">
        <v>93</v>
      </c>
      <c r="G41" s="119">
        <v>12093.04</v>
      </c>
      <c r="K41" s="787"/>
      <c r="L41" s="221"/>
      <c r="M41" s="222"/>
      <c r="N41" s="223"/>
      <c r="O41" s="224"/>
      <c r="P41" s="217"/>
      <c r="Q41" s="37"/>
      <c r="R41" s="208"/>
      <c r="S41" s="178"/>
      <c r="V41" s="629"/>
      <c r="W41" s="629"/>
      <c r="X41" s="296" t="s">
        <v>355</v>
      </c>
      <c r="Y41" s="265"/>
      <c r="Z41" s="493"/>
      <c r="AA41" s="666"/>
      <c r="AB41" s="312"/>
      <c r="AC41" s="135"/>
    </row>
    <row r="42" spans="1:38" ht="15.75" customHeight="1" thickBot="1" x14ac:dyDescent="0.3">
      <c r="A42" s="775" t="s">
        <v>15</v>
      </c>
      <c r="B42" s="776"/>
      <c r="C42" s="776"/>
      <c r="D42" s="776"/>
      <c r="E42" s="776"/>
      <c r="F42" s="777"/>
      <c r="G42" s="78">
        <f>SUM(G21:G41)</f>
        <v>33878.240000000005</v>
      </c>
      <c r="K42" s="782" t="s">
        <v>15</v>
      </c>
      <c r="L42" s="783"/>
      <c r="M42" s="783"/>
      <c r="N42" s="783"/>
      <c r="O42" s="783"/>
      <c r="P42" s="783"/>
      <c r="Q42" s="783"/>
      <c r="R42" s="784"/>
      <c r="S42" s="78">
        <f>SUM(S21:S41)</f>
        <v>0</v>
      </c>
      <c r="V42" s="652" t="s">
        <v>15</v>
      </c>
      <c r="W42" s="653"/>
      <c r="X42" s="653"/>
      <c r="Y42" s="653"/>
      <c r="Z42" s="653"/>
      <c r="AA42" s="653"/>
      <c r="AB42" s="654"/>
      <c r="AC42" s="21">
        <f>SUM(AC21:AC41)</f>
        <v>175449.94999999998</v>
      </c>
      <c r="AD42" s="10"/>
      <c r="AE42" s="10"/>
      <c r="AF42" s="10"/>
    </row>
    <row r="43" spans="1:38" ht="15.75" hidden="1" customHeight="1" thickBot="1" x14ac:dyDescent="0.3">
      <c r="A43" s="366"/>
      <c r="B43" s="367"/>
      <c r="C43" s="367"/>
      <c r="D43" s="367"/>
      <c r="E43" s="367"/>
      <c r="F43" s="367"/>
      <c r="G43" s="78"/>
      <c r="K43" s="368"/>
      <c r="L43" s="369"/>
      <c r="M43" s="369"/>
      <c r="N43" s="369"/>
      <c r="O43" s="369"/>
      <c r="P43" s="369"/>
      <c r="Q43" s="369"/>
      <c r="R43" s="369"/>
      <c r="S43" s="78"/>
      <c r="V43" s="765"/>
      <c r="W43" s="765"/>
      <c r="X43" s="483"/>
      <c r="Y43" s="483"/>
      <c r="Z43" s="483"/>
      <c r="AA43" s="487"/>
      <c r="AB43" s="483"/>
      <c r="AC43" s="488"/>
      <c r="AD43" s="10"/>
      <c r="AE43" s="270"/>
      <c r="AF43" s="853"/>
    </row>
    <row r="44" spans="1:38" ht="15.75" hidden="1" customHeight="1" x14ac:dyDescent="0.25">
      <c r="A44" s="434"/>
      <c r="B44" s="435"/>
      <c r="C44" s="435"/>
      <c r="D44" s="435"/>
      <c r="E44" s="435"/>
      <c r="F44" s="435"/>
      <c r="G44" s="78"/>
      <c r="K44" s="434"/>
      <c r="L44" s="435"/>
      <c r="M44" s="435"/>
      <c r="N44" s="435"/>
      <c r="O44" s="435"/>
      <c r="P44" s="435"/>
      <c r="Q44" s="435"/>
      <c r="R44" s="435"/>
      <c r="S44" s="78"/>
      <c r="V44" s="765"/>
      <c r="W44" s="765"/>
      <c r="X44" s="489"/>
      <c r="Y44" s="489"/>
      <c r="Z44" s="489"/>
      <c r="AA44" s="487"/>
      <c r="AB44" s="483"/>
      <c r="AC44" s="488"/>
      <c r="AD44" s="10"/>
      <c r="AE44" s="270"/>
      <c r="AF44" s="853"/>
    </row>
    <row r="45" spans="1:38" ht="15.75" hidden="1" customHeight="1" x14ac:dyDescent="0.25">
      <c r="A45" s="434"/>
      <c r="B45" s="435"/>
      <c r="C45" s="435"/>
      <c r="D45" s="435"/>
      <c r="E45" s="435"/>
      <c r="F45" s="435"/>
      <c r="G45" s="78"/>
      <c r="K45" s="434"/>
      <c r="L45" s="435"/>
      <c r="M45" s="435"/>
      <c r="N45" s="435"/>
      <c r="O45" s="435"/>
      <c r="P45" s="435"/>
      <c r="Q45" s="435"/>
      <c r="R45" s="435"/>
      <c r="S45" s="78"/>
      <c r="V45" s="765"/>
      <c r="W45" s="765"/>
      <c r="X45" s="489"/>
      <c r="Y45" s="489"/>
      <c r="Z45" s="489"/>
      <c r="AA45" s="487"/>
      <c r="AB45" s="483"/>
      <c r="AC45" s="488"/>
      <c r="AD45" s="10"/>
      <c r="AE45" s="270"/>
      <c r="AF45" s="853"/>
    </row>
    <row r="46" spans="1:38" ht="15.75" hidden="1" customHeight="1" thickBot="1" x14ac:dyDescent="0.3">
      <c r="A46" s="418"/>
      <c r="B46" s="419"/>
      <c r="C46" s="419"/>
      <c r="D46" s="419"/>
      <c r="E46" s="419"/>
      <c r="F46" s="419"/>
      <c r="G46" s="78"/>
      <c r="K46" s="368"/>
      <c r="L46" s="369"/>
      <c r="M46" s="369"/>
      <c r="N46" s="369"/>
      <c r="O46" s="369"/>
      <c r="P46" s="369"/>
      <c r="Q46" s="369"/>
      <c r="R46" s="369"/>
      <c r="S46" s="78"/>
      <c r="V46" s="766"/>
      <c r="W46" s="766"/>
      <c r="X46" s="489"/>
      <c r="Y46" s="489"/>
      <c r="Z46" s="489"/>
      <c r="AA46" s="487"/>
      <c r="AB46" s="483"/>
      <c r="AC46" s="488"/>
      <c r="AD46" s="10"/>
      <c r="AE46" s="10"/>
      <c r="AF46" s="688"/>
      <c r="AL46" s="364"/>
    </row>
    <row r="47" spans="1:38" ht="15.75" customHeight="1" thickBot="1" x14ac:dyDescent="0.3">
      <c r="A47" s="416"/>
      <c r="B47" s="417"/>
      <c r="C47" s="417"/>
      <c r="D47" s="417"/>
      <c r="E47" s="417"/>
      <c r="F47" s="417"/>
      <c r="G47" s="423"/>
      <c r="H47" s="20"/>
      <c r="I47" s="20"/>
      <c r="J47" s="20"/>
      <c r="K47" s="416"/>
      <c r="L47" s="417"/>
      <c r="M47" s="417"/>
      <c r="N47" s="417"/>
      <c r="O47" s="417"/>
      <c r="P47" s="417"/>
      <c r="Q47" s="417"/>
      <c r="R47" s="417"/>
      <c r="S47" s="423"/>
      <c r="T47" s="20"/>
      <c r="U47" s="20"/>
      <c r="V47" s="858" t="s">
        <v>198</v>
      </c>
      <c r="W47" s="653"/>
      <c r="X47" s="653"/>
      <c r="Y47" s="653"/>
      <c r="Z47" s="653"/>
      <c r="AA47" s="653"/>
      <c r="AB47" s="654"/>
      <c r="AC47" s="21">
        <f>SUM(AC43:AC46)</f>
        <v>0</v>
      </c>
    </row>
    <row r="48" spans="1:38" ht="15.75" hidden="1" customHeight="1" thickBot="1" x14ac:dyDescent="0.3">
      <c r="A48" s="366"/>
      <c r="B48" s="367"/>
      <c r="C48" s="367"/>
      <c r="D48" s="367"/>
      <c r="E48" s="367"/>
      <c r="F48" s="367"/>
      <c r="G48" s="78"/>
      <c r="K48" s="368"/>
      <c r="L48" s="369"/>
      <c r="M48" s="369"/>
      <c r="N48" s="369"/>
      <c r="O48" s="369"/>
      <c r="P48" s="369"/>
      <c r="Q48" s="369"/>
      <c r="R48" s="369"/>
      <c r="S48" s="78"/>
      <c r="V48" s="422"/>
      <c r="W48" s="422"/>
      <c r="X48" s="422"/>
      <c r="Y48" s="422"/>
      <c r="Z48" s="422"/>
      <c r="AA48" s="422"/>
      <c r="AB48" s="422"/>
      <c r="AC48" s="271"/>
    </row>
    <row r="49" spans="1:29" ht="15.75" hidden="1" customHeight="1" thickBot="1" x14ac:dyDescent="0.3">
      <c r="A49" s="366"/>
      <c r="B49" s="367"/>
      <c r="C49" s="367"/>
      <c r="D49" s="367"/>
      <c r="E49" s="367"/>
      <c r="F49" s="367"/>
      <c r="G49" s="78"/>
      <c r="K49" s="368"/>
      <c r="L49" s="369"/>
      <c r="M49" s="369"/>
      <c r="N49" s="369"/>
      <c r="O49" s="369"/>
      <c r="P49" s="369"/>
      <c r="Q49" s="369"/>
      <c r="R49" s="369"/>
      <c r="S49" s="78"/>
      <c r="V49" s="3"/>
      <c r="W49" s="3"/>
      <c r="X49" s="3"/>
      <c r="Y49" s="3"/>
      <c r="Z49" s="3"/>
      <c r="AA49" s="3"/>
      <c r="AB49" s="3"/>
      <c r="AC49" s="115"/>
    </row>
    <row r="50" spans="1:29" ht="15.75" hidden="1" customHeight="1" thickBot="1" x14ac:dyDescent="0.3">
      <c r="A50" s="366"/>
      <c r="B50" s="367"/>
      <c r="C50" s="367"/>
      <c r="D50" s="367"/>
      <c r="E50" s="367"/>
      <c r="F50" s="367"/>
      <c r="G50" s="78"/>
      <c r="K50" s="368"/>
      <c r="L50" s="369"/>
      <c r="M50" s="369"/>
      <c r="N50" s="369"/>
      <c r="O50" s="369"/>
      <c r="P50" s="369"/>
      <c r="Q50" s="369"/>
      <c r="R50" s="369"/>
      <c r="S50" s="78"/>
      <c r="V50" s="3"/>
      <c r="W50" s="3"/>
      <c r="X50" s="3"/>
      <c r="Y50" s="3"/>
      <c r="Z50" s="3"/>
      <c r="AA50" s="3"/>
      <c r="AB50" s="3"/>
      <c r="AC50" s="115"/>
    </row>
    <row r="51" spans="1:29" ht="15.75" customHeight="1" thickBot="1" x14ac:dyDescent="0.3">
      <c r="A51" s="80">
        <v>1</v>
      </c>
      <c r="B51" s="59"/>
      <c r="C51" s="32"/>
      <c r="D51" s="20"/>
      <c r="E51" s="31"/>
      <c r="F51" s="46"/>
      <c r="G51" s="35"/>
      <c r="K51" s="816">
        <v>1</v>
      </c>
      <c r="L51" s="818" t="s">
        <v>144</v>
      </c>
      <c r="M51" s="818"/>
      <c r="N51" s="190"/>
      <c r="O51" s="702"/>
      <c r="P51" s="188"/>
      <c r="Q51" s="27"/>
      <c r="R51" s="294"/>
      <c r="S51" s="71"/>
      <c r="V51" s="738">
        <v>1</v>
      </c>
      <c r="W51" s="859" t="s">
        <v>165</v>
      </c>
      <c r="X51" s="297" t="s">
        <v>212</v>
      </c>
      <c r="Y51" s="549" t="s">
        <v>164</v>
      </c>
      <c r="Z51" s="297" t="s">
        <v>214</v>
      </c>
      <c r="AA51" s="373" t="s">
        <v>13</v>
      </c>
      <c r="AB51" s="52" t="s">
        <v>351</v>
      </c>
      <c r="AC51" s="274">
        <v>21277.439999999999</v>
      </c>
    </row>
    <row r="52" spans="1:29" ht="15.75" customHeight="1" thickBot="1" x14ac:dyDescent="0.3">
      <c r="A52" s="225"/>
      <c r="B52" s="226"/>
      <c r="C52" s="86"/>
      <c r="D52" s="20"/>
      <c r="E52" s="20"/>
      <c r="F52" s="46"/>
      <c r="G52" s="62"/>
      <c r="K52" s="860"/>
      <c r="L52" s="861"/>
      <c r="M52" s="861"/>
      <c r="N52" s="83"/>
      <c r="O52" s="862"/>
      <c r="P52" s="48"/>
      <c r="Q52" s="27"/>
      <c r="R52" s="51"/>
      <c r="S52" s="71"/>
      <c r="V52" s="738"/>
      <c r="W52" s="746"/>
      <c r="X52" s="266" t="s">
        <v>215</v>
      </c>
      <c r="Y52" s="266"/>
      <c r="Z52" s="266"/>
      <c r="AA52" s="372"/>
      <c r="AB52" s="40"/>
      <c r="AC52" s="97"/>
    </row>
    <row r="53" spans="1:29" ht="15.75" hidden="1" customHeight="1" thickBot="1" x14ac:dyDescent="0.3">
      <c r="A53" s="225"/>
      <c r="B53" s="226"/>
      <c r="C53" s="86"/>
      <c r="D53" s="20"/>
      <c r="E53" s="20"/>
      <c r="F53" s="46"/>
      <c r="G53" s="62"/>
      <c r="K53" s="860"/>
      <c r="L53" s="861"/>
      <c r="M53" s="861"/>
      <c r="N53" s="83"/>
      <c r="O53" s="862"/>
      <c r="P53" s="48"/>
      <c r="Q53" s="27"/>
      <c r="R53" s="51"/>
      <c r="S53" s="71"/>
      <c r="V53" s="451"/>
      <c r="W53" s="746"/>
      <c r="X53" s="451"/>
      <c r="Y53" s="451"/>
      <c r="Z53" s="451"/>
      <c r="AA53" s="451"/>
      <c r="AB53" s="451"/>
      <c r="AC53" s="452"/>
    </row>
    <row r="54" spans="1:29" ht="15.75" hidden="1" customHeight="1" thickBot="1" x14ac:dyDescent="0.3">
      <c r="A54" s="225"/>
      <c r="B54" s="226"/>
      <c r="C54" s="86"/>
      <c r="D54" s="20"/>
      <c r="E54" s="20"/>
      <c r="F54" s="46"/>
      <c r="G54" s="62"/>
      <c r="K54" s="860"/>
      <c r="L54" s="861"/>
      <c r="M54" s="861"/>
      <c r="N54" s="83"/>
      <c r="O54" s="862"/>
      <c r="P54" s="48"/>
      <c r="Q54" s="27"/>
      <c r="R54" s="51"/>
      <c r="S54" s="71"/>
      <c r="V54" s="451"/>
      <c r="W54" s="746"/>
      <c r="X54" s="451"/>
      <c r="Y54" s="451"/>
      <c r="Z54" s="451"/>
      <c r="AA54" s="451"/>
      <c r="AB54" s="451"/>
      <c r="AC54" s="452"/>
    </row>
    <row r="55" spans="1:29" ht="15.75" hidden="1" customHeight="1" thickBot="1" x14ac:dyDescent="0.3">
      <c r="A55" s="225"/>
      <c r="B55" s="226"/>
      <c r="C55" s="86"/>
      <c r="D55" s="20"/>
      <c r="E55" s="20"/>
      <c r="F55" s="46"/>
      <c r="G55" s="62"/>
      <c r="K55" s="817"/>
      <c r="L55" s="819"/>
      <c r="M55" s="819"/>
      <c r="N55" s="105"/>
      <c r="O55" s="647"/>
      <c r="P55" s="86"/>
      <c r="Q55" s="20"/>
      <c r="R55" s="46"/>
      <c r="S55" s="62"/>
      <c r="V55" s="453"/>
      <c r="W55" s="747"/>
      <c r="X55" s="453"/>
      <c r="Y55" s="453"/>
      <c r="Z55" s="453"/>
      <c r="AA55" s="453"/>
      <c r="AB55" s="453"/>
      <c r="AC55" s="249"/>
    </row>
    <row r="56" spans="1:29" ht="15.75" customHeight="1" thickBot="1" x14ac:dyDescent="0.3">
      <c r="A56" s="834" t="s">
        <v>38</v>
      </c>
      <c r="B56" s="835"/>
      <c r="C56" s="835"/>
      <c r="D56" s="835"/>
      <c r="E56" s="835"/>
      <c r="F56" s="836"/>
      <c r="G56" s="62">
        <f>SUM(G51)</f>
        <v>0</v>
      </c>
      <c r="K56" s="837" t="s">
        <v>38</v>
      </c>
      <c r="L56" s="838"/>
      <c r="M56" s="838"/>
      <c r="N56" s="838"/>
      <c r="O56" s="838"/>
      <c r="P56" s="838"/>
      <c r="Q56" s="838"/>
      <c r="R56" s="839"/>
      <c r="S56" s="230">
        <f>SUM(S51)</f>
        <v>0</v>
      </c>
      <c r="U56" s="90"/>
      <c r="V56" s="652" t="s">
        <v>168</v>
      </c>
      <c r="W56" s="653"/>
      <c r="X56" s="653"/>
      <c r="Y56" s="653"/>
      <c r="Z56" s="653"/>
      <c r="AA56" s="653"/>
      <c r="AB56" s="654"/>
      <c r="AC56" s="21">
        <f>SUM(AC51:AC55)</f>
        <v>21277.439999999999</v>
      </c>
    </row>
    <row r="57" spans="1:29" ht="15.75" customHeight="1" thickBot="1" x14ac:dyDescent="0.3">
      <c r="A57" s="80">
        <v>1</v>
      </c>
      <c r="B57" s="59"/>
      <c r="C57" s="32"/>
      <c r="D57" s="20"/>
      <c r="E57" s="31"/>
      <c r="F57" s="46"/>
      <c r="G57" s="35"/>
      <c r="K57" s="816">
        <v>1</v>
      </c>
      <c r="L57" s="818" t="s">
        <v>144</v>
      </c>
      <c r="M57" s="818"/>
      <c r="N57" s="190"/>
      <c r="O57" s="702"/>
      <c r="P57" s="188"/>
      <c r="Q57" s="27"/>
      <c r="R57" s="26"/>
      <c r="S57" s="71"/>
      <c r="V57" s="738">
        <v>1</v>
      </c>
      <c r="W57" s="745" t="s">
        <v>181</v>
      </c>
      <c r="X57" s="295" t="s">
        <v>211</v>
      </c>
      <c r="Y57" s="297" t="s">
        <v>210</v>
      </c>
      <c r="Z57" s="297" t="s">
        <v>295</v>
      </c>
      <c r="AA57" s="636" t="s">
        <v>13</v>
      </c>
      <c r="AB57" s="295" t="s">
        <v>296</v>
      </c>
      <c r="AC57" s="298">
        <v>58825.01</v>
      </c>
    </row>
    <row r="58" spans="1:29" ht="15.75" customHeight="1" thickBot="1" x14ac:dyDescent="0.3">
      <c r="A58" s="225"/>
      <c r="B58" s="226"/>
      <c r="C58" s="86"/>
      <c r="D58" s="20"/>
      <c r="E58" s="20"/>
      <c r="F58" s="46"/>
      <c r="G58" s="62"/>
      <c r="K58" s="860"/>
      <c r="L58" s="861"/>
      <c r="M58" s="861"/>
      <c r="N58" s="83"/>
      <c r="O58" s="862"/>
      <c r="P58" s="48"/>
      <c r="Q58" s="27"/>
      <c r="R58" s="51"/>
      <c r="S58" s="71"/>
      <c r="V58" s="738"/>
      <c r="W58" s="746"/>
      <c r="X58" s="299" t="s">
        <v>297</v>
      </c>
      <c r="Y58" s="266"/>
      <c r="Z58" s="266"/>
      <c r="AA58" s="734"/>
      <c r="AB58" s="266"/>
      <c r="AC58" s="266"/>
    </row>
    <row r="59" spans="1:29" ht="15.75" hidden="1" customHeight="1" thickBot="1" x14ac:dyDescent="0.3">
      <c r="A59" s="225"/>
      <c r="B59" s="226"/>
      <c r="C59" s="86"/>
      <c r="D59" s="20"/>
      <c r="E59" s="20"/>
      <c r="F59" s="46"/>
      <c r="G59" s="62"/>
      <c r="K59" s="860"/>
      <c r="L59" s="861"/>
      <c r="M59" s="861"/>
      <c r="N59" s="83"/>
      <c r="O59" s="862"/>
      <c r="P59" s="48"/>
      <c r="Q59" s="27"/>
      <c r="R59" s="51"/>
      <c r="S59" s="71"/>
      <c r="V59" s="3"/>
      <c r="W59" s="746"/>
      <c r="X59" s="3"/>
      <c r="Y59" s="3"/>
      <c r="Z59" s="3"/>
      <c r="AA59" s="3"/>
      <c r="AB59" s="3"/>
      <c r="AC59" s="115"/>
    </row>
    <row r="60" spans="1:29" ht="15.75" hidden="1" customHeight="1" thickBot="1" x14ac:dyDescent="0.3">
      <c r="A60" s="225"/>
      <c r="B60" s="226"/>
      <c r="C60" s="86"/>
      <c r="D60" s="20"/>
      <c r="E60" s="20"/>
      <c r="F60" s="46"/>
      <c r="G60" s="62"/>
      <c r="K60" s="860"/>
      <c r="L60" s="861"/>
      <c r="M60" s="861"/>
      <c r="N60" s="83"/>
      <c r="O60" s="862"/>
      <c r="P60" s="48"/>
      <c r="Q60" s="27"/>
      <c r="R60" s="51"/>
      <c r="S60" s="71"/>
      <c r="V60" s="3"/>
      <c r="W60" s="746"/>
      <c r="X60" s="3"/>
      <c r="Y60" s="3"/>
      <c r="Z60" s="3"/>
      <c r="AA60" s="3"/>
      <c r="AB60" s="3"/>
      <c r="AC60" s="115"/>
    </row>
    <row r="61" spans="1:29" ht="15.75" hidden="1" customHeight="1" thickBot="1" x14ac:dyDescent="0.3">
      <c r="A61" s="225"/>
      <c r="B61" s="226"/>
      <c r="C61" s="86"/>
      <c r="D61" s="20"/>
      <c r="E61" s="20"/>
      <c r="F61" s="46"/>
      <c r="G61" s="62"/>
      <c r="K61" s="817"/>
      <c r="L61" s="819"/>
      <c r="M61" s="819"/>
      <c r="N61" s="105"/>
      <c r="O61" s="647"/>
      <c r="P61" s="86"/>
      <c r="Q61" s="20"/>
      <c r="R61" s="46"/>
      <c r="S61" s="62"/>
      <c r="V61" s="421"/>
      <c r="W61" s="747"/>
      <c r="X61" s="421"/>
      <c r="Y61" s="421"/>
      <c r="Z61" s="421"/>
      <c r="AA61" s="421"/>
      <c r="AB61" s="421"/>
      <c r="AC61" s="249"/>
    </row>
    <row r="62" spans="1:29" ht="15.75" customHeight="1" thickBot="1" x14ac:dyDescent="0.3">
      <c r="A62" s="834" t="s">
        <v>38</v>
      </c>
      <c r="B62" s="835"/>
      <c r="C62" s="835"/>
      <c r="D62" s="835"/>
      <c r="E62" s="835"/>
      <c r="F62" s="836"/>
      <c r="G62" s="62">
        <f>SUM(G57)</f>
        <v>0</v>
      </c>
      <c r="K62" s="837" t="s">
        <v>38</v>
      </c>
      <c r="L62" s="838"/>
      <c r="M62" s="838"/>
      <c r="N62" s="838"/>
      <c r="O62" s="838"/>
      <c r="P62" s="838"/>
      <c r="Q62" s="838"/>
      <c r="R62" s="839"/>
      <c r="S62" s="230">
        <f>SUM(S57)</f>
        <v>0</v>
      </c>
      <c r="U62" s="90"/>
      <c r="V62" s="652" t="s">
        <v>182</v>
      </c>
      <c r="W62" s="653"/>
      <c r="X62" s="653"/>
      <c r="Y62" s="653"/>
      <c r="Z62" s="653"/>
      <c r="AA62" s="653"/>
      <c r="AB62" s="654"/>
      <c r="AC62" s="21">
        <f>SUM(AC57:AC61)</f>
        <v>58825.01</v>
      </c>
    </row>
    <row r="63" spans="1:29" ht="15.75" hidden="1" customHeight="1" thickBot="1" x14ac:dyDescent="0.3">
      <c r="A63" s="81">
        <v>1</v>
      </c>
      <c r="B63" s="64" t="s">
        <v>46</v>
      </c>
      <c r="C63" s="30" t="s">
        <v>45</v>
      </c>
      <c r="D63" s="23" t="s">
        <v>94</v>
      </c>
      <c r="E63" s="31" t="s">
        <v>13</v>
      </c>
      <c r="F63" s="79" t="s">
        <v>95</v>
      </c>
      <c r="G63" s="161">
        <v>17988.73</v>
      </c>
      <c r="K63" s="801">
        <v>1</v>
      </c>
      <c r="L63" s="645" t="s">
        <v>111</v>
      </c>
      <c r="M63" s="806" t="s">
        <v>149</v>
      </c>
      <c r="N63" s="30" t="s">
        <v>45</v>
      </c>
      <c r="O63" s="700" t="s">
        <v>145</v>
      </c>
      <c r="P63" s="48" t="s">
        <v>84</v>
      </c>
      <c r="Q63" s="24" t="s">
        <v>13</v>
      </c>
      <c r="R63" s="79" t="s">
        <v>148</v>
      </c>
      <c r="S63" s="36">
        <v>76384.22</v>
      </c>
      <c r="V63" s="422">
        <v>1</v>
      </c>
      <c r="W63" s="748" t="s">
        <v>189</v>
      </c>
      <c r="X63" s="295"/>
      <c r="Y63" s="636"/>
      <c r="Z63" s="33"/>
      <c r="AA63" s="316"/>
      <c r="AB63" s="52"/>
      <c r="AC63" s="136"/>
    </row>
    <row r="64" spans="1:29" ht="15.75" hidden="1" customHeight="1" thickBot="1" x14ac:dyDescent="0.3">
      <c r="A64" s="310"/>
      <c r="B64" s="100"/>
      <c r="C64" s="27"/>
      <c r="D64" s="23"/>
      <c r="E64" s="27"/>
      <c r="F64" s="79"/>
      <c r="G64" s="163"/>
      <c r="K64" s="863"/>
      <c r="L64" s="646"/>
      <c r="M64" s="864"/>
      <c r="N64" s="27"/>
      <c r="O64" s="701"/>
      <c r="P64" s="48"/>
      <c r="Q64" s="11"/>
      <c r="R64" s="311"/>
      <c r="S64" s="267"/>
      <c r="V64" s="3"/>
      <c r="W64" s="749"/>
      <c r="X64" s="266"/>
      <c r="Y64" s="637"/>
      <c r="Z64" s="16"/>
      <c r="AA64" s="258"/>
      <c r="AB64" s="40"/>
      <c r="AC64" s="510"/>
    </row>
    <row r="65" spans="1:29" ht="15.75" hidden="1" customHeight="1" thickBot="1" x14ac:dyDescent="0.3">
      <c r="A65" s="310"/>
      <c r="B65" s="100"/>
      <c r="C65" s="27"/>
      <c r="D65" s="383"/>
      <c r="E65" s="27"/>
      <c r="F65" s="79"/>
      <c r="G65" s="163"/>
      <c r="K65" s="382"/>
      <c r="L65" s="380"/>
      <c r="M65" s="381"/>
      <c r="N65" s="27"/>
      <c r="O65" s="379"/>
      <c r="P65" s="384"/>
      <c r="Q65" s="11"/>
      <c r="R65" s="311"/>
      <c r="S65" s="267"/>
      <c r="V65" s="738">
        <v>2</v>
      </c>
      <c r="W65" s="3" t="s">
        <v>189</v>
      </c>
      <c r="X65" s="3"/>
      <c r="Y65" s="3"/>
      <c r="Z65" s="3"/>
      <c r="AA65" s="738"/>
      <c r="AB65" s="3"/>
      <c r="AC65" s="115"/>
    </row>
    <row r="66" spans="1:29" ht="15.75" hidden="1" customHeight="1" thickBot="1" x14ac:dyDescent="0.3">
      <c r="A66" s="310"/>
      <c r="B66" s="100"/>
      <c r="C66" s="27"/>
      <c r="D66" s="383"/>
      <c r="E66" s="27"/>
      <c r="F66" s="79"/>
      <c r="G66" s="163"/>
      <c r="K66" s="382"/>
      <c r="L66" s="380"/>
      <c r="M66" s="381"/>
      <c r="N66" s="27"/>
      <c r="O66" s="379"/>
      <c r="P66" s="384"/>
      <c r="Q66" s="11"/>
      <c r="R66" s="311"/>
      <c r="S66" s="267"/>
      <c r="V66" s="738"/>
      <c r="W66" s="3"/>
      <c r="X66" s="3"/>
      <c r="Y66" s="3"/>
      <c r="Z66" s="3"/>
      <c r="AA66" s="738"/>
      <c r="AB66" s="3"/>
      <c r="AC66" s="115"/>
    </row>
    <row r="67" spans="1:29" ht="15.75" hidden="1" customHeight="1" thickBot="1" x14ac:dyDescent="0.3">
      <c r="A67" s="81">
        <v>1</v>
      </c>
      <c r="B67" s="64" t="s">
        <v>46</v>
      </c>
      <c r="C67" s="30" t="s">
        <v>45</v>
      </c>
      <c r="D67" s="23" t="s">
        <v>94</v>
      </c>
      <c r="E67" s="31" t="s">
        <v>13</v>
      </c>
      <c r="F67" s="79" t="s">
        <v>95</v>
      </c>
      <c r="G67" s="161">
        <v>17988.73</v>
      </c>
      <c r="K67" s="801">
        <v>1</v>
      </c>
      <c r="L67" s="645" t="s">
        <v>111</v>
      </c>
      <c r="M67" s="806" t="s">
        <v>149</v>
      </c>
      <c r="N67" s="30" t="s">
        <v>45</v>
      </c>
      <c r="O67" s="700" t="s">
        <v>145</v>
      </c>
      <c r="P67" s="48" t="s">
        <v>84</v>
      </c>
      <c r="Q67" s="24" t="s">
        <v>13</v>
      </c>
      <c r="R67" s="79" t="s">
        <v>148</v>
      </c>
      <c r="S67" s="36">
        <v>76384.22</v>
      </c>
      <c r="V67" s="738">
        <v>1</v>
      </c>
      <c r="W67" s="3" t="s">
        <v>189</v>
      </c>
      <c r="X67" s="3"/>
      <c r="Y67" s="738"/>
      <c r="Z67" s="3"/>
      <c r="AA67" s="3"/>
      <c r="AB67" s="3"/>
      <c r="AC67" s="115"/>
    </row>
    <row r="68" spans="1:29" ht="15.75" hidden="1" customHeight="1" thickBot="1" x14ac:dyDescent="0.3">
      <c r="A68" s="310"/>
      <c r="B68" s="100"/>
      <c r="C68" s="27"/>
      <c r="D68" s="23"/>
      <c r="E68" s="27"/>
      <c r="F68" s="79"/>
      <c r="G68" s="163"/>
      <c r="K68" s="863"/>
      <c r="L68" s="646"/>
      <c r="M68" s="864"/>
      <c r="N68" s="27"/>
      <c r="O68" s="701"/>
      <c r="P68" s="48"/>
      <c r="Q68" s="11"/>
      <c r="R68" s="311"/>
      <c r="S68" s="267"/>
      <c r="V68" s="738"/>
      <c r="W68" s="3"/>
      <c r="X68" s="3"/>
      <c r="Y68" s="738"/>
      <c r="Z68" s="3"/>
      <c r="AA68" s="3"/>
      <c r="AB68" s="3"/>
      <c r="AC68" s="115"/>
    </row>
    <row r="69" spans="1:29" ht="15.75" hidden="1" customHeight="1" thickBot="1" x14ac:dyDescent="0.3">
      <c r="A69" s="310"/>
      <c r="B69" s="100"/>
      <c r="C69" s="27"/>
      <c r="D69" s="23"/>
      <c r="E69" s="27"/>
      <c r="F69" s="79"/>
      <c r="G69" s="163"/>
      <c r="K69" s="863"/>
      <c r="L69" s="646"/>
      <c r="M69" s="864"/>
      <c r="N69" s="27"/>
      <c r="O69" s="701"/>
      <c r="P69" s="48"/>
      <c r="Q69" s="11"/>
      <c r="R69" s="311"/>
      <c r="S69" s="267"/>
      <c r="V69" s="738"/>
      <c r="W69" s="3"/>
      <c r="X69" s="3"/>
      <c r="Y69" s="738"/>
      <c r="Z69" s="3"/>
      <c r="AA69" s="3"/>
      <c r="AB69" s="3"/>
      <c r="AC69" s="115"/>
    </row>
    <row r="70" spans="1:29" ht="15.75" hidden="1" customHeight="1" thickBot="1" x14ac:dyDescent="0.3">
      <c r="A70" s="310"/>
      <c r="B70" s="100"/>
      <c r="C70" s="27"/>
      <c r="D70" s="23"/>
      <c r="E70" s="27"/>
      <c r="F70" s="79"/>
      <c r="G70" s="163"/>
      <c r="K70" s="863"/>
      <c r="L70" s="646"/>
      <c r="M70" s="864"/>
      <c r="N70" s="27"/>
      <c r="O70" s="701"/>
      <c r="P70" s="48"/>
      <c r="Q70" s="11"/>
      <c r="R70" s="311"/>
      <c r="S70" s="267"/>
      <c r="V70" s="738"/>
      <c r="W70" s="3"/>
      <c r="X70" s="3"/>
      <c r="Y70" s="738"/>
      <c r="Z70" s="3"/>
      <c r="AA70" s="3"/>
      <c r="AB70" s="3"/>
      <c r="AC70" s="115"/>
    </row>
    <row r="71" spans="1:29" ht="15.75" hidden="1" customHeight="1" thickBot="1" x14ac:dyDescent="0.3">
      <c r="A71" s="310"/>
      <c r="B71" s="100"/>
      <c r="C71" s="27"/>
      <c r="D71" s="23"/>
      <c r="E71" s="27"/>
      <c r="F71" s="79"/>
      <c r="G71" s="163"/>
      <c r="K71" s="863"/>
      <c r="L71" s="646"/>
      <c r="M71" s="864"/>
      <c r="N71" s="27"/>
      <c r="O71" s="701"/>
      <c r="P71" s="48"/>
      <c r="Q71" s="11"/>
      <c r="R71" s="311"/>
      <c r="S71" s="267"/>
      <c r="V71" s="738"/>
      <c r="W71" s="3"/>
      <c r="X71" s="3"/>
      <c r="Y71" s="738"/>
      <c r="Z71" s="3"/>
      <c r="AA71" s="3"/>
      <c r="AB71" s="3"/>
      <c r="AC71" s="115"/>
    </row>
    <row r="72" spans="1:29" ht="15.75" hidden="1" customHeight="1" thickBot="1" x14ac:dyDescent="0.3">
      <c r="A72" s="310"/>
      <c r="B72" s="100"/>
      <c r="C72" s="27"/>
      <c r="D72" s="23"/>
      <c r="E72" s="27"/>
      <c r="F72" s="79"/>
      <c r="G72" s="163"/>
      <c r="K72" s="863"/>
      <c r="L72" s="646"/>
      <c r="M72" s="864"/>
      <c r="N72" s="27"/>
      <c r="O72" s="701"/>
      <c r="P72" s="48"/>
      <c r="Q72" s="11"/>
      <c r="R72" s="311"/>
      <c r="S72" s="267"/>
      <c r="V72" s="738"/>
      <c r="W72" s="3"/>
      <c r="X72" s="3"/>
      <c r="Y72" s="738"/>
      <c r="Z72" s="3"/>
      <c r="AA72" s="3"/>
      <c r="AB72" s="3"/>
      <c r="AC72" s="115"/>
    </row>
    <row r="73" spans="1:29" ht="15.75" hidden="1" customHeight="1" thickBot="1" x14ac:dyDescent="0.3">
      <c r="A73" s="310"/>
      <c r="B73" s="100"/>
      <c r="C73" s="27"/>
      <c r="D73" s="23"/>
      <c r="E73" s="27"/>
      <c r="F73" s="79"/>
      <c r="G73" s="163"/>
      <c r="K73" s="863"/>
      <c r="L73" s="646"/>
      <c r="M73" s="864"/>
      <c r="N73" s="27"/>
      <c r="O73" s="701"/>
      <c r="P73" s="48"/>
      <c r="Q73" s="11"/>
      <c r="R73" s="311"/>
      <c r="S73" s="267"/>
      <c r="V73" s="738"/>
      <c r="W73" s="3"/>
      <c r="X73" s="3"/>
      <c r="Y73" s="738"/>
      <c r="Z73" s="3"/>
      <c r="AA73" s="3"/>
      <c r="AB73" s="3"/>
      <c r="AC73" s="115"/>
    </row>
    <row r="74" spans="1:29" ht="15.75" hidden="1" customHeight="1" thickBot="1" x14ac:dyDescent="0.3">
      <c r="A74" s="164">
        <v>2</v>
      </c>
      <c r="B74" s="100" t="s">
        <v>53</v>
      </c>
      <c r="C74" s="27" t="s">
        <v>39</v>
      </c>
      <c r="D74" s="162" t="s">
        <v>96</v>
      </c>
      <c r="E74" s="27" t="s">
        <v>13</v>
      </c>
      <c r="F74" s="294" t="s">
        <v>97</v>
      </c>
      <c r="G74" s="163">
        <v>89650.86</v>
      </c>
      <c r="K74" s="863"/>
      <c r="L74" s="646"/>
      <c r="M74" s="864"/>
      <c r="N74" s="27" t="s">
        <v>39</v>
      </c>
      <c r="O74" s="701"/>
      <c r="P74" s="162"/>
      <c r="Q74" s="3"/>
      <c r="R74" s="40"/>
      <c r="S74" s="15"/>
      <c r="V74" s="738"/>
      <c r="W74" s="3"/>
      <c r="X74" s="3"/>
      <c r="Y74" s="738"/>
      <c r="Z74" s="3"/>
      <c r="AA74" s="3"/>
      <c r="AB74" s="3"/>
      <c r="AC74" s="115"/>
    </row>
    <row r="75" spans="1:29" ht="15.75" hidden="1" customHeight="1" thickBot="1" x14ac:dyDescent="0.3">
      <c r="A75" s="81">
        <v>1</v>
      </c>
      <c r="B75" s="64" t="s">
        <v>46</v>
      </c>
      <c r="C75" s="30" t="s">
        <v>45</v>
      </c>
      <c r="D75" s="23" t="s">
        <v>94</v>
      </c>
      <c r="E75" s="31" t="s">
        <v>13</v>
      </c>
      <c r="F75" s="79" t="s">
        <v>95</v>
      </c>
      <c r="G75" s="161">
        <v>17988.73</v>
      </c>
      <c r="K75" s="801">
        <v>1</v>
      </c>
      <c r="L75" s="645" t="s">
        <v>111</v>
      </c>
      <c r="M75" s="806" t="s">
        <v>149</v>
      </c>
      <c r="N75" s="30" t="s">
        <v>45</v>
      </c>
      <c r="O75" s="700" t="s">
        <v>145</v>
      </c>
      <c r="P75" s="48" t="s">
        <v>84</v>
      </c>
      <c r="Q75" s="24" t="s">
        <v>13</v>
      </c>
      <c r="R75" s="79" t="s">
        <v>148</v>
      </c>
      <c r="S75" s="36">
        <v>76384.22</v>
      </c>
      <c r="V75" s="738"/>
      <c r="W75" s="3"/>
      <c r="X75" s="3"/>
      <c r="Y75" s="3"/>
      <c r="Z75" s="3"/>
      <c r="AA75" s="3"/>
      <c r="AB75" s="3"/>
      <c r="AC75" s="115"/>
    </row>
    <row r="76" spans="1:29" ht="15.75" hidden="1" customHeight="1" thickBot="1" x14ac:dyDescent="0.3">
      <c r="A76" s="310"/>
      <c r="B76" s="100"/>
      <c r="C76" s="27"/>
      <c r="D76" s="23"/>
      <c r="E76" s="27"/>
      <c r="F76" s="79"/>
      <c r="G76" s="163"/>
      <c r="K76" s="863"/>
      <c r="L76" s="646"/>
      <c r="M76" s="864"/>
      <c r="N76" s="27"/>
      <c r="O76" s="701"/>
      <c r="P76" s="48"/>
      <c r="Q76" s="11"/>
      <c r="R76" s="311"/>
      <c r="S76" s="267"/>
      <c r="V76" s="738"/>
      <c r="W76" s="3"/>
      <c r="X76" s="3"/>
      <c r="Y76" s="3"/>
      <c r="Z76" s="3"/>
      <c r="AA76" s="3"/>
      <c r="AB76" s="3"/>
      <c r="AC76" s="115"/>
    </row>
    <row r="77" spans="1:29" ht="15.75" hidden="1" customHeight="1" thickBot="1" x14ac:dyDescent="0.3">
      <c r="A77" s="164">
        <v>2</v>
      </c>
      <c r="B77" s="100" t="s">
        <v>53</v>
      </c>
      <c r="C77" s="27" t="s">
        <v>39</v>
      </c>
      <c r="D77" s="162" t="s">
        <v>96</v>
      </c>
      <c r="E77" s="27" t="s">
        <v>13</v>
      </c>
      <c r="F77" s="26" t="s">
        <v>97</v>
      </c>
      <c r="G77" s="163">
        <v>89650.86</v>
      </c>
      <c r="K77" s="863"/>
      <c r="L77" s="646"/>
      <c r="M77" s="864"/>
      <c r="N77" s="27" t="s">
        <v>39</v>
      </c>
      <c r="O77" s="701"/>
      <c r="P77" s="162"/>
      <c r="Q77" s="3"/>
      <c r="R77" s="40"/>
      <c r="S77" s="15"/>
      <c r="V77" s="740"/>
      <c r="W77" s="421"/>
      <c r="X77" s="421"/>
      <c r="Y77" s="421"/>
      <c r="Z77" s="421"/>
      <c r="AA77" s="421"/>
      <c r="AB77" s="421"/>
      <c r="AC77" s="249"/>
    </row>
    <row r="78" spans="1:29" ht="15.75" customHeight="1" thickBot="1" x14ac:dyDescent="0.3">
      <c r="A78" s="867" t="s">
        <v>40</v>
      </c>
      <c r="B78" s="868"/>
      <c r="C78" s="868"/>
      <c r="D78" s="868"/>
      <c r="E78" s="868"/>
      <c r="F78" s="869"/>
      <c r="G78" s="170" t="e">
        <f>G75+G77+#REF!</f>
        <v>#REF!</v>
      </c>
      <c r="K78" s="870" t="s">
        <v>86</v>
      </c>
      <c r="L78" s="871"/>
      <c r="M78" s="871"/>
      <c r="N78" s="871"/>
      <c r="O78" s="871"/>
      <c r="P78" s="871"/>
      <c r="Q78" s="871"/>
      <c r="R78" s="872"/>
      <c r="S78" s="259" t="e">
        <f>S75+S77+#REF!</f>
        <v>#REF!</v>
      </c>
      <c r="V78" s="652" t="s">
        <v>188</v>
      </c>
      <c r="W78" s="653"/>
      <c r="X78" s="653"/>
      <c r="Y78" s="653"/>
      <c r="Z78" s="653"/>
      <c r="AA78" s="653"/>
      <c r="AB78" s="654"/>
      <c r="AC78" s="21">
        <f>SUM(AC63:AC77)</f>
        <v>0</v>
      </c>
    </row>
    <row r="79" spans="1:29" ht="15.75" hidden="1" customHeight="1" thickBot="1" x14ac:dyDescent="0.3">
      <c r="A79" s="256"/>
      <c r="B79" s="257"/>
      <c r="C79" s="257"/>
      <c r="D79" s="257"/>
      <c r="E79" s="257"/>
      <c r="F79" s="257"/>
      <c r="G79" s="170"/>
      <c r="K79" s="254"/>
      <c r="L79" s="255"/>
      <c r="M79" s="255"/>
      <c r="N79" s="255"/>
      <c r="O79" s="255"/>
      <c r="P79" s="255"/>
      <c r="Q79" s="255"/>
      <c r="R79" s="255"/>
      <c r="S79" s="231"/>
      <c r="V79" s="491"/>
      <c r="W79" s="492"/>
      <c r="X79" s="490"/>
      <c r="Y79" s="490"/>
      <c r="Z79" s="490"/>
      <c r="AA79" s="490"/>
      <c r="AB79" s="480"/>
      <c r="AC79" s="486"/>
    </row>
    <row r="80" spans="1:29" ht="15.75" customHeight="1" thickBot="1" x14ac:dyDescent="0.3">
      <c r="A80" s="524"/>
      <c r="B80" s="525"/>
      <c r="C80" s="525"/>
      <c r="D80" s="525"/>
      <c r="E80" s="525"/>
      <c r="F80" s="525"/>
      <c r="G80" s="529"/>
      <c r="H80" s="337"/>
      <c r="I80" s="337"/>
      <c r="J80" s="337"/>
      <c r="K80" s="527"/>
      <c r="L80" s="528"/>
      <c r="M80" s="528"/>
      <c r="N80" s="528"/>
      <c r="O80" s="528"/>
      <c r="P80" s="528"/>
      <c r="Q80" s="528"/>
      <c r="R80" s="528"/>
      <c r="S80" s="530"/>
      <c r="T80" s="337"/>
      <c r="U80" s="337"/>
      <c r="V80" s="752">
        <v>1</v>
      </c>
      <c r="W80" s="854" t="s">
        <v>151</v>
      </c>
      <c r="X80" s="398" t="s">
        <v>208</v>
      </c>
      <c r="Y80" s="297" t="s">
        <v>179</v>
      </c>
      <c r="Z80" s="297" t="s">
        <v>305</v>
      </c>
      <c r="AA80" s="297" t="s">
        <v>13</v>
      </c>
      <c r="AB80" s="300" t="s">
        <v>306</v>
      </c>
      <c r="AC80" s="442">
        <v>412381.21</v>
      </c>
    </row>
    <row r="81" spans="1:32" ht="15.75" customHeight="1" thickBot="1" x14ac:dyDescent="0.3">
      <c r="A81" s="524"/>
      <c r="B81" s="525"/>
      <c r="C81" s="525"/>
      <c r="D81" s="525"/>
      <c r="E81" s="525"/>
      <c r="F81" s="525"/>
      <c r="G81" s="529"/>
      <c r="H81" s="337"/>
      <c r="I81" s="337"/>
      <c r="J81" s="337"/>
      <c r="K81" s="527"/>
      <c r="L81" s="528"/>
      <c r="M81" s="528"/>
      <c r="N81" s="528"/>
      <c r="O81" s="528"/>
      <c r="P81" s="528"/>
      <c r="Q81" s="528"/>
      <c r="R81" s="528"/>
      <c r="S81" s="530"/>
      <c r="T81" s="337"/>
      <c r="U81" s="337"/>
      <c r="V81" s="857"/>
      <c r="W81" s="855"/>
      <c r="X81" s="296" t="s">
        <v>307</v>
      </c>
      <c r="Y81" s="265"/>
      <c r="Z81" s="265"/>
      <c r="AA81" s="265"/>
      <c r="AB81" s="265"/>
      <c r="AC81" s="265"/>
    </row>
    <row r="82" spans="1:32" ht="15.75" hidden="1" customHeight="1" thickBot="1" x14ac:dyDescent="0.3">
      <c r="A82" s="524"/>
      <c r="B82" s="525"/>
      <c r="C82" s="525"/>
      <c r="D82" s="525"/>
      <c r="E82" s="525"/>
      <c r="F82" s="525"/>
      <c r="G82" s="529"/>
      <c r="H82" s="337"/>
      <c r="I82" s="337"/>
      <c r="J82" s="337"/>
      <c r="K82" s="527"/>
      <c r="L82" s="528"/>
      <c r="M82" s="528"/>
      <c r="N82" s="528"/>
      <c r="O82" s="528"/>
      <c r="P82" s="528"/>
      <c r="Q82" s="528"/>
      <c r="R82" s="528"/>
      <c r="S82" s="530"/>
      <c r="T82" s="337"/>
      <c r="U82" s="337"/>
      <c r="V82" s="753"/>
      <c r="W82" s="856"/>
      <c r="X82" s="37"/>
      <c r="Y82" s="37"/>
      <c r="Z82" s="37"/>
      <c r="AA82" s="37"/>
      <c r="AB82" s="69"/>
      <c r="AC82" s="74"/>
    </row>
    <row r="83" spans="1:32" ht="15.75" customHeight="1" x14ac:dyDescent="0.25">
      <c r="A83" s="526">
        <v>1</v>
      </c>
      <c r="B83" s="172" t="s">
        <v>53</v>
      </c>
      <c r="C83" s="531" t="s">
        <v>98</v>
      </c>
      <c r="D83" s="531" t="s">
        <v>99</v>
      </c>
      <c r="E83" s="531" t="s">
        <v>13</v>
      </c>
      <c r="F83" s="532" t="s">
        <v>101</v>
      </c>
      <c r="G83" s="533">
        <v>291641.86</v>
      </c>
      <c r="H83" s="337"/>
      <c r="I83" s="337"/>
      <c r="J83" s="337"/>
      <c r="K83" s="812">
        <v>1</v>
      </c>
      <c r="L83" s="851" t="s">
        <v>151</v>
      </c>
      <c r="M83" s="534"/>
      <c r="N83" s="531"/>
      <c r="O83" s="531"/>
      <c r="P83" s="531"/>
      <c r="Q83" s="531"/>
      <c r="R83" s="531"/>
      <c r="S83" s="535"/>
      <c r="T83" s="337"/>
      <c r="U83" s="337"/>
      <c r="V83" s="752">
        <v>2</v>
      </c>
      <c r="W83" s="854" t="s">
        <v>151</v>
      </c>
      <c r="X83" s="295" t="s">
        <v>208</v>
      </c>
      <c r="Y83" s="297" t="s">
        <v>191</v>
      </c>
      <c r="Z83" s="297" t="s">
        <v>308</v>
      </c>
      <c r="AA83" s="297" t="s">
        <v>13</v>
      </c>
      <c r="AB83" s="393" t="s">
        <v>309</v>
      </c>
      <c r="AC83" s="298">
        <v>25000</v>
      </c>
    </row>
    <row r="84" spans="1:32" ht="15.75" customHeight="1" thickBot="1" x14ac:dyDescent="0.3">
      <c r="A84" s="173"/>
      <c r="B84" s="536" t="s">
        <v>100</v>
      </c>
      <c r="C84" s="536"/>
      <c r="D84" s="536"/>
      <c r="E84" s="536" t="s">
        <v>13</v>
      </c>
      <c r="F84" s="537" t="s">
        <v>102</v>
      </c>
      <c r="G84" s="538">
        <v>144718.13</v>
      </c>
      <c r="H84" s="337"/>
      <c r="I84" s="337"/>
      <c r="J84" s="337"/>
      <c r="K84" s="743"/>
      <c r="L84" s="852"/>
      <c r="M84" s="536"/>
      <c r="N84" s="536"/>
      <c r="O84" s="536"/>
      <c r="P84" s="536"/>
      <c r="Q84" s="536"/>
      <c r="R84" s="536"/>
      <c r="S84" s="539"/>
      <c r="T84" s="337"/>
      <c r="U84" s="337"/>
      <c r="V84" s="753"/>
      <c r="W84" s="856"/>
      <c r="X84" s="299" t="s">
        <v>310</v>
      </c>
      <c r="Y84" s="266"/>
      <c r="Z84" s="266"/>
      <c r="AA84" s="266"/>
      <c r="AB84" s="495"/>
      <c r="AC84" s="266"/>
    </row>
    <row r="85" spans="1:32" ht="15.75" customHeight="1" x14ac:dyDescent="0.25">
      <c r="A85" s="173"/>
      <c r="B85" s="540"/>
      <c r="C85" s="536"/>
      <c r="D85" s="536"/>
      <c r="E85" s="536" t="s">
        <v>13</v>
      </c>
      <c r="F85" s="537" t="s">
        <v>103</v>
      </c>
      <c r="G85" s="538">
        <v>135571.5</v>
      </c>
      <c r="H85" s="337"/>
      <c r="I85" s="337"/>
      <c r="J85" s="337"/>
      <c r="K85" s="743"/>
      <c r="L85" s="852"/>
      <c r="M85" s="540"/>
      <c r="N85" s="536"/>
      <c r="O85" s="536"/>
      <c r="P85" s="536"/>
      <c r="Q85" s="536"/>
      <c r="R85" s="537"/>
      <c r="S85" s="538"/>
      <c r="T85" s="337"/>
      <c r="U85" s="337"/>
      <c r="V85" s="865">
        <v>3</v>
      </c>
      <c r="W85" s="757" t="s">
        <v>151</v>
      </c>
      <c r="X85" s="295" t="s">
        <v>211</v>
      </c>
      <c r="Y85" s="297" t="s">
        <v>229</v>
      </c>
      <c r="Z85" s="297" t="s">
        <v>232</v>
      </c>
      <c r="AA85" s="642" t="s">
        <v>13</v>
      </c>
      <c r="AB85" s="657" t="s">
        <v>320</v>
      </c>
      <c r="AC85" s="735">
        <v>43668.480000000003</v>
      </c>
    </row>
    <row r="86" spans="1:32" ht="18" customHeight="1" thickBot="1" x14ac:dyDescent="0.3">
      <c r="A86" s="173"/>
      <c r="B86" s="540"/>
      <c r="C86" s="536"/>
      <c r="D86" s="536"/>
      <c r="E86" s="536"/>
      <c r="F86" s="537"/>
      <c r="G86" s="538"/>
      <c r="H86" s="337"/>
      <c r="I86" s="337"/>
      <c r="J86" s="337"/>
      <c r="K86" s="743"/>
      <c r="L86" s="852"/>
      <c r="M86" s="540"/>
      <c r="N86" s="536"/>
      <c r="O86" s="536"/>
      <c r="P86" s="536"/>
      <c r="Q86" s="536"/>
      <c r="R86" s="537"/>
      <c r="S86" s="538"/>
      <c r="T86" s="337"/>
      <c r="U86" s="337"/>
      <c r="V86" s="866"/>
      <c r="W86" s="758"/>
      <c r="X86" s="296" t="s">
        <v>233</v>
      </c>
      <c r="Y86" s="265"/>
      <c r="Z86" s="265"/>
      <c r="AA86" s="644"/>
      <c r="AB86" s="710"/>
      <c r="AC86" s="722"/>
    </row>
    <row r="87" spans="1:32" ht="18" customHeight="1" x14ac:dyDescent="0.25">
      <c r="A87" s="173"/>
      <c r="B87" s="540"/>
      <c r="C87" s="536"/>
      <c r="D87" s="536"/>
      <c r="E87" s="536"/>
      <c r="F87" s="537"/>
      <c r="G87" s="538"/>
      <c r="H87" s="337"/>
      <c r="I87" s="337"/>
      <c r="J87" s="337"/>
      <c r="K87" s="743"/>
      <c r="L87" s="852"/>
      <c r="M87" s="540"/>
      <c r="N87" s="536"/>
      <c r="O87" s="536"/>
      <c r="P87" s="536"/>
      <c r="Q87" s="536"/>
      <c r="R87" s="537"/>
      <c r="S87" s="538"/>
      <c r="T87" s="337"/>
      <c r="U87" s="337"/>
      <c r="V87" s="826">
        <v>4</v>
      </c>
      <c r="W87" s="701" t="s">
        <v>151</v>
      </c>
      <c r="X87" s="299" t="s">
        <v>208</v>
      </c>
      <c r="Y87" s="266" t="s">
        <v>204</v>
      </c>
      <c r="Z87" s="16" t="s">
        <v>216</v>
      </c>
      <c r="AA87" s="557" t="s">
        <v>13</v>
      </c>
      <c r="AB87" s="101" t="s">
        <v>311</v>
      </c>
      <c r="AC87" s="431">
        <v>10635.61</v>
      </c>
    </row>
    <row r="88" spans="1:32" ht="18" customHeight="1" x14ac:dyDescent="0.25">
      <c r="A88" s="173"/>
      <c r="B88" s="540"/>
      <c r="C88" s="536"/>
      <c r="D88" s="536"/>
      <c r="E88" s="536"/>
      <c r="F88" s="537"/>
      <c r="G88" s="538"/>
      <c r="H88" s="337"/>
      <c r="I88" s="337"/>
      <c r="J88" s="337"/>
      <c r="K88" s="743"/>
      <c r="L88" s="852"/>
      <c r="M88" s="540"/>
      <c r="N88" s="536"/>
      <c r="O88" s="536"/>
      <c r="P88" s="536"/>
      <c r="Q88" s="536"/>
      <c r="R88" s="537"/>
      <c r="S88" s="538"/>
      <c r="T88" s="337"/>
      <c r="U88" s="337"/>
      <c r="V88" s="827"/>
      <c r="W88" s="701"/>
      <c r="X88" s="299" t="s">
        <v>217</v>
      </c>
      <c r="Y88" s="266"/>
      <c r="Z88" s="16"/>
      <c r="AA88" s="523" t="s">
        <v>13</v>
      </c>
      <c r="AB88" s="102" t="s">
        <v>312</v>
      </c>
      <c r="AC88" s="432">
        <v>11905.14</v>
      </c>
    </row>
    <row r="89" spans="1:32" ht="18" customHeight="1" thickBot="1" x14ac:dyDescent="0.3">
      <c r="A89" s="173"/>
      <c r="B89" s="540"/>
      <c r="C89" s="536"/>
      <c r="D89" s="536"/>
      <c r="E89" s="536"/>
      <c r="F89" s="537"/>
      <c r="G89" s="538"/>
      <c r="H89" s="337"/>
      <c r="I89" s="337"/>
      <c r="J89" s="337"/>
      <c r="K89" s="743"/>
      <c r="L89" s="852"/>
      <c r="M89" s="540"/>
      <c r="N89" s="536"/>
      <c r="O89" s="536"/>
      <c r="P89" s="536"/>
      <c r="Q89" s="536"/>
      <c r="R89" s="537"/>
      <c r="S89" s="538"/>
      <c r="T89" s="337"/>
      <c r="U89" s="337"/>
      <c r="V89" s="828"/>
      <c r="W89" s="647"/>
      <c r="X89" s="566"/>
      <c r="Y89" s="550"/>
      <c r="Z89" s="396"/>
      <c r="AA89" s="556" t="s">
        <v>13</v>
      </c>
      <c r="AB89" s="69" t="s">
        <v>313</v>
      </c>
      <c r="AC89" s="433">
        <v>63247.43</v>
      </c>
    </row>
    <row r="90" spans="1:32" ht="15.75" customHeight="1" x14ac:dyDescent="0.25">
      <c r="A90" s="164"/>
      <c r="B90" s="541"/>
      <c r="C90" s="542"/>
      <c r="D90" s="542"/>
      <c r="E90" s="542"/>
      <c r="F90" s="543"/>
      <c r="G90" s="544"/>
      <c r="H90" s="337"/>
      <c r="I90" s="337"/>
      <c r="J90" s="337"/>
      <c r="K90" s="743"/>
      <c r="L90" s="852"/>
      <c r="M90" s="541"/>
      <c r="N90" s="542"/>
      <c r="O90" s="542"/>
      <c r="P90" s="542"/>
      <c r="Q90" s="542"/>
      <c r="R90" s="543"/>
      <c r="S90" s="544"/>
      <c r="T90" s="337"/>
      <c r="U90" s="337"/>
      <c r="V90" s="754">
        <v>5</v>
      </c>
      <c r="W90" s="745" t="s">
        <v>151</v>
      </c>
      <c r="X90" s="295" t="s">
        <v>208</v>
      </c>
      <c r="Y90" s="297" t="s">
        <v>192</v>
      </c>
      <c r="Z90" s="297" t="s">
        <v>314</v>
      </c>
      <c r="AA90" s="636" t="s">
        <v>13</v>
      </c>
      <c r="AB90" s="300" t="s">
        <v>315</v>
      </c>
      <c r="AC90" s="442">
        <v>24435.34</v>
      </c>
    </row>
    <row r="91" spans="1:32" ht="15.75" customHeight="1" thickBot="1" x14ac:dyDescent="0.3">
      <c r="A91" s="164"/>
      <c r="B91" s="541"/>
      <c r="C91" s="542"/>
      <c r="D91" s="542"/>
      <c r="E91" s="542"/>
      <c r="F91" s="543"/>
      <c r="G91" s="544"/>
      <c r="H91" s="337"/>
      <c r="I91" s="337"/>
      <c r="J91" s="337"/>
      <c r="K91" s="743"/>
      <c r="L91" s="852"/>
      <c r="M91" s="541"/>
      <c r="N91" s="542"/>
      <c r="O91" s="542"/>
      <c r="P91" s="542"/>
      <c r="Q91" s="542"/>
      <c r="R91" s="543"/>
      <c r="S91" s="544"/>
      <c r="T91" s="337"/>
      <c r="U91" s="337"/>
      <c r="V91" s="755"/>
      <c r="W91" s="746"/>
      <c r="X91" s="296" t="s">
        <v>316</v>
      </c>
      <c r="Y91" s="265"/>
      <c r="Z91" s="265"/>
      <c r="AA91" s="666"/>
      <c r="AB91" s="265"/>
      <c r="AC91" s="265"/>
    </row>
    <row r="92" spans="1:32" ht="15.75" hidden="1" customHeight="1" thickBot="1" x14ac:dyDescent="0.3">
      <c r="A92" s="164"/>
      <c r="B92" s="541"/>
      <c r="C92" s="542"/>
      <c r="D92" s="542"/>
      <c r="E92" s="542"/>
      <c r="F92" s="543"/>
      <c r="G92" s="544"/>
      <c r="H92" s="337"/>
      <c r="I92" s="337"/>
      <c r="J92" s="337"/>
      <c r="K92" s="743"/>
      <c r="L92" s="852"/>
      <c r="M92" s="541"/>
      <c r="N92" s="542"/>
      <c r="O92" s="542"/>
      <c r="P92" s="542"/>
      <c r="Q92" s="542"/>
      <c r="R92" s="543"/>
      <c r="S92" s="544"/>
      <c r="T92" s="337"/>
      <c r="U92" s="337"/>
      <c r="V92" s="756"/>
      <c r="W92" s="747"/>
      <c r="X92" s="421"/>
      <c r="Y92" s="421"/>
      <c r="Z92" s="421"/>
      <c r="AA92" s="421"/>
      <c r="AB92" s="154"/>
      <c r="AC92" s="249"/>
    </row>
    <row r="93" spans="1:32" ht="15.75" customHeight="1" x14ac:dyDescent="0.25">
      <c r="A93" s="164"/>
      <c r="B93" s="541"/>
      <c r="C93" s="542"/>
      <c r="D93" s="542"/>
      <c r="E93" s="542"/>
      <c r="F93" s="543"/>
      <c r="G93" s="544"/>
      <c r="H93" s="337"/>
      <c r="I93" s="337"/>
      <c r="J93" s="337"/>
      <c r="K93" s="743"/>
      <c r="L93" s="852"/>
      <c r="M93" s="541"/>
      <c r="N93" s="542"/>
      <c r="O93" s="542"/>
      <c r="P93" s="542"/>
      <c r="Q93" s="542"/>
      <c r="R93" s="543"/>
      <c r="S93" s="544"/>
      <c r="T93" s="337"/>
      <c r="U93" s="337"/>
      <c r="V93" s="752">
        <v>6</v>
      </c>
      <c r="W93" s="748" t="s">
        <v>151</v>
      </c>
      <c r="X93" s="295" t="s">
        <v>208</v>
      </c>
      <c r="Y93" s="297" t="s">
        <v>190</v>
      </c>
      <c r="Z93" s="297" t="s">
        <v>317</v>
      </c>
      <c r="AA93" s="636" t="s">
        <v>13</v>
      </c>
      <c r="AB93" s="300" t="s">
        <v>318</v>
      </c>
      <c r="AC93" s="442">
        <v>60561.760000000002</v>
      </c>
      <c r="AF93" s="90"/>
    </row>
    <row r="94" spans="1:32" ht="15.75" customHeight="1" thickBot="1" x14ac:dyDescent="0.3">
      <c r="A94" s="164"/>
      <c r="B94" s="541"/>
      <c r="C94" s="542"/>
      <c r="D94" s="542"/>
      <c r="E94" s="542"/>
      <c r="F94" s="543"/>
      <c r="G94" s="544"/>
      <c r="H94" s="337"/>
      <c r="I94" s="337"/>
      <c r="J94" s="337"/>
      <c r="K94" s="743"/>
      <c r="L94" s="852"/>
      <c r="M94" s="541"/>
      <c r="N94" s="542"/>
      <c r="O94" s="542"/>
      <c r="P94" s="542"/>
      <c r="Q94" s="542"/>
      <c r="R94" s="543"/>
      <c r="S94" s="544"/>
      <c r="T94" s="337"/>
      <c r="U94" s="337"/>
      <c r="V94" s="753"/>
      <c r="W94" s="722"/>
      <c r="X94" s="299" t="s">
        <v>319</v>
      </c>
      <c r="Y94" s="266"/>
      <c r="Z94" s="266"/>
      <c r="AA94" s="666"/>
      <c r="AB94" s="266"/>
      <c r="AC94" s="266"/>
    </row>
    <row r="95" spans="1:32" ht="15.75" hidden="1" customHeight="1" x14ac:dyDescent="0.25">
      <c r="A95" s="164"/>
      <c r="B95" s="541"/>
      <c r="C95" s="542"/>
      <c r="D95" s="542"/>
      <c r="E95" s="542"/>
      <c r="F95" s="543"/>
      <c r="G95" s="544"/>
      <c r="H95" s="337"/>
      <c r="I95" s="337"/>
      <c r="J95" s="337"/>
      <c r="K95" s="743"/>
      <c r="L95" s="852"/>
      <c r="M95" s="541"/>
      <c r="N95" s="542"/>
      <c r="O95" s="542"/>
      <c r="P95" s="542"/>
      <c r="Q95" s="542"/>
      <c r="R95" s="543"/>
      <c r="S95" s="544"/>
      <c r="T95" s="337"/>
      <c r="U95" s="337"/>
      <c r="V95" s="742"/>
      <c r="W95" s="748"/>
      <c r="X95" s="297"/>
      <c r="Y95" s="297"/>
      <c r="Z95" s="297"/>
      <c r="AA95" s="513"/>
      <c r="AB95" s="300"/>
      <c r="AC95" s="442"/>
    </row>
    <row r="96" spans="1:32" ht="15.75" hidden="1" customHeight="1" thickBot="1" x14ac:dyDescent="0.3">
      <c r="A96" s="164"/>
      <c r="B96" s="541"/>
      <c r="C96" s="542"/>
      <c r="D96" s="542"/>
      <c r="E96" s="542"/>
      <c r="F96" s="543"/>
      <c r="G96" s="544"/>
      <c r="H96" s="337"/>
      <c r="I96" s="337"/>
      <c r="J96" s="337"/>
      <c r="K96" s="743"/>
      <c r="L96" s="852"/>
      <c r="M96" s="541"/>
      <c r="N96" s="542"/>
      <c r="O96" s="542"/>
      <c r="P96" s="542"/>
      <c r="Q96" s="542"/>
      <c r="R96" s="543"/>
      <c r="S96" s="544"/>
      <c r="T96" s="337"/>
      <c r="U96" s="337"/>
      <c r="V96" s="743"/>
      <c r="W96" s="873"/>
      <c r="X96" s="266"/>
      <c r="Y96" s="266"/>
      <c r="Z96" s="266"/>
      <c r="AA96" s="266"/>
      <c r="AB96" s="266"/>
      <c r="AC96" s="266"/>
    </row>
    <row r="97" spans="1:29" ht="15.75" hidden="1" customHeight="1" thickBot="1" x14ac:dyDescent="0.3">
      <c r="A97" s="164"/>
      <c r="B97" s="541"/>
      <c r="C97" s="542"/>
      <c r="D97" s="542"/>
      <c r="E97" s="542"/>
      <c r="F97" s="543"/>
      <c r="G97" s="544"/>
      <c r="H97" s="337"/>
      <c r="I97" s="337"/>
      <c r="J97" s="337"/>
      <c r="K97" s="743"/>
      <c r="L97" s="852"/>
      <c r="M97" s="541"/>
      <c r="N97" s="542"/>
      <c r="O97" s="542"/>
      <c r="P97" s="542"/>
      <c r="Q97" s="542"/>
      <c r="R97" s="543"/>
      <c r="S97" s="544"/>
      <c r="T97" s="337"/>
      <c r="U97" s="337"/>
      <c r="V97" s="743"/>
      <c r="W97" s="749"/>
      <c r="X97" s="427"/>
      <c r="Y97" s="266"/>
      <c r="Z97" s="266"/>
      <c r="AA97" s="73"/>
      <c r="AB97" s="40"/>
      <c r="AC97" s="97"/>
    </row>
    <row r="98" spans="1:29" ht="15.75" hidden="1" customHeight="1" thickBot="1" x14ac:dyDescent="0.3">
      <c r="A98" s="164"/>
      <c r="B98" s="541"/>
      <c r="C98" s="542"/>
      <c r="D98" s="542"/>
      <c r="E98" s="542"/>
      <c r="F98" s="543"/>
      <c r="G98" s="544"/>
      <c r="H98" s="337"/>
      <c r="I98" s="337"/>
      <c r="J98" s="337"/>
      <c r="K98" s="743"/>
      <c r="L98" s="852"/>
      <c r="M98" s="541"/>
      <c r="N98" s="542"/>
      <c r="O98" s="542"/>
      <c r="P98" s="542"/>
      <c r="Q98" s="542"/>
      <c r="R98" s="543"/>
      <c r="S98" s="544"/>
      <c r="T98" s="337"/>
      <c r="U98" s="337"/>
      <c r="V98" s="751"/>
      <c r="W98" s="361"/>
      <c r="X98" s="37"/>
      <c r="Y98" s="37"/>
      <c r="Z98" s="37"/>
      <c r="AA98" s="37"/>
      <c r="AB98" s="37"/>
      <c r="AC98" s="74"/>
    </row>
    <row r="99" spans="1:29" ht="15.75" customHeight="1" x14ac:dyDescent="0.25">
      <c r="A99" s="164"/>
      <c r="B99" s="541"/>
      <c r="C99" s="542"/>
      <c r="D99" s="542"/>
      <c r="E99" s="542"/>
      <c r="F99" s="543"/>
      <c r="G99" s="544"/>
      <c r="H99" s="337"/>
      <c r="I99" s="337"/>
      <c r="J99" s="337"/>
      <c r="K99" s="743"/>
      <c r="L99" s="852"/>
      <c r="M99" s="541"/>
      <c r="N99" s="542"/>
      <c r="O99" s="542"/>
      <c r="P99" s="542"/>
      <c r="Q99" s="542"/>
      <c r="R99" s="543"/>
      <c r="S99" s="544"/>
      <c r="T99" s="337"/>
      <c r="U99" s="337"/>
      <c r="V99" s="742">
        <v>8</v>
      </c>
      <c r="W99" s="748" t="s">
        <v>151</v>
      </c>
      <c r="X99" s="295" t="s">
        <v>211</v>
      </c>
      <c r="Y99" s="297" t="s">
        <v>218</v>
      </c>
      <c r="Z99" s="297" t="s">
        <v>219</v>
      </c>
      <c r="AA99" s="145" t="s">
        <v>13</v>
      </c>
      <c r="AB99" s="52" t="s">
        <v>321</v>
      </c>
      <c r="AC99" s="274">
        <v>7614.59</v>
      </c>
    </row>
    <row r="100" spans="1:29" ht="15.75" customHeight="1" x14ac:dyDescent="0.25">
      <c r="A100" s="164"/>
      <c r="B100" s="541"/>
      <c r="C100" s="542"/>
      <c r="D100" s="542"/>
      <c r="E100" s="542"/>
      <c r="F100" s="543"/>
      <c r="G100" s="544"/>
      <c r="H100" s="337"/>
      <c r="I100" s="337"/>
      <c r="J100" s="337"/>
      <c r="K100" s="743"/>
      <c r="L100" s="852"/>
      <c r="M100" s="541"/>
      <c r="N100" s="542"/>
      <c r="O100" s="542"/>
      <c r="P100" s="542"/>
      <c r="Q100" s="542"/>
      <c r="R100" s="543"/>
      <c r="S100" s="544"/>
      <c r="T100" s="337"/>
      <c r="U100" s="337"/>
      <c r="V100" s="743"/>
      <c r="W100" s="873"/>
      <c r="X100" s="299" t="s">
        <v>220</v>
      </c>
      <c r="Y100" s="266"/>
      <c r="Z100" s="266"/>
      <c r="AA100" s="73" t="s">
        <v>13</v>
      </c>
      <c r="AB100" s="40" t="s">
        <v>322</v>
      </c>
      <c r="AC100" s="97">
        <v>5190.29</v>
      </c>
    </row>
    <row r="101" spans="1:29" ht="15.75" customHeight="1" thickBot="1" x14ac:dyDescent="0.3">
      <c r="A101" s="164"/>
      <c r="B101" s="541"/>
      <c r="C101" s="542"/>
      <c r="D101" s="542"/>
      <c r="E101" s="542"/>
      <c r="F101" s="543"/>
      <c r="G101" s="544"/>
      <c r="H101" s="337"/>
      <c r="I101" s="337"/>
      <c r="J101" s="337"/>
      <c r="K101" s="743"/>
      <c r="L101" s="852"/>
      <c r="M101" s="541"/>
      <c r="N101" s="542"/>
      <c r="O101" s="542"/>
      <c r="P101" s="542"/>
      <c r="Q101" s="542"/>
      <c r="R101" s="543"/>
      <c r="S101" s="544"/>
      <c r="T101" s="337"/>
      <c r="U101" s="337"/>
      <c r="V101" s="751"/>
      <c r="W101" s="722"/>
      <c r="X101" s="266"/>
      <c r="Y101" s="266"/>
      <c r="Z101" s="266"/>
      <c r="AA101" s="73" t="s">
        <v>13</v>
      </c>
      <c r="AB101" s="40" t="s">
        <v>323</v>
      </c>
      <c r="AC101" s="97">
        <v>12151.63</v>
      </c>
    </row>
    <row r="102" spans="1:29" ht="15.75" customHeight="1" x14ac:dyDescent="0.25">
      <c r="A102" s="164"/>
      <c r="B102" s="541"/>
      <c r="C102" s="542"/>
      <c r="D102" s="542"/>
      <c r="E102" s="542"/>
      <c r="F102" s="543"/>
      <c r="G102" s="544"/>
      <c r="H102" s="337"/>
      <c r="I102" s="337"/>
      <c r="J102" s="337"/>
      <c r="K102" s="743"/>
      <c r="L102" s="852"/>
      <c r="M102" s="541"/>
      <c r="N102" s="542"/>
      <c r="O102" s="542"/>
      <c r="P102" s="542"/>
      <c r="Q102" s="542"/>
      <c r="R102" s="543"/>
      <c r="S102" s="544"/>
      <c r="T102" s="337"/>
      <c r="U102" s="337"/>
      <c r="V102" s="752">
        <v>9</v>
      </c>
      <c r="W102" s="739" t="s">
        <v>151</v>
      </c>
      <c r="X102" s="297" t="s">
        <v>228</v>
      </c>
      <c r="Y102" s="297" t="s">
        <v>194</v>
      </c>
      <c r="Z102" s="33" t="s">
        <v>239</v>
      </c>
      <c r="AA102" s="607" t="s">
        <v>13</v>
      </c>
      <c r="AB102" s="40" t="s">
        <v>352</v>
      </c>
      <c r="AC102" s="97">
        <v>35000</v>
      </c>
    </row>
    <row r="103" spans="1:29" ht="15.75" customHeight="1" thickBot="1" x14ac:dyDescent="0.3">
      <c r="A103" s="164"/>
      <c r="B103" s="541"/>
      <c r="C103" s="542"/>
      <c r="D103" s="542"/>
      <c r="E103" s="542"/>
      <c r="F103" s="543"/>
      <c r="G103" s="544"/>
      <c r="H103" s="337"/>
      <c r="I103" s="337"/>
      <c r="J103" s="337"/>
      <c r="K103" s="743"/>
      <c r="L103" s="852"/>
      <c r="M103" s="541"/>
      <c r="N103" s="542"/>
      <c r="O103" s="542"/>
      <c r="P103" s="542"/>
      <c r="Q103" s="542"/>
      <c r="R103" s="543"/>
      <c r="S103" s="544"/>
      <c r="T103" s="337"/>
      <c r="U103" s="337"/>
      <c r="V103" s="753"/>
      <c r="W103" s="750"/>
      <c r="X103" s="266" t="s">
        <v>240</v>
      </c>
      <c r="Y103" s="266"/>
      <c r="Z103" s="16"/>
      <c r="AA103" s="607"/>
      <c r="AB103" s="40"/>
      <c r="AC103" s="97"/>
    </row>
    <row r="104" spans="1:29" ht="15.75" hidden="1" customHeight="1" x14ac:dyDescent="0.25">
      <c r="A104" s="164"/>
      <c r="B104" s="541"/>
      <c r="C104" s="542"/>
      <c r="D104" s="542"/>
      <c r="E104" s="542"/>
      <c r="F104" s="543"/>
      <c r="G104" s="544"/>
      <c r="H104" s="337"/>
      <c r="I104" s="337"/>
      <c r="J104" s="337"/>
      <c r="K104" s="743"/>
      <c r="L104" s="852"/>
      <c r="M104" s="541"/>
      <c r="N104" s="542"/>
      <c r="O104" s="542"/>
      <c r="P104" s="542"/>
      <c r="Q104" s="542"/>
      <c r="R104" s="543"/>
      <c r="S104" s="544"/>
      <c r="T104" s="337"/>
      <c r="U104" s="337"/>
      <c r="V104" s="436">
        <v>12</v>
      </c>
      <c r="W104" s="737" t="s">
        <v>151</v>
      </c>
      <c r="X104" s="422"/>
      <c r="Y104" s="422"/>
      <c r="Z104" s="422"/>
      <c r="AA104" s="422"/>
      <c r="AB104" s="422"/>
      <c r="AC104" s="271"/>
    </row>
    <row r="105" spans="1:29" ht="15.75" hidden="1" customHeight="1" thickBot="1" x14ac:dyDescent="0.3">
      <c r="A105" s="164"/>
      <c r="B105" s="541"/>
      <c r="C105" s="542"/>
      <c r="D105" s="542"/>
      <c r="E105" s="542"/>
      <c r="F105" s="543"/>
      <c r="G105" s="544"/>
      <c r="H105" s="337"/>
      <c r="I105" s="337"/>
      <c r="J105" s="337"/>
      <c r="K105" s="743"/>
      <c r="L105" s="852"/>
      <c r="M105" s="541"/>
      <c r="N105" s="542"/>
      <c r="O105" s="542"/>
      <c r="P105" s="542"/>
      <c r="Q105" s="542"/>
      <c r="R105" s="543"/>
      <c r="S105" s="544"/>
      <c r="T105" s="337"/>
      <c r="U105" s="337"/>
      <c r="V105" s="542"/>
      <c r="W105" s="740"/>
      <c r="X105" s="421"/>
      <c r="Y105" s="421"/>
      <c r="Z105" s="421"/>
      <c r="AA105" s="421"/>
      <c r="AB105" s="421"/>
      <c r="AC105" s="249"/>
    </row>
    <row r="106" spans="1:29" ht="15.75" customHeight="1" x14ac:dyDescent="0.25">
      <c r="A106" s="164"/>
      <c r="B106" s="541"/>
      <c r="C106" s="542"/>
      <c r="D106" s="542"/>
      <c r="E106" s="542"/>
      <c r="F106" s="543"/>
      <c r="G106" s="544"/>
      <c r="H106" s="337"/>
      <c r="I106" s="337"/>
      <c r="J106" s="337"/>
      <c r="K106" s="743"/>
      <c r="L106" s="852"/>
      <c r="M106" s="541"/>
      <c r="N106" s="542"/>
      <c r="O106" s="542"/>
      <c r="P106" s="542"/>
      <c r="Q106" s="542"/>
      <c r="R106" s="543"/>
      <c r="S106" s="544"/>
      <c r="T106" s="337"/>
      <c r="U106" s="337"/>
      <c r="V106" s="742">
        <v>10</v>
      </c>
      <c r="W106" s="754" t="s">
        <v>151</v>
      </c>
      <c r="X106" s="297" t="s">
        <v>244</v>
      </c>
      <c r="Y106" s="297" t="s">
        <v>328</v>
      </c>
      <c r="Z106" s="33" t="s">
        <v>329</v>
      </c>
      <c r="AA106" s="554" t="s">
        <v>13</v>
      </c>
      <c r="AB106" s="52" t="s">
        <v>330</v>
      </c>
      <c r="AC106" s="274">
        <v>151748.26999999999</v>
      </c>
    </row>
    <row r="107" spans="1:29" ht="15.75" customHeight="1" x14ac:dyDescent="0.25">
      <c r="A107" s="164"/>
      <c r="B107" s="541"/>
      <c r="C107" s="542"/>
      <c r="D107" s="542"/>
      <c r="E107" s="542"/>
      <c r="F107" s="543"/>
      <c r="G107" s="544"/>
      <c r="H107" s="337"/>
      <c r="I107" s="337"/>
      <c r="J107" s="337"/>
      <c r="K107" s="743"/>
      <c r="L107" s="852"/>
      <c r="M107" s="541"/>
      <c r="N107" s="542"/>
      <c r="O107" s="542"/>
      <c r="P107" s="542"/>
      <c r="Q107" s="542"/>
      <c r="R107" s="543"/>
      <c r="S107" s="544"/>
      <c r="T107" s="337"/>
      <c r="U107" s="337"/>
      <c r="V107" s="743"/>
      <c r="W107" s="755"/>
      <c r="X107" s="266" t="s">
        <v>331</v>
      </c>
      <c r="Y107" s="266"/>
      <c r="Z107" s="16"/>
      <c r="AA107" s="553" t="s">
        <v>13</v>
      </c>
      <c r="AB107" s="40" t="s">
        <v>332</v>
      </c>
      <c r="AC107" s="97">
        <v>17497.32</v>
      </c>
    </row>
    <row r="108" spans="1:29" ht="15.75" customHeight="1" x14ac:dyDescent="0.25">
      <c r="A108" s="164"/>
      <c r="B108" s="541"/>
      <c r="C108" s="542"/>
      <c r="D108" s="542"/>
      <c r="E108" s="542"/>
      <c r="F108" s="543"/>
      <c r="G108" s="544"/>
      <c r="H108" s="337"/>
      <c r="I108" s="337"/>
      <c r="J108" s="337"/>
      <c r="K108" s="743"/>
      <c r="L108" s="852"/>
      <c r="M108" s="541"/>
      <c r="N108" s="542"/>
      <c r="O108" s="542"/>
      <c r="P108" s="542"/>
      <c r="Q108" s="542"/>
      <c r="R108" s="543"/>
      <c r="S108" s="544"/>
      <c r="T108" s="337"/>
      <c r="U108" s="337"/>
      <c r="V108" s="743"/>
      <c r="W108" s="755"/>
      <c r="X108" s="266"/>
      <c r="Y108" s="266"/>
      <c r="Z108" s="16"/>
      <c r="AA108" s="553" t="s">
        <v>13</v>
      </c>
      <c r="AB108" s="40" t="s">
        <v>333</v>
      </c>
      <c r="AC108" s="378">
        <v>30138.560000000001</v>
      </c>
    </row>
    <row r="109" spans="1:29" ht="15.75" customHeight="1" x14ac:dyDescent="0.25">
      <c r="A109" s="164"/>
      <c r="B109" s="541"/>
      <c r="C109" s="542"/>
      <c r="D109" s="542"/>
      <c r="E109" s="542"/>
      <c r="F109" s="543"/>
      <c r="G109" s="544"/>
      <c r="H109" s="337"/>
      <c r="I109" s="337"/>
      <c r="J109" s="337"/>
      <c r="K109" s="743"/>
      <c r="L109" s="852"/>
      <c r="M109" s="541"/>
      <c r="N109" s="542"/>
      <c r="O109" s="542"/>
      <c r="P109" s="542"/>
      <c r="Q109" s="542"/>
      <c r="R109" s="543"/>
      <c r="S109" s="544"/>
      <c r="T109" s="337"/>
      <c r="U109" s="337"/>
      <c r="V109" s="743"/>
      <c r="W109" s="755"/>
      <c r="X109" s="266"/>
      <c r="Y109" s="266"/>
      <c r="Z109" s="16"/>
      <c r="AA109" s="553" t="s">
        <v>13</v>
      </c>
      <c r="AB109" s="40" t="s">
        <v>334</v>
      </c>
      <c r="AC109" s="510">
        <v>36756.35</v>
      </c>
    </row>
    <row r="110" spans="1:29" ht="15.75" customHeight="1" x14ac:dyDescent="0.25">
      <c r="A110" s="164"/>
      <c r="B110" s="541"/>
      <c r="C110" s="542"/>
      <c r="D110" s="542"/>
      <c r="E110" s="542"/>
      <c r="F110" s="543"/>
      <c r="G110" s="544"/>
      <c r="H110" s="337"/>
      <c r="I110" s="337"/>
      <c r="J110" s="337"/>
      <c r="K110" s="743"/>
      <c r="L110" s="852"/>
      <c r="M110" s="541"/>
      <c r="N110" s="542"/>
      <c r="O110" s="542"/>
      <c r="P110" s="542"/>
      <c r="Q110" s="542"/>
      <c r="R110" s="543"/>
      <c r="S110" s="544"/>
      <c r="T110" s="337"/>
      <c r="U110" s="337"/>
      <c r="V110" s="743"/>
      <c r="W110" s="755"/>
      <c r="X110" s="266"/>
      <c r="Y110" s="266"/>
      <c r="Z110" s="16"/>
      <c r="AA110" s="553" t="s">
        <v>13</v>
      </c>
      <c r="AB110" s="40" t="s">
        <v>335</v>
      </c>
      <c r="AC110" s="510">
        <v>20259.72</v>
      </c>
    </row>
    <row r="111" spans="1:29" ht="15.75" customHeight="1" thickBot="1" x14ac:dyDescent="0.3">
      <c r="A111" s="164"/>
      <c r="B111" s="541"/>
      <c r="C111" s="542"/>
      <c r="D111" s="542"/>
      <c r="E111" s="542"/>
      <c r="F111" s="543"/>
      <c r="G111" s="544"/>
      <c r="H111" s="337"/>
      <c r="I111" s="337"/>
      <c r="J111" s="337"/>
      <c r="K111" s="743"/>
      <c r="L111" s="852"/>
      <c r="M111" s="541"/>
      <c r="N111" s="542"/>
      <c r="O111" s="542"/>
      <c r="P111" s="542"/>
      <c r="Q111" s="542"/>
      <c r="R111" s="543"/>
      <c r="S111" s="544"/>
      <c r="T111" s="337"/>
      <c r="U111" s="337"/>
      <c r="V111" s="744"/>
      <c r="W111" s="755"/>
      <c r="X111" s="266"/>
      <c r="Y111" s="266"/>
      <c r="Z111" s="16"/>
      <c r="AA111" s="555" t="s">
        <v>13</v>
      </c>
      <c r="AB111" s="41" t="s">
        <v>336</v>
      </c>
      <c r="AC111" s="249">
        <v>35648.04</v>
      </c>
    </row>
    <row r="112" spans="1:29" ht="15.75" hidden="1" customHeight="1" thickBot="1" x14ac:dyDescent="0.3">
      <c r="A112" s="164"/>
      <c r="B112" s="541"/>
      <c r="C112" s="542"/>
      <c r="D112" s="542"/>
      <c r="E112" s="542"/>
      <c r="F112" s="543"/>
      <c r="G112" s="544"/>
      <c r="H112" s="337"/>
      <c r="I112" s="337"/>
      <c r="J112" s="337"/>
      <c r="K112" s="743"/>
      <c r="L112" s="852"/>
      <c r="M112" s="541"/>
      <c r="N112" s="542"/>
      <c r="O112" s="542"/>
      <c r="P112" s="542"/>
      <c r="Q112" s="542"/>
      <c r="R112" s="543"/>
      <c r="S112" s="544"/>
      <c r="T112" s="337"/>
      <c r="U112" s="337"/>
      <c r="V112" s="545"/>
      <c r="W112" s="756"/>
      <c r="X112" s="37"/>
      <c r="Y112" s="37"/>
      <c r="Z112" s="37"/>
      <c r="AA112" s="37"/>
      <c r="AB112" s="37"/>
      <c r="AC112" s="74"/>
    </row>
    <row r="113" spans="1:36" ht="15.75" customHeight="1" x14ac:dyDescent="0.25">
      <c r="A113" s="164"/>
      <c r="B113" s="541"/>
      <c r="C113" s="542"/>
      <c r="D113" s="542"/>
      <c r="E113" s="542"/>
      <c r="F113" s="543"/>
      <c r="G113" s="544"/>
      <c r="H113" s="337"/>
      <c r="I113" s="337"/>
      <c r="J113" s="337"/>
      <c r="K113" s="743"/>
      <c r="L113" s="852"/>
      <c r="M113" s="541"/>
      <c r="N113" s="542"/>
      <c r="O113" s="542"/>
      <c r="P113" s="542"/>
      <c r="Q113" s="542"/>
      <c r="R113" s="543"/>
      <c r="S113" s="544"/>
      <c r="T113" s="337"/>
      <c r="U113" s="337"/>
      <c r="V113" s="742">
        <v>11</v>
      </c>
      <c r="W113" s="739" t="s">
        <v>151</v>
      </c>
      <c r="X113" s="295" t="s">
        <v>324</v>
      </c>
      <c r="Y113" s="297" t="s">
        <v>193</v>
      </c>
      <c r="Z113" s="33" t="s">
        <v>325</v>
      </c>
      <c r="AA113" s="554" t="s">
        <v>13</v>
      </c>
      <c r="AB113" s="52" t="s">
        <v>326</v>
      </c>
      <c r="AC113" s="274">
        <v>52339.51</v>
      </c>
    </row>
    <row r="114" spans="1:36" ht="15.75" customHeight="1" thickBot="1" x14ac:dyDescent="0.3">
      <c r="A114" s="164"/>
      <c r="B114" s="541"/>
      <c r="C114" s="542"/>
      <c r="D114" s="542"/>
      <c r="E114" s="542"/>
      <c r="F114" s="543"/>
      <c r="G114" s="544"/>
      <c r="H114" s="337"/>
      <c r="I114" s="337"/>
      <c r="J114" s="337"/>
      <c r="K114" s="743"/>
      <c r="L114" s="852"/>
      <c r="M114" s="541"/>
      <c r="N114" s="542"/>
      <c r="O114" s="542"/>
      <c r="P114" s="542"/>
      <c r="Q114" s="542"/>
      <c r="R114" s="543"/>
      <c r="S114" s="544"/>
      <c r="T114" s="337"/>
      <c r="U114" s="337"/>
      <c r="V114" s="743"/>
      <c r="W114" s="740"/>
      <c r="X114" s="299" t="s">
        <v>327</v>
      </c>
      <c r="Y114" s="266"/>
      <c r="Z114" s="16"/>
      <c r="AA114" s="555"/>
      <c r="AB114" s="41"/>
      <c r="AC114" s="439"/>
    </row>
    <row r="115" spans="1:36" ht="15.75" hidden="1" customHeight="1" x14ac:dyDescent="0.25">
      <c r="A115" s="164"/>
      <c r="B115" s="541"/>
      <c r="C115" s="542"/>
      <c r="D115" s="542"/>
      <c r="E115" s="542"/>
      <c r="F115" s="543"/>
      <c r="G115" s="544"/>
      <c r="H115" s="337"/>
      <c r="I115" s="337"/>
      <c r="J115" s="337"/>
      <c r="K115" s="743"/>
      <c r="L115" s="852"/>
      <c r="M115" s="541"/>
      <c r="N115" s="542"/>
      <c r="O115" s="542"/>
      <c r="P115" s="542"/>
      <c r="Q115" s="542"/>
      <c r="R115" s="543"/>
      <c r="S115" s="544"/>
      <c r="T115" s="337"/>
      <c r="U115" s="337"/>
      <c r="V115" s="742">
        <v>12</v>
      </c>
      <c r="W115" s="739" t="s">
        <v>151</v>
      </c>
      <c r="X115" s="295"/>
      <c r="Y115" s="297"/>
      <c r="Z115" s="33"/>
      <c r="AA115" s="297"/>
      <c r="AB115" s="300"/>
      <c r="AC115" s="203"/>
    </row>
    <row r="116" spans="1:36" ht="15.75" hidden="1" customHeight="1" thickBot="1" x14ac:dyDescent="0.3">
      <c r="A116" s="164"/>
      <c r="B116" s="541"/>
      <c r="C116" s="542"/>
      <c r="D116" s="542"/>
      <c r="E116" s="542"/>
      <c r="F116" s="543"/>
      <c r="G116" s="544"/>
      <c r="H116" s="337"/>
      <c r="I116" s="337"/>
      <c r="J116" s="337"/>
      <c r="K116" s="743"/>
      <c r="L116" s="852"/>
      <c r="M116" s="541"/>
      <c r="N116" s="542"/>
      <c r="O116" s="542"/>
      <c r="P116" s="542"/>
      <c r="Q116" s="542"/>
      <c r="R116" s="543"/>
      <c r="S116" s="544"/>
      <c r="T116" s="337"/>
      <c r="U116" s="337"/>
      <c r="V116" s="751"/>
      <c r="W116" s="750"/>
      <c r="X116" s="296"/>
      <c r="Y116" s="265"/>
      <c r="Z116" s="17"/>
      <c r="AA116" s="265"/>
      <c r="AB116" s="312"/>
      <c r="AC116" s="546"/>
    </row>
    <row r="117" spans="1:36" ht="15.75" hidden="1" customHeight="1" x14ac:dyDescent="0.25">
      <c r="A117" s="164"/>
      <c r="B117" s="541"/>
      <c r="C117" s="542"/>
      <c r="D117" s="542"/>
      <c r="E117" s="542"/>
      <c r="F117" s="543"/>
      <c r="G117" s="544"/>
      <c r="H117" s="337"/>
      <c r="I117" s="337"/>
      <c r="J117" s="337"/>
      <c r="K117" s="743"/>
      <c r="L117" s="852"/>
      <c r="M117" s="541"/>
      <c r="N117" s="542"/>
      <c r="O117" s="542"/>
      <c r="P117" s="542"/>
      <c r="Q117" s="542"/>
      <c r="R117" s="543"/>
      <c r="S117" s="544"/>
      <c r="T117" s="337"/>
      <c r="U117" s="337"/>
      <c r="V117" s="436">
        <v>13</v>
      </c>
      <c r="W117" s="737" t="s">
        <v>151</v>
      </c>
      <c r="X117" s="299"/>
      <c r="Y117" s="266"/>
      <c r="Z117" s="266"/>
      <c r="AA117" s="642"/>
      <c r="AB117" s="657"/>
      <c r="AC117" s="728"/>
    </row>
    <row r="118" spans="1:36" ht="15.75" hidden="1" customHeight="1" thickBot="1" x14ac:dyDescent="0.3">
      <c r="A118" s="164"/>
      <c r="B118" s="541"/>
      <c r="C118" s="542"/>
      <c r="D118" s="542"/>
      <c r="E118" s="542"/>
      <c r="F118" s="543"/>
      <c r="G118" s="544"/>
      <c r="H118" s="337"/>
      <c r="I118" s="337"/>
      <c r="J118" s="337"/>
      <c r="K118" s="743"/>
      <c r="L118" s="852"/>
      <c r="M118" s="541"/>
      <c r="N118" s="542"/>
      <c r="O118" s="542"/>
      <c r="P118" s="542"/>
      <c r="Q118" s="542"/>
      <c r="R118" s="543"/>
      <c r="S118" s="544"/>
      <c r="T118" s="337"/>
      <c r="U118" s="337"/>
      <c r="V118" s="536"/>
      <c r="W118" s="738"/>
      <c r="X118" s="299"/>
      <c r="Y118" s="266"/>
      <c r="Z118" s="266"/>
      <c r="AA118" s="644"/>
      <c r="AB118" s="710"/>
      <c r="AC118" s="647"/>
    </row>
    <row r="119" spans="1:36" ht="15.75" customHeight="1" thickBot="1" x14ac:dyDescent="0.3">
      <c r="A119" s="834" t="s">
        <v>104</v>
      </c>
      <c r="B119" s="835"/>
      <c r="C119" s="835"/>
      <c r="D119" s="835"/>
      <c r="E119" s="835"/>
      <c r="F119" s="836"/>
      <c r="G119" s="171" t="e">
        <f>G83+G84+G85+#REF!+#REF!</f>
        <v>#REF!</v>
      </c>
      <c r="K119" s="837" t="s">
        <v>104</v>
      </c>
      <c r="L119" s="838"/>
      <c r="M119" s="838"/>
      <c r="N119" s="838"/>
      <c r="O119" s="838"/>
      <c r="P119" s="838"/>
      <c r="Q119" s="838"/>
      <c r="R119" s="839"/>
      <c r="S119" s="239" t="e">
        <f>S83+S84+S85+#REF!+#REF!</f>
        <v>#REF!</v>
      </c>
      <c r="V119" s="652" t="s">
        <v>104</v>
      </c>
      <c r="W119" s="653"/>
      <c r="X119" s="653"/>
      <c r="Y119" s="653"/>
      <c r="Z119" s="653"/>
      <c r="AA119" s="653"/>
      <c r="AB119" s="654"/>
      <c r="AC119" s="21">
        <f>SUM(AC79:AC118)</f>
        <v>1056179.25</v>
      </c>
    </row>
    <row r="120" spans="1:36" ht="15.75" customHeight="1" thickBot="1" x14ac:dyDescent="0.3">
      <c r="A120" s="466"/>
      <c r="B120" s="467"/>
      <c r="C120" s="467"/>
      <c r="D120" s="467"/>
      <c r="E120" s="467"/>
      <c r="F120" s="468"/>
      <c r="G120" s="238"/>
      <c r="K120" s="469"/>
      <c r="L120" s="291"/>
      <c r="M120" s="291"/>
      <c r="N120" s="291"/>
      <c r="O120" s="291"/>
      <c r="P120" s="291"/>
      <c r="Q120" s="291"/>
      <c r="R120" s="291"/>
      <c r="S120" s="238"/>
      <c r="V120" s="847">
        <v>1</v>
      </c>
      <c r="W120" s="739" t="s">
        <v>156</v>
      </c>
      <c r="X120" s="319" t="s">
        <v>209</v>
      </c>
      <c r="Y120" s="297" t="s">
        <v>298</v>
      </c>
      <c r="Z120" s="297" t="s">
        <v>299</v>
      </c>
      <c r="AA120" s="513" t="s">
        <v>187</v>
      </c>
      <c r="AB120" s="300" t="s">
        <v>300</v>
      </c>
      <c r="AC120" s="298">
        <v>13000</v>
      </c>
    </row>
    <row r="121" spans="1:36" ht="15.75" customHeight="1" thickBot="1" x14ac:dyDescent="0.3">
      <c r="A121" s="466"/>
      <c r="B121" s="467"/>
      <c r="C121" s="467"/>
      <c r="D121" s="467"/>
      <c r="E121" s="467"/>
      <c r="F121" s="468"/>
      <c r="G121" s="238"/>
      <c r="K121" s="469"/>
      <c r="L121" s="291"/>
      <c r="M121" s="291"/>
      <c r="N121" s="291"/>
      <c r="O121" s="291"/>
      <c r="P121" s="291"/>
      <c r="Q121" s="291"/>
      <c r="R121" s="291"/>
      <c r="S121" s="238"/>
      <c r="V121" s="848"/>
      <c r="W121" s="750"/>
      <c r="X121" s="363" t="s">
        <v>301</v>
      </c>
      <c r="Y121" s="265"/>
      <c r="Z121" s="265"/>
      <c r="AA121" s="265"/>
      <c r="AB121" s="312"/>
      <c r="AC121" s="135"/>
    </row>
    <row r="122" spans="1:36" ht="15.75" customHeight="1" thickBot="1" x14ac:dyDescent="0.3">
      <c r="A122" s="466"/>
      <c r="B122" s="467"/>
      <c r="C122" s="467"/>
      <c r="D122" s="467"/>
      <c r="E122" s="467"/>
      <c r="F122" s="468"/>
      <c r="G122" s="238"/>
      <c r="K122" s="240">
        <v>1</v>
      </c>
      <c r="L122" s="241" t="s">
        <v>156</v>
      </c>
      <c r="M122" s="242"/>
      <c r="N122" s="241"/>
      <c r="O122" s="228"/>
      <c r="P122" s="30"/>
      <c r="Q122" s="31"/>
      <c r="R122" s="243"/>
      <c r="S122" s="244"/>
      <c r="V122" s="737">
        <v>2</v>
      </c>
      <c r="W122" s="737" t="s">
        <v>156</v>
      </c>
      <c r="X122" s="319" t="s">
        <v>238</v>
      </c>
      <c r="Y122" s="549" t="s">
        <v>199</v>
      </c>
      <c r="Z122" s="297" t="s">
        <v>302</v>
      </c>
      <c r="AA122" s="636" t="s">
        <v>187</v>
      </c>
      <c r="AB122" s="300" t="s">
        <v>303</v>
      </c>
      <c r="AC122" s="298">
        <v>16605.240000000002</v>
      </c>
    </row>
    <row r="123" spans="1:36" ht="15.75" customHeight="1" thickBot="1" x14ac:dyDescent="0.3">
      <c r="A123" s="466"/>
      <c r="B123" s="467"/>
      <c r="C123" s="467"/>
      <c r="D123" s="467"/>
      <c r="E123" s="467"/>
      <c r="F123" s="468"/>
      <c r="G123" s="238"/>
      <c r="K123" s="240">
        <v>2</v>
      </c>
      <c r="L123" s="241" t="s">
        <v>156</v>
      </c>
      <c r="M123" s="242"/>
      <c r="N123" s="241"/>
      <c r="O123" s="241"/>
      <c r="P123" s="30"/>
      <c r="Q123" s="31"/>
      <c r="R123" s="42"/>
      <c r="S123" s="245"/>
      <c r="V123" s="738"/>
      <c r="W123" s="738"/>
      <c r="X123" s="456" t="s">
        <v>304</v>
      </c>
      <c r="Y123" s="547"/>
      <c r="Z123" s="265"/>
      <c r="AA123" s="666"/>
      <c r="AB123" s="312"/>
      <c r="AC123" s="135"/>
    </row>
    <row r="124" spans="1:36" ht="15.75" hidden="1" customHeight="1" thickBot="1" x14ac:dyDescent="0.3">
      <c r="A124" s="466"/>
      <c r="B124" s="467"/>
      <c r="C124" s="467"/>
      <c r="D124" s="467"/>
      <c r="E124" s="467"/>
      <c r="F124" s="468"/>
      <c r="G124" s="238"/>
      <c r="K124" s="240">
        <v>1</v>
      </c>
      <c r="L124" s="241" t="s">
        <v>156</v>
      </c>
      <c r="M124" s="242"/>
      <c r="N124" s="241"/>
      <c r="O124" s="241"/>
      <c r="P124" s="246"/>
      <c r="Q124" s="31"/>
      <c r="R124" s="42"/>
      <c r="S124" s="245"/>
      <c r="V124" s="471"/>
      <c r="W124" s="471"/>
      <c r="X124" s="471"/>
      <c r="Y124" s="471"/>
      <c r="Z124" s="471"/>
      <c r="AA124" s="471"/>
      <c r="AB124" s="471"/>
      <c r="AC124" s="470"/>
      <c r="AJ124" t="s">
        <v>161</v>
      </c>
    </row>
    <row r="125" spans="1:36" ht="15.75" customHeight="1" thickBot="1" x14ac:dyDescent="0.3">
      <c r="A125" s="466"/>
      <c r="B125" s="467"/>
      <c r="C125" s="467"/>
      <c r="D125" s="467"/>
      <c r="E125" s="467"/>
      <c r="F125" s="468"/>
      <c r="G125" s="238"/>
      <c r="K125" s="840" t="s">
        <v>40</v>
      </c>
      <c r="L125" s="841"/>
      <c r="M125" s="841"/>
      <c r="N125" s="841"/>
      <c r="O125" s="841"/>
      <c r="P125" s="841"/>
      <c r="Q125" s="841"/>
      <c r="R125" s="842"/>
      <c r="S125" s="260">
        <f>S122+S123+S124</f>
        <v>0</v>
      </c>
      <c r="V125" s="845" t="s">
        <v>40</v>
      </c>
      <c r="W125" s="663"/>
      <c r="X125" s="663"/>
      <c r="Y125" s="663"/>
      <c r="Z125" s="663"/>
      <c r="AA125" s="663"/>
      <c r="AB125" s="846"/>
      <c r="AC125" s="426">
        <f>AC122+AC123+AC124+AC120</f>
        <v>29605.24</v>
      </c>
    </row>
    <row r="126" spans="1:36" ht="15.75" customHeight="1" thickBot="1" x14ac:dyDescent="0.3">
      <c r="A126" s="466"/>
      <c r="B126" s="467"/>
      <c r="C126" s="467"/>
      <c r="D126" s="467"/>
      <c r="E126" s="467"/>
      <c r="F126" s="468"/>
      <c r="G126" s="238"/>
      <c r="K126" s="469"/>
      <c r="L126" s="291"/>
      <c r="M126" s="291"/>
      <c r="N126" s="291"/>
      <c r="O126" s="291"/>
      <c r="P126" s="291"/>
      <c r="Q126" s="291"/>
      <c r="R126" s="291"/>
      <c r="S126" s="238"/>
      <c r="V126" s="847">
        <v>1</v>
      </c>
      <c r="W126" s="849" t="s">
        <v>205</v>
      </c>
      <c r="X126" s="190" t="s">
        <v>212</v>
      </c>
      <c r="Y126" s="548" t="s">
        <v>213</v>
      </c>
      <c r="Z126" s="548" t="s">
        <v>221</v>
      </c>
      <c r="AA126" s="494" t="s">
        <v>13</v>
      </c>
      <c r="AB126" s="69" t="s">
        <v>337</v>
      </c>
      <c r="AC126" s="128">
        <v>10926.28</v>
      </c>
    </row>
    <row r="127" spans="1:36" ht="15.75" customHeight="1" thickBot="1" x14ac:dyDescent="0.3">
      <c r="A127" s="466"/>
      <c r="B127" s="467"/>
      <c r="C127" s="467"/>
      <c r="D127" s="467"/>
      <c r="E127" s="467"/>
      <c r="F127" s="468"/>
      <c r="G127" s="238"/>
      <c r="K127" s="469"/>
      <c r="L127" s="291"/>
      <c r="M127" s="291"/>
      <c r="N127" s="291"/>
      <c r="O127" s="291"/>
      <c r="P127" s="291"/>
      <c r="Q127" s="291"/>
      <c r="R127" s="291"/>
      <c r="S127" s="238"/>
      <c r="V127" s="848"/>
      <c r="W127" s="850"/>
      <c r="X127" s="159" t="s">
        <v>222</v>
      </c>
      <c r="Y127" s="551"/>
      <c r="Z127" s="551"/>
      <c r="AA127" s="494"/>
      <c r="AB127" s="34"/>
      <c r="AC127" s="104"/>
    </row>
    <row r="128" spans="1:36" ht="15.75" customHeight="1" thickBot="1" x14ac:dyDescent="0.3">
      <c r="A128" s="287"/>
      <c r="B128" s="288"/>
      <c r="C128" s="288"/>
      <c r="D128" s="288"/>
      <c r="E128" s="288"/>
      <c r="F128" s="289"/>
      <c r="G128" s="238"/>
      <c r="K128" s="290"/>
      <c r="L128" s="291"/>
      <c r="M128" s="291"/>
      <c r="N128" s="291"/>
      <c r="O128" s="291"/>
      <c r="P128" s="291"/>
      <c r="Q128" s="291"/>
      <c r="R128" s="291"/>
      <c r="S128" s="238"/>
      <c r="V128" s="832">
        <v>2</v>
      </c>
      <c r="W128" s="741" t="s">
        <v>205</v>
      </c>
      <c r="X128" s="190" t="s">
        <v>212</v>
      </c>
      <c r="Y128" s="548" t="s">
        <v>170</v>
      </c>
      <c r="Z128" s="548" t="s">
        <v>223</v>
      </c>
      <c r="AA128" s="567" t="s">
        <v>13</v>
      </c>
      <c r="AB128" s="41" t="s">
        <v>338</v>
      </c>
      <c r="AC128" s="439">
        <v>5550.22</v>
      </c>
    </row>
    <row r="129" spans="1:36" ht="15.75" customHeight="1" thickBot="1" x14ac:dyDescent="0.3">
      <c r="A129" s="466"/>
      <c r="B129" s="467"/>
      <c r="C129" s="467"/>
      <c r="D129" s="467"/>
      <c r="E129" s="467"/>
      <c r="F129" s="468"/>
      <c r="G129" s="238"/>
      <c r="K129" s="469"/>
      <c r="L129" s="291"/>
      <c r="M129" s="291"/>
      <c r="N129" s="291"/>
      <c r="O129" s="291"/>
      <c r="P129" s="291"/>
      <c r="Q129" s="291"/>
      <c r="R129" s="291"/>
      <c r="S129" s="238"/>
      <c r="V129" s="843"/>
      <c r="W129" s="741"/>
      <c r="X129" s="159" t="s">
        <v>224</v>
      </c>
      <c r="Y129" s="551"/>
      <c r="Z129" s="551"/>
      <c r="AA129" s="567"/>
      <c r="AB129" s="41"/>
      <c r="AC129" s="439"/>
    </row>
    <row r="130" spans="1:36" ht="15.75" hidden="1" customHeight="1" thickBot="1" x14ac:dyDescent="0.3">
      <c r="A130" s="279"/>
      <c r="B130" s="280"/>
      <c r="C130" s="280"/>
      <c r="D130" s="280"/>
      <c r="E130" s="280"/>
      <c r="F130" s="281"/>
      <c r="G130" s="238"/>
      <c r="K130" s="282"/>
      <c r="L130" s="283"/>
      <c r="M130" s="283"/>
      <c r="N130" s="283"/>
      <c r="O130" s="283"/>
      <c r="P130" s="283"/>
      <c r="Q130" s="283"/>
      <c r="R130" s="283"/>
      <c r="S130" s="238"/>
      <c r="V130" s="844"/>
      <c r="W130" s="741"/>
      <c r="X130" s="11"/>
      <c r="Y130" s="11"/>
      <c r="Z130" s="11"/>
      <c r="AA130" s="567"/>
      <c r="AB130" s="41"/>
      <c r="AC130" s="439"/>
    </row>
    <row r="131" spans="1:36" ht="15.75" customHeight="1" thickBot="1" x14ac:dyDescent="0.3">
      <c r="A131" s="235"/>
      <c r="B131" s="236"/>
      <c r="C131" s="236"/>
      <c r="D131" s="236"/>
      <c r="E131" s="236"/>
      <c r="F131" s="237"/>
      <c r="G131" s="238"/>
      <c r="K131" s="240">
        <v>1</v>
      </c>
      <c r="L131" s="241" t="s">
        <v>156</v>
      </c>
      <c r="M131" s="242"/>
      <c r="N131" s="241"/>
      <c r="O131" s="228"/>
      <c r="P131" s="30"/>
      <c r="Q131" s="31"/>
      <c r="R131" s="243"/>
      <c r="S131" s="244"/>
      <c r="V131" s="832">
        <v>3</v>
      </c>
      <c r="W131" s="785" t="s">
        <v>205</v>
      </c>
      <c r="X131" s="521" t="s">
        <v>212</v>
      </c>
      <c r="Y131" s="636" t="s">
        <v>225</v>
      </c>
      <c r="Z131" s="729" t="s">
        <v>226</v>
      </c>
      <c r="AA131" s="519" t="s">
        <v>13</v>
      </c>
      <c r="AB131" s="101" t="s">
        <v>339</v>
      </c>
      <c r="AC131" s="431">
        <v>28441.279999999999</v>
      </c>
    </row>
    <row r="132" spans="1:36" ht="15.75" customHeight="1" thickBot="1" x14ac:dyDescent="0.3">
      <c r="A132" s="235"/>
      <c r="B132" s="236"/>
      <c r="C132" s="236"/>
      <c r="D132" s="236"/>
      <c r="E132" s="236"/>
      <c r="F132" s="237"/>
      <c r="G132" s="238"/>
      <c r="K132" s="240">
        <v>2</v>
      </c>
      <c r="L132" s="241" t="s">
        <v>156</v>
      </c>
      <c r="M132" s="242"/>
      <c r="N132" s="241"/>
      <c r="O132" s="241"/>
      <c r="P132" s="30"/>
      <c r="Q132" s="31"/>
      <c r="R132" s="42"/>
      <c r="S132" s="245"/>
      <c r="V132" s="833"/>
      <c r="W132" s="786"/>
      <c r="X132" s="522" t="s">
        <v>227</v>
      </c>
      <c r="Y132" s="665"/>
      <c r="Z132" s="730"/>
      <c r="AA132" s="558" t="s">
        <v>13</v>
      </c>
      <c r="AB132" s="40" t="s">
        <v>340</v>
      </c>
      <c r="AC132" s="432">
        <v>10063.450000000001</v>
      </c>
    </row>
    <row r="133" spans="1:36" ht="15.75" customHeight="1" thickBot="1" x14ac:dyDescent="0.3">
      <c r="A133" s="235"/>
      <c r="B133" s="236"/>
      <c r="C133" s="236"/>
      <c r="D133" s="236"/>
      <c r="E133" s="236"/>
      <c r="F133" s="237"/>
      <c r="G133" s="238"/>
      <c r="K133" s="240">
        <v>1</v>
      </c>
      <c r="L133" s="241" t="s">
        <v>156</v>
      </c>
      <c r="M133" s="242"/>
      <c r="N133" s="241"/>
      <c r="O133" s="241"/>
      <c r="P133" s="246"/>
      <c r="Q133" s="31"/>
      <c r="R133" s="42"/>
      <c r="S133" s="245"/>
      <c r="V133" s="568"/>
      <c r="W133" s="825"/>
      <c r="X133" s="568"/>
      <c r="Y133" s="666"/>
      <c r="Z133" s="731"/>
      <c r="AA133" s="520" t="s">
        <v>13</v>
      </c>
      <c r="AB133" s="34" t="s">
        <v>283</v>
      </c>
      <c r="AC133" s="104">
        <v>22002.47</v>
      </c>
      <c r="AJ133" t="s">
        <v>161</v>
      </c>
    </row>
    <row r="134" spans="1:36" ht="15.75" customHeight="1" thickBot="1" x14ac:dyDescent="0.3">
      <c r="A134" s="235"/>
      <c r="B134" s="236"/>
      <c r="C134" s="236"/>
      <c r="D134" s="236"/>
      <c r="E134" s="236"/>
      <c r="F134" s="237"/>
      <c r="G134" s="238"/>
      <c r="K134" s="840" t="s">
        <v>40</v>
      </c>
      <c r="L134" s="841"/>
      <c r="M134" s="841"/>
      <c r="N134" s="841"/>
      <c r="O134" s="841"/>
      <c r="P134" s="841"/>
      <c r="Q134" s="841"/>
      <c r="R134" s="842"/>
      <c r="S134" s="260">
        <f>S131+S132+S133</f>
        <v>0</v>
      </c>
      <c r="V134" s="829" t="s">
        <v>207</v>
      </c>
      <c r="W134" s="830"/>
      <c r="X134" s="830"/>
      <c r="Y134" s="830"/>
      <c r="Z134" s="830"/>
      <c r="AA134" s="830"/>
      <c r="AB134" s="831"/>
      <c r="AC134" s="426">
        <f>AC126+AC128+AC131+AC132+AC133</f>
        <v>76983.7</v>
      </c>
    </row>
    <row r="135" spans="1:36" ht="15.75" thickBot="1" x14ac:dyDescent="0.3">
      <c r="A135" s="798" t="s">
        <v>30</v>
      </c>
      <c r="B135" s="799"/>
      <c r="C135" s="799"/>
      <c r="D135" s="799"/>
      <c r="E135" s="799"/>
      <c r="F135" s="800"/>
      <c r="G135" s="67" t="e">
        <f>G20+#REF!+G42+G62+G78+G119</f>
        <v>#REF!</v>
      </c>
      <c r="K135" s="798" t="s">
        <v>30</v>
      </c>
      <c r="L135" s="799"/>
      <c r="M135" s="799"/>
      <c r="N135" s="799"/>
      <c r="O135" s="799"/>
      <c r="P135" s="799"/>
      <c r="Q135" s="799"/>
      <c r="R135" s="800"/>
      <c r="S135" s="67" t="e">
        <f>S20+#REF!+S42+S62+S78+S119+S134</f>
        <v>#REF!</v>
      </c>
      <c r="V135" s="652" t="s">
        <v>30</v>
      </c>
      <c r="W135" s="653"/>
      <c r="X135" s="653"/>
      <c r="Y135" s="653"/>
      <c r="Z135" s="653"/>
      <c r="AA135" s="653"/>
      <c r="AB135" s="654"/>
      <c r="AC135" s="21">
        <f>AC20++AC42+AC62+AC78+AC119+AC134+AC47+AC125+AC56</f>
        <v>1618878.4899999998</v>
      </c>
    </row>
    <row r="136" spans="1:36" x14ac:dyDescent="0.25">
      <c r="A136" s="61"/>
      <c r="B136" s="61"/>
      <c r="C136" s="61"/>
      <c r="D136" s="61"/>
      <c r="E136" s="61"/>
      <c r="F136" s="61"/>
      <c r="G136" s="56"/>
      <c r="AC136" s="90"/>
    </row>
    <row r="137" spans="1:36" x14ac:dyDescent="0.25">
      <c r="AC137" s="90"/>
    </row>
    <row r="138" spans="1:36" x14ac:dyDescent="0.25">
      <c r="AC138" s="90"/>
    </row>
    <row r="139" spans="1:36" x14ac:dyDescent="0.25">
      <c r="AC139" s="90"/>
    </row>
    <row r="140" spans="1:36" x14ac:dyDescent="0.25">
      <c r="AC140" s="90"/>
    </row>
    <row r="143" spans="1:36" x14ac:dyDescent="0.25">
      <c r="D143" s="72"/>
      <c r="E143" s="10"/>
    </row>
    <row r="145" spans="1:31" x14ac:dyDescent="0.25">
      <c r="D145" s="22" t="s">
        <v>115</v>
      </c>
      <c r="E145" s="22" t="s">
        <v>115</v>
      </c>
      <c r="F145" s="22"/>
      <c r="I145" s="18" t="s">
        <v>19</v>
      </c>
    </row>
    <row r="146" spans="1:31" x14ac:dyDescent="0.25">
      <c r="D146" s="22"/>
      <c r="E146" s="22"/>
      <c r="F146" s="22"/>
      <c r="I146" s="18"/>
    </row>
    <row r="147" spans="1:31" ht="15.75" thickBot="1" x14ac:dyDescent="0.3">
      <c r="B147" s="771" t="s">
        <v>37</v>
      </c>
      <c r="C147" s="771"/>
      <c r="D147" s="771"/>
      <c r="E147" s="771"/>
      <c r="F147" s="771"/>
      <c r="G147" s="771"/>
      <c r="H147" s="771"/>
      <c r="I147" s="771"/>
      <c r="AB147" s="420"/>
    </row>
    <row r="148" spans="1:31" ht="39" x14ac:dyDescent="0.25">
      <c r="A148" s="7" t="s">
        <v>2</v>
      </c>
      <c r="B148" s="4" t="s">
        <v>3</v>
      </c>
      <c r="C148" s="192" t="s">
        <v>112</v>
      </c>
      <c r="D148" s="192"/>
      <c r="E148" s="4" t="s">
        <v>4</v>
      </c>
      <c r="F148" s="5" t="s">
        <v>5</v>
      </c>
      <c r="G148" s="5" t="s">
        <v>17</v>
      </c>
      <c r="H148" s="5" t="s">
        <v>6</v>
      </c>
      <c r="I148" s="12" t="s">
        <v>14</v>
      </c>
    </row>
    <row r="149" spans="1:31" ht="15.75" thickBot="1" x14ac:dyDescent="0.3">
      <c r="A149" s="28" t="s">
        <v>7</v>
      </c>
      <c r="B149" s="107"/>
      <c r="C149" s="107"/>
      <c r="D149" s="107"/>
      <c r="E149" s="107"/>
      <c r="F149" s="107" t="s">
        <v>8</v>
      </c>
      <c r="G149" s="107" t="s">
        <v>16</v>
      </c>
      <c r="H149" s="107" t="s">
        <v>9</v>
      </c>
      <c r="I149" s="108" t="s">
        <v>12</v>
      </c>
    </row>
    <row r="150" spans="1:31" x14ac:dyDescent="0.25">
      <c r="A150" s="142">
        <v>1</v>
      </c>
      <c r="B150" s="175" t="s">
        <v>105</v>
      </c>
      <c r="C150" s="64" t="s">
        <v>53</v>
      </c>
      <c r="D150" s="23" t="s">
        <v>0</v>
      </c>
      <c r="E150" s="24" t="str">
        <f>UPPER(D150)</f>
        <v>GENTIANA</v>
      </c>
      <c r="F150" s="27" t="s">
        <v>54</v>
      </c>
      <c r="G150" s="24" t="s">
        <v>13</v>
      </c>
      <c r="H150" s="95" t="s">
        <v>116</v>
      </c>
      <c r="I150" s="36">
        <v>7935.35</v>
      </c>
      <c r="AE150" t="s">
        <v>161</v>
      </c>
    </row>
    <row r="151" spans="1:31" ht="15.75" thickBot="1" x14ac:dyDescent="0.3">
      <c r="A151" s="198"/>
      <c r="B151" s="143"/>
      <c r="C151" s="70" t="s">
        <v>55</v>
      </c>
      <c r="D151" s="39"/>
      <c r="E151" s="38" t="str">
        <f>UPPER(D151)</f>
        <v/>
      </c>
      <c r="F151" s="144"/>
      <c r="G151" s="37" t="s">
        <v>117</v>
      </c>
      <c r="H151" s="69" t="s">
        <v>118</v>
      </c>
      <c r="I151" s="74">
        <v>20933.05</v>
      </c>
    </row>
    <row r="152" spans="1:31" x14ac:dyDescent="0.25">
      <c r="A152" s="150"/>
      <c r="B152" s="191"/>
      <c r="C152" s="191"/>
      <c r="D152" s="11"/>
      <c r="E152" s="10"/>
      <c r="F152" s="195"/>
      <c r="G152" s="127"/>
      <c r="H152" s="196"/>
      <c r="I152" s="197"/>
    </row>
    <row r="153" spans="1:31" x14ac:dyDescent="0.25">
      <c r="A153" s="150"/>
      <c r="B153" s="148"/>
      <c r="C153" s="148"/>
      <c r="D153" s="9"/>
      <c r="E153" s="9"/>
      <c r="F153" s="117"/>
      <c r="G153" s="73"/>
      <c r="H153" s="102"/>
      <c r="I153" s="115"/>
    </row>
    <row r="154" spans="1:31" x14ac:dyDescent="0.25">
      <c r="A154" s="150"/>
      <c r="B154" s="147"/>
      <c r="C154" s="147"/>
      <c r="D154" s="11"/>
      <c r="E154" s="11"/>
      <c r="F154" s="11"/>
      <c r="G154" s="73"/>
      <c r="H154" s="102"/>
      <c r="I154" s="115"/>
    </row>
    <row r="155" spans="1:31" ht="15.75" thickBot="1" x14ac:dyDescent="0.3">
      <c r="A155" s="107"/>
      <c r="B155" s="147"/>
      <c r="C155" s="147"/>
      <c r="D155" s="11"/>
      <c r="E155" s="11"/>
      <c r="F155" s="98"/>
      <c r="G155" s="155"/>
      <c r="H155" s="154"/>
      <c r="I155" s="88"/>
    </row>
    <row r="156" spans="1:31" ht="15.75" thickBot="1" x14ac:dyDescent="0.3">
      <c r="A156" s="778" t="s">
        <v>29</v>
      </c>
      <c r="B156" s="779"/>
      <c r="C156" s="779"/>
      <c r="D156" s="779"/>
      <c r="E156" s="779"/>
      <c r="F156" s="779"/>
      <c r="G156" s="779"/>
      <c r="H156" s="780"/>
      <c r="I156" s="131">
        <f>SUM(I150:I155)</f>
        <v>28868.400000000001</v>
      </c>
    </row>
    <row r="157" spans="1:31" x14ac:dyDescent="0.25">
      <c r="A157" s="14">
        <v>1</v>
      </c>
      <c r="B157" s="182" t="s">
        <v>107</v>
      </c>
      <c r="C157" s="64" t="s">
        <v>53</v>
      </c>
      <c r="D157" s="27" t="s">
        <v>31</v>
      </c>
      <c r="E157" s="24" t="s">
        <v>52</v>
      </c>
      <c r="F157" s="48" t="s">
        <v>58</v>
      </c>
      <c r="G157" s="91" t="s">
        <v>13</v>
      </c>
      <c r="H157" s="52" t="s">
        <v>127</v>
      </c>
      <c r="I157" s="50">
        <v>15028.41</v>
      </c>
    </row>
    <row r="158" spans="1:31" x14ac:dyDescent="0.25">
      <c r="A158" s="152"/>
      <c r="B158" s="68"/>
      <c r="C158" s="68"/>
      <c r="D158" s="10"/>
      <c r="E158" s="11"/>
      <c r="F158" s="10"/>
      <c r="G158" s="9" t="s">
        <v>13</v>
      </c>
      <c r="H158" s="41" t="s">
        <v>128</v>
      </c>
      <c r="I158" s="167">
        <v>5254.03</v>
      </c>
    </row>
    <row r="159" spans="1:31" x14ac:dyDescent="0.25">
      <c r="A159" s="152"/>
      <c r="B159" s="68"/>
      <c r="C159" s="68"/>
      <c r="D159" s="10"/>
      <c r="E159" s="11"/>
      <c r="F159" s="10"/>
      <c r="G159" s="9" t="s">
        <v>13</v>
      </c>
      <c r="H159" s="41" t="s">
        <v>129</v>
      </c>
      <c r="I159" s="167">
        <v>14162.68</v>
      </c>
    </row>
    <row r="160" spans="1:31" x14ac:dyDescent="0.25">
      <c r="A160" s="152"/>
      <c r="B160" s="68"/>
      <c r="C160" s="68"/>
      <c r="D160" s="10"/>
      <c r="E160" s="11"/>
      <c r="F160" s="10"/>
      <c r="G160" s="9" t="s">
        <v>13</v>
      </c>
      <c r="H160" s="41" t="s">
        <v>130</v>
      </c>
      <c r="I160" s="167">
        <v>8625.26</v>
      </c>
    </row>
    <row r="161" spans="1:9" ht="15.75" thickBot="1" x14ac:dyDescent="0.3">
      <c r="A161" s="99"/>
      <c r="B161" s="38"/>
      <c r="C161" s="38"/>
      <c r="D161" s="39"/>
      <c r="E161" s="38"/>
      <c r="F161" s="39"/>
      <c r="G161" s="37" t="s">
        <v>13</v>
      </c>
      <c r="H161" s="34" t="s">
        <v>131</v>
      </c>
      <c r="I161" s="104">
        <v>22484.87</v>
      </c>
    </row>
    <row r="162" spans="1:9" x14ac:dyDescent="0.25">
      <c r="A162" s="201">
        <v>2</v>
      </c>
      <c r="B162" s="181" t="s">
        <v>107</v>
      </c>
      <c r="C162" s="68" t="s">
        <v>53</v>
      </c>
      <c r="D162" s="200" t="s">
        <v>20</v>
      </c>
      <c r="E162" s="213" t="str">
        <f>UPPER(D162)</f>
        <v>ANDISIMA</v>
      </c>
      <c r="F162" s="72" t="s">
        <v>120</v>
      </c>
      <c r="G162" s="214" t="s">
        <v>13</v>
      </c>
      <c r="H162" s="187" t="s">
        <v>121</v>
      </c>
      <c r="I162" s="215">
        <v>58724.23</v>
      </c>
    </row>
    <row r="163" spans="1:9" ht="15.75" thickBot="1" x14ac:dyDescent="0.3">
      <c r="A163" s="87"/>
      <c r="B163" s="54"/>
      <c r="C163" s="54"/>
      <c r="D163" s="39"/>
      <c r="E163" s="204" t="str">
        <f t="shared" ref="E163:E175" si="0">UPPER(D163)</f>
        <v/>
      </c>
      <c r="F163" s="77"/>
      <c r="G163" s="199" t="s">
        <v>13</v>
      </c>
      <c r="H163" s="34" t="s">
        <v>122</v>
      </c>
      <c r="I163" s="205">
        <v>6977.32</v>
      </c>
    </row>
    <row r="164" spans="1:9" ht="15.75" thickBot="1" x14ac:dyDescent="0.3">
      <c r="A164" s="201">
        <v>3</v>
      </c>
      <c r="B164" s="181" t="s">
        <v>107</v>
      </c>
      <c r="C164" s="147"/>
      <c r="D164" s="10" t="s">
        <v>50</v>
      </c>
      <c r="E164" s="200"/>
      <c r="F164" s="11"/>
      <c r="G164" s="11"/>
      <c r="H164" s="202"/>
      <c r="I164" s="119"/>
    </row>
    <row r="165" spans="1:9" ht="15.75" thickBot="1" x14ac:dyDescent="0.3">
      <c r="A165" s="87"/>
      <c r="B165" s="38"/>
      <c r="C165" s="39"/>
      <c r="D165" s="39"/>
      <c r="E165" s="58"/>
      <c r="F165" s="38"/>
      <c r="G165" s="37"/>
      <c r="H165" s="69"/>
      <c r="I165" s="88"/>
    </row>
    <row r="166" spans="1:9" ht="15.75" thickBot="1" x14ac:dyDescent="0.3">
      <c r="A166" s="33">
        <v>3</v>
      </c>
      <c r="B166" s="182" t="s">
        <v>107</v>
      </c>
      <c r="C166" s="64" t="s">
        <v>53</v>
      </c>
      <c r="D166" s="153" t="s">
        <v>42</v>
      </c>
      <c r="E166" s="58" t="str">
        <f t="shared" si="0"/>
        <v>APOSTOL</v>
      </c>
      <c r="F166" s="48" t="s">
        <v>123</v>
      </c>
      <c r="G166" s="57" t="s">
        <v>13</v>
      </c>
      <c r="H166" s="66" t="s">
        <v>124</v>
      </c>
      <c r="I166" s="206">
        <v>28000</v>
      </c>
    </row>
    <row r="167" spans="1:9" ht="45.75" thickBot="1" x14ac:dyDescent="0.3">
      <c r="A167" s="209">
        <v>4</v>
      </c>
      <c r="B167" s="210" t="s">
        <v>107</v>
      </c>
      <c r="C167" s="211" t="s">
        <v>126</v>
      </c>
      <c r="D167" s="212" t="s">
        <v>43</v>
      </c>
      <c r="E167" s="212" t="str">
        <f t="shared" si="0"/>
        <v>ASKLEPIOS SRL</v>
      </c>
      <c r="F167" s="86" t="s">
        <v>88</v>
      </c>
      <c r="G167" s="31" t="s">
        <v>13</v>
      </c>
      <c r="H167" s="42" t="s">
        <v>125</v>
      </c>
      <c r="I167" s="76">
        <v>50875.99</v>
      </c>
    </row>
    <row r="168" spans="1:9" ht="15.75" thickBot="1" x14ac:dyDescent="0.3">
      <c r="A168" s="207">
        <v>6</v>
      </c>
      <c r="B168" s="181" t="s">
        <v>107</v>
      </c>
      <c r="C168" s="11"/>
      <c r="D168" s="11" t="s">
        <v>51</v>
      </c>
      <c r="E168" s="200"/>
      <c r="F168" s="43"/>
      <c r="G168" s="83"/>
      <c r="H168" s="53"/>
      <c r="I168" s="216"/>
    </row>
    <row r="169" spans="1:9" x14ac:dyDescent="0.25">
      <c r="A169" s="33">
        <v>5</v>
      </c>
      <c r="B169" s="182" t="s">
        <v>107</v>
      </c>
      <c r="C169" s="64" t="s">
        <v>53</v>
      </c>
      <c r="D169" s="27" t="s">
        <v>0</v>
      </c>
      <c r="E169" s="153" t="str">
        <f t="shared" si="0"/>
        <v>GENTIANA</v>
      </c>
      <c r="F169" s="188" t="s">
        <v>132</v>
      </c>
      <c r="G169" s="27" t="s">
        <v>13</v>
      </c>
      <c r="H169" s="26" t="s">
        <v>118</v>
      </c>
      <c r="I169" s="203">
        <v>162337.99</v>
      </c>
    </row>
    <row r="170" spans="1:9" ht="15.75" thickBot="1" x14ac:dyDescent="0.3">
      <c r="A170" s="17"/>
      <c r="B170" s="38"/>
      <c r="C170" s="70" t="s">
        <v>133</v>
      </c>
      <c r="D170" s="39"/>
      <c r="E170" s="204" t="str">
        <f t="shared" si="0"/>
        <v/>
      </c>
      <c r="F170" s="77"/>
      <c r="G170" s="37"/>
      <c r="H170" s="34"/>
      <c r="I170" s="104"/>
    </row>
    <row r="171" spans="1:9" ht="15.75" thickBot="1" x14ac:dyDescent="0.3">
      <c r="A171" s="16">
        <v>8</v>
      </c>
      <c r="B171" s="181" t="s">
        <v>107</v>
      </c>
      <c r="C171" s="147"/>
      <c r="D171" s="10" t="s">
        <v>33</v>
      </c>
      <c r="E171" s="200"/>
      <c r="F171" s="11"/>
      <c r="G171" s="72"/>
      <c r="H171" s="113"/>
      <c r="I171" s="156"/>
    </row>
    <row r="172" spans="1:9" ht="15.75" thickBot="1" x14ac:dyDescent="0.3">
      <c r="A172" s="16"/>
      <c r="B172" s="11"/>
      <c r="C172" s="11"/>
      <c r="D172" s="11"/>
      <c r="E172" s="58"/>
      <c r="F172" s="72"/>
      <c r="G172" s="9"/>
      <c r="H172" s="113"/>
      <c r="I172" s="156"/>
    </row>
    <row r="173" spans="1:9" ht="15.75" thickBot="1" x14ac:dyDescent="0.3">
      <c r="A173" s="17"/>
      <c r="B173" s="38"/>
      <c r="C173" s="38"/>
      <c r="D173" s="38"/>
      <c r="E173" s="58"/>
      <c r="F173" s="77"/>
      <c r="G173" s="9"/>
      <c r="H173" s="113"/>
      <c r="I173" s="156"/>
    </row>
    <row r="174" spans="1:9" ht="15.75" thickBot="1" x14ac:dyDescent="0.3">
      <c r="A174" s="16">
        <v>6</v>
      </c>
      <c r="B174" s="182" t="s">
        <v>107</v>
      </c>
      <c r="C174" s="157" t="s">
        <v>53</v>
      </c>
      <c r="D174" s="24" t="s">
        <v>41</v>
      </c>
      <c r="E174" s="58" t="str">
        <f t="shared" si="0"/>
        <v>LUMILEVA FARM</v>
      </c>
      <c r="F174" s="23" t="s">
        <v>89</v>
      </c>
      <c r="G174" s="85" t="s">
        <v>11</v>
      </c>
      <c r="H174" s="26" t="s">
        <v>134</v>
      </c>
      <c r="I174" s="120">
        <v>31532.41</v>
      </c>
    </row>
    <row r="175" spans="1:9" ht="15.75" thickBot="1" x14ac:dyDescent="0.3">
      <c r="A175" s="19">
        <v>7</v>
      </c>
      <c r="B175" s="210" t="s">
        <v>107</v>
      </c>
      <c r="C175" s="158" t="s">
        <v>53</v>
      </c>
      <c r="D175" s="20" t="s">
        <v>34</v>
      </c>
      <c r="E175" s="228" t="str">
        <f t="shared" si="0"/>
        <v>HERACLEUM SRL</v>
      </c>
      <c r="F175" s="31" t="s">
        <v>90</v>
      </c>
      <c r="G175" s="229" t="s">
        <v>13</v>
      </c>
      <c r="H175" s="42" t="s">
        <v>135</v>
      </c>
      <c r="I175" s="62">
        <v>16589</v>
      </c>
    </row>
    <row r="176" spans="1:9" ht="15.75" thickBot="1" x14ac:dyDescent="0.3">
      <c r="A176" s="19"/>
      <c r="B176" s="182"/>
      <c r="C176" s="157"/>
      <c r="D176" s="27"/>
      <c r="E176" s="58"/>
      <c r="F176" s="24"/>
      <c r="G176" s="217"/>
      <c r="H176" s="65"/>
      <c r="I176" s="218"/>
    </row>
    <row r="177" spans="1:9" ht="15.75" thickBot="1" x14ac:dyDescent="0.3">
      <c r="A177" s="33"/>
      <c r="B177" s="182"/>
      <c r="C177" s="64"/>
      <c r="D177" s="85"/>
      <c r="E177" s="58"/>
      <c r="F177" s="85"/>
      <c r="G177" s="85"/>
      <c r="H177" s="51"/>
      <c r="I177" s="136"/>
    </row>
    <row r="178" spans="1:9" ht="15.75" thickBot="1" x14ac:dyDescent="0.3">
      <c r="A178" s="16"/>
      <c r="B178" s="11"/>
      <c r="C178" s="11"/>
      <c r="D178" s="11"/>
      <c r="E178" s="58"/>
      <c r="F178" s="11"/>
      <c r="G178" s="159"/>
      <c r="H178" s="40"/>
      <c r="I178" s="115"/>
    </row>
    <row r="179" spans="1:9" ht="15.75" thickBot="1" x14ac:dyDescent="0.3">
      <c r="A179" s="16"/>
      <c r="B179" s="11"/>
      <c r="C179" s="11"/>
      <c r="D179" s="11"/>
      <c r="E179" s="58"/>
      <c r="F179" s="11"/>
      <c r="G179" s="159"/>
      <c r="H179" s="40"/>
      <c r="I179" s="115"/>
    </row>
    <row r="180" spans="1:9" ht="15.75" thickBot="1" x14ac:dyDescent="0.3">
      <c r="A180" s="16"/>
      <c r="B180" s="11"/>
      <c r="C180" s="11"/>
      <c r="D180" s="11"/>
      <c r="E180" s="58"/>
      <c r="F180" s="11"/>
      <c r="G180" s="159"/>
      <c r="H180" s="40"/>
      <c r="I180" s="115"/>
    </row>
    <row r="181" spans="1:9" ht="15.75" thickBot="1" x14ac:dyDescent="0.3">
      <c r="A181" s="17"/>
      <c r="B181" s="38"/>
      <c r="C181" s="38"/>
      <c r="D181" s="38"/>
      <c r="E181" s="58"/>
      <c r="F181" s="38"/>
      <c r="G181" s="105"/>
      <c r="H181" s="34"/>
      <c r="I181" s="88"/>
    </row>
    <row r="182" spans="1:9" ht="15.75" thickBot="1" x14ac:dyDescent="0.3">
      <c r="A182" s="809" t="s">
        <v>119</v>
      </c>
      <c r="B182" s="810"/>
      <c r="C182" s="810"/>
      <c r="D182" s="810"/>
      <c r="E182" s="810"/>
      <c r="F182" s="810"/>
      <c r="G182" s="810"/>
      <c r="H182" s="811"/>
      <c r="I182" s="67">
        <f>SUM(I157:I181)</f>
        <v>420592.19</v>
      </c>
    </row>
    <row r="183" spans="1:9" ht="30.75" thickBot="1" x14ac:dyDescent="0.3">
      <c r="A183" s="9">
        <v>1</v>
      </c>
      <c r="B183" s="186" t="s">
        <v>110</v>
      </c>
      <c r="C183" s="84" t="s">
        <v>53</v>
      </c>
      <c r="D183" s="55" t="s">
        <v>26</v>
      </c>
      <c r="E183" s="193" t="s">
        <v>137</v>
      </c>
      <c r="F183" s="27" t="s">
        <v>80</v>
      </c>
      <c r="G183" s="24" t="s">
        <v>11</v>
      </c>
      <c r="H183" s="188" t="s">
        <v>136</v>
      </c>
      <c r="I183" s="120">
        <v>27061.48</v>
      </c>
    </row>
    <row r="184" spans="1:9" ht="30" x14ac:dyDescent="0.25">
      <c r="A184" s="785">
        <v>2</v>
      </c>
      <c r="B184" s="186" t="s">
        <v>110</v>
      </c>
      <c r="C184" s="84" t="s">
        <v>53</v>
      </c>
      <c r="D184" s="193"/>
      <c r="E184" s="220" t="s">
        <v>114</v>
      </c>
      <c r="F184" s="48" t="s">
        <v>78</v>
      </c>
      <c r="G184" s="91" t="s">
        <v>11</v>
      </c>
      <c r="H184" s="52" t="s">
        <v>138</v>
      </c>
      <c r="I184" s="75">
        <v>36161.11</v>
      </c>
    </row>
    <row r="185" spans="1:9" x14ac:dyDescent="0.25">
      <c r="A185" s="786"/>
      <c r="B185" s="160"/>
      <c r="C185" s="194"/>
      <c r="D185" s="166"/>
      <c r="E185" s="189"/>
      <c r="F185" s="43"/>
      <c r="G185" s="9" t="s">
        <v>13</v>
      </c>
      <c r="H185" s="40" t="s">
        <v>139</v>
      </c>
      <c r="I185" s="15">
        <v>20563.53</v>
      </c>
    </row>
    <row r="186" spans="1:9" ht="15.75" thickBot="1" x14ac:dyDescent="0.3">
      <c r="A186" s="787"/>
      <c r="B186" s="221"/>
      <c r="C186" s="222"/>
      <c r="D186" s="223"/>
      <c r="E186" s="224"/>
      <c r="F186" s="217"/>
      <c r="G186" s="37" t="s">
        <v>13</v>
      </c>
      <c r="H186" s="208" t="s">
        <v>140</v>
      </c>
      <c r="I186" s="178">
        <v>11690.71</v>
      </c>
    </row>
    <row r="187" spans="1:9" ht="15.75" thickBot="1" x14ac:dyDescent="0.3">
      <c r="A187" s="17"/>
      <c r="B187" s="219"/>
      <c r="C187" s="219"/>
      <c r="D187" s="38"/>
      <c r="E187" s="166"/>
      <c r="F187" s="39"/>
      <c r="G187" s="38"/>
      <c r="H187" s="208"/>
      <c r="I187" s="178"/>
    </row>
    <row r="188" spans="1:9" ht="15.75" thickBot="1" x14ac:dyDescent="0.3">
      <c r="A188" s="33"/>
      <c r="B188" s="59"/>
      <c r="C188" s="59"/>
      <c r="D188" s="31"/>
      <c r="E188" s="193"/>
      <c r="F188" s="30"/>
      <c r="G188" s="32"/>
      <c r="H188" s="42"/>
      <c r="I188" s="138"/>
    </row>
    <row r="189" spans="1:9" ht="15.75" thickBot="1" x14ac:dyDescent="0.3">
      <c r="A189" s="782" t="s">
        <v>15</v>
      </c>
      <c r="B189" s="783"/>
      <c r="C189" s="783"/>
      <c r="D189" s="783"/>
      <c r="E189" s="783"/>
      <c r="F189" s="783"/>
      <c r="G189" s="783"/>
      <c r="H189" s="784"/>
      <c r="I189" s="78">
        <f>SUM(I183:I188)</f>
        <v>95476.829999999987</v>
      </c>
    </row>
    <row r="190" spans="1:9" ht="15.75" thickBot="1" x14ac:dyDescent="0.3">
      <c r="A190" s="816">
        <v>1</v>
      </c>
      <c r="B190" s="818" t="s">
        <v>144</v>
      </c>
      <c r="C190" s="818" t="s">
        <v>143</v>
      </c>
      <c r="D190" s="190"/>
      <c r="E190" s="820"/>
      <c r="F190" s="188" t="s">
        <v>141</v>
      </c>
      <c r="G190" s="27" t="s">
        <v>13</v>
      </c>
      <c r="H190" s="26" t="s">
        <v>142</v>
      </c>
      <c r="I190" s="71">
        <v>10123.35</v>
      </c>
    </row>
    <row r="191" spans="1:9" ht="15.75" thickBot="1" x14ac:dyDescent="0.3">
      <c r="A191" s="817"/>
      <c r="B191" s="819"/>
      <c r="C191" s="819"/>
      <c r="D191" s="105"/>
      <c r="E191" s="821"/>
      <c r="F191" s="86"/>
      <c r="G191" s="20"/>
      <c r="H191" s="46"/>
      <c r="I191" s="62"/>
    </row>
    <row r="192" spans="1:9" ht="15.75" thickBot="1" x14ac:dyDescent="0.3">
      <c r="A192" s="822" t="s">
        <v>38</v>
      </c>
      <c r="B192" s="823"/>
      <c r="C192" s="823"/>
      <c r="D192" s="823"/>
      <c r="E192" s="823"/>
      <c r="F192" s="823"/>
      <c r="G192" s="823"/>
      <c r="H192" s="824"/>
      <c r="I192" s="230">
        <f>SUM(I190)</f>
        <v>10123.35</v>
      </c>
    </row>
    <row r="193" spans="1:9" ht="15.75" thickBot="1" x14ac:dyDescent="0.3">
      <c r="A193" s="801">
        <v>1</v>
      </c>
      <c r="B193" s="645" t="s">
        <v>111</v>
      </c>
      <c r="C193" s="806" t="s">
        <v>149</v>
      </c>
      <c r="D193" s="30" t="s">
        <v>45</v>
      </c>
      <c r="E193" s="700" t="s">
        <v>145</v>
      </c>
      <c r="F193" s="48" t="s">
        <v>84</v>
      </c>
      <c r="G193" s="23" t="s">
        <v>13</v>
      </c>
      <c r="H193" s="79" t="s">
        <v>146</v>
      </c>
      <c r="I193" s="232">
        <v>3593.14</v>
      </c>
    </row>
    <row r="194" spans="1:9" ht="15.75" thickBot="1" x14ac:dyDescent="0.3">
      <c r="A194" s="802"/>
      <c r="B194" s="804"/>
      <c r="C194" s="746"/>
      <c r="D194" s="27" t="s">
        <v>39</v>
      </c>
      <c r="E194" s="701"/>
      <c r="F194" s="162"/>
      <c r="G194" s="3" t="s">
        <v>13</v>
      </c>
      <c r="H194" s="40" t="s">
        <v>147</v>
      </c>
      <c r="I194" s="15">
        <v>13638.15</v>
      </c>
    </row>
    <row r="195" spans="1:9" ht="15.75" thickBot="1" x14ac:dyDescent="0.3">
      <c r="A195" s="803"/>
      <c r="B195" s="805"/>
      <c r="C195" s="747"/>
      <c r="D195" s="20" t="s">
        <v>0</v>
      </c>
      <c r="E195" s="647"/>
      <c r="F195" s="30"/>
      <c r="G195" s="38" t="s">
        <v>13</v>
      </c>
      <c r="H195" s="134" t="s">
        <v>148</v>
      </c>
      <c r="I195" s="178">
        <v>76384.22</v>
      </c>
    </row>
    <row r="196" spans="1:9" ht="15.75" thickBot="1" x14ac:dyDescent="0.3">
      <c r="A196" s="782" t="s">
        <v>86</v>
      </c>
      <c r="B196" s="783"/>
      <c r="C196" s="783"/>
      <c r="D196" s="783"/>
      <c r="E196" s="783"/>
      <c r="F196" s="783"/>
      <c r="G196" s="783"/>
      <c r="H196" s="784"/>
      <c r="I196" s="231">
        <f>I193+I194+I195</f>
        <v>93615.510000000009</v>
      </c>
    </row>
    <row r="197" spans="1:9" x14ac:dyDescent="0.25">
      <c r="A197" s="812">
        <v>1</v>
      </c>
      <c r="B197" s="813" t="s">
        <v>151</v>
      </c>
      <c r="C197" s="227" t="s">
        <v>113</v>
      </c>
      <c r="D197" s="91" t="s">
        <v>98</v>
      </c>
      <c r="E197" s="91" t="s">
        <v>155</v>
      </c>
      <c r="F197" s="91" t="s">
        <v>154</v>
      </c>
      <c r="G197" s="91" t="s">
        <v>13</v>
      </c>
      <c r="H197" s="91" t="s">
        <v>152</v>
      </c>
      <c r="I197" s="233">
        <v>10865.77</v>
      </c>
    </row>
    <row r="198" spans="1:9" x14ac:dyDescent="0.25">
      <c r="A198" s="743"/>
      <c r="B198" s="814"/>
      <c r="C198" s="3" t="s">
        <v>150</v>
      </c>
      <c r="D198" s="3"/>
      <c r="E198" s="3"/>
      <c r="F198" s="3"/>
      <c r="G198" s="3" t="s">
        <v>13</v>
      </c>
      <c r="H198" s="3" t="s">
        <v>153</v>
      </c>
      <c r="I198" s="234">
        <v>14652.72</v>
      </c>
    </row>
    <row r="199" spans="1:9" x14ac:dyDescent="0.25">
      <c r="A199" s="743"/>
      <c r="B199" s="814"/>
      <c r="C199" s="165"/>
      <c r="D199" s="3"/>
      <c r="E199" s="3"/>
      <c r="F199" s="3"/>
      <c r="G199" s="3"/>
      <c r="H199" s="102"/>
      <c r="I199" s="15"/>
    </row>
    <row r="200" spans="1:9" x14ac:dyDescent="0.25">
      <c r="A200" s="743"/>
      <c r="B200" s="814"/>
      <c r="C200" s="165"/>
      <c r="D200" s="3"/>
      <c r="E200" s="3"/>
      <c r="F200" s="3"/>
      <c r="G200" s="3"/>
      <c r="H200" s="102"/>
      <c r="I200" s="15"/>
    </row>
    <row r="201" spans="1:9" ht="15.75" thickBot="1" x14ac:dyDescent="0.3">
      <c r="A201" s="751"/>
      <c r="B201" s="815"/>
      <c r="C201" s="174"/>
      <c r="D201" s="174"/>
      <c r="E201" s="174"/>
      <c r="F201" s="174"/>
      <c r="G201" s="37"/>
      <c r="H201" s="69"/>
      <c r="I201" s="74"/>
    </row>
    <row r="202" spans="1:9" ht="15.75" thickBot="1" x14ac:dyDescent="0.3">
      <c r="A202" s="798" t="s">
        <v>104</v>
      </c>
      <c r="B202" s="807"/>
      <c r="C202" s="807"/>
      <c r="D202" s="807"/>
      <c r="E202" s="807"/>
      <c r="F202" s="807"/>
      <c r="G202" s="807"/>
      <c r="H202" s="808"/>
      <c r="I202" s="171">
        <f>I197+I198+I199+I200+I201</f>
        <v>25518.489999999998</v>
      </c>
    </row>
    <row r="203" spans="1:9" ht="15.75" thickBot="1" x14ac:dyDescent="0.3">
      <c r="A203" s="798" t="s">
        <v>30</v>
      </c>
      <c r="B203" s="799"/>
      <c r="C203" s="799"/>
      <c r="D203" s="799"/>
      <c r="E203" s="799"/>
      <c r="F203" s="799"/>
      <c r="G203" s="799"/>
      <c r="H203" s="800"/>
      <c r="I203" s="67">
        <f>I156+I182+I189+I192+I196+I202</f>
        <v>674194.77</v>
      </c>
    </row>
  </sheetData>
  <mergeCells count="162">
    <mergeCell ref="A56:F56"/>
    <mergeCell ref="K56:R56"/>
    <mergeCell ref="V56:AB56"/>
    <mergeCell ref="K67:K74"/>
    <mergeCell ref="L67:L74"/>
    <mergeCell ref="M67:M74"/>
    <mergeCell ref="O67:O74"/>
    <mergeCell ref="A62:F62"/>
    <mergeCell ref="V85:V86"/>
    <mergeCell ref="V78:AB78"/>
    <mergeCell ref="K83:K118"/>
    <mergeCell ref="V90:V92"/>
    <mergeCell ref="A78:F78"/>
    <mergeCell ref="K78:R78"/>
    <mergeCell ref="O75:O77"/>
    <mergeCell ref="L75:L77"/>
    <mergeCell ref="M75:M77"/>
    <mergeCell ref="L63:L64"/>
    <mergeCell ref="M63:M64"/>
    <mergeCell ref="K75:K77"/>
    <mergeCell ref="V93:V94"/>
    <mergeCell ref="W83:W84"/>
    <mergeCell ref="W99:W101"/>
    <mergeCell ref="W95:W97"/>
    <mergeCell ref="K51:K55"/>
    <mergeCell ref="L51:L55"/>
    <mergeCell ref="M51:M55"/>
    <mergeCell ref="O51:O55"/>
    <mergeCell ref="AA65:AA66"/>
    <mergeCell ref="Y67:Y74"/>
    <mergeCell ref="K57:K61"/>
    <mergeCell ref="L57:L61"/>
    <mergeCell ref="M57:M61"/>
    <mergeCell ref="O57:O61"/>
    <mergeCell ref="W57:W61"/>
    <mergeCell ref="K62:R62"/>
    <mergeCell ref="K63:K64"/>
    <mergeCell ref="O63:O64"/>
    <mergeCell ref="AF43:AF46"/>
    <mergeCell ref="V62:AB62"/>
    <mergeCell ref="W80:W82"/>
    <mergeCell ref="V80:V82"/>
    <mergeCell ref="V83:V84"/>
    <mergeCell ref="V65:V66"/>
    <mergeCell ref="V67:V77"/>
    <mergeCell ref="V57:V58"/>
    <mergeCell ref="W43:W46"/>
    <mergeCell ref="V47:AB47"/>
    <mergeCell ref="V43:V46"/>
    <mergeCell ref="Y63:Y64"/>
    <mergeCell ref="V51:V52"/>
    <mergeCell ref="W51:W55"/>
    <mergeCell ref="B147:I147"/>
    <mergeCell ref="V135:AB135"/>
    <mergeCell ref="W131:W133"/>
    <mergeCell ref="V113:V114"/>
    <mergeCell ref="V115:V116"/>
    <mergeCell ref="V87:V89"/>
    <mergeCell ref="V99:V101"/>
    <mergeCell ref="A189:H189"/>
    <mergeCell ref="V119:AB119"/>
    <mergeCell ref="V134:AB134"/>
    <mergeCell ref="V131:V132"/>
    <mergeCell ref="A135:F135"/>
    <mergeCell ref="A184:A186"/>
    <mergeCell ref="A119:F119"/>
    <mergeCell ref="K119:R119"/>
    <mergeCell ref="K135:R135"/>
    <mergeCell ref="K134:R134"/>
    <mergeCell ref="V128:V130"/>
    <mergeCell ref="K125:R125"/>
    <mergeCell ref="V125:AB125"/>
    <mergeCell ref="V126:V127"/>
    <mergeCell ref="W126:W127"/>
    <mergeCell ref="V120:V121"/>
    <mergeCell ref="L83:L118"/>
    <mergeCell ref="A203:H203"/>
    <mergeCell ref="A193:A195"/>
    <mergeCell ref="B193:B195"/>
    <mergeCell ref="C193:C195"/>
    <mergeCell ref="E193:E195"/>
    <mergeCell ref="A196:H196"/>
    <mergeCell ref="A202:H202"/>
    <mergeCell ref="A156:H156"/>
    <mergeCell ref="A182:H182"/>
    <mergeCell ref="A197:A201"/>
    <mergeCell ref="B197:B201"/>
    <mergeCell ref="A190:A191"/>
    <mergeCell ref="B190:B191"/>
    <mergeCell ref="C190:C191"/>
    <mergeCell ref="E190:E191"/>
    <mergeCell ref="A192:H192"/>
    <mergeCell ref="B5:G5"/>
    <mergeCell ref="A20:F20"/>
    <mergeCell ref="A42:F42"/>
    <mergeCell ref="L5:S5"/>
    <mergeCell ref="K20:R20"/>
    <mergeCell ref="W18:W19"/>
    <mergeCell ref="V18:V19"/>
    <mergeCell ref="W5:AC5"/>
    <mergeCell ref="K42:R42"/>
    <mergeCell ref="V42:AB42"/>
    <mergeCell ref="V20:AB20"/>
    <mergeCell ref="K24:K41"/>
    <mergeCell ref="X18:X19"/>
    <mergeCell ref="W14:W15"/>
    <mergeCell ref="V14:V15"/>
    <mergeCell ref="V16:V17"/>
    <mergeCell ref="W8:W9"/>
    <mergeCell ref="W16:W17"/>
    <mergeCell ref="V10:V13"/>
    <mergeCell ref="W10:W13"/>
    <mergeCell ref="V21:V22"/>
    <mergeCell ref="V6:V7"/>
    <mergeCell ref="AB6:AB7"/>
    <mergeCell ref="AC6:AC7"/>
    <mergeCell ref="W6:W7"/>
    <mergeCell ref="X6:X7"/>
    <mergeCell ref="Y6:Y7"/>
    <mergeCell ref="Z6:Z7"/>
    <mergeCell ref="V27:V28"/>
    <mergeCell ref="W21:W22"/>
    <mergeCell ref="W25:W26"/>
    <mergeCell ref="W27:W28"/>
    <mergeCell ref="Z21:Z22"/>
    <mergeCell ref="X21:X22"/>
    <mergeCell ref="W29:W31"/>
    <mergeCell ref="W117:W118"/>
    <mergeCell ref="W113:W114"/>
    <mergeCell ref="W128:W130"/>
    <mergeCell ref="V106:V111"/>
    <mergeCell ref="W90:W92"/>
    <mergeCell ref="W93:W94"/>
    <mergeCell ref="W63:W64"/>
    <mergeCell ref="W120:W121"/>
    <mergeCell ref="V122:V123"/>
    <mergeCell ref="W122:W123"/>
    <mergeCell ref="V95:V98"/>
    <mergeCell ref="V102:V103"/>
    <mergeCell ref="W104:W105"/>
    <mergeCell ref="W115:W116"/>
    <mergeCell ref="W106:W112"/>
    <mergeCell ref="W102:W103"/>
    <mergeCell ref="W85:W86"/>
    <mergeCell ref="W87:W89"/>
    <mergeCell ref="Y131:Y133"/>
    <mergeCell ref="Z131:Z133"/>
    <mergeCell ref="AA122:AA123"/>
    <mergeCell ref="AA90:AA91"/>
    <mergeCell ref="AA117:AA118"/>
    <mergeCell ref="AB117:AB118"/>
    <mergeCell ref="AC117:AC118"/>
    <mergeCell ref="AA93:AA94"/>
    <mergeCell ref="AA14:AA15"/>
    <mergeCell ref="AB14:AB15"/>
    <mergeCell ref="AC14:AC15"/>
    <mergeCell ref="AA27:AA28"/>
    <mergeCell ref="AA57:AA58"/>
    <mergeCell ref="AA85:AA86"/>
    <mergeCell ref="AB85:AB86"/>
    <mergeCell ref="AC85:AC86"/>
    <mergeCell ref="AA40:AA41"/>
  </mergeCells>
  <pageMargins left="3.9370078740157501E-2" right="3.9370078740157501E-2" top="0" bottom="0" header="0.31496062992126" footer="0.31496062992126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PROGRAME I</vt:lpstr>
      <vt:lpstr>UNICE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2021-03-11T12:48:21Z</cp:lastPrinted>
  <dcterms:created xsi:type="dcterms:W3CDTF">2018-07-04T12:33:56Z</dcterms:created>
  <dcterms:modified xsi:type="dcterms:W3CDTF">2021-03-12T09:40:00Z</dcterms:modified>
</cp:coreProperties>
</file>