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2"/>
  </bookViews>
  <sheets>
    <sheet name="UNICE SEPT" sheetId="11" r:id="rId1"/>
    <sheet name="pens 50% cv" sheetId="9" r:id="rId2"/>
    <sheet name="pens 50% oct" sheetId="12" r:id="rId3"/>
  </sheets>
  <calcPr calcId="145621"/>
</workbook>
</file>

<file path=xl/calcChain.xml><?xml version="1.0" encoding="utf-8"?>
<calcChain xmlns="http://schemas.openxmlformats.org/spreadsheetml/2006/main">
  <c r="H53" i="12" l="1"/>
  <c r="H48" i="12"/>
  <c r="H35" i="12"/>
  <c r="H30" i="12"/>
  <c r="H25" i="12"/>
  <c r="H11" i="12"/>
  <c r="H54" i="12" l="1"/>
  <c r="I223" i="11" l="1"/>
  <c r="I217" i="11"/>
  <c r="I213" i="11"/>
  <c r="I210" i="11"/>
  <c r="I203" i="11"/>
  <c r="E196" i="11"/>
  <c r="E195" i="11"/>
  <c r="E191" i="11"/>
  <c r="E190" i="11"/>
  <c r="E188" i="11"/>
  <c r="E187" i="11"/>
  <c r="E184" i="11"/>
  <c r="E183" i="11"/>
  <c r="I177" i="11"/>
  <c r="E172" i="11"/>
  <c r="E171" i="11"/>
  <c r="AC155" i="11"/>
  <c r="S155" i="11"/>
  <c r="AC146" i="11"/>
  <c r="S146" i="11"/>
  <c r="AC140" i="11"/>
  <c r="S140" i="11"/>
  <c r="G140" i="11"/>
  <c r="AC77" i="11"/>
  <c r="S77" i="11"/>
  <c r="G77" i="11"/>
  <c r="AC61" i="11"/>
  <c r="S61" i="11"/>
  <c r="G61" i="11"/>
  <c r="AC55" i="11"/>
  <c r="S55" i="11"/>
  <c r="G55" i="11"/>
  <c r="AC46" i="11"/>
  <c r="AC41" i="11"/>
  <c r="S41" i="11"/>
  <c r="G41" i="11"/>
  <c r="AC20" i="11"/>
  <c r="S20" i="11"/>
  <c r="G20" i="11"/>
  <c r="I224" i="11" l="1"/>
  <c r="S156" i="11"/>
  <c r="G156" i="11"/>
  <c r="AC156" i="11"/>
  <c r="H49" i="9" l="1"/>
  <c r="H44" i="9"/>
  <c r="H33" i="9"/>
  <c r="H30" i="9"/>
  <c r="H25" i="9"/>
  <c r="H11" i="9"/>
  <c r="H50" i="9" l="1"/>
</calcChain>
</file>

<file path=xl/sharedStrings.xml><?xml version="1.0" encoding="utf-8"?>
<sst xmlns="http://schemas.openxmlformats.org/spreadsheetml/2006/main" count="628" uniqueCount="291">
  <si>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</si>
  <si>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</si>
  <si>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</si>
  <si>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</si>
  <si>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</si>
  <si>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</si>
  <si>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</si>
  <si>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</si>
  <si>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</si>
  <si>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</si>
  <si>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</si>
  <si>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</si>
  <si>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</si>
  <si>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</si>
  <si>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</si>
  <si>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</si>
  <si>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</si>
  <si>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PENSIONARI 50%</t>
  </si>
  <si>
    <t>Andisima</t>
  </si>
  <si>
    <t>Balsam</t>
  </si>
  <si>
    <t>TOTAL MEDIPLUS EXIM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</si>
  <si>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</si>
  <si>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</si>
  <si>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</si>
  <si>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</si>
  <si>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</si>
  <si>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</si>
  <si>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</si>
  <si>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</si>
  <si>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</si>
  <si>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</si>
  <si>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</si>
  <si>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</si>
  <si>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</si>
  <si>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</si>
  <si>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</si>
  <si>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</si>
  <si>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</si>
  <si>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</si>
  <si>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</si>
  <si>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</si>
  <si>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</si>
  <si>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</si>
  <si>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</si>
  <si>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</si>
  <si>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</si>
  <si>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</si>
  <si>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</si>
  <si>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</si>
  <si>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</si>
  <si>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</si>
  <si>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</si>
  <si>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</si>
  <si>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</si>
  <si>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</si>
  <si>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</si>
  <si>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</si>
  <si>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</si>
  <si>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</si>
  <si>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</si>
  <si>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</si>
  <si>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</si>
  <si>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</si>
  <si>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</si>
  <si>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</si>
  <si>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</si>
  <si>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</si>
  <si>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</si>
  <si>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</si>
  <si>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</si>
  <si>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</si>
  <si>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</si>
  <si>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</si>
  <si>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Date inreg. CAS MM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</si>
  <si>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</si>
  <si>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</si>
  <si>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</si>
  <si>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</si>
  <si>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</si>
  <si>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</si>
  <si>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</si>
  <si>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</si>
  <si>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</si>
  <si>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</si>
  <si>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</si>
  <si>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</si>
  <si>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</si>
  <si>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</si>
  <si>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</si>
  <si>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</si>
  <si>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</si>
  <si>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</si>
  <si>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</si>
  <si>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</si>
  <si>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</si>
  <si>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</si>
  <si>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</si>
  <si>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</si>
  <si>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</si>
  <si>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</si>
  <si>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</si>
  <si>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</si>
  <si>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</si>
  <si>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</si>
  <si>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</si>
  <si>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</si>
  <si>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</si>
  <si>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</si>
  <si>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</si>
  <si>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</si>
  <si>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</si>
  <si>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</si>
  <si>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</si>
  <si>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</si>
  <si>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</si>
  <si>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</si>
  <si>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</si>
  <si>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</si>
  <si>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ALLIANCE HEALTHCARE</t>
  </si>
  <si>
    <t>PLATI  CESIUNI             octombrie   2019</t>
  </si>
  <si>
    <t>FARMEXIM S. A.</t>
  </si>
  <si>
    <t xml:space="preserve"> </t>
  </si>
  <si>
    <t>GENTIANA SRL</t>
  </si>
  <si>
    <t>LUANA FARM</t>
  </si>
  <si>
    <t>PHARMA S A</t>
  </si>
  <si>
    <t>SC SILVER WOLF</t>
  </si>
  <si>
    <t>PHARMA SA</t>
  </si>
  <si>
    <t>TOTAL PHARMA S A</t>
  </si>
  <si>
    <t>TOTAL PHARMA</t>
  </si>
  <si>
    <t>COMIRO INVEST</t>
  </si>
  <si>
    <t>FARMEXIM</t>
  </si>
  <si>
    <t xml:space="preserve">TOTAL FARMEXIM </t>
  </si>
  <si>
    <t>SARALEX</t>
  </si>
  <si>
    <t>PHARMAPHARM</t>
  </si>
  <si>
    <t>TOTAL PHARMAPHARM</t>
  </si>
  <si>
    <t>TOTAL GENERAL</t>
  </si>
  <si>
    <t xml:space="preserve">Unice </t>
  </si>
  <si>
    <t>LUMILEVA FARM</t>
  </si>
  <si>
    <t>TOTAL EUROPHARM HOLDING</t>
  </si>
  <si>
    <t>EUROPHARM HOLDING</t>
  </si>
  <si>
    <t>BIOREX</t>
  </si>
  <si>
    <t>ASKLEPIOS</t>
  </si>
  <si>
    <t xml:space="preserve">Nr.si data Contr. </t>
  </si>
  <si>
    <t>Nr. si data  facturii</t>
  </si>
  <si>
    <t>plata factura cesionata lei</t>
  </si>
  <si>
    <t>TOTAL EGIS ROMPHARMA</t>
  </si>
  <si>
    <t>OCT.2020</t>
  </si>
  <si>
    <t xml:space="preserve">                                                          TOTAL EUROPHARM HOLDING</t>
  </si>
  <si>
    <t>SALIX</t>
  </si>
  <si>
    <t>OCT. 2020</t>
  </si>
  <si>
    <t>OCT . 2020</t>
  </si>
  <si>
    <t>LUMILEVA SRL</t>
  </si>
  <si>
    <t>GENTIANA</t>
  </si>
  <si>
    <t xml:space="preserve">EGIS ROMPHARMA </t>
  </si>
  <si>
    <t xml:space="preserve">TOTAL EGIS ROMPHARMA </t>
  </si>
  <si>
    <t>PENSIONARI 50% cv</t>
  </si>
  <si>
    <t>NOV. 2020</t>
  </si>
  <si>
    <t>46032/20.10.2020</t>
  </si>
  <si>
    <t>10536/11.11.2020</t>
  </si>
  <si>
    <t>NOV.2020</t>
  </si>
  <si>
    <t>46073/02.11.2020</t>
  </si>
  <si>
    <t>10803/19.11.2020</t>
  </si>
  <si>
    <t>360/19.10.2020</t>
  </si>
  <si>
    <t>9832/21.10.2020</t>
  </si>
  <si>
    <t>625/20.10.2020</t>
  </si>
  <si>
    <t>10143/30.10.2020</t>
  </si>
  <si>
    <t>FILDAS</t>
  </si>
  <si>
    <t>TRADING</t>
  </si>
  <si>
    <t xml:space="preserve">TOTAL FILDAS TRADING </t>
  </si>
  <si>
    <t xml:space="preserve"> OCT .2020</t>
  </si>
  <si>
    <t>9638/23.10.2020</t>
  </si>
  <si>
    <t>10147/30.10.2020</t>
  </si>
  <si>
    <t>ANDISIMA</t>
  </si>
  <si>
    <t>629/21.10.2020</t>
  </si>
  <si>
    <t>10259/03.11.2020</t>
  </si>
  <si>
    <t>EPHEDRA</t>
  </si>
  <si>
    <t>649/06.11.2020</t>
  </si>
  <si>
    <t>10873/23.11.2020</t>
  </si>
  <si>
    <t>FILDAS TRADING</t>
  </si>
  <si>
    <t>146/26.11.2020</t>
  </si>
  <si>
    <t>11011/26.11.2020</t>
  </si>
  <si>
    <t>TOTAL FILDAS TRADING</t>
  </si>
  <si>
    <t>DEC. 2020</t>
  </si>
  <si>
    <t>HOLDING</t>
  </si>
  <si>
    <t xml:space="preserve">EUROPHARM </t>
  </si>
  <si>
    <t>46180/25.11.2020</t>
  </si>
  <si>
    <t>11539/10.12.2020</t>
  </si>
  <si>
    <t>DEC .2020</t>
  </si>
  <si>
    <t>3706/06.11.2020</t>
  </si>
  <si>
    <t>12467/18.12.2020</t>
  </si>
  <si>
    <t>Pensionari</t>
  </si>
  <si>
    <t>147/16.11.2020</t>
  </si>
  <si>
    <t>11010/26.11.2020</t>
  </si>
  <si>
    <t>430/16.11.2020</t>
  </si>
  <si>
    <t>10902/23.112020</t>
  </si>
  <si>
    <t>DEC.2020</t>
  </si>
  <si>
    <t>693/26.11.2020</t>
  </si>
  <si>
    <t>112520/03.12.2020</t>
  </si>
  <si>
    <t>152/31.11.2020</t>
  </si>
  <si>
    <t>11369/07.12.2020</t>
  </si>
  <si>
    <t>691/26.11.2020</t>
  </si>
  <si>
    <t>11265/03.12.2020</t>
  </si>
  <si>
    <t>GE HOR 46/30.09.2020</t>
  </si>
  <si>
    <t>GE GEN 38/30.09.2020</t>
  </si>
  <si>
    <t>9641/16.11.2020</t>
  </si>
  <si>
    <t>LUM 302/30.09.2020</t>
  </si>
  <si>
    <t>10685/16.11.2020</t>
  </si>
  <si>
    <t>GE EN 0044/30.09.2020</t>
  </si>
  <si>
    <t>GE GEN 038/30.09.2020</t>
  </si>
  <si>
    <t>GENTIANA 53/30.09.2020</t>
  </si>
  <si>
    <t>B  188/30.09.2020</t>
  </si>
  <si>
    <t>B324/30.09.2020</t>
  </si>
  <si>
    <t>B 1005/30.09.2020</t>
  </si>
  <si>
    <t>B 1870/30.09.2020</t>
  </si>
  <si>
    <t>10969/25.11.2020</t>
  </si>
  <si>
    <t>R 591/30.09.2020</t>
  </si>
  <si>
    <t>CRISM 3145/30.09.2020</t>
  </si>
  <si>
    <t>CRISP 2229/30.09.2020</t>
  </si>
  <si>
    <t>CRISR 2526/30.09.2020</t>
  </si>
  <si>
    <t>CRISV 1643/30.09.2020</t>
  </si>
  <si>
    <t>LUM 201/30.09.2020</t>
  </si>
  <si>
    <t>LUA 551/30.09.2020</t>
  </si>
  <si>
    <t>OCT .2020</t>
  </si>
  <si>
    <t>636/26.10.2020</t>
  </si>
  <si>
    <t>SRX 1230/30.09.2020</t>
  </si>
  <si>
    <t>10023/27.10.2020</t>
  </si>
  <si>
    <t xml:space="preserve">HERACLEUM </t>
  </si>
  <si>
    <t>624/20.10.2020</t>
  </si>
  <si>
    <t>HERMM 217/30.09.2020</t>
  </si>
  <si>
    <t>100025/27.10.2020</t>
  </si>
  <si>
    <t>CLT 37/30.09.2020</t>
  </si>
  <si>
    <t>COAS 32/30.09.2020</t>
  </si>
  <si>
    <t>SACA 0027/30.09.2020</t>
  </si>
  <si>
    <t>638/28.10.2020</t>
  </si>
  <si>
    <t>BM 40121/30.09.2020</t>
  </si>
  <si>
    <t>10141/30.10.2020</t>
  </si>
  <si>
    <t>631/26.10.2020</t>
  </si>
  <si>
    <t>MMACA 85/30.09.2020</t>
  </si>
  <si>
    <t>10142/30.10.2020</t>
  </si>
  <si>
    <t>640/29.10.2020</t>
  </si>
  <si>
    <t>FSOM 5037/30.09.2020</t>
  </si>
  <si>
    <t>10155/02.11.2020</t>
  </si>
  <si>
    <t>FSOM 6041/30.09.2020</t>
  </si>
  <si>
    <t>FSOM 4042/30.09.2020</t>
  </si>
  <si>
    <t>FSOM 3047/30.09.2020</t>
  </si>
  <si>
    <t>FSOM  2042/30.09.2020</t>
  </si>
  <si>
    <t>FSOM 1048/30.09.2020</t>
  </si>
  <si>
    <t>AND 259/30.09.2020</t>
  </si>
  <si>
    <t>AND 581/30.09.2020</t>
  </si>
  <si>
    <t>NOV .2020</t>
  </si>
  <si>
    <t xml:space="preserve">APOSTOL </t>
  </si>
  <si>
    <t>639/29.10.2020</t>
  </si>
  <si>
    <t>MM 62/30.09.2020</t>
  </si>
  <si>
    <t>10428/09.11.2020</t>
  </si>
  <si>
    <t>EPHD8149/30.09.2020</t>
  </si>
  <si>
    <t>679/24.11.2020</t>
  </si>
  <si>
    <t>LUM 675/30.09.2020</t>
  </si>
  <si>
    <t>11903/15.12.2020</t>
  </si>
  <si>
    <t>735/16.12.2020</t>
  </si>
  <si>
    <t>ANI 456/30.09.2020</t>
  </si>
  <si>
    <t>12846/22.12.2020</t>
  </si>
  <si>
    <t>IEUD 2034/30.09.2020</t>
  </si>
  <si>
    <t>ALLIANCE HEALHTCARE</t>
  </si>
  <si>
    <t>VALI FARM</t>
  </si>
  <si>
    <t>752/21.12.2020</t>
  </si>
  <si>
    <t>VALI 296/30.09.2020</t>
  </si>
  <si>
    <t>12912/23.12.2020</t>
  </si>
  <si>
    <t>SALIX FARM</t>
  </si>
  <si>
    <t>MMSAL 496/30.09.2020</t>
  </si>
  <si>
    <t>AQUA1033/30.09.2020</t>
  </si>
  <si>
    <t>AND 51/30.09.2020</t>
  </si>
  <si>
    <t>DEC.11448/08.12.2020</t>
  </si>
  <si>
    <t>10423/02.12.2020</t>
  </si>
  <si>
    <t>Pensionari CV</t>
  </si>
  <si>
    <t>GENTIANA  54/31.10.2020</t>
  </si>
  <si>
    <t>LUA 556/31.10.2020</t>
  </si>
  <si>
    <t>674/19.11.2020</t>
  </si>
  <si>
    <t>AND 588/31.10.2020</t>
  </si>
  <si>
    <t>11002//26.11.2020</t>
  </si>
  <si>
    <t>CLT 040/31.10.2020</t>
  </si>
  <si>
    <t>COAS 34/31.10.2020</t>
  </si>
  <si>
    <t>MMSAL 501/31.10.2020</t>
  </si>
  <si>
    <t>AQUA 1037/31.10.2020</t>
  </si>
  <si>
    <t>GENTIANA 58/31.10.2020</t>
  </si>
  <si>
    <t>11448/08.12.2020</t>
  </si>
  <si>
    <t>GE GEN 42/31.10.2020</t>
  </si>
  <si>
    <t>GE HOR 50/31.10.2020</t>
  </si>
  <si>
    <t>GE EN 47/31.10.2020</t>
  </si>
  <si>
    <t>PLATI  CESIUNI                 ianuarie        2021</t>
  </si>
  <si>
    <t>PLATI  CESIUNI     13           ianuarie     2020</t>
  </si>
  <si>
    <t>PLATI  CESIUNI    13    IANUARIE            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</si>
</sst>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2" fillId="3" borderId="62" applyNumberFormat="0" applyAlignment="0" applyProtection="0"/>
  </cellStyleXfs>
  <cellXfs count="700">
    <xf numFmtId="0" fontId="0" fillId="0" borderId="0" xfId="0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8" fillId="0" borderId="8" xfId="1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9" fillId="0" borderId="0" xfId="0" applyFont="1"/>
    <xf numFmtId="0" fontId="0" fillId="0" borderId="21" xfId="0" applyBorder="1"/>
    <xf numFmtId="0" fontId="0" fillId="0" borderId="14" xfId="0" applyBorder="1"/>
    <xf numFmtId="4" fontId="9" fillId="0" borderId="18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8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9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9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14" fillId="0" borderId="42" xfId="0" applyNumberFormat="1" applyFont="1" applyBorder="1" applyAlignment="1">
      <alignment horizontal="right" vertical="center" wrapText="1"/>
    </xf>
    <xf numFmtId="1" fontId="14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8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49" fontId="0" fillId="0" borderId="13" xfId="0" applyNumberFormat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8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8" fillId="0" borderId="5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1" xfId="0" applyFill="1" applyBorder="1"/>
    <xf numFmtId="0" fontId="0" fillId="0" borderId="48" xfId="0" applyBorder="1"/>
    <xf numFmtId="4" fontId="0" fillId="0" borderId="30" xfId="0" applyNumberFormat="1" applyFill="1" applyBorder="1"/>
    <xf numFmtId="4" fontId="9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7" fillId="0" borderId="26" xfId="1" applyFont="1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7" fillId="0" borderId="13" xfId="1" applyFont="1" applyBorder="1" applyAlignment="1">
      <alignment horizontal="right"/>
    </xf>
    <xf numFmtId="0" fontId="7" fillId="0" borderId="5" xfId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14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8" fillId="0" borderId="16" xfId="1" applyFont="1" applyBorder="1" applyAlignment="1">
      <alignment horizontal="center"/>
    </xf>
    <xf numFmtId="4" fontId="15" fillId="0" borderId="32" xfId="0" applyNumberFormat="1" applyFont="1" applyBorder="1"/>
    <xf numFmtId="4" fontId="9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14" fillId="0" borderId="57" xfId="0" applyNumberFormat="1" applyFont="1" applyBorder="1" applyAlignment="1">
      <alignment horizontal="right" vertical="center"/>
    </xf>
    <xf numFmtId="14" fontId="9" fillId="0" borderId="47" xfId="0" applyNumberFormat="1" applyFont="1" applyBorder="1" applyAlignment="1">
      <alignment horizontal="center"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right"/>
    </xf>
    <xf numFmtId="4" fontId="0" fillId="0" borderId="19" xfId="0" applyNumberFormat="1" applyBorder="1"/>
    <xf numFmtId="0" fontId="14" fillId="0" borderId="5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8" fillId="0" borderId="54" xfId="1" applyFont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7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14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4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15" fillId="0" borderId="43" xfId="0" applyNumberFormat="1" applyFont="1" applyBorder="1"/>
    <xf numFmtId="4" fontId="15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9" fillId="0" borderId="0" xfId="0" applyNumberFormat="1" applyFont="1" applyBorder="1"/>
    <xf numFmtId="4" fontId="9" fillId="0" borderId="16" xfId="0" applyNumberFormat="1" applyFont="1" applyBorder="1"/>
    <xf numFmtId="0" fontId="9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4" fontId="15" fillId="0" borderId="15" xfId="0" applyNumberFormat="1" applyFont="1" applyBorder="1"/>
    <xf numFmtId="4" fontId="9" fillId="0" borderId="38" xfId="0" applyNumberFormat="1" applyFont="1" applyBorder="1"/>
    <xf numFmtId="0" fontId="9" fillId="0" borderId="0" xfId="0" applyFont="1" applyBorder="1"/>
    <xf numFmtId="0" fontId="8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4" fontId="0" fillId="0" borderId="0" xfId="0" applyNumberFormat="1" applyFill="1" applyBorder="1"/>
    <xf numFmtId="0" fontId="8" fillId="0" borderId="25" xfId="1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8" fillId="0" borderId="4" xfId="1" applyFont="1" applyBorder="1" applyAlignment="1">
      <alignment horizontal="center"/>
    </xf>
    <xf numFmtId="0" fontId="7" fillId="0" borderId="52" xfId="1" applyFont="1" applyBorder="1" applyAlignment="1">
      <alignment horizontal="right" vertical="top"/>
    </xf>
    <xf numFmtId="0" fontId="6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0" fontId="0" fillId="0" borderId="9" xfId="0" applyFill="1" applyBorder="1" applyAlignment="1">
      <alignment horizontal="left"/>
    </xf>
    <xf numFmtId="1" fontId="14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8" fillId="0" borderId="28" xfId="1" applyFont="1" applyBorder="1" applyAlignment="1">
      <alignment horizontal="center" vertical="top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9" fillId="0" borderId="8" xfId="0" applyNumberFormat="1" applyFont="1" applyFill="1" applyBorder="1"/>
    <xf numFmtId="4" fontId="19" fillId="0" borderId="18" xfId="0" applyNumberFormat="1" applyFont="1" applyBorder="1"/>
    <xf numFmtId="0" fontId="0" fillId="0" borderId="12" xfId="0" applyFill="1" applyBorder="1" applyAlignment="1">
      <alignment vertical="top"/>
    </xf>
    <xf numFmtId="14" fontId="0" fillId="0" borderId="26" xfId="0" applyNumberFormat="1" applyBorder="1"/>
    <xf numFmtId="0" fontId="20" fillId="0" borderId="2" xfId="0" applyFont="1" applyBorder="1" applyAlignment="1">
      <alignment horizontal="center"/>
    </xf>
    <xf numFmtId="4" fontId="0" fillId="0" borderId="23" xfId="0" applyNumberFormat="1" applyBorder="1"/>
    <xf numFmtId="0" fontId="0" fillId="0" borderId="17" xfId="0" applyFill="1" applyBorder="1"/>
    <xf numFmtId="0" fontId="8" fillId="0" borderId="26" xfId="1" applyFont="1" applyBorder="1" applyAlignment="1">
      <alignment horizontal="center" vertical="top"/>
    </xf>
    <xf numFmtId="0" fontId="8" fillId="0" borderId="5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7" xfId="1" applyFont="1" applyBorder="1" applyAlignment="1"/>
    <xf numFmtId="0" fontId="8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9" xfId="0" applyFont="1" applyFill="1" applyBorder="1"/>
    <xf numFmtId="0" fontId="0" fillId="0" borderId="40" xfId="0" applyFont="1" applyFill="1" applyBorder="1"/>
    <xf numFmtId="4" fontId="9" fillId="0" borderId="26" xfId="0" applyNumberFormat="1" applyFont="1" applyBorder="1" applyAlignment="1">
      <alignment horizontal="right" vertical="center"/>
    </xf>
    <xf numFmtId="0" fontId="0" fillId="0" borderId="27" xfId="0" applyFill="1" applyBorder="1" applyAlignment="1">
      <alignment vertical="top"/>
    </xf>
    <xf numFmtId="0" fontId="9" fillId="0" borderId="25" xfId="0" applyFont="1" applyBorder="1" applyAlignment="1">
      <alignment horizontal="center"/>
    </xf>
    <xf numFmtId="0" fontId="0" fillId="0" borderId="31" xfId="0" applyBorder="1"/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49" xfId="0" applyBorder="1" applyAlignment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2" fontId="18" fillId="0" borderId="19" xfId="1" applyNumberFormat="1" applyFont="1" applyBorder="1" applyAlignment="1">
      <alignment horizontal="right" vertical="top"/>
    </xf>
    <xf numFmtId="0" fontId="21" fillId="0" borderId="0" xfId="0" applyFont="1"/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7" fillId="0" borderId="0" xfId="1"/>
    <xf numFmtId="0" fontId="6" fillId="0" borderId="26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14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9" xfId="0" applyFill="1" applyBorder="1"/>
    <xf numFmtId="0" fontId="0" fillId="0" borderId="11" xfId="0" applyBorder="1"/>
    <xf numFmtId="0" fontId="0" fillId="0" borderId="44" xfId="0" applyFill="1" applyBorder="1"/>
    <xf numFmtId="4" fontId="0" fillId="0" borderId="9" xfId="0" applyNumberFormat="1" applyBorder="1" applyAlignment="1">
      <alignment horizontal="right"/>
    </xf>
    <xf numFmtId="0" fontId="0" fillId="0" borderId="7" xfId="0" applyBorder="1" applyAlignment="1">
      <alignment horizontal="right" vertical="top"/>
    </xf>
    <xf numFmtId="0" fontId="0" fillId="0" borderId="4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0" fillId="0" borderId="26" xfId="0" applyBorder="1" applyAlignment="1">
      <alignment horizontal="right"/>
    </xf>
    <xf numFmtId="0" fontId="7" fillId="0" borderId="1" xfId="1" applyFont="1" applyBorder="1" applyAlignment="1">
      <alignment horizontal="right" vertical="top"/>
    </xf>
    <xf numFmtId="0" fontId="0" fillId="0" borderId="48" xfId="0" applyFill="1" applyBorder="1" applyAlignment="1"/>
    <xf numFmtId="17" fontId="0" fillId="0" borderId="26" xfId="0" applyNumberFormat="1" applyBorder="1"/>
    <xf numFmtId="0" fontId="0" fillId="0" borderId="44" xfId="0" applyFill="1" applyBorder="1" applyAlignment="1">
      <alignment horizontal="left"/>
    </xf>
    <xf numFmtId="4" fontId="0" fillId="0" borderId="51" xfId="0" applyNumberFormat="1" applyFill="1" applyBorder="1"/>
    <xf numFmtId="4" fontId="0" fillId="0" borderId="61" xfId="0" applyNumberFormat="1" applyBorder="1"/>
    <xf numFmtId="0" fontId="0" fillId="0" borderId="16" xfId="0" applyBorder="1" applyAlignment="1">
      <alignment vertical="top"/>
    </xf>
    <xf numFmtId="4" fontId="4" fillId="0" borderId="26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7" fontId="0" fillId="0" borderId="25" xfId="0" applyNumberFormat="1" applyBorder="1"/>
    <xf numFmtId="0" fontId="0" fillId="2" borderId="0" xfId="0" applyFill="1"/>
    <xf numFmtId="0" fontId="8" fillId="0" borderId="26" xfId="1" applyFont="1" applyBorder="1" applyAlignment="1">
      <alignment horizontal="center"/>
    </xf>
    <xf numFmtId="0" fontId="0" fillId="0" borderId="17" xfId="0" applyBorder="1" applyAlignment="1"/>
    <xf numFmtId="0" fontId="22" fillId="3" borderId="62" xfId="2"/>
    <xf numFmtId="4" fontId="9" fillId="0" borderId="15" xfId="0" applyNumberFormat="1" applyFont="1" applyBorder="1"/>
    <xf numFmtId="0" fontId="9" fillId="0" borderId="37" xfId="0" applyFont="1" applyBorder="1" applyAlignment="1">
      <alignment wrapText="1"/>
    </xf>
    <xf numFmtId="0" fontId="9" fillId="0" borderId="5" xfId="0" applyFont="1" applyBorder="1" applyAlignment="1">
      <alignment wrapText="1"/>
    </xf>
    <xf numFmtId="4" fontId="9" fillId="0" borderId="41" xfId="0" applyNumberFormat="1" applyFon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26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9" fillId="0" borderId="54" xfId="0" applyFont="1" applyBorder="1" applyAlignment="1">
      <alignment horizontal="center" vertical="top"/>
    </xf>
    <xf numFmtId="14" fontId="0" fillId="0" borderId="26" xfId="0" applyNumberFormat="1" applyFill="1" applyBorder="1"/>
    <xf numFmtId="0" fontId="0" fillId="0" borderId="48" xfId="0" applyFill="1" applyBorder="1"/>
    <xf numFmtId="4" fontId="0" fillId="0" borderId="60" xfId="0" applyNumberFormat="1" applyBorder="1"/>
    <xf numFmtId="0" fontId="9" fillId="0" borderId="25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0" fillId="0" borderId="49" xfId="0" applyFont="1" applyFill="1" applyBorder="1"/>
    <xf numFmtId="0" fontId="7" fillId="0" borderId="28" xfId="1" applyFont="1" applyBorder="1" applyAlignment="1">
      <alignment horizontal="right" vertical="top"/>
    </xf>
    <xf numFmtId="0" fontId="6" fillId="0" borderId="3" xfId="0" applyFont="1" applyBorder="1" applyAlignment="1">
      <alignment horizontal="center"/>
    </xf>
    <xf numFmtId="0" fontId="0" fillId="0" borderId="34" xfId="0" applyFont="1" applyBorder="1"/>
    <xf numFmtId="17" fontId="0" fillId="0" borderId="10" xfId="0" applyNumberFormat="1" applyFill="1" applyBorder="1"/>
    <xf numFmtId="0" fontId="9" fillId="0" borderId="6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0" fillId="0" borderId="50" xfId="0" applyFill="1" applyBorder="1" applyAlignment="1">
      <alignment horizontal="right"/>
    </xf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14" fontId="0" fillId="0" borderId="54" xfId="0" applyNumberFormat="1" applyFill="1" applyBorder="1"/>
    <xf numFmtId="0" fontId="0" fillId="0" borderId="40" xfId="0" applyFill="1" applyBorder="1" applyAlignment="1">
      <alignment vertical="top"/>
    </xf>
    <xf numFmtId="4" fontId="0" fillId="0" borderId="26" xfId="0" applyNumberFormat="1" applyFill="1" applyBorder="1" applyAlignment="1">
      <alignment horizontal="right"/>
    </xf>
    <xf numFmtId="0" fontId="0" fillId="0" borderId="64" xfId="0" applyBorder="1" applyAlignment="1"/>
    <xf numFmtId="0" fontId="9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0" fillId="0" borderId="2" xfId="0" applyBorder="1" applyAlignment="1">
      <alignment vertical="top"/>
    </xf>
    <xf numFmtId="0" fontId="9" fillId="0" borderId="6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25" xfId="0" applyBorder="1" applyAlignment="1">
      <alignment vertical="top" wrapText="1"/>
    </xf>
    <xf numFmtId="49" fontId="17" fillId="0" borderId="26" xfId="0" applyNumberFormat="1" applyFont="1" applyBorder="1" applyAlignment="1">
      <alignment vertical="top" wrapText="1"/>
    </xf>
    <xf numFmtId="49" fontId="17" fillId="0" borderId="54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9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4" fontId="0" fillId="0" borderId="9" xfId="0" applyNumberFormat="1" applyBorder="1"/>
    <xf numFmtId="0" fontId="9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9" fillId="0" borderId="2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14" fontId="0" fillId="0" borderId="26" xfId="0" applyNumberFormat="1" applyBorder="1" applyAlignment="1"/>
    <xf numFmtId="4" fontId="0" fillId="0" borderId="20" xfId="0" applyNumberFormat="1" applyBorder="1" applyAlignment="1">
      <alignment vertical="top"/>
    </xf>
    <xf numFmtId="0" fontId="0" fillId="0" borderId="54" xfId="0" applyFill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4" fontId="0" fillId="0" borderId="9" xfId="0" applyNumberFormat="1" applyFill="1" applyBorder="1" applyAlignment="1"/>
    <xf numFmtId="17" fontId="0" fillId="0" borderId="32" xfId="0" applyNumberFormat="1" applyBorder="1"/>
    <xf numFmtId="0" fontId="0" fillId="0" borderId="10" xfId="0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49" fontId="0" fillId="0" borderId="2" xfId="0" applyNumberFormat="1" applyBorder="1" applyAlignment="1"/>
    <xf numFmtId="0" fontId="0" fillId="0" borderId="9" xfId="0" applyFill="1" applyBorder="1" applyAlignment="1">
      <alignment horizontal="right" vertical="top"/>
    </xf>
    <xf numFmtId="4" fontId="0" fillId="0" borderId="9" xfId="0" applyNumberFormat="1" applyFill="1" applyBorder="1" applyAlignment="1">
      <alignment vertical="top"/>
    </xf>
    <xf numFmtId="0" fontId="0" fillId="4" borderId="57" xfId="0" applyFill="1" applyBorder="1" applyAlignment="1"/>
    <xf numFmtId="0" fontId="0" fillId="4" borderId="9" xfId="0" applyFill="1" applyBorder="1" applyAlignment="1"/>
    <xf numFmtId="0" fontId="0" fillId="4" borderId="9" xfId="0" applyFill="1" applyBorder="1" applyAlignment="1">
      <alignment horizontal="right"/>
    </xf>
    <xf numFmtId="4" fontId="0" fillId="4" borderId="11" xfId="0" applyNumberFormat="1" applyFill="1" applyBorder="1" applyAlignment="1"/>
    <xf numFmtId="0" fontId="0" fillId="4" borderId="47" xfId="0" applyFill="1" applyBorder="1" applyAlignment="1"/>
    <xf numFmtId="0" fontId="0" fillId="4" borderId="30" xfId="0" applyFill="1" applyBorder="1" applyAlignment="1"/>
    <xf numFmtId="0" fontId="0" fillId="4" borderId="30" xfId="0" applyFill="1" applyBorder="1" applyAlignment="1">
      <alignment horizontal="right"/>
    </xf>
    <xf numFmtId="4" fontId="0" fillId="4" borderId="31" xfId="0" applyNumberFormat="1" applyFill="1" applyBorder="1" applyAlignment="1"/>
    <xf numFmtId="0" fontId="0" fillId="4" borderId="9" xfId="0" applyFill="1" applyBorder="1"/>
    <xf numFmtId="4" fontId="0" fillId="4" borderId="31" xfId="0" applyNumberFormat="1" applyFill="1" applyBorder="1"/>
    <xf numFmtId="0" fontId="0" fillId="4" borderId="40" xfId="0" applyFill="1" applyBorder="1"/>
    <xf numFmtId="4" fontId="0" fillId="4" borderId="9" xfId="0" applyNumberFormat="1" applyFill="1" applyBorder="1"/>
    <xf numFmtId="0" fontId="0" fillId="4" borderId="13" xfId="0" applyFill="1" applyBorder="1"/>
    <xf numFmtId="0" fontId="0" fillId="4" borderId="47" xfId="0" applyFill="1" applyBorder="1"/>
    <xf numFmtId="0" fontId="0" fillId="4" borderId="30" xfId="0" applyFill="1" applyBorder="1"/>
    <xf numFmtId="0" fontId="0" fillId="0" borderId="1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6" xfId="0" applyBorder="1" applyAlignment="1">
      <alignment vertical="top"/>
    </xf>
    <xf numFmtId="0" fontId="14" fillId="0" borderId="5" xfId="0" applyFont="1" applyBorder="1" applyAlignment="1">
      <alignment horizontal="center" vertical="top" wrapText="1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center" vertical="center" wrapText="1"/>
    </xf>
    <xf numFmtId="0" fontId="0" fillId="0" borderId="45" xfId="0" applyBorder="1"/>
    <xf numFmtId="0" fontId="0" fillId="0" borderId="13" xfId="0" applyBorder="1"/>
    <xf numFmtId="14" fontId="9" fillId="0" borderId="17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2" xfId="0" applyBorder="1"/>
    <xf numFmtId="0" fontId="0" fillId="0" borderId="30" xfId="0" applyBorder="1"/>
    <xf numFmtId="0" fontId="0" fillId="0" borderId="4" xfId="0" applyBorder="1" applyAlignment="1">
      <alignment vertical="top"/>
    </xf>
    <xf numFmtId="14" fontId="9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/>
    <xf numFmtId="0" fontId="0" fillId="0" borderId="9" xfId="0" applyBorder="1"/>
    <xf numFmtId="1" fontId="14" fillId="0" borderId="53" xfId="0" applyNumberFormat="1" applyFont="1" applyBorder="1" applyAlignment="1">
      <alignment horizontal="right" vertical="center"/>
    </xf>
    <xf numFmtId="0" fontId="0" fillId="0" borderId="12" xfId="0" applyFill="1" applyBorder="1" applyAlignment="1"/>
    <xf numFmtId="14" fontId="9" fillId="0" borderId="17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9" xfId="0" applyNumberFormat="1" applyBorder="1"/>
    <xf numFmtId="0" fontId="0" fillId="0" borderId="52" xfId="0" applyBorder="1"/>
    <xf numFmtId="4" fontId="0" fillId="0" borderId="45" xfId="0" applyNumberFormat="1" applyBorder="1"/>
    <xf numFmtId="1" fontId="14" fillId="0" borderId="52" xfId="0" applyNumberFormat="1" applyFont="1" applyBorder="1" applyAlignment="1">
      <alignment horizontal="right" vertical="top"/>
    </xf>
    <xf numFmtId="49" fontId="0" fillId="0" borderId="4" xfId="0" applyNumberFormat="1" applyBorder="1" applyAlignment="1">
      <alignment vertical="top"/>
    </xf>
    <xf numFmtId="14" fontId="9" fillId="0" borderId="10" xfId="0" applyNumberFormat="1" applyFont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0" fontId="0" fillId="0" borderId="25" xfId="0" applyBorder="1" applyAlignment="1"/>
    <xf numFmtId="0" fontId="8" fillId="0" borderId="2" xfId="1" applyFont="1" applyBorder="1" applyAlignment="1">
      <alignment horizontal="center" wrapText="1"/>
    </xf>
    <xf numFmtId="0" fontId="0" fillId="0" borderId="26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2" xfId="0" applyBorder="1"/>
    <xf numFmtId="0" fontId="0" fillId="0" borderId="30" xfId="0" applyBorder="1"/>
    <xf numFmtId="0" fontId="0" fillId="0" borderId="5" xfId="0" applyBorder="1" applyAlignment="1"/>
    <xf numFmtId="0" fontId="0" fillId="0" borderId="25" xfId="0" applyBorder="1" applyAlignment="1"/>
    <xf numFmtId="0" fontId="0" fillId="0" borderId="12" xfId="0" applyFont="1" applyFill="1" applyBorder="1"/>
    <xf numFmtId="0" fontId="0" fillId="0" borderId="9" xfId="0" applyFill="1" applyBorder="1" applyAlignment="1"/>
    <xf numFmtId="0" fontId="0" fillId="0" borderId="25" xfId="0" applyFill="1" applyBorder="1" applyAlignment="1">
      <alignment horizontal="left"/>
    </xf>
    <xf numFmtId="4" fontId="0" fillId="0" borderId="22" xfId="0" applyNumberFormat="1" applyFill="1" applyBorder="1" applyAlignment="1"/>
    <xf numFmtId="14" fontId="9" fillId="2" borderId="10" xfId="0" applyNumberFormat="1" applyFont="1" applyFill="1" applyBorder="1" applyAlignment="1">
      <alignment horizontal="center" vertical="center" wrapText="1"/>
    </xf>
    <xf numFmtId="14" fontId="9" fillId="2" borderId="32" xfId="0" applyNumberFormat="1" applyFont="1" applyFill="1" applyBorder="1" applyAlignment="1">
      <alignment horizontal="center" vertical="center" wrapText="1"/>
    </xf>
    <xf numFmtId="4" fontId="15" fillId="2" borderId="32" xfId="0" applyNumberFormat="1" applyFont="1" applyFill="1" applyBorder="1"/>
    <xf numFmtId="14" fontId="9" fillId="2" borderId="17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30" xfId="0" applyBorder="1"/>
    <xf numFmtId="0" fontId="0" fillId="0" borderId="13" xfId="0" applyBorder="1"/>
    <xf numFmtId="0" fontId="0" fillId="2" borderId="33" xfId="0" applyFill="1" applyBorder="1" applyAlignment="1"/>
    <xf numFmtId="0" fontId="0" fillId="0" borderId="43" xfId="0" applyBorder="1" applyAlignment="1"/>
    <xf numFmtId="0" fontId="0" fillId="2" borderId="26" xfId="0" applyFill="1" applyBorder="1" applyAlignment="1"/>
    <xf numFmtId="0" fontId="0" fillId="0" borderId="6" xfId="0" applyBorder="1" applyAlignment="1"/>
    <xf numFmtId="49" fontId="0" fillId="0" borderId="52" xfId="0" applyNumberFormat="1" applyFill="1" applyBorder="1"/>
    <xf numFmtId="0" fontId="0" fillId="0" borderId="13" xfId="0" applyFill="1" applyBorder="1" applyAlignment="1">
      <alignment vertical="top"/>
    </xf>
    <xf numFmtId="0" fontId="0" fillId="0" borderId="13" xfId="0" applyFill="1" applyBorder="1" applyAlignment="1">
      <alignment horizontal="right" vertical="top"/>
    </xf>
    <xf numFmtId="0" fontId="0" fillId="0" borderId="12" xfId="0" applyFill="1" applyBorder="1" applyAlignment="1">
      <alignment horizontal="right" vertical="top"/>
    </xf>
    <xf numFmtId="0" fontId="0" fillId="0" borderId="30" xfId="0" applyFill="1" applyBorder="1" applyAlignment="1">
      <alignment vertical="top"/>
    </xf>
    <xf numFmtId="0" fontId="0" fillId="0" borderId="54" xfId="0" applyBorder="1" applyAlignment="1">
      <alignment horizontal="right"/>
    </xf>
    <xf numFmtId="0" fontId="0" fillId="0" borderId="1" xfId="0" applyBorder="1" applyAlignment="1">
      <alignment vertical="top"/>
    </xf>
    <xf numFmtId="0" fontId="9" fillId="0" borderId="3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9" fillId="0" borderId="6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49" fontId="17" fillId="0" borderId="26" xfId="0" applyNumberFormat="1" applyFont="1" applyBorder="1" applyAlignment="1">
      <alignment vertical="top" wrapText="1"/>
    </xf>
    <xf numFmtId="49" fontId="17" fillId="0" borderId="54" xfId="0" applyNumberFormat="1" applyFont="1" applyBorder="1" applyAlignment="1">
      <alignment vertical="top" wrapText="1"/>
    </xf>
    <xf numFmtId="0" fontId="0" fillId="0" borderId="19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9" xfId="0" applyBorder="1"/>
    <xf numFmtId="4" fontId="0" fillId="0" borderId="9" xfId="0" applyNumberFormat="1" applyBorder="1"/>
    <xf numFmtId="0" fontId="0" fillId="0" borderId="25" xfId="0" applyBorder="1" applyAlignment="1"/>
    <xf numFmtId="0" fontId="9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9" fillId="0" borderId="2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26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" fontId="1" fillId="0" borderId="26" xfId="0" applyNumberFormat="1" applyFont="1" applyBorder="1"/>
    <xf numFmtId="0" fontId="0" fillId="0" borderId="49" xfId="0" applyFill="1" applyBorder="1" applyAlignment="1">
      <alignment horizontal="left"/>
    </xf>
    <xf numFmtId="0" fontId="0" fillId="0" borderId="22" xfId="0" applyBorder="1"/>
    <xf numFmtId="0" fontId="0" fillId="0" borderId="48" xfId="0" applyFont="1" applyFill="1" applyBorder="1"/>
    <xf numFmtId="0" fontId="0" fillId="0" borderId="22" xfId="0" applyBorder="1" applyAlignment="1"/>
    <xf numFmtId="1" fontId="14" fillId="4" borderId="55" xfId="0" applyNumberFormat="1" applyFont="1" applyFill="1" applyBorder="1" applyAlignment="1">
      <alignment horizontal="right" vertical="center"/>
    </xf>
    <xf numFmtId="49" fontId="0" fillId="4" borderId="13" xfId="0" applyNumberFormat="1" applyFill="1" applyBorder="1"/>
    <xf numFmtId="0" fontId="0" fillId="4" borderId="13" xfId="0" applyFill="1" applyBorder="1" applyAlignment="1">
      <alignment horizontal="right"/>
    </xf>
    <xf numFmtId="4" fontId="0" fillId="4" borderId="56" xfId="0" applyNumberFormat="1" applyFill="1" applyBorder="1"/>
    <xf numFmtId="0" fontId="0" fillId="4" borderId="0" xfId="0" applyFill="1"/>
    <xf numFmtId="4" fontId="0" fillId="2" borderId="12" xfId="0" applyNumberFormat="1" applyFill="1" applyBorder="1"/>
    <xf numFmtId="0" fontId="0" fillId="2" borderId="19" xfId="0" applyFill="1" applyBorder="1" applyAlignment="1">
      <alignment vertical="center"/>
    </xf>
    <xf numFmtId="0" fontId="0" fillId="2" borderId="30" xfId="0" applyFill="1" applyBorder="1"/>
    <xf numFmtId="0" fontId="0" fillId="2" borderId="30" xfId="0" applyFill="1" applyBorder="1" applyAlignment="1">
      <alignment horizontal="right"/>
    </xf>
    <xf numFmtId="0" fontId="0" fillId="2" borderId="21" xfId="0" applyFill="1" applyBorder="1"/>
    <xf numFmtId="0" fontId="0" fillId="2" borderId="25" xfId="0" applyFill="1" applyBorder="1"/>
    <xf numFmtId="0" fontId="0" fillId="2" borderId="6" xfId="0" applyFill="1" applyBorder="1"/>
    <xf numFmtId="4" fontId="0" fillId="2" borderId="31" xfId="0" applyNumberFormat="1" applyFill="1" applyBorder="1"/>
    <xf numFmtId="0" fontId="9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9" fillId="0" borderId="3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4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49" fontId="17" fillId="0" borderId="26" xfId="0" applyNumberFormat="1" applyFont="1" applyBorder="1" applyAlignment="1">
      <alignment vertical="top" wrapText="1"/>
    </xf>
    <xf numFmtId="49" fontId="17" fillId="0" borderId="54" xfId="0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9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0" fontId="0" fillId="0" borderId="26" xfId="0" applyFont="1" applyFill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48" xfId="0" applyBorder="1" applyAlignment="1">
      <alignment vertical="top"/>
    </xf>
    <xf numFmtId="14" fontId="9" fillId="0" borderId="17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4" fontId="9" fillId="0" borderId="43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14" fontId="9" fillId="0" borderId="17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4" fontId="9" fillId="0" borderId="4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" fontId="14" fillId="0" borderId="53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0" fontId="15" fillId="0" borderId="2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0" fillId="0" borderId="53" xfId="0" applyBorder="1"/>
    <xf numFmtId="0" fontId="0" fillId="0" borderId="55" xfId="0" applyBorder="1"/>
    <xf numFmtId="0" fontId="0" fillId="0" borderId="12" xfId="0" applyBorder="1"/>
    <xf numFmtId="0" fontId="0" fillId="0" borderId="13" xfId="0" applyBorder="1"/>
    <xf numFmtId="0" fontId="0" fillId="0" borderId="47" xfId="0" applyBorder="1"/>
    <xf numFmtId="0" fontId="0" fillId="0" borderId="30" xfId="0" applyBorder="1"/>
    <xf numFmtId="0" fontId="0" fillId="0" borderId="45" xfId="0" applyBorder="1"/>
    <xf numFmtId="0" fontId="0" fillId="0" borderId="9" xfId="0" applyBorder="1"/>
    <xf numFmtId="0" fontId="9" fillId="0" borderId="34" xfId="0" applyFont="1" applyFill="1" applyBorder="1" applyAlignment="1">
      <alignment horizontal="right"/>
    </xf>
    <xf numFmtId="0" fontId="8" fillId="0" borderId="10" xfId="1" applyFont="1" applyBorder="1" applyAlignment="1">
      <alignment horizontal="center" wrapText="1"/>
    </xf>
    <xf numFmtId="0" fontId="8" fillId="0" borderId="32" xfId="1" applyFont="1" applyBorder="1" applyAlignment="1">
      <alignment horizontal="center" wrapText="1"/>
    </xf>
    <xf numFmtId="0" fontId="8" fillId="0" borderId="33" xfId="1" applyFont="1" applyBorder="1" applyAlignment="1">
      <alignment horizont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4" fontId="0" fillId="0" borderId="9" xfId="0" applyNumberFormat="1" applyBorder="1"/>
    <xf numFmtId="14" fontId="9" fillId="0" borderId="21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32" xfId="0" applyNumberFormat="1" applyFont="1" applyBorder="1" applyAlignment="1">
      <alignment horizontal="center" vertical="center"/>
    </xf>
    <xf numFmtId="14" fontId="9" fillId="0" borderId="33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0" xfId="0" applyFill="1" applyBorder="1" applyAlignment="1">
      <alignment vertical="top"/>
    </xf>
    <xf numFmtId="0" fontId="0" fillId="0" borderId="1" xfId="0" applyBorder="1" applyAlignment="1"/>
    <xf numFmtId="0" fontId="0" fillId="0" borderId="52" xfId="0" applyBorder="1" applyAlignment="1"/>
    <xf numFmtId="0" fontId="0" fillId="0" borderId="28" xfId="0" applyBorder="1" applyAlignment="1"/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vertical="center"/>
    </xf>
    <xf numFmtId="4" fontId="0" fillId="0" borderId="45" xfId="0" applyNumberFormat="1" applyBorder="1"/>
    <xf numFmtId="0" fontId="0" fillId="0" borderId="5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/>
    <xf numFmtId="0" fontId="0" fillId="0" borderId="45" xfId="0" applyBorder="1" applyAlignment="1"/>
    <xf numFmtId="0" fontId="0" fillId="0" borderId="59" xfId="0" applyBorder="1"/>
    <xf numFmtId="14" fontId="9" fillId="0" borderId="10" xfId="0" applyNumberFormat="1" applyFont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0" fillId="0" borderId="57" xfId="0" applyBorder="1"/>
    <xf numFmtId="0" fontId="0" fillId="0" borderId="26" xfId="0" applyBorder="1" applyAlignment="1"/>
    <xf numFmtId="0" fontId="0" fillId="0" borderId="25" xfId="0" applyBorder="1" applyAlignment="1"/>
    <xf numFmtId="1" fontId="14" fillId="0" borderId="52" xfId="0" applyNumberFormat="1" applyFont="1" applyBorder="1" applyAlignment="1">
      <alignment horizontal="right" vertical="top"/>
    </xf>
    <xf numFmtId="49" fontId="0" fillId="0" borderId="4" xfId="0" applyNumberFormat="1" applyBorder="1" applyAlignment="1">
      <alignment vertical="top"/>
    </xf>
    <xf numFmtId="1" fontId="14" fillId="0" borderId="52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center" vertical="center" wrapText="1"/>
    </xf>
    <xf numFmtId="14" fontId="9" fillId="0" borderId="35" xfId="0" applyNumberFormat="1" applyFont="1" applyBorder="1" applyAlignment="1">
      <alignment horizontal="center" vertical="center" wrapText="1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23" xfId="0" applyBorder="1" applyAlignment="1">
      <alignment vertical="top"/>
    </xf>
    <xf numFmtId="0" fontId="0" fillId="0" borderId="54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4" fontId="0" fillId="0" borderId="54" xfId="0" applyNumberFormat="1" applyFill="1" applyBorder="1" applyAlignment="1">
      <alignment vertical="top"/>
    </xf>
    <xf numFmtId="0" fontId="9" fillId="0" borderId="34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0" fillId="4" borderId="4" xfId="0" applyFill="1" applyBorder="1" applyAlignment="1"/>
    <xf numFmtId="0" fontId="0" fillId="4" borderId="7" xfId="0" applyFill="1" applyBorder="1" applyAlignment="1"/>
    <xf numFmtId="0" fontId="9" fillId="0" borderId="53" xfId="0" applyFont="1" applyBorder="1"/>
    <xf numFmtId="0" fontId="9" fillId="0" borderId="47" xfId="0" applyFont="1" applyBorder="1"/>
    <xf numFmtId="0" fontId="9" fillId="0" borderId="36" xfId="0" applyFont="1" applyBorder="1" applyAlignment="1">
      <alignment horizontal="center"/>
    </xf>
    <xf numFmtId="0" fontId="9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9" fillId="0" borderId="26" xfId="0" applyFont="1" applyBorder="1" applyAlignment="1"/>
    <xf numFmtId="0" fontId="5" fillId="0" borderId="26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9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" fontId="0" fillId="0" borderId="26" xfId="0" applyNumberFormat="1" applyFill="1" applyBorder="1" applyAlignment="1">
      <alignment vertical="top"/>
    </xf>
    <xf numFmtId="0" fontId="5" fillId="0" borderId="54" xfId="0" applyFont="1" applyBorder="1" applyAlignment="1">
      <alignment horizontal="center" vertical="top"/>
    </xf>
    <xf numFmtId="0" fontId="0" fillId="0" borderId="26" xfId="0" applyFill="1" applyBorder="1" applyAlignment="1">
      <alignment horizontal="right" vertical="top"/>
    </xf>
    <xf numFmtId="0" fontId="7" fillId="0" borderId="54" xfId="1" applyFon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49" fontId="17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51" xfId="0" applyBorder="1" applyAlignment="1">
      <alignment vertical="top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49" fontId="17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17" fillId="0" borderId="25" xfId="0" applyNumberFormat="1" applyFont="1" applyBorder="1" applyAlignment="1">
      <alignment vertical="top" wrapText="1"/>
    </xf>
    <xf numFmtId="0" fontId="1" fillId="0" borderId="26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4"/>
  <sheetViews>
    <sheetView topLeftCell="V3" workbookViewId="0">
      <selection activeCell="AG35" sqref="AG35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1" customWidth="1"/>
    <col min="28" max="28" width="19.7109375" customWidth="1"/>
    <col min="29" max="29" width="16.140625" customWidth="1"/>
  </cols>
  <sheetData>
    <row r="1" spans="1:29" hidden="1" x14ac:dyDescent="0.25">
      <c r="C1" s="62"/>
      <c r="N1" s="62"/>
      <c r="O1" s="6"/>
      <c r="Y1" s="6"/>
    </row>
    <row r="2" spans="1:29" hidden="1" x14ac:dyDescent="0.25"/>
    <row r="3" spans="1:29" x14ac:dyDescent="0.25">
      <c r="C3" s="17" t="s">
        <v>75</v>
      </c>
      <c r="D3" s="17"/>
      <c r="G3" s="13" t="s">
        <v>16</v>
      </c>
      <c r="N3" s="17" t="s">
        <v>75</v>
      </c>
      <c r="O3" s="17" t="s">
        <v>119</v>
      </c>
      <c r="P3" s="17"/>
      <c r="S3" s="13" t="s">
        <v>16</v>
      </c>
      <c r="V3" s="200"/>
      <c r="W3" s="200"/>
      <c r="X3" s="200"/>
      <c r="Y3" s="200" t="s">
        <v>289</v>
      </c>
      <c r="Z3" s="200"/>
      <c r="AA3" s="200"/>
      <c r="AB3" s="200"/>
      <c r="AC3" s="200" t="s">
        <v>16</v>
      </c>
    </row>
    <row r="4" spans="1:29" hidden="1" x14ac:dyDescent="0.25">
      <c r="C4" s="17"/>
      <c r="D4" s="17"/>
      <c r="G4" s="13"/>
      <c r="N4" s="17"/>
      <c r="O4" s="17"/>
      <c r="P4" s="17"/>
      <c r="S4" s="13"/>
      <c r="V4" s="200"/>
      <c r="W4" s="200"/>
      <c r="X4" s="200"/>
      <c r="Y4" s="200"/>
      <c r="Z4" s="200"/>
      <c r="AA4" s="200"/>
      <c r="AB4" s="200"/>
      <c r="AC4" s="200"/>
    </row>
    <row r="5" spans="1:29" ht="15.75" thickBot="1" x14ac:dyDescent="0.3">
      <c r="B5" s="589" t="s">
        <v>26</v>
      </c>
      <c r="C5" s="589"/>
      <c r="D5" s="589"/>
      <c r="E5" s="589"/>
      <c r="F5" s="589"/>
      <c r="G5" s="589"/>
      <c r="L5" s="589" t="s">
        <v>26</v>
      </c>
      <c r="M5" s="589"/>
      <c r="N5" s="589"/>
      <c r="O5" s="589"/>
      <c r="P5" s="589"/>
      <c r="Q5" s="589"/>
      <c r="R5" s="589"/>
      <c r="S5" s="589"/>
      <c r="V5" s="200"/>
      <c r="W5" s="651" t="s">
        <v>26</v>
      </c>
      <c r="X5" s="651"/>
      <c r="Y5" s="651"/>
      <c r="Z5" s="651"/>
      <c r="AA5" s="651"/>
      <c r="AB5" s="651"/>
      <c r="AC5" s="651"/>
    </row>
    <row r="6" spans="1:29" ht="39.75" thickBot="1" x14ac:dyDescent="0.3">
      <c r="A6" s="4" t="s">
        <v>1</v>
      </c>
      <c r="B6" s="1" t="s">
        <v>2</v>
      </c>
      <c r="C6" s="1" t="s">
        <v>3</v>
      </c>
      <c r="D6" s="2" t="s">
        <v>4</v>
      </c>
      <c r="E6" s="2" t="s">
        <v>15</v>
      </c>
      <c r="F6" s="2" t="s">
        <v>5</v>
      </c>
      <c r="G6" s="8" t="s">
        <v>12</v>
      </c>
      <c r="K6" s="4" t="s">
        <v>1</v>
      </c>
      <c r="L6" s="1" t="s">
        <v>2</v>
      </c>
      <c r="M6" s="421" t="s">
        <v>71</v>
      </c>
      <c r="N6" s="421"/>
      <c r="O6" s="1" t="s">
        <v>3</v>
      </c>
      <c r="P6" s="2" t="s">
        <v>4</v>
      </c>
      <c r="Q6" s="2" t="s">
        <v>15</v>
      </c>
      <c r="R6" s="2" t="s">
        <v>5</v>
      </c>
      <c r="S6" s="8" t="s">
        <v>12</v>
      </c>
      <c r="V6" s="514" t="s">
        <v>1</v>
      </c>
      <c r="W6" s="652" t="s">
        <v>2</v>
      </c>
      <c r="X6" s="654" t="s">
        <v>71</v>
      </c>
      <c r="Y6" s="656" t="s">
        <v>3</v>
      </c>
      <c r="Z6" s="654" t="s">
        <v>142</v>
      </c>
      <c r="AA6" s="295" t="s">
        <v>15</v>
      </c>
      <c r="AB6" s="658" t="s">
        <v>143</v>
      </c>
      <c r="AC6" s="660" t="s">
        <v>144</v>
      </c>
    </row>
    <row r="7" spans="1:29" ht="30.75" thickBot="1" x14ac:dyDescent="0.3">
      <c r="A7" s="5" t="s">
        <v>6</v>
      </c>
      <c r="B7" s="3"/>
      <c r="C7" s="3"/>
      <c r="D7" s="3" t="s">
        <v>7</v>
      </c>
      <c r="E7" s="3" t="s">
        <v>14</v>
      </c>
      <c r="F7" s="3" t="s">
        <v>8</v>
      </c>
      <c r="G7" s="9" t="s">
        <v>10</v>
      </c>
      <c r="K7" s="24" t="s">
        <v>6</v>
      </c>
      <c r="L7" s="88"/>
      <c r="M7" s="88"/>
      <c r="N7" s="88"/>
      <c r="O7" s="88"/>
      <c r="P7" s="88" t="s">
        <v>7</v>
      </c>
      <c r="Q7" s="88" t="s">
        <v>14</v>
      </c>
      <c r="R7" s="88" t="s">
        <v>8</v>
      </c>
      <c r="S7" s="89" t="s">
        <v>10</v>
      </c>
      <c r="V7" s="532"/>
      <c r="W7" s="653"/>
      <c r="X7" s="655"/>
      <c r="Y7" s="657"/>
      <c r="Z7" s="655"/>
      <c r="AA7" s="296" t="s">
        <v>14</v>
      </c>
      <c r="AB7" s="659"/>
      <c r="AC7" s="661"/>
    </row>
    <row r="8" spans="1:29" ht="15.75" hidden="1" thickBot="1" x14ac:dyDescent="0.3">
      <c r="A8" s="201"/>
      <c r="B8" s="129"/>
      <c r="C8" s="88"/>
      <c r="D8" s="210"/>
      <c r="E8" s="129"/>
      <c r="F8" s="88"/>
      <c r="G8" s="89"/>
      <c r="K8" s="201"/>
      <c r="L8" s="129"/>
      <c r="M8" s="129"/>
      <c r="N8" s="88"/>
      <c r="O8" s="201"/>
      <c r="P8" s="210"/>
      <c r="Q8" s="129"/>
      <c r="R8" s="88"/>
      <c r="S8" s="89"/>
      <c r="V8" s="365"/>
      <c r="W8" s="665"/>
      <c r="X8" s="366"/>
      <c r="Y8" s="366"/>
      <c r="Z8" s="366"/>
      <c r="AA8" s="366"/>
      <c r="AB8" s="367"/>
      <c r="AC8" s="368"/>
    </row>
    <row r="9" spans="1:29" ht="15.75" hidden="1" thickBot="1" x14ac:dyDescent="0.3">
      <c r="A9" s="201"/>
      <c r="B9" s="129"/>
      <c r="C9" s="88"/>
      <c r="D9" s="210"/>
      <c r="E9" s="129"/>
      <c r="F9" s="88"/>
      <c r="G9" s="89"/>
      <c r="K9" s="201"/>
      <c r="L9" s="129"/>
      <c r="M9" s="129"/>
      <c r="N9" s="88"/>
      <c r="O9" s="201"/>
      <c r="P9" s="210"/>
      <c r="Q9" s="129"/>
      <c r="R9" s="88"/>
      <c r="S9" s="89"/>
      <c r="V9" s="369"/>
      <c r="W9" s="666"/>
      <c r="X9" s="370"/>
      <c r="Y9" s="370"/>
      <c r="Z9" s="370"/>
      <c r="AA9" s="370"/>
      <c r="AB9" s="371"/>
      <c r="AC9" s="372"/>
    </row>
    <row r="10" spans="1:29" x14ac:dyDescent="0.25">
      <c r="A10" s="201"/>
      <c r="B10" s="129"/>
      <c r="C10" s="88"/>
      <c r="D10" s="210"/>
      <c r="E10" s="129"/>
      <c r="F10" s="88"/>
      <c r="G10" s="89"/>
      <c r="K10" s="201"/>
      <c r="L10" s="129"/>
      <c r="M10" s="129"/>
      <c r="N10" s="88"/>
      <c r="O10" s="201"/>
      <c r="P10" s="210"/>
      <c r="Q10" s="129"/>
      <c r="R10" s="88"/>
      <c r="S10" s="89"/>
      <c r="V10" s="518">
        <v>2</v>
      </c>
      <c r="W10" s="647" t="s">
        <v>120</v>
      </c>
      <c r="X10" s="218" t="s">
        <v>169</v>
      </c>
      <c r="Y10" s="218" t="s">
        <v>122</v>
      </c>
      <c r="Z10" s="28" t="s">
        <v>170</v>
      </c>
      <c r="AA10" s="429" t="s">
        <v>136</v>
      </c>
      <c r="AB10" s="84" t="s">
        <v>202</v>
      </c>
      <c r="AC10" s="101">
        <v>174578.34</v>
      </c>
    </row>
    <row r="11" spans="1:29" ht="15.75" thickBot="1" x14ac:dyDescent="0.3">
      <c r="A11" s="201"/>
      <c r="B11" s="129"/>
      <c r="C11" s="88"/>
      <c r="D11" s="210"/>
      <c r="E11" s="129"/>
      <c r="F11" s="88"/>
      <c r="G11" s="89"/>
      <c r="K11" s="201"/>
      <c r="L11" s="129"/>
      <c r="M11" s="129"/>
      <c r="N11" s="88"/>
      <c r="O11" s="201"/>
      <c r="P11" s="210"/>
      <c r="Q11" s="129"/>
      <c r="R11" s="88"/>
      <c r="S11" s="89"/>
      <c r="V11" s="519"/>
      <c r="W11" s="564"/>
      <c r="X11" s="220" t="s">
        <v>171</v>
      </c>
      <c r="Y11" s="204"/>
      <c r="Z11" s="11"/>
      <c r="AA11" s="244" t="s">
        <v>136</v>
      </c>
      <c r="AB11" s="85" t="s">
        <v>203</v>
      </c>
      <c r="AC11" s="411">
        <v>22008.53</v>
      </c>
    </row>
    <row r="12" spans="1:29" ht="15.75" hidden="1" thickBot="1" x14ac:dyDescent="0.3">
      <c r="A12" s="201"/>
      <c r="B12" s="129"/>
      <c r="C12" s="88"/>
      <c r="D12" s="210"/>
      <c r="E12" s="129"/>
      <c r="F12" s="88"/>
      <c r="G12" s="89"/>
      <c r="K12" s="201"/>
      <c r="L12" s="129"/>
      <c r="M12" s="129"/>
      <c r="N12" s="88"/>
      <c r="O12" s="201"/>
      <c r="P12" s="210"/>
      <c r="Q12" s="129"/>
      <c r="R12" s="88"/>
      <c r="S12" s="89"/>
      <c r="V12" s="519"/>
      <c r="W12" s="564"/>
      <c r="X12" s="404"/>
      <c r="Y12" s="404"/>
      <c r="Z12" s="404"/>
      <c r="AA12" s="245"/>
      <c r="AB12" s="85"/>
      <c r="AC12" s="299"/>
    </row>
    <row r="13" spans="1:29" ht="15.75" hidden="1" thickBot="1" x14ac:dyDescent="0.3">
      <c r="A13" s="201"/>
      <c r="B13" s="129"/>
      <c r="C13" s="88"/>
      <c r="D13" s="210"/>
      <c r="E13" s="129"/>
      <c r="F13" s="88"/>
      <c r="G13" s="89"/>
      <c r="K13" s="201"/>
      <c r="L13" s="129"/>
      <c r="M13" s="129"/>
      <c r="N13" s="88"/>
      <c r="O13" s="201"/>
      <c r="P13" s="210"/>
      <c r="Q13" s="129"/>
      <c r="R13" s="88"/>
      <c r="S13" s="89"/>
      <c r="V13" s="520"/>
      <c r="W13" s="565"/>
      <c r="X13" s="398"/>
      <c r="Y13" s="398"/>
      <c r="Z13" s="398"/>
      <c r="AA13" s="398"/>
      <c r="AB13" s="59"/>
      <c r="AC13" s="300"/>
    </row>
    <row r="14" spans="1:29" x14ac:dyDescent="0.25">
      <c r="A14" s="201"/>
      <c r="B14" s="129"/>
      <c r="C14" s="88"/>
      <c r="D14" s="210"/>
      <c r="E14" s="129"/>
      <c r="F14" s="88"/>
      <c r="G14" s="89"/>
      <c r="K14" s="201"/>
      <c r="L14" s="129"/>
      <c r="M14" s="129"/>
      <c r="N14" s="88"/>
      <c r="O14" s="201"/>
      <c r="P14" s="210"/>
      <c r="Q14" s="129"/>
      <c r="R14" s="88"/>
      <c r="S14" s="89"/>
      <c r="V14" s="518">
        <v>3</v>
      </c>
      <c r="W14" s="527" t="s">
        <v>120</v>
      </c>
      <c r="X14" s="279" t="s">
        <v>156</v>
      </c>
      <c r="Y14" s="218" t="s">
        <v>137</v>
      </c>
      <c r="Z14" s="218" t="s">
        <v>204</v>
      </c>
      <c r="AA14" s="551" t="s">
        <v>136</v>
      </c>
      <c r="AB14" s="276" t="s">
        <v>205</v>
      </c>
      <c r="AC14" s="219">
        <v>47860.59</v>
      </c>
    </row>
    <row r="15" spans="1:29" ht="15.75" thickBot="1" x14ac:dyDescent="0.3">
      <c r="A15" s="201"/>
      <c r="B15" s="129"/>
      <c r="C15" s="88"/>
      <c r="D15" s="210"/>
      <c r="E15" s="129"/>
      <c r="F15" s="88"/>
      <c r="G15" s="89"/>
      <c r="K15" s="201"/>
      <c r="L15" s="129"/>
      <c r="M15" s="129"/>
      <c r="N15" s="88"/>
      <c r="O15" s="201"/>
      <c r="P15" s="210"/>
      <c r="Q15" s="129"/>
      <c r="R15" s="88"/>
      <c r="S15" s="89"/>
      <c r="V15" s="520"/>
      <c r="W15" s="523"/>
      <c r="X15" s="217" t="s">
        <v>206</v>
      </c>
      <c r="Y15" s="203"/>
      <c r="Z15" s="203"/>
      <c r="AA15" s="525"/>
      <c r="AB15" s="258"/>
      <c r="AC15" s="100"/>
    </row>
    <row r="16" spans="1:29" ht="15.75" hidden="1" thickBot="1" x14ac:dyDescent="0.3">
      <c r="A16" s="201"/>
      <c r="B16" s="129"/>
      <c r="C16" s="88"/>
      <c r="D16" s="210"/>
      <c r="E16" s="129"/>
      <c r="F16" s="88"/>
      <c r="G16" s="89"/>
      <c r="K16" s="201"/>
      <c r="L16" s="129"/>
      <c r="M16" s="129"/>
      <c r="N16" s="88"/>
      <c r="O16" s="201"/>
      <c r="P16" s="210"/>
      <c r="Q16" s="129"/>
      <c r="R16" s="88"/>
      <c r="S16" s="89"/>
      <c r="V16" s="667">
        <v>2</v>
      </c>
      <c r="W16" s="583" t="s">
        <v>120</v>
      </c>
      <c r="X16" s="397"/>
      <c r="Y16" s="397"/>
      <c r="Z16" s="397"/>
      <c r="AA16" s="397"/>
      <c r="AB16" s="84"/>
      <c r="AC16" s="298"/>
    </row>
    <row r="17" spans="1:32" ht="15.75" hidden="1" thickBot="1" x14ac:dyDescent="0.3">
      <c r="A17" s="201"/>
      <c r="B17" s="129"/>
      <c r="C17" s="88"/>
      <c r="D17" s="210"/>
      <c r="E17" s="129"/>
      <c r="F17" s="88"/>
      <c r="G17" s="89"/>
      <c r="K17" s="201"/>
      <c r="L17" s="129"/>
      <c r="M17" s="129"/>
      <c r="N17" s="88"/>
      <c r="O17" s="201"/>
      <c r="P17" s="210"/>
      <c r="Q17" s="129"/>
      <c r="R17" s="88"/>
      <c r="S17" s="89"/>
      <c r="V17" s="668"/>
      <c r="W17" s="586"/>
      <c r="X17" s="398"/>
      <c r="Y17" s="398"/>
      <c r="Z17" s="398"/>
      <c r="AA17" s="398"/>
      <c r="AB17" s="59"/>
      <c r="AC17" s="300"/>
    </row>
    <row r="18" spans="1:32" ht="15.75" hidden="1" thickBot="1" x14ac:dyDescent="0.3">
      <c r="A18" s="201"/>
      <c r="B18" s="129"/>
      <c r="C18" s="88"/>
      <c r="D18" s="210"/>
      <c r="E18" s="129"/>
      <c r="F18" s="88"/>
      <c r="G18" s="89"/>
      <c r="K18" s="201"/>
      <c r="L18" s="129"/>
      <c r="M18" s="129"/>
      <c r="N18" s="88"/>
      <c r="O18" s="201"/>
      <c r="P18" s="210"/>
      <c r="Q18" s="129"/>
      <c r="R18" s="88"/>
      <c r="S18" s="89"/>
      <c r="V18" s="587">
        <v>2</v>
      </c>
      <c r="W18" s="587"/>
      <c r="X18" s="587"/>
      <c r="Y18" s="391"/>
      <c r="Z18" s="391"/>
      <c r="AA18" s="391"/>
      <c r="AB18" s="391"/>
      <c r="AC18" s="413"/>
    </row>
    <row r="19" spans="1:32" ht="15.75" hidden="1" thickBot="1" x14ac:dyDescent="0.3">
      <c r="A19" s="111">
        <v>2</v>
      </c>
      <c r="B19" s="83" t="s">
        <v>40</v>
      </c>
      <c r="C19" s="22" t="s">
        <v>39</v>
      </c>
      <c r="D19" s="108" t="s">
        <v>36</v>
      </c>
      <c r="E19" s="107" t="s">
        <v>11</v>
      </c>
      <c r="F19" s="84" t="s">
        <v>48</v>
      </c>
      <c r="G19" s="298">
        <v>7988.32</v>
      </c>
      <c r="K19" s="112"/>
      <c r="L19" s="145"/>
      <c r="M19" s="145"/>
      <c r="N19" s="7"/>
      <c r="O19" s="6"/>
      <c r="P19" s="149"/>
      <c r="Q19" s="96"/>
      <c r="R19" s="150"/>
      <c r="S19" s="151"/>
      <c r="V19" s="584"/>
      <c r="W19" s="584"/>
      <c r="X19" s="584"/>
      <c r="Y19" s="392"/>
      <c r="Z19" s="392"/>
      <c r="AA19" s="392"/>
      <c r="AB19" s="392"/>
      <c r="AC19" s="196"/>
    </row>
    <row r="20" spans="1:32" ht="15.75" customHeight="1" thickBot="1" x14ac:dyDescent="0.3">
      <c r="A20" s="662" t="s">
        <v>21</v>
      </c>
      <c r="B20" s="663"/>
      <c r="C20" s="663"/>
      <c r="D20" s="663"/>
      <c r="E20" s="663"/>
      <c r="F20" s="664"/>
      <c r="G20" s="16">
        <f>SUM(G19:G19)</f>
        <v>7988.32</v>
      </c>
      <c r="K20" s="590" t="s">
        <v>21</v>
      </c>
      <c r="L20" s="591"/>
      <c r="M20" s="591"/>
      <c r="N20" s="591"/>
      <c r="O20" s="591"/>
      <c r="P20" s="591"/>
      <c r="Q20" s="591"/>
      <c r="R20" s="592"/>
      <c r="S20" s="98">
        <f>SUM(S19:S19)</f>
        <v>0</v>
      </c>
      <c r="V20" s="511" t="s">
        <v>21</v>
      </c>
      <c r="W20" s="512"/>
      <c r="X20" s="512"/>
      <c r="Y20" s="512"/>
      <c r="Z20" s="512"/>
      <c r="AA20" s="516"/>
      <c r="AB20" s="513"/>
      <c r="AC20" s="16">
        <f>SUM(AC8:AC17)</f>
        <v>244447.46</v>
      </c>
    </row>
    <row r="21" spans="1:32" ht="15" customHeight="1" thickBot="1" x14ac:dyDescent="0.3">
      <c r="A21" s="11"/>
      <c r="B21" s="119"/>
      <c r="C21" s="53"/>
      <c r="D21" s="37"/>
      <c r="E21" s="7"/>
      <c r="F21" s="46"/>
      <c r="G21" s="92"/>
      <c r="K21" s="6"/>
      <c r="L21" s="140"/>
      <c r="M21" s="71"/>
      <c r="N21" s="147"/>
      <c r="O21" s="147"/>
      <c r="P21" s="23"/>
      <c r="Q21" s="22"/>
      <c r="R21" s="142"/>
      <c r="S21" s="236"/>
      <c r="V21" s="552">
        <v>1</v>
      </c>
      <c r="W21" s="527" t="s">
        <v>69</v>
      </c>
      <c r="X21" s="218" t="s">
        <v>182</v>
      </c>
      <c r="Y21" s="218" t="s">
        <v>39</v>
      </c>
      <c r="Z21" s="301" t="s">
        <v>185</v>
      </c>
      <c r="AA21" s="267" t="s">
        <v>11</v>
      </c>
      <c r="AB21" s="45" t="s">
        <v>216</v>
      </c>
      <c r="AC21" s="101">
        <v>13911.63</v>
      </c>
      <c r="AF21" s="259"/>
    </row>
    <row r="22" spans="1:32" ht="15" customHeight="1" thickBot="1" x14ac:dyDescent="0.3">
      <c r="A22" s="11"/>
      <c r="B22" s="119"/>
      <c r="C22" s="53"/>
      <c r="D22" s="37"/>
      <c r="E22" s="7"/>
      <c r="F22" s="46"/>
      <c r="G22" s="92"/>
      <c r="K22" s="6"/>
      <c r="L22" s="140"/>
      <c r="M22" s="71"/>
      <c r="N22" s="147"/>
      <c r="O22" s="147"/>
      <c r="P22" s="23"/>
      <c r="Q22" s="22"/>
      <c r="R22" s="142"/>
      <c r="S22" s="236"/>
      <c r="V22" s="553"/>
      <c r="W22" s="528"/>
      <c r="X22" s="325" t="s">
        <v>186</v>
      </c>
      <c r="Y22" s="204"/>
      <c r="Z22" s="302"/>
      <c r="AA22" s="266" t="s">
        <v>11</v>
      </c>
      <c r="AB22" s="34" t="s">
        <v>217</v>
      </c>
      <c r="AC22" s="411">
        <v>37817.93</v>
      </c>
    </row>
    <row r="23" spans="1:32" ht="15" customHeight="1" thickBot="1" x14ac:dyDescent="0.3">
      <c r="A23" s="11"/>
      <c r="B23" s="119"/>
      <c r="C23" s="53"/>
      <c r="D23" s="37"/>
      <c r="E23" s="7"/>
      <c r="F23" s="46"/>
      <c r="G23" s="92"/>
      <c r="K23" s="6"/>
      <c r="L23" s="140"/>
      <c r="M23" s="71"/>
      <c r="N23" s="147"/>
      <c r="O23" s="147"/>
      <c r="P23" s="23"/>
      <c r="Q23" s="22"/>
      <c r="R23" s="142"/>
      <c r="S23" s="236"/>
      <c r="V23" s="553"/>
      <c r="W23" s="528"/>
      <c r="X23" s="391"/>
      <c r="Y23" s="391"/>
      <c r="Z23" s="391"/>
      <c r="AA23" s="266" t="s">
        <v>11</v>
      </c>
      <c r="AB23" s="34" t="s">
        <v>218</v>
      </c>
      <c r="AC23" s="411">
        <v>10707.59</v>
      </c>
    </row>
    <row r="24" spans="1:32" ht="17.25" customHeight="1" thickBot="1" x14ac:dyDescent="0.3">
      <c r="A24" s="11"/>
      <c r="B24" s="119" t="s">
        <v>52</v>
      </c>
      <c r="C24" s="53"/>
      <c r="D24" s="37"/>
      <c r="E24" s="404" t="s">
        <v>9</v>
      </c>
      <c r="F24" s="46" t="s">
        <v>53</v>
      </c>
      <c r="G24" s="92">
        <v>21785.200000000001</v>
      </c>
      <c r="K24" s="569">
        <v>2</v>
      </c>
      <c r="L24" s="140" t="s">
        <v>69</v>
      </c>
      <c r="M24" s="71"/>
      <c r="N24" s="147"/>
      <c r="O24" s="172"/>
      <c r="P24" s="41"/>
      <c r="Q24" s="397"/>
      <c r="R24" s="45"/>
      <c r="S24" s="298"/>
      <c r="V24" s="553"/>
      <c r="W24" s="528"/>
      <c r="X24" s="404"/>
      <c r="Y24" s="404"/>
      <c r="Z24" s="404"/>
      <c r="AA24" s="95" t="s">
        <v>11</v>
      </c>
      <c r="AB24" s="35" t="s">
        <v>219</v>
      </c>
      <c r="AC24" s="196">
        <v>28841.52</v>
      </c>
    </row>
    <row r="25" spans="1:32" ht="17.25" hidden="1" customHeight="1" x14ac:dyDescent="0.25">
      <c r="A25" s="11"/>
      <c r="B25" s="119"/>
      <c r="C25" s="53"/>
      <c r="D25" s="37"/>
      <c r="E25" s="404"/>
      <c r="F25" s="46"/>
      <c r="G25" s="92"/>
      <c r="K25" s="570"/>
      <c r="L25" s="265"/>
      <c r="M25" s="148"/>
      <c r="N25" s="125"/>
      <c r="O25" s="143"/>
      <c r="P25" s="37"/>
      <c r="Q25" s="7"/>
      <c r="R25" s="94"/>
      <c r="S25" s="151"/>
      <c r="V25" s="554"/>
      <c r="W25" s="528"/>
      <c r="X25" s="404"/>
      <c r="Y25" s="404"/>
      <c r="Z25" s="404"/>
      <c r="AA25" s="404"/>
      <c r="AB25" s="85"/>
      <c r="AC25" s="411"/>
    </row>
    <row r="26" spans="1:32" ht="17.25" hidden="1" customHeight="1" thickBot="1" x14ac:dyDescent="0.3">
      <c r="A26" s="11"/>
      <c r="B26" s="119"/>
      <c r="C26" s="53"/>
      <c r="D26" s="37"/>
      <c r="E26" s="404"/>
      <c r="F26" s="46"/>
      <c r="G26" s="92"/>
      <c r="K26" s="570"/>
      <c r="L26" s="265"/>
      <c r="M26" s="148"/>
      <c r="N26" s="125"/>
      <c r="O26" s="143"/>
      <c r="P26" s="37"/>
      <c r="Q26" s="7"/>
      <c r="R26" s="94"/>
      <c r="S26" s="151"/>
      <c r="V26" s="392"/>
      <c r="W26" s="523"/>
      <c r="X26" s="392"/>
      <c r="Y26" s="392"/>
      <c r="Z26" s="392"/>
      <c r="AA26" s="392"/>
      <c r="AB26" s="113"/>
      <c r="AC26" s="196"/>
    </row>
    <row r="27" spans="1:32" ht="17.25" customHeight="1" x14ac:dyDescent="0.25">
      <c r="A27" s="11"/>
      <c r="B27" s="119"/>
      <c r="C27" s="53"/>
      <c r="D27" s="37"/>
      <c r="E27" s="404"/>
      <c r="F27" s="46"/>
      <c r="G27" s="92"/>
      <c r="K27" s="570"/>
      <c r="L27" s="265"/>
      <c r="M27" s="148"/>
      <c r="N27" s="125"/>
      <c r="O27" s="143"/>
      <c r="P27" s="37"/>
      <c r="Q27" s="7"/>
      <c r="R27" s="94"/>
      <c r="S27" s="151"/>
      <c r="V27" s="518">
        <v>2</v>
      </c>
      <c r="W27" s="527" t="s">
        <v>69</v>
      </c>
      <c r="X27" s="234" t="s">
        <v>159</v>
      </c>
      <c r="Y27" s="218" t="s">
        <v>97</v>
      </c>
      <c r="Z27" s="301" t="s">
        <v>214</v>
      </c>
      <c r="AA27" s="530" t="s">
        <v>136</v>
      </c>
      <c r="AB27" s="221" t="s">
        <v>215</v>
      </c>
      <c r="AC27" s="219">
        <v>25001.360000000001</v>
      </c>
    </row>
    <row r="28" spans="1:32" ht="17.25" customHeight="1" thickBot="1" x14ac:dyDescent="0.3">
      <c r="A28" s="11"/>
      <c r="B28" s="119"/>
      <c r="C28" s="53"/>
      <c r="D28" s="37"/>
      <c r="E28" s="404"/>
      <c r="F28" s="46"/>
      <c r="G28" s="92"/>
      <c r="K28" s="570"/>
      <c r="L28" s="265"/>
      <c r="M28" s="148"/>
      <c r="N28" s="125"/>
      <c r="O28" s="143"/>
      <c r="P28" s="37"/>
      <c r="Q28" s="7"/>
      <c r="R28" s="94"/>
      <c r="S28" s="151"/>
      <c r="V28" s="520"/>
      <c r="W28" s="523"/>
      <c r="X28" s="203" t="s">
        <v>214</v>
      </c>
      <c r="Y28" s="203"/>
      <c r="Z28" s="431"/>
      <c r="AA28" s="525"/>
      <c r="AB28" s="226"/>
      <c r="AC28" s="100"/>
    </row>
    <row r="29" spans="1:32" ht="17.25" customHeight="1" x14ac:dyDescent="0.25">
      <c r="A29" s="11"/>
      <c r="B29" s="119"/>
      <c r="C29" s="125"/>
      <c r="D29" s="37"/>
      <c r="E29" s="392"/>
      <c r="F29" s="46"/>
      <c r="G29" s="92"/>
      <c r="K29" s="570"/>
      <c r="L29" s="265"/>
      <c r="M29" s="208"/>
      <c r="N29" s="125"/>
      <c r="O29" s="143"/>
      <c r="P29" s="37"/>
      <c r="Q29" s="7"/>
      <c r="R29" s="46"/>
      <c r="S29" s="205"/>
      <c r="V29" s="380">
        <v>3</v>
      </c>
      <c r="W29" s="527" t="s">
        <v>69</v>
      </c>
      <c r="X29" s="354" t="s">
        <v>156</v>
      </c>
      <c r="Y29" s="383" t="s">
        <v>152</v>
      </c>
      <c r="Z29" s="360" t="s">
        <v>157</v>
      </c>
      <c r="AA29" s="406" t="s">
        <v>11</v>
      </c>
      <c r="AB29" s="84" t="s">
        <v>207</v>
      </c>
      <c r="AC29" s="432">
        <v>10278.31</v>
      </c>
    </row>
    <row r="30" spans="1:32" ht="17.25" customHeight="1" x14ac:dyDescent="0.25">
      <c r="A30" s="11"/>
      <c r="B30" s="119"/>
      <c r="C30" s="125"/>
      <c r="D30" s="37"/>
      <c r="E30" s="392"/>
      <c r="F30" s="46"/>
      <c r="G30" s="92"/>
      <c r="K30" s="570"/>
      <c r="L30" s="265"/>
      <c r="M30" s="208"/>
      <c r="N30" s="125"/>
      <c r="O30" s="143"/>
      <c r="P30" s="37"/>
      <c r="Q30" s="7"/>
      <c r="R30" s="46"/>
      <c r="S30" s="205"/>
      <c r="V30" s="385"/>
      <c r="W30" s="528"/>
      <c r="X30" s="387" t="s">
        <v>158</v>
      </c>
      <c r="Y30" s="381"/>
      <c r="Z30" s="361"/>
      <c r="AA30" s="430" t="s">
        <v>11</v>
      </c>
      <c r="AB30" s="34" t="s">
        <v>208</v>
      </c>
      <c r="AC30" s="299">
        <v>11018.75</v>
      </c>
    </row>
    <row r="31" spans="1:32" ht="17.25" customHeight="1" thickBot="1" x14ac:dyDescent="0.3">
      <c r="A31" s="11"/>
      <c r="B31" s="119"/>
      <c r="C31" s="125"/>
      <c r="D31" s="37"/>
      <c r="E31" s="392"/>
      <c r="F31" s="46"/>
      <c r="G31" s="92"/>
      <c r="K31" s="570"/>
      <c r="L31" s="265"/>
      <c r="M31" s="208"/>
      <c r="N31" s="125"/>
      <c r="O31" s="143"/>
      <c r="P31" s="37"/>
      <c r="Q31" s="7"/>
      <c r="R31" s="46"/>
      <c r="S31" s="205"/>
      <c r="V31" s="386"/>
      <c r="W31" s="523"/>
      <c r="X31" s="324"/>
      <c r="Y31" s="203"/>
      <c r="Z31" s="314"/>
      <c r="AA31" s="87" t="s">
        <v>136</v>
      </c>
      <c r="AB31" s="29" t="s">
        <v>209</v>
      </c>
      <c r="AC31" s="300">
        <v>42714.49</v>
      </c>
    </row>
    <row r="32" spans="1:32" ht="17.25" hidden="1" customHeight="1" x14ac:dyDescent="0.25">
      <c r="A32" s="11"/>
      <c r="B32" s="119"/>
      <c r="C32" s="125"/>
      <c r="D32" s="37"/>
      <c r="E32" s="392"/>
      <c r="F32" s="46"/>
      <c r="G32" s="92"/>
      <c r="K32" s="570"/>
      <c r="L32" s="265"/>
      <c r="M32" s="208"/>
      <c r="N32" s="125"/>
      <c r="O32" s="143"/>
      <c r="P32" s="37"/>
      <c r="Q32" s="7"/>
      <c r="R32" s="46"/>
      <c r="S32" s="205"/>
      <c r="V32" s="382"/>
      <c r="W32" s="399"/>
      <c r="X32" s="264"/>
      <c r="Y32" s="204"/>
      <c r="Z32" s="307"/>
      <c r="AA32" s="283"/>
      <c r="AB32" s="323"/>
      <c r="AC32" s="382"/>
    </row>
    <row r="33" spans="1:38" ht="17.25" hidden="1" customHeight="1" x14ac:dyDescent="0.25">
      <c r="A33" s="11"/>
      <c r="B33" s="119"/>
      <c r="C33" s="125"/>
      <c r="D33" s="37"/>
      <c r="E33" s="392"/>
      <c r="F33" s="46"/>
      <c r="G33" s="92"/>
      <c r="K33" s="570"/>
      <c r="L33" s="265"/>
      <c r="M33" s="208"/>
      <c r="N33" s="125"/>
      <c r="O33" s="143"/>
      <c r="P33" s="37"/>
      <c r="Q33" s="7"/>
      <c r="R33" s="46"/>
      <c r="S33" s="205"/>
      <c r="V33" s="382"/>
      <c r="W33" s="399"/>
      <c r="X33" s="264"/>
      <c r="Y33" s="204"/>
      <c r="Z33" s="307"/>
      <c r="AA33" s="283"/>
      <c r="AB33" s="323"/>
      <c r="AC33" s="382"/>
    </row>
    <row r="34" spans="1:38" ht="17.25" hidden="1" customHeight="1" x14ac:dyDescent="0.25">
      <c r="A34" s="11"/>
      <c r="B34" s="119"/>
      <c r="C34" s="125"/>
      <c r="D34" s="37"/>
      <c r="E34" s="392"/>
      <c r="F34" s="46"/>
      <c r="G34" s="92"/>
      <c r="K34" s="570"/>
      <c r="L34" s="265"/>
      <c r="M34" s="208"/>
      <c r="N34" s="125"/>
      <c r="O34" s="143"/>
      <c r="P34" s="37"/>
      <c r="Q34" s="7"/>
      <c r="R34" s="46"/>
      <c r="S34" s="205"/>
      <c r="V34" s="382"/>
      <c r="W34" s="399"/>
      <c r="X34" s="264"/>
      <c r="Y34" s="204"/>
      <c r="Z34" s="307"/>
      <c r="AA34" s="283"/>
      <c r="AB34" s="323"/>
      <c r="AC34" s="382"/>
    </row>
    <row r="35" spans="1:38" ht="15.75" customHeight="1" x14ac:dyDescent="0.25">
      <c r="A35" s="11"/>
      <c r="B35" s="119"/>
      <c r="C35" s="125"/>
      <c r="D35" s="37"/>
      <c r="E35" s="392"/>
      <c r="F35" s="46"/>
      <c r="G35" s="92"/>
      <c r="K35" s="570"/>
      <c r="L35" s="119"/>
      <c r="M35" s="208"/>
      <c r="N35" s="125"/>
      <c r="O35" s="143"/>
      <c r="P35" s="37"/>
      <c r="Q35" s="392"/>
      <c r="R35" s="46"/>
      <c r="S35" s="205"/>
      <c r="V35" s="518">
        <v>4</v>
      </c>
      <c r="W35" s="647" t="s">
        <v>69</v>
      </c>
      <c r="X35" s="218" t="s">
        <v>159</v>
      </c>
      <c r="Y35" s="218" t="s">
        <v>74</v>
      </c>
      <c r="Z35" s="301" t="s">
        <v>160</v>
      </c>
      <c r="AA35" s="267" t="s">
        <v>136</v>
      </c>
      <c r="AB35" s="45" t="s">
        <v>210</v>
      </c>
      <c r="AC35" s="298">
        <v>11596.48</v>
      </c>
    </row>
    <row r="36" spans="1:38" ht="15.75" customHeight="1" x14ac:dyDescent="0.25">
      <c r="A36" s="11"/>
      <c r="B36" s="119"/>
      <c r="C36" s="125"/>
      <c r="D36" s="37"/>
      <c r="E36" s="392"/>
      <c r="F36" s="46"/>
      <c r="G36" s="92"/>
      <c r="K36" s="570"/>
      <c r="L36" s="119"/>
      <c r="M36" s="208"/>
      <c r="N36" s="125"/>
      <c r="O36" s="143"/>
      <c r="P36" s="37"/>
      <c r="Q36" s="392"/>
      <c r="R36" s="46"/>
      <c r="S36" s="205"/>
      <c r="V36" s="519"/>
      <c r="W36" s="564"/>
      <c r="X36" s="220" t="s">
        <v>161</v>
      </c>
      <c r="Y36" s="204"/>
      <c r="Z36" s="302"/>
      <c r="AA36" s="266" t="s">
        <v>11</v>
      </c>
      <c r="AB36" s="34" t="s">
        <v>211</v>
      </c>
      <c r="AC36" s="299">
        <v>25111.759999999998</v>
      </c>
    </row>
    <row r="37" spans="1:38" ht="15.75" customHeight="1" x14ac:dyDescent="0.25">
      <c r="A37" s="11"/>
      <c r="B37" s="119"/>
      <c r="C37" s="125"/>
      <c r="D37" s="37"/>
      <c r="E37" s="392"/>
      <c r="F37" s="46"/>
      <c r="G37" s="92"/>
      <c r="K37" s="570"/>
      <c r="L37" s="119"/>
      <c r="M37" s="208"/>
      <c r="N37" s="125"/>
      <c r="O37" s="143"/>
      <c r="P37" s="37"/>
      <c r="Q37" s="392"/>
      <c r="R37" s="46"/>
      <c r="S37" s="205"/>
      <c r="V37" s="519"/>
      <c r="W37" s="564"/>
      <c r="X37" s="264"/>
      <c r="Y37" s="204"/>
      <c r="Z37" s="387"/>
      <c r="AA37" s="266" t="s">
        <v>11</v>
      </c>
      <c r="AB37" s="34" t="s">
        <v>212</v>
      </c>
      <c r="AC37" s="299">
        <v>2061.02</v>
      </c>
    </row>
    <row r="38" spans="1:38" ht="15.75" customHeight="1" thickBot="1" x14ac:dyDescent="0.3">
      <c r="A38" s="11"/>
      <c r="B38" s="119"/>
      <c r="C38" s="125"/>
      <c r="D38" s="37"/>
      <c r="E38" s="392"/>
      <c r="F38" s="46"/>
      <c r="G38" s="92"/>
      <c r="K38" s="570"/>
      <c r="L38" s="119"/>
      <c r="M38" s="208"/>
      <c r="N38" s="125"/>
      <c r="O38" s="143"/>
      <c r="P38" s="37"/>
      <c r="Q38" s="392"/>
      <c r="R38" s="46"/>
      <c r="S38" s="205"/>
      <c r="V38" s="519"/>
      <c r="W38" s="564"/>
      <c r="X38" s="264"/>
      <c r="Y38" s="204"/>
      <c r="Z38" s="387"/>
      <c r="AA38" s="266" t="s">
        <v>11</v>
      </c>
      <c r="AB38" s="34" t="s">
        <v>213</v>
      </c>
      <c r="AC38" s="299">
        <v>23507.040000000001</v>
      </c>
    </row>
    <row r="39" spans="1:38" ht="15.75" hidden="1" customHeight="1" thickBot="1" x14ac:dyDescent="0.3">
      <c r="A39" s="11"/>
      <c r="B39" s="119"/>
      <c r="C39" s="125"/>
      <c r="D39" s="37"/>
      <c r="E39" s="392"/>
      <c r="F39" s="46"/>
      <c r="G39" s="92"/>
      <c r="K39" s="570"/>
      <c r="L39" s="119"/>
      <c r="M39" s="208"/>
      <c r="N39" s="125"/>
      <c r="O39" s="143"/>
      <c r="P39" s="37"/>
      <c r="Q39" s="392"/>
      <c r="R39" s="46"/>
      <c r="S39" s="205"/>
      <c r="V39" s="520"/>
      <c r="W39" s="565"/>
      <c r="X39" s="328"/>
      <c r="Y39" s="388"/>
      <c r="Z39" s="420"/>
      <c r="AA39" s="78"/>
      <c r="AB39" s="29"/>
      <c r="AC39" s="300"/>
    </row>
    <row r="40" spans="1:38" ht="15.75" hidden="1" thickBot="1" x14ac:dyDescent="0.3">
      <c r="A40" s="11"/>
      <c r="B40" s="38"/>
      <c r="C40" s="125"/>
      <c r="D40" s="70"/>
      <c r="E40" s="392" t="s">
        <v>11</v>
      </c>
      <c r="F40" s="46" t="s">
        <v>54</v>
      </c>
      <c r="G40" s="92">
        <v>12093.04</v>
      </c>
      <c r="K40" s="571"/>
      <c r="L40" s="173"/>
      <c r="M40" s="174"/>
      <c r="N40" s="175"/>
      <c r="O40" s="176"/>
      <c r="P40" s="169"/>
      <c r="Q40" s="398"/>
      <c r="R40" s="161"/>
      <c r="S40" s="137"/>
      <c r="V40" s="7">
        <v>3</v>
      </c>
      <c r="W40" s="7"/>
      <c r="X40" s="7"/>
      <c r="Y40" s="7"/>
      <c r="Z40" s="7"/>
      <c r="AA40" s="7"/>
      <c r="AB40" s="7"/>
      <c r="AC40" s="92"/>
    </row>
    <row r="41" spans="1:38" ht="15.75" customHeight="1" thickBot="1" x14ac:dyDescent="0.3">
      <c r="A41" s="641" t="s">
        <v>13</v>
      </c>
      <c r="B41" s="642"/>
      <c r="C41" s="642"/>
      <c r="D41" s="642"/>
      <c r="E41" s="642"/>
      <c r="F41" s="643"/>
      <c r="G41" s="66">
        <f>SUM(G21:G40)</f>
        <v>33878.240000000005</v>
      </c>
      <c r="K41" s="566" t="s">
        <v>13</v>
      </c>
      <c r="L41" s="567"/>
      <c r="M41" s="567"/>
      <c r="N41" s="567"/>
      <c r="O41" s="567"/>
      <c r="P41" s="567"/>
      <c r="Q41" s="567"/>
      <c r="R41" s="568"/>
      <c r="S41" s="66">
        <f>SUM(S21:S40)</f>
        <v>0</v>
      </c>
      <c r="V41" s="511" t="s">
        <v>13</v>
      </c>
      <c r="W41" s="512"/>
      <c r="X41" s="512"/>
      <c r="Y41" s="512"/>
      <c r="Z41" s="512"/>
      <c r="AA41" s="512"/>
      <c r="AB41" s="513"/>
      <c r="AC41" s="16">
        <f>SUM(AC21:AC40)</f>
        <v>242567.88</v>
      </c>
      <c r="AD41" s="6"/>
      <c r="AE41" s="6"/>
      <c r="AF41" s="6"/>
    </row>
    <row r="42" spans="1:38" ht="15.75" hidden="1" customHeight="1" x14ac:dyDescent="0.25">
      <c r="A42" s="389"/>
      <c r="B42" s="390"/>
      <c r="C42" s="390"/>
      <c r="D42" s="390"/>
      <c r="E42" s="390"/>
      <c r="F42" s="390"/>
      <c r="G42" s="66"/>
      <c r="K42" s="393"/>
      <c r="L42" s="394"/>
      <c r="M42" s="394"/>
      <c r="N42" s="394"/>
      <c r="O42" s="394"/>
      <c r="P42" s="394"/>
      <c r="Q42" s="394"/>
      <c r="R42" s="394"/>
      <c r="S42" s="66"/>
      <c r="V42" s="644"/>
      <c r="W42" s="644"/>
      <c r="X42" s="373"/>
      <c r="Y42" s="373"/>
      <c r="Z42" s="373"/>
      <c r="AA42" s="375"/>
      <c r="AB42" s="373"/>
      <c r="AC42" s="376"/>
      <c r="AD42" s="6"/>
      <c r="AE42" s="206"/>
      <c r="AF42" s="646"/>
    </row>
    <row r="43" spans="1:38" ht="15.75" hidden="1" customHeight="1" x14ac:dyDescent="0.25">
      <c r="A43" s="393"/>
      <c r="B43" s="394"/>
      <c r="C43" s="394"/>
      <c r="D43" s="394"/>
      <c r="E43" s="394"/>
      <c r="F43" s="394"/>
      <c r="G43" s="66"/>
      <c r="K43" s="393"/>
      <c r="L43" s="394"/>
      <c r="M43" s="394"/>
      <c r="N43" s="394"/>
      <c r="O43" s="394"/>
      <c r="P43" s="394"/>
      <c r="Q43" s="394"/>
      <c r="R43" s="394"/>
      <c r="S43" s="66"/>
      <c r="V43" s="644"/>
      <c r="W43" s="644"/>
      <c r="X43" s="377"/>
      <c r="Y43" s="377"/>
      <c r="Z43" s="377"/>
      <c r="AA43" s="375"/>
      <c r="AB43" s="373"/>
      <c r="AC43" s="376"/>
      <c r="AD43" s="6"/>
      <c r="AE43" s="206"/>
      <c r="AF43" s="646"/>
    </row>
    <row r="44" spans="1:38" ht="15.75" hidden="1" customHeight="1" x14ac:dyDescent="0.25">
      <c r="A44" s="393"/>
      <c r="B44" s="394"/>
      <c r="C44" s="394"/>
      <c r="D44" s="394"/>
      <c r="E44" s="394"/>
      <c r="F44" s="394"/>
      <c r="G44" s="66"/>
      <c r="K44" s="393"/>
      <c r="L44" s="394"/>
      <c r="M44" s="394"/>
      <c r="N44" s="394"/>
      <c r="O44" s="394"/>
      <c r="P44" s="394"/>
      <c r="Q44" s="394"/>
      <c r="R44" s="394"/>
      <c r="S44" s="66"/>
      <c r="V44" s="644"/>
      <c r="W44" s="644"/>
      <c r="X44" s="377"/>
      <c r="Y44" s="377"/>
      <c r="Z44" s="377"/>
      <c r="AA44" s="375"/>
      <c r="AB44" s="373"/>
      <c r="AC44" s="376"/>
      <c r="AD44" s="6"/>
      <c r="AE44" s="206"/>
      <c r="AF44" s="646"/>
    </row>
    <row r="45" spans="1:38" ht="15.75" hidden="1" customHeight="1" x14ac:dyDescent="0.25">
      <c r="A45" s="393"/>
      <c r="B45" s="394"/>
      <c r="C45" s="394"/>
      <c r="D45" s="394"/>
      <c r="E45" s="394"/>
      <c r="F45" s="394"/>
      <c r="G45" s="66"/>
      <c r="K45" s="393"/>
      <c r="L45" s="394"/>
      <c r="M45" s="394"/>
      <c r="N45" s="394"/>
      <c r="O45" s="394"/>
      <c r="P45" s="394"/>
      <c r="Q45" s="394"/>
      <c r="R45" s="394"/>
      <c r="S45" s="66"/>
      <c r="V45" s="645"/>
      <c r="W45" s="645"/>
      <c r="X45" s="377"/>
      <c r="Y45" s="377"/>
      <c r="Z45" s="377"/>
      <c r="AA45" s="375"/>
      <c r="AB45" s="373"/>
      <c r="AC45" s="376"/>
      <c r="AD45" s="6"/>
      <c r="AE45" s="6"/>
      <c r="AF45" s="526"/>
      <c r="AL45" s="259"/>
    </row>
    <row r="46" spans="1:38" ht="15.75" customHeight="1" thickBot="1" x14ac:dyDescent="0.3">
      <c r="A46" s="418"/>
      <c r="B46" s="419"/>
      <c r="C46" s="419"/>
      <c r="D46" s="419"/>
      <c r="E46" s="419"/>
      <c r="F46" s="419"/>
      <c r="G46" s="294"/>
      <c r="H46" s="15"/>
      <c r="I46" s="15"/>
      <c r="J46" s="15"/>
      <c r="K46" s="418"/>
      <c r="L46" s="419"/>
      <c r="M46" s="419"/>
      <c r="N46" s="419"/>
      <c r="O46" s="419"/>
      <c r="P46" s="419"/>
      <c r="Q46" s="419"/>
      <c r="R46" s="419"/>
      <c r="S46" s="294"/>
      <c r="T46" s="15"/>
      <c r="U46" s="15"/>
      <c r="V46" s="669" t="s">
        <v>145</v>
      </c>
      <c r="W46" s="512"/>
      <c r="X46" s="512"/>
      <c r="Y46" s="512"/>
      <c r="Z46" s="512"/>
      <c r="AA46" s="512"/>
      <c r="AB46" s="513"/>
      <c r="AC46" s="16">
        <f>SUM(AC42:AC45)</f>
        <v>0</v>
      </c>
    </row>
    <row r="47" spans="1:38" ht="15.75" hidden="1" customHeight="1" x14ac:dyDescent="0.25">
      <c r="A47" s="389"/>
      <c r="B47" s="390"/>
      <c r="C47" s="390"/>
      <c r="D47" s="390"/>
      <c r="E47" s="390"/>
      <c r="F47" s="390"/>
      <c r="G47" s="66"/>
      <c r="K47" s="393"/>
      <c r="L47" s="394"/>
      <c r="M47" s="394"/>
      <c r="N47" s="394"/>
      <c r="O47" s="394"/>
      <c r="P47" s="394"/>
      <c r="Q47" s="394"/>
      <c r="R47" s="394"/>
      <c r="S47" s="66"/>
      <c r="V47" s="391"/>
      <c r="W47" s="391"/>
      <c r="X47" s="391"/>
      <c r="Y47" s="391"/>
      <c r="Z47" s="391"/>
      <c r="AA47" s="391"/>
      <c r="AB47" s="391"/>
      <c r="AC47" s="413"/>
    </row>
    <row r="48" spans="1:38" ht="15.75" hidden="1" customHeight="1" x14ac:dyDescent="0.25">
      <c r="A48" s="389"/>
      <c r="B48" s="390"/>
      <c r="C48" s="390"/>
      <c r="D48" s="390"/>
      <c r="E48" s="390"/>
      <c r="F48" s="390"/>
      <c r="G48" s="66"/>
      <c r="K48" s="393"/>
      <c r="L48" s="394"/>
      <c r="M48" s="394"/>
      <c r="N48" s="394"/>
      <c r="O48" s="394"/>
      <c r="P48" s="394"/>
      <c r="Q48" s="394"/>
      <c r="R48" s="394"/>
      <c r="S48" s="66"/>
      <c r="V48" s="404"/>
      <c r="W48" s="404"/>
      <c r="X48" s="404"/>
      <c r="Y48" s="404"/>
      <c r="Z48" s="404"/>
      <c r="AA48" s="404"/>
      <c r="AB48" s="404"/>
      <c r="AC48" s="411"/>
    </row>
    <row r="49" spans="1:29" ht="15.75" hidden="1" customHeight="1" x14ac:dyDescent="0.25">
      <c r="A49" s="389"/>
      <c r="B49" s="390"/>
      <c r="C49" s="390"/>
      <c r="D49" s="390"/>
      <c r="E49" s="390"/>
      <c r="F49" s="390"/>
      <c r="G49" s="66"/>
      <c r="K49" s="393"/>
      <c r="L49" s="394"/>
      <c r="M49" s="394"/>
      <c r="N49" s="394"/>
      <c r="O49" s="394"/>
      <c r="P49" s="394"/>
      <c r="Q49" s="394"/>
      <c r="R49" s="394"/>
      <c r="S49" s="66"/>
      <c r="V49" s="404"/>
      <c r="W49" s="404"/>
      <c r="X49" s="404"/>
      <c r="Y49" s="404"/>
      <c r="Z49" s="404"/>
      <c r="AA49" s="404"/>
      <c r="AB49" s="404"/>
      <c r="AC49" s="411"/>
    </row>
    <row r="50" spans="1:29" ht="15.75" customHeight="1" thickBot="1" x14ac:dyDescent="0.3">
      <c r="A50" s="68">
        <v>1</v>
      </c>
      <c r="B50" s="52"/>
      <c r="C50" s="27"/>
      <c r="D50" s="15"/>
      <c r="E50" s="26"/>
      <c r="F50" s="39"/>
      <c r="G50" s="30"/>
      <c r="K50" s="572">
        <v>1</v>
      </c>
      <c r="L50" s="574" t="s">
        <v>104</v>
      </c>
      <c r="M50" s="574"/>
      <c r="N50" s="144"/>
      <c r="O50" s="529"/>
      <c r="P50" s="142"/>
      <c r="Q50" s="23"/>
      <c r="R50" s="215"/>
      <c r="S50" s="61"/>
      <c r="V50" s="588">
        <v>1</v>
      </c>
      <c r="W50" s="588" t="s">
        <v>124</v>
      </c>
      <c r="X50" s="383" t="s">
        <v>146</v>
      </c>
      <c r="Y50" s="383" t="s">
        <v>123</v>
      </c>
      <c r="Z50" s="395" t="s">
        <v>162</v>
      </c>
      <c r="AA50" s="233" t="s">
        <v>136</v>
      </c>
      <c r="AB50" s="45" t="s">
        <v>221</v>
      </c>
      <c r="AC50" s="209">
        <v>21826.35</v>
      </c>
    </row>
    <row r="51" spans="1:29" ht="15.75" customHeight="1" thickBot="1" x14ac:dyDescent="0.3">
      <c r="A51" s="177"/>
      <c r="B51" s="178"/>
      <c r="C51" s="73"/>
      <c r="D51" s="15"/>
      <c r="E51" s="15"/>
      <c r="F51" s="39"/>
      <c r="G51" s="54"/>
      <c r="K51" s="638"/>
      <c r="L51" s="639"/>
      <c r="M51" s="639"/>
      <c r="N51" s="70"/>
      <c r="O51" s="640"/>
      <c r="P51" s="41"/>
      <c r="Q51" s="23"/>
      <c r="R51" s="44"/>
      <c r="S51" s="61"/>
      <c r="V51" s="588"/>
      <c r="W51" s="588"/>
      <c r="X51" s="381" t="s">
        <v>163</v>
      </c>
      <c r="Y51" s="381"/>
      <c r="Z51" s="396"/>
      <c r="AA51" s="404"/>
      <c r="AB51" s="85"/>
      <c r="AC51" s="411"/>
    </row>
    <row r="52" spans="1:29" ht="15.75" hidden="1" customHeight="1" x14ac:dyDescent="0.25">
      <c r="A52" s="177"/>
      <c r="B52" s="178"/>
      <c r="C52" s="73"/>
      <c r="D52" s="15"/>
      <c r="E52" s="15"/>
      <c r="F52" s="39"/>
      <c r="G52" s="54"/>
      <c r="K52" s="638"/>
      <c r="L52" s="639"/>
      <c r="M52" s="639"/>
      <c r="N52" s="70"/>
      <c r="O52" s="640"/>
      <c r="P52" s="41"/>
      <c r="Q52" s="23"/>
      <c r="R52" s="44"/>
      <c r="S52" s="61"/>
      <c r="V52" s="404"/>
      <c r="W52" s="588"/>
      <c r="X52" s="404"/>
      <c r="Y52" s="404"/>
      <c r="Z52" s="404"/>
      <c r="AA52" s="404"/>
      <c r="AB52" s="404"/>
      <c r="AC52" s="411"/>
    </row>
    <row r="53" spans="1:29" ht="15.75" hidden="1" customHeight="1" x14ac:dyDescent="0.25">
      <c r="A53" s="177"/>
      <c r="B53" s="178"/>
      <c r="C53" s="73"/>
      <c r="D53" s="15"/>
      <c r="E53" s="15"/>
      <c r="F53" s="39"/>
      <c r="G53" s="54"/>
      <c r="K53" s="638"/>
      <c r="L53" s="639"/>
      <c r="M53" s="639"/>
      <c r="N53" s="70"/>
      <c r="O53" s="640"/>
      <c r="P53" s="41"/>
      <c r="Q53" s="23"/>
      <c r="R53" s="44"/>
      <c r="S53" s="61"/>
      <c r="V53" s="404"/>
      <c r="W53" s="588"/>
      <c r="X53" s="404"/>
      <c r="Y53" s="404"/>
      <c r="Z53" s="404"/>
      <c r="AA53" s="404"/>
      <c r="AB53" s="404"/>
      <c r="AC53" s="411"/>
    </row>
    <row r="54" spans="1:29" ht="15.75" hidden="1" customHeight="1" x14ac:dyDescent="0.25">
      <c r="A54" s="177"/>
      <c r="B54" s="178"/>
      <c r="C54" s="73"/>
      <c r="D54" s="15"/>
      <c r="E54" s="15"/>
      <c r="F54" s="39"/>
      <c r="G54" s="54"/>
      <c r="K54" s="573"/>
      <c r="L54" s="575"/>
      <c r="M54" s="575"/>
      <c r="N54" s="87"/>
      <c r="O54" s="523"/>
      <c r="P54" s="73"/>
      <c r="Q54" s="15"/>
      <c r="R54" s="39"/>
      <c r="S54" s="54"/>
      <c r="V54" s="392"/>
      <c r="W54" s="584"/>
      <c r="X54" s="392"/>
      <c r="Y54" s="392"/>
      <c r="Z54" s="392"/>
      <c r="AA54" s="392"/>
      <c r="AB54" s="392"/>
      <c r="AC54" s="196"/>
    </row>
    <row r="55" spans="1:29" ht="15.75" customHeight="1" thickBot="1" x14ac:dyDescent="0.3">
      <c r="A55" s="600" t="s">
        <v>27</v>
      </c>
      <c r="B55" s="601"/>
      <c r="C55" s="601"/>
      <c r="D55" s="601"/>
      <c r="E55" s="601"/>
      <c r="F55" s="602"/>
      <c r="G55" s="54">
        <f>SUM(G50)</f>
        <v>0</v>
      </c>
      <c r="K55" s="603" t="s">
        <v>27</v>
      </c>
      <c r="L55" s="604"/>
      <c r="M55" s="604"/>
      <c r="N55" s="604"/>
      <c r="O55" s="604"/>
      <c r="P55" s="604"/>
      <c r="Q55" s="604"/>
      <c r="R55" s="605"/>
      <c r="S55" s="182">
        <f>SUM(S50)</f>
        <v>0</v>
      </c>
      <c r="U55" s="76"/>
      <c r="V55" s="511" t="s">
        <v>128</v>
      </c>
      <c r="W55" s="512"/>
      <c r="X55" s="512"/>
      <c r="Y55" s="512"/>
      <c r="Z55" s="512"/>
      <c r="AA55" s="512"/>
      <c r="AB55" s="513"/>
      <c r="AC55" s="16">
        <f>SUM(AC50:AC54)</f>
        <v>21826.35</v>
      </c>
    </row>
    <row r="56" spans="1:29" ht="15.75" hidden="1" customHeight="1" thickBot="1" x14ac:dyDescent="0.3">
      <c r="A56" s="68">
        <v>1</v>
      </c>
      <c r="B56" s="52"/>
      <c r="C56" s="27"/>
      <c r="D56" s="15"/>
      <c r="E56" s="26"/>
      <c r="F56" s="39"/>
      <c r="G56" s="30"/>
      <c r="K56" s="572">
        <v>1</v>
      </c>
      <c r="L56" s="574" t="s">
        <v>104</v>
      </c>
      <c r="M56" s="574"/>
      <c r="N56" s="144"/>
      <c r="O56" s="529"/>
      <c r="P56" s="142"/>
      <c r="Q56" s="23"/>
      <c r="R56" s="215"/>
      <c r="S56" s="61"/>
      <c r="V56" s="588">
        <v>1</v>
      </c>
      <c r="W56" s="588" t="s">
        <v>133</v>
      </c>
      <c r="X56" s="279"/>
      <c r="Y56" s="218"/>
      <c r="Z56" s="218"/>
      <c r="AA56" s="514"/>
      <c r="AB56" s="221"/>
      <c r="AC56" s="327"/>
    </row>
    <row r="57" spans="1:29" ht="15.75" hidden="1" customHeight="1" thickBot="1" x14ac:dyDescent="0.3">
      <c r="A57" s="177"/>
      <c r="B57" s="178"/>
      <c r="C57" s="73"/>
      <c r="D57" s="15"/>
      <c r="E57" s="15"/>
      <c r="F57" s="39"/>
      <c r="G57" s="54"/>
      <c r="K57" s="638"/>
      <c r="L57" s="639"/>
      <c r="M57" s="639"/>
      <c r="N57" s="70"/>
      <c r="O57" s="640"/>
      <c r="P57" s="41"/>
      <c r="Q57" s="23"/>
      <c r="R57" s="44"/>
      <c r="S57" s="61"/>
      <c r="V57" s="588"/>
      <c r="W57" s="588"/>
      <c r="X57" s="203"/>
      <c r="Y57" s="203"/>
      <c r="Z57" s="203"/>
      <c r="AA57" s="525"/>
      <c r="AB57" s="203"/>
      <c r="AC57" s="203"/>
    </row>
    <row r="58" spans="1:29" ht="15.75" hidden="1" customHeight="1" x14ac:dyDescent="0.25">
      <c r="A58" s="177"/>
      <c r="B58" s="178"/>
      <c r="C58" s="73"/>
      <c r="D58" s="15"/>
      <c r="E58" s="15"/>
      <c r="F58" s="39"/>
      <c r="G58" s="54"/>
      <c r="K58" s="638"/>
      <c r="L58" s="639"/>
      <c r="M58" s="639"/>
      <c r="N58" s="70"/>
      <c r="O58" s="640"/>
      <c r="P58" s="41"/>
      <c r="Q58" s="23"/>
      <c r="R58" s="44"/>
      <c r="S58" s="61"/>
      <c r="V58" s="404"/>
      <c r="W58" s="588"/>
      <c r="X58" s="404"/>
      <c r="Y58" s="404"/>
      <c r="Z58" s="404"/>
      <c r="AA58" s="404"/>
      <c r="AB58" s="404"/>
      <c r="AC58" s="411"/>
    </row>
    <row r="59" spans="1:29" ht="15.75" hidden="1" customHeight="1" x14ac:dyDescent="0.25">
      <c r="A59" s="177"/>
      <c r="B59" s="178"/>
      <c r="C59" s="73"/>
      <c r="D59" s="15"/>
      <c r="E59" s="15"/>
      <c r="F59" s="39"/>
      <c r="G59" s="54"/>
      <c r="K59" s="638"/>
      <c r="L59" s="639"/>
      <c r="M59" s="639"/>
      <c r="N59" s="70"/>
      <c r="O59" s="640"/>
      <c r="P59" s="41"/>
      <c r="Q59" s="23"/>
      <c r="R59" s="44"/>
      <c r="S59" s="61"/>
      <c r="V59" s="404"/>
      <c r="W59" s="588"/>
      <c r="X59" s="404"/>
      <c r="Y59" s="404"/>
      <c r="Z59" s="404"/>
      <c r="AA59" s="404"/>
      <c r="AB59" s="404"/>
      <c r="AC59" s="411"/>
    </row>
    <row r="60" spans="1:29" ht="15.75" hidden="1" customHeight="1" x14ac:dyDescent="0.25">
      <c r="A60" s="177"/>
      <c r="B60" s="178"/>
      <c r="C60" s="73"/>
      <c r="D60" s="15"/>
      <c r="E60" s="15"/>
      <c r="F60" s="39"/>
      <c r="G60" s="54"/>
      <c r="K60" s="573"/>
      <c r="L60" s="575"/>
      <c r="M60" s="575"/>
      <c r="N60" s="87"/>
      <c r="O60" s="523"/>
      <c r="P60" s="73"/>
      <c r="Q60" s="15"/>
      <c r="R60" s="39"/>
      <c r="S60" s="54"/>
      <c r="V60" s="392"/>
      <c r="W60" s="584"/>
      <c r="X60" s="392"/>
      <c r="Y60" s="392"/>
      <c r="Z60" s="392"/>
      <c r="AA60" s="392"/>
      <c r="AB60" s="392"/>
      <c r="AC60" s="196"/>
    </row>
    <row r="61" spans="1:29" ht="15.75" customHeight="1" thickBot="1" x14ac:dyDescent="0.3">
      <c r="A61" s="600" t="s">
        <v>27</v>
      </c>
      <c r="B61" s="601"/>
      <c r="C61" s="601"/>
      <c r="D61" s="601"/>
      <c r="E61" s="601"/>
      <c r="F61" s="602"/>
      <c r="G61" s="54">
        <f>SUM(G56)</f>
        <v>0</v>
      </c>
      <c r="K61" s="603" t="s">
        <v>27</v>
      </c>
      <c r="L61" s="604"/>
      <c r="M61" s="604"/>
      <c r="N61" s="604"/>
      <c r="O61" s="604"/>
      <c r="P61" s="604"/>
      <c r="Q61" s="604"/>
      <c r="R61" s="605"/>
      <c r="S61" s="182">
        <f>SUM(S56)</f>
        <v>0</v>
      </c>
      <c r="U61" s="76"/>
      <c r="V61" s="511" t="s">
        <v>134</v>
      </c>
      <c r="W61" s="512"/>
      <c r="X61" s="512"/>
      <c r="Y61" s="512"/>
      <c r="Z61" s="512"/>
      <c r="AA61" s="512"/>
      <c r="AB61" s="513"/>
      <c r="AC61" s="16">
        <f>SUM(AC56:AC60)</f>
        <v>0</v>
      </c>
    </row>
    <row r="62" spans="1:29" ht="15.75" hidden="1" customHeight="1" thickBot="1" x14ac:dyDescent="0.3">
      <c r="A62" s="69">
        <v>1</v>
      </c>
      <c r="B62" s="55" t="s">
        <v>35</v>
      </c>
      <c r="C62" s="25" t="s">
        <v>34</v>
      </c>
      <c r="D62" s="21" t="s">
        <v>55</v>
      </c>
      <c r="E62" s="26" t="s">
        <v>11</v>
      </c>
      <c r="F62" s="67" t="s">
        <v>56</v>
      </c>
      <c r="G62" s="120">
        <v>17988.73</v>
      </c>
      <c r="K62" s="558">
        <v>1</v>
      </c>
      <c r="L62" s="521" t="s">
        <v>70</v>
      </c>
      <c r="M62" s="563" t="s">
        <v>109</v>
      </c>
      <c r="N62" s="25" t="s">
        <v>34</v>
      </c>
      <c r="O62" s="527" t="s">
        <v>105</v>
      </c>
      <c r="P62" s="41" t="s">
        <v>46</v>
      </c>
      <c r="Q62" s="22" t="s">
        <v>11</v>
      </c>
      <c r="R62" s="67" t="s">
        <v>108</v>
      </c>
      <c r="S62" s="31">
        <v>76384.22</v>
      </c>
      <c r="V62" s="391">
        <v>1</v>
      </c>
      <c r="W62" s="391" t="s">
        <v>139</v>
      </c>
      <c r="X62" s="216"/>
      <c r="Y62" s="514"/>
      <c r="Z62" s="216"/>
      <c r="AA62" s="326"/>
      <c r="AB62" s="34"/>
      <c r="AC62" s="411"/>
    </row>
    <row r="63" spans="1:29" ht="15.75" hidden="1" customHeight="1" thickBot="1" x14ac:dyDescent="0.3">
      <c r="A63" s="224"/>
      <c r="B63" s="83"/>
      <c r="C63" s="23"/>
      <c r="D63" s="21"/>
      <c r="E63" s="23"/>
      <c r="F63" s="67"/>
      <c r="G63" s="122"/>
      <c r="K63" s="636"/>
      <c r="L63" s="522"/>
      <c r="M63" s="637"/>
      <c r="N63" s="23"/>
      <c r="O63" s="528"/>
      <c r="P63" s="41"/>
      <c r="Q63" s="7"/>
      <c r="R63" s="225"/>
      <c r="S63" s="205"/>
      <c r="V63" s="404"/>
      <c r="W63" s="404"/>
      <c r="X63" s="217"/>
      <c r="Y63" s="515"/>
      <c r="Z63" s="220"/>
      <c r="AA63" s="404"/>
      <c r="AB63" s="404"/>
      <c r="AC63" s="411"/>
    </row>
    <row r="64" spans="1:29" ht="15.75" hidden="1" customHeight="1" x14ac:dyDescent="0.25">
      <c r="A64" s="224"/>
      <c r="B64" s="83"/>
      <c r="C64" s="23"/>
      <c r="D64" s="273"/>
      <c r="E64" s="23"/>
      <c r="F64" s="67"/>
      <c r="G64" s="122"/>
      <c r="K64" s="414"/>
      <c r="L64" s="384"/>
      <c r="M64" s="415"/>
      <c r="N64" s="23"/>
      <c r="O64" s="382"/>
      <c r="P64" s="274"/>
      <c r="Q64" s="7"/>
      <c r="R64" s="225"/>
      <c r="S64" s="205"/>
      <c r="V64" s="588">
        <v>2</v>
      </c>
      <c r="W64" s="404" t="s">
        <v>139</v>
      </c>
      <c r="X64" s="404"/>
      <c r="Y64" s="404"/>
      <c r="Z64" s="404"/>
      <c r="AA64" s="588"/>
      <c r="AB64" s="404"/>
      <c r="AC64" s="411"/>
    </row>
    <row r="65" spans="1:29" ht="15.75" hidden="1" customHeight="1" x14ac:dyDescent="0.25">
      <c r="A65" s="224"/>
      <c r="B65" s="83"/>
      <c r="C65" s="23"/>
      <c r="D65" s="273"/>
      <c r="E65" s="23"/>
      <c r="F65" s="67"/>
      <c r="G65" s="122"/>
      <c r="K65" s="414"/>
      <c r="L65" s="384"/>
      <c r="M65" s="415"/>
      <c r="N65" s="23"/>
      <c r="O65" s="382"/>
      <c r="P65" s="274"/>
      <c r="Q65" s="7"/>
      <c r="R65" s="225"/>
      <c r="S65" s="205"/>
      <c r="V65" s="588"/>
      <c r="W65" s="404"/>
      <c r="X65" s="404"/>
      <c r="Y65" s="404"/>
      <c r="Z65" s="404"/>
      <c r="AA65" s="588"/>
      <c r="AB65" s="404"/>
      <c r="AC65" s="411"/>
    </row>
    <row r="66" spans="1:29" ht="15.75" hidden="1" customHeight="1" x14ac:dyDescent="0.25">
      <c r="A66" s="69">
        <v>1</v>
      </c>
      <c r="B66" s="55" t="s">
        <v>35</v>
      </c>
      <c r="C66" s="25" t="s">
        <v>34</v>
      </c>
      <c r="D66" s="21" t="s">
        <v>55</v>
      </c>
      <c r="E66" s="26" t="s">
        <v>11</v>
      </c>
      <c r="F66" s="67" t="s">
        <v>56</v>
      </c>
      <c r="G66" s="120">
        <v>17988.73</v>
      </c>
      <c r="K66" s="558">
        <v>1</v>
      </c>
      <c r="L66" s="521" t="s">
        <v>70</v>
      </c>
      <c r="M66" s="563" t="s">
        <v>109</v>
      </c>
      <c r="N66" s="25" t="s">
        <v>34</v>
      </c>
      <c r="O66" s="527" t="s">
        <v>105</v>
      </c>
      <c r="P66" s="41" t="s">
        <v>46</v>
      </c>
      <c r="Q66" s="22" t="s">
        <v>11</v>
      </c>
      <c r="R66" s="67" t="s">
        <v>108</v>
      </c>
      <c r="S66" s="31">
        <v>76384.22</v>
      </c>
      <c r="V66" s="588">
        <v>1</v>
      </c>
      <c r="W66" s="404" t="s">
        <v>139</v>
      </c>
      <c r="X66" s="404"/>
      <c r="Y66" s="588"/>
      <c r="Z66" s="404"/>
      <c r="AA66" s="404"/>
      <c r="AB66" s="404"/>
      <c r="AC66" s="411"/>
    </row>
    <row r="67" spans="1:29" ht="15.75" hidden="1" customHeight="1" x14ac:dyDescent="0.25">
      <c r="A67" s="224"/>
      <c r="B67" s="83"/>
      <c r="C67" s="23"/>
      <c r="D67" s="21"/>
      <c r="E67" s="23"/>
      <c r="F67" s="67"/>
      <c r="G67" s="122"/>
      <c r="K67" s="636"/>
      <c r="L67" s="522"/>
      <c r="M67" s="637"/>
      <c r="N67" s="23"/>
      <c r="O67" s="528"/>
      <c r="P67" s="41"/>
      <c r="Q67" s="7"/>
      <c r="R67" s="225"/>
      <c r="S67" s="205"/>
      <c r="V67" s="588"/>
      <c r="W67" s="404"/>
      <c r="X67" s="404"/>
      <c r="Y67" s="588"/>
      <c r="Z67" s="404"/>
      <c r="AA67" s="404"/>
      <c r="AB67" s="404"/>
      <c r="AC67" s="411"/>
    </row>
    <row r="68" spans="1:29" ht="15.75" hidden="1" customHeight="1" x14ac:dyDescent="0.25">
      <c r="A68" s="224"/>
      <c r="B68" s="83"/>
      <c r="C68" s="23"/>
      <c r="D68" s="21"/>
      <c r="E68" s="23"/>
      <c r="F68" s="67"/>
      <c r="G68" s="122"/>
      <c r="K68" s="636"/>
      <c r="L68" s="522"/>
      <c r="M68" s="637"/>
      <c r="N68" s="23"/>
      <c r="O68" s="528"/>
      <c r="P68" s="41"/>
      <c r="Q68" s="7"/>
      <c r="R68" s="225"/>
      <c r="S68" s="205"/>
      <c r="V68" s="588"/>
      <c r="W68" s="404"/>
      <c r="X68" s="404"/>
      <c r="Y68" s="588"/>
      <c r="Z68" s="404"/>
      <c r="AA68" s="404"/>
      <c r="AB68" s="404"/>
      <c r="AC68" s="411"/>
    </row>
    <row r="69" spans="1:29" ht="15.75" hidden="1" customHeight="1" x14ac:dyDescent="0.25">
      <c r="A69" s="224"/>
      <c r="B69" s="83"/>
      <c r="C69" s="23"/>
      <c r="D69" s="21"/>
      <c r="E69" s="23"/>
      <c r="F69" s="67"/>
      <c r="G69" s="122"/>
      <c r="K69" s="636"/>
      <c r="L69" s="522"/>
      <c r="M69" s="637"/>
      <c r="N69" s="23"/>
      <c r="O69" s="528"/>
      <c r="P69" s="41"/>
      <c r="Q69" s="7"/>
      <c r="R69" s="225"/>
      <c r="S69" s="205"/>
      <c r="V69" s="588"/>
      <c r="W69" s="404"/>
      <c r="X69" s="404"/>
      <c r="Y69" s="588"/>
      <c r="Z69" s="404"/>
      <c r="AA69" s="404"/>
      <c r="AB69" s="404"/>
      <c r="AC69" s="411"/>
    </row>
    <row r="70" spans="1:29" ht="15.75" hidden="1" customHeight="1" x14ac:dyDescent="0.25">
      <c r="A70" s="224"/>
      <c r="B70" s="83"/>
      <c r="C70" s="23"/>
      <c r="D70" s="21"/>
      <c r="E70" s="23"/>
      <c r="F70" s="67"/>
      <c r="G70" s="122"/>
      <c r="K70" s="636"/>
      <c r="L70" s="522"/>
      <c r="M70" s="637"/>
      <c r="N70" s="23"/>
      <c r="O70" s="528"/>
      <c r="P70" s="41"/>
      <c r="Q70" s="7"/>
      <c r="R70" s="225"/>
      <c r="S70" s="205"/>
      <c r="V70" s="588"/>
      <c r="W70" s="404"/>
      <c r="X70" s="404"/>
      <c r="Y70" s="588"/>
      <c r="Z70" s="404"/>
      <c r="AA70" s="404"/>
      <c r="AB70" s="404"/>
      <c r="AC70" s="411"/>
    </row>
    <row r="71" spans="1:29" ht="15.75" hidden="1" customHeight="1" x14ac:dyDescent="0.25">
      <c r="A71" s="224"/>
      <c r="B71" s="83"/>
      <c r="C71" s="23"/>
      <c r="D71" s="21"/>
      <c r="E71" s="23"/>
      <c r="F71" s="67"/>
      <c r="G71" s="122"/>
      <c r="K71" s="636"/>
      <c r="L71" s="522"/>
      <c r="M71" s="637"/>
      <c r="N71" s="23"/>
      <c r="O71" s="528"/>
      <c r="P71" s="41"/>
      <c r="Q71" s="7"/>
      <c r="R71" s="225"/>
      <c r="S71" s="205"/>
      <c r="V71" s="588"/>
      <c r="W71" s="404"/>
      <c r="X71" s="404"/>
      <c r="Y71" s="588"/>
      <c r="Z71" s="404"/>
      <c r="AA71" s="404"/>
      <c r="AB71" s="404"/>
      <c r="AC71" s="411"/>
    </row>
    <row r="72" spans="1:29" ht="15.75" hidden="1" customHeight="1" x14ac:dyDescent="0.25">
      <c r="A72" s="224"/>
      <c r="B72" s="83"/>
      <c r="C72" s="23"/>
      <c r="D72" s="21"/>
      <c r="E72" s="23"/>
      <c r="F72" s="67"/>
      <c r="G72" s="122"/>
      <c r="K72" s="636"/>
      <c r="L72" s="522"/>
      <c r="M72" s="637"/>
      <c r="N72" s="23"/>
      <c r="O72" s="528"/>
      <c r="P72" s="41"/>
      <c r="Q72" s="7"/>
      <c r="R72" s="225"/>
      <c r="S72" s="205"/>
      <c r="V72" s="588"/>
      <c r="W72" s="404"/>
      <c r="X72" s="404"/>
      <c r="Y72" s="588"/>
      <c r="Z72" s="404"/>
      <c r="AA72" s="404"/>
      <c r="AB72" s="404"/>
      <c r="AC72" s="411"/>
    </row>
    <row r="73" spans="1:29" ht="15.75" hidden="1" customHeight="1" x14ac:dyDescent="0.25">
      <c r="A73" s="123">
        <v>2</v>
      </c>
      <c r="B73" s="83" t="s">
        <v>40</v>
      </c>
      <c r="C73" s="23" t="s">
        <v>28</v>
      </c>
      <c r="D73" s="121" t="s">
        <v>57</v>
      </c>
      <c r="E73" s="23" t="s">
        <v>11</v>
      </c>
      <c r="F73" s="215" t="s">
        <v>58</v>
      </c>
      <c r="G73" s="122">
        <v>89650.86</v>
      </c>
      <c r="K73" s="636"/>
      <c r="L73" s="522"/>
      <c r="M73" s="637"/>
      <c r="N73" s="23" t="s">
        <v>28</v>
      </c>
      <c r="O73" s="528"/>
      <c r="P73" s="121"/>
      <c r="Q73" s="404"/>
      <c r="R73" s="34"/>
      <c r="S73" s="299"/>
      <c r="V73" s="588"/>
      <c r="W73" s="404"/>
      <c r="X73" s="404"/>
      <c r="Y73" s="588"/>
      <c r="Z73" s="404"/>
      <c r="AA73" s="404"/>
      <c r="AB73" s="404"/>
      <c r="AC73" s="411"/>
    </row>
    <row r="74" spans="1:29" ht="15.75" hidden="1" customHeight="1" x14ac:dyDescent="0.25">
      <c r="A74" s="69">
        <v>1</v>
      </c>
      <c r="B74" s="55" t="s">
        <v>35</v>
      </c>
      <c r="C74" s="25" t="s">
        <v>34</v>
      </c>
      <c r="D74" s="21" t="s">
        <v>55</v>
      </c>
      <c r="E74" s="26" t="s">
        <v>11</v>
      </c>
      <c r="F74" s="67" t="s">
        <v>56</v>
      </c>
      <c r="G74" s="120">
        <v>17988.73</v>
      </c>
      <c r="K74" s="558">
        <v>1</v>
      </c>
      <c r="L74" s="521" t="s">
        <v>70</v>
      </c>
      <c r="M74" s="563" t="s">
        <v>109</v>
      </c>
      <c r="N74" s="25" t="s">
        <v>34</v>
      </c>
      <c r="O74" s="527" t="s">
        <v>105</v>
      </c>
      <c r="P74" s="41" t="s">
        <v>46</v>
      </c>
      <c r="Q74" s="22" t="s">
        <v>11</v>
      </c>
      <c r="R74" s="67" t="s">
        <v>108</v>
      </c>
      <c r="S74" s="31">
        <v>76384.22</v>
      </c>
      <c r="V74" s="588"/>
      <c r="W74" s="404"/>
      <c r="X74" s="404"/>
      <c r="Y74" s="404"/>
      <c r="Z74" s="404"/>
      <c r="AA74" s="404"/>
      <c r="AB74" s="404"/>
      <c r="AC74" s="411"/>
    </row>
    <row r="75" spans="1:29" ht="15.75" hidden="1" customHeight="1" x14ac:dyDescent="0.25">
      <c r="A75" s="224"/>
      <c r="B75" s="83"/>
      <c r="C75" s="23"/>
      <c r="D75" s="21"/>
      <c r="E75" s="23"/>
      <c r="F75" s="67"/>
      <c r="G75" s="122"/>
      <c r="K75" s="636"/>
      <c r="L75" s="522"/>
      <c r="M75" s="637"/>
      <c r="N75" s="23"/>
      <c r="O75" s="528"/>
      <c r="P75" s="41"/>
      <c r="Q75" s="7"/>
      <c r="R75" s="225"/>
      <c r="S75" s="205"/>
      <c r="V75" s="588"/>
      <c r="W75" s="404"/>
      <c r="X75" s="404"/>
      <c r="Y75" s="404"/>
      <c r="Z75" s="404"/>
      <c r="AA75" s="404"/>
      <c r="AB75" s="404"/>
      <c r="AC75" s="411"/>
    </row>
    <row r="76" spans="1:29" ht="15.75" hidden="1" customHeight="1" x14ac:dyDescent="0.25">
      <c r="A76" s="123">
        <v>2</v>
      </c>
      <c r="B76" s="83" t="s">
        <v>40</v>
      </c>
      <c r="C76" s="23" t="s">
        <v>28</v>
      </c>
      <c r="D76" s="121" t="s">
        <v>57</v>
      </c>
      <c r="E76" s="23" t="s">
        <v>11</v>
      </c>
      <c r="F76" s="215" t="s">
        <v>58</v>
      </c>
      <c r="G76" s="122">
        <v>89650.86</v>
      </c>
      <c r="K76" s="636"/>
      <c r="L76" s="522"/>
      <c r="M76" s="637"/>
      <c r="N76" s="23" t="s">
        <v>28</v>
      </c>
      <c r="O76" s="528"/>
      <c r="P76" s="121"/>
      <c r="Q76" s="404"/>
      <c r="R76" s="34"/>
      <c r="S76" s="299"/>
      <c r="V76" s="584"/>
      <c r="W76" s="392"/>
      <c r="X76" s="392"/>
      <c r="Y76" s="392"/>
      <c r="Z76" s="392"/>
      <c r="AA76" s="392"/>
      <c r="AB76" s="392"/>
      <c r="AC76" s="196"/>
    </row>
    <row r="77" spans="1:29" ht="15.75" customHeight="1" thickBot="1" x14ac:dyDescent="0.3">
      <c r="A77" s="627" t="s">
        <v>29</v>
      </c>
      <c r="B77" s="628"/>
      <c r="C77" s="628"/>
      <c r="D77" s="628"/>
      <c r="E77" s="628"/>
      <c r="F77" s="629"/>
      <c r="G77" s="130" t="e">
        <f>G74+G76+#REF!</f>
        <v>#REF!</v>
      </c>
      <c r="K77" s="630" t="s">
        <v>47</v>
      </c>
      <c r="L77" s="631"/>
      <c r="M77" s="631"/>
      <c r="N77" s="631"/>
      <c r="O77" s="631"/>
      <c r="P77" s="631"/>
      <c r="Q77" s="631"/>
      <c r="R77" s="632"/>
      <c r="S77" s="198" t="e">
        <f>S74+S76+#REF!</f>
        <v>#REF!</v>
      </c>
      <c r="V77" s="511" t="s">
        <v>138</v>
      </c>
      <c r="W77" s="512"/>
      <c r="X77" s="512"/>
      <c r="Y77" s="512"/>
      <c r="Z77" s="512"/>
      <c r="AA77" s="512"/>
      <c r="AB77" s="513"/>
      <c r="AC77" s="16">
        <f>SUM(AC62:AC76)</f>
        <v>0</v>
      </c>
    </row>
    <row r="78" spans="1:29" ht="15.75" hidden="1" customHeight="1" x14ac:dyDescent="0.25">
      <c r="A78" s="416"/>
      <c r="B78" s="417"/>
      <c r="C78" s="417"/>
      <c r="D78" s="417"/>
      <c r="E78" s="417"/>
      <c r="F78" s="417"/>
      <c r="G78" s="130"/>
      <c r="K78" s="393"/>
      <c r="L78" s="394"/>
      <c r="M78" s="394"/>
      <c r="N78" s="394"/>
      <c r="O78" s="394"/>
      <c r="P78" s="394"/>
      <c r="Q78" s="394"/>
      <c r="R78" s="394"/>
      <c r="S78" s="183"/>
      <c r="V78" s="378"/>
      <c r="W78" s="379"/>
      <c r="X78" s="379"/>
      <c r="Y78" s="379"/>
      <c r="Z78" s="379"/>
      <c r="AA78" s="379"/>
      <c r="AB78" s="371"/>
      <c r="AC78" s="374"/>
    </row>
    <row r="79" spans="1:29" ht="15.75" customHeight="1" thickBot="1" x14ac:dyDescent="0.3">
      <c r="A79" s="433"/>
      <c r="B79" s="434"/>
      <c r="C79" s="434"/>
      <c r="D79" s="434"/>
      <c r="E79" s="434"/>
      <c r="F79" s="434"/>
      <c r="G79" s="435"/>
      <c r="H79" s="290"/>
      <c r="I79" s="290"/>
      <c r="J79" s="290"/>
      <c r="K79" s="436"/>
      <c r="L79" s="437"/>
      <c r="M79" s="437"/>
      <c r="N79" s="437"/>
      <c r="O79" s="437"/>
      <c r="P79" s="437"/>
      <c r="Q79" s="437"/>
      <c r="R79" s="437"/>
      <c r="S79" s="438"/>
      <c r="T79" s="290"/>
      <c r="U79" s="290"/>
      <c r="V79" s="445">
        <v>1</v>
      </c>
      <c r="W79" s="443"/>
      <c r="X79" s="218" t="s">
        <v>182</v>
      </c>
      <c r="Y79" s="422" t="s">
        <v>137</v>
      </c>
      <c r="Z79" s="218" t="s">
        <v>255</v>
      </c>
      <c r="AA79" s="530" t="s">
        <v>11</v>
      </c>
      <c r="AB79" s="221" t="s">
        <v>256</v>
      </c>
      <c r="AC79" s="308">
        <v>45174.43</v>
      </c>
    </row>
    <row r="80" spans="1:29" ht="15.75" customHeight="1" thickBot="1" x14ac:dyDescent="0.3">
      <c r="A80" s="433"/>
      <c r="B80" s="434"/>
      <c r="C80" s="434"/>
      <c r="D80" s="434"/>
      <c r="E80" s="434"/>
      <c r="F80" s="434"/>
      <c r="G80" s="435"/>
      <c r="H80" s="290"/>
      <c r="I80" s="290"/>
      <c r="J80" s="290"/>
      <c r="K80" s="436"/>
      <c r="L80" s="437"/>
      <c r="M80" s="437"/>
      <c r="N80" s="437"/>
      <c r="O80" s="437"/>
      <c r="P80" s="437"/>
      <c r="Q80" s="437"/>
      <c r="R80" s="437"/>
      <c r="S80" s="438"/>
      <c r="T80" s="290"/>
      <c r="U80" s="290"/>
      <c r="V80" s="428"/>
      <c r="W80" s="444" t="s">
        <v>118</v>
      </c>
      <c r="X80" s="203" t="s">
        <v>257</v>
      </c>
      <c r="Y80" s="203"/>
      <c r="Z80" s="203"/>
      <c r="AA80" s="525"/>
      <c r="AB80" s="203"/>
      <c r="AC80" s="203"/>
    </row>
    <row r="81" spans="1:29" ht="15.75" customHeight="1" thickBot="1" x14ac:dyDescent="0.3">
      <c r="A81" s="433"/>
      <c r="B81" s="434"/>
      <c r="C81" s="434"/>
      <c r="D81" s="434"/>
      <c r="E81" s="434"/>
      <c r="F81" s="434"/>
      <c r="G81" s="435"/>
      <c r="H81" s="290"/>
      <c r="I81" s="290"/>
      <c r="J81" s="290"/>
      <c r="K81" s="436"/>
      <c r="L81" s="437"/>
      <c r="M81" s="437"/>
      <c r="N81" s="437"/>
      <c r="O81" s="437"/>
      <c r="P81" s="437"/>
      <c r="Q81" s="437"/>
      <c r="R81" s="437"/>
      <c r="S81" s="438"/>
      <c r="T81" s="290"/>
      <c r="U81" s="290"/>
      <c r="V81" s="253"/>
      <c r="W81" s="634" t="s">
        <v>262</v>
      </c>
      <c r="X81" s="216" t="s">
        <v>182</v>
      </c>
      <c r="Y81" s="218" t="s">
        <v>115</v>
      </c>
      <c r="Z81" s="28" t="s">
        <v>258</v>
      </c>
      <c r="AA81" s="425" t="s">
        <v>11</v>
      </c>
      <c r="AB81" s="45" t="s">
        <v>259</v>
      </c>
      <c r="AC81" s="43">
        <v>14503.01</v>
      </c>
    </row>
    <row r="82" spans="1:29" ht="15.75" customHeight="1" thickBot="1" x14ac:dyDescent="0.3">
      <c r="A82" s="433"/>
      <c r="B82" s="434"/>
      <c r="C82" s="434"/>
      <c r="D82" s="434"/>
      <c r="E82" s="434"/>
      <c r="F82" s="434"/>
      <c r="G82" s="435"/>
      <c r="H82" s="290"/>
      <c r="I82" s="290"/>
      <c r="J82" s="290"/>
      <c r="K82" s="436"/>
      <c r="L82" s="437"/>
      <c r="M82" s="437"/>
      <c r="N82" s="437"/>
      <c r="O82" s="437"/>
      <c r="P82" s="437"/>
      <c r="Q82" s="437"/>
      <c r="R82" s="437"/>
      <c r="S82" s="438"/>
      <c r="T82" s="290"/>
      <c r="U82" s="290"/>
      <c r="V82" s="428">
        <v>2</v>
      </c>
      <c r="W82" s="515"/>
      <c r="X82" s="217" t="s">
        <v>260</v>
      </c>
      <c r="Y82" s="203"/>
      <c r="Z82" s="12"/>
      <c r="AA82" s="426" t="s">
        <v>11</v>
      </c>
      <c r="AB82" s="29" t="s">
        <v>261</v>
      </c>
      <c r="AC82" s="86">
        <v>18947.650000000001</v>
      </c>
    </row>
    <row r="83" spans="1:29" ht="15.75" customHeight="1" thickBot="1" x14ac:dyDescent="0.3">
      <c r="A83" s="433"/>
      <c r="B83" s="434"/>
      <c r="C83" s="434"/>
      <c r="D83" s="434"/>
      <c r="E83" s="434"/>
      <c r="F83" s="434"/>
      <c r="G83" s="435"/>
      <c r="H83" s="290"/>
      <c r="I83" s="290"/>
      <c r="J83" s="290"/>
      <c r="K83" s="436"/>
      <c r="L83" s="437"/>
      <c r="M83" s="437"/>
      <c r="N83" s="437"/>
      <c r="O83" s="437"/>
      <c r="P83" s="437"/>
      <c r="Q83" s="437"/>
      <c r="R83" s="437"/>
      <c r="S83" s="438"/>
      <c r="T83" s="290"/>
      <c r="U83" s="290"/>
      <c r="V83" s="292"/>
      <c r="W83" s="634" t="s">
        <v>262</v>
      </c>
      <c r="X83" s="216" t="s">
        <v>182</v>
      </c>
      <c r="Y83" s="218" t="s">
        <v>263</v>
      </c>
      <c r="Z83" s="28" t="s">
        <v>264</v>
      </c>
      <c r="AA83" s="425" t="s">
        <v>11</v>
      </c>
      <c r="AB83" s="45" t="s">
        <v>265</v>
      </c>
      <c r="AC83" s="209">
        <v>25677.93</v>
      </c>
    </row>
    <row r="84" spans="1:29" ht="15.75" customHeight="1" thickBot="1" x14ac:dyDescent="0.3">
      <c r="A84" s="433"/>
      <c r="B84" s="434"/>
      <c r="C84" s="434"/>
      <c r="D84" s="434"/>
      <c r="E84" s="434"/>
      <c r="F84" s="434"/>
      <c r="G84" s="435"/>
      <c r="H84" s="290"/>
      <c r="I84" s="290"/>
      <c r="J84" s="290"/>
      <c r="K84" s="436"/>
      <c r="L84" s="437"/>
      <c r="M84" s="437"/>
      <c r="N84" s="437"/>
      <c r="O84" s="437"/>
      <c r="P84" s="437"/>
      <c r="Q84" s="437"/>
      <c r="R84" s="437"/>
      <c r="S84" s="438"/>
      <c r="T84" s="290"/>
      <c r="U84" s="290"/>
      <c r="V84" s="446">
        <v>3</v>
      </c>
      <c r="W84" s="635"/>
      <c r="X84" s="217" t="s">
        <v>266</v>
      </c>
      <c r="Y84" s="203"/>
      <c r="Z84" s="12"/>
      <c r="AA84" s="426"/>
      <c r="AB84" s="29"/>
      <c r="AC84" s="97"/>
    </row>
    <row r="85" spans="1:29" ht="15.75" customHeight="1" thickBot="1" x14ac:dyDescent="0.3">
      <c r="A85" s="416"/>
      <c r="B85" s="417"/>
      <c r="C85" s="417"/>
      <c r="D85" s="417"/>
      <c r="E85" s="417"/>
      <c r="F85" s="417"/>
      <c r="G85" s="130"/>
      <c r="K85" s="393"/>
      <c r="L85" s="394"/>
      <c r="M85" s="394"/>
      <c r="N85" s="394"/>
      <c r="O85" s="394"/>
      <c r="P85" s="394"/>
      <c r="Q85" s="394"/>
      <c r="R85" s="394"/>
      <c r="S85" s="183"/>
      <c r="V85" s="581">
        <v>4</v>
      </c>
      <c r="W85" s="583" t="s">
        <v>111</v>
      </c>
      <c r="X85" s="218" t="s">
        <v>222</v>
      </c>
      <c r="Y85" s="218" t="s">
        <v>132</v>
      </c>
      <c r="Z85" s="218" t="s">
        <v>223</v>
      </c>
      <c r="AA85" s="530" t="s">
        <v>11</v>
      </c>
      <c r="AB85" s="276" t="s">
        <v>224</v>
      </c>
      <c r="AC85" s="219">
        <v>309534.34999999998</v>
      </c>
    </row>
    <row r="86" spans="1:29" ht="15.75" customHeight="1" thickBot="1" x14ac:dyDescent="0.3">
      <c r="A86" s="416"/>
      <c r="B86" s="417"/>
      <c r="C86" s="417"/>
      <c r="D86" s="417"/>
      <c r="E86" s="417"/>
      <c r="F86" s="417"/>
      <c r="G86" s="130"/>
      <c r="K86" s="393"/>
      <c r="L86" s="394"/>
      <c r="M86" s="394"/>
      <c r="N86" s="394"/>
      <c r="O86" s="394"/>
      <c r="P86" s="394"/>
      <c r="Q86" s="394"/>
      <c r="R86" s="394"/>
      <c r="S86" s="183"/>
      <c r="V86" s="633"/>
      <c r="W86" s="588"/>
      <c r="X86" s="203" t="s">
        <v>225</v>
      </c>
      <c r="Y86" s="203"/>
      <c r="Z86" s="203"/>
      <c r="AA86" s="525"/>
      <c r="AB86" s="258"/>
      <c r="AC86" s="100"/>
    </row>
    <row r="87" spans="1:29" ht="15.75" hidden="1" customHeight="1" x14ac:dyDescent="0.25">
      <c r="A87" s="416"/>
      <c r="B87" s="417"/>
      <c r="C87" s="417"/>
      <c r="D87" s="417"/>
      <c r="E87" s="417"/>
      <c r="F87" s="417"/>
      <c r="G87" s="130"/>
      <c r="K87" s="393"/>
      <c r="L87" s="394"/>
      <c r="M87" s="394"/>
      <c r="N87" s="394"/>
      <c r="O87" s="394"/>
      <c r="P87" s="394"/>
      <c r="Q87" s="394"/>
      <c r="R87" s="394"/>
      <c r="S87" s="183"/>
      <c r="V87" s="585"/>
      <c r="W87" s="586"/>
      <c r="X87" s="398"/>
      <c r="Y87" s="398"/>
      <c r="Z87" s="398"/>
      <c r="AA87" s="398"/>
      <c r="AB87" s="59"/>
      <c r="AC87" s="300"/>
    </row>
    <row r="88" spans="1:29" ht="15.75" customHeight="1" x14ac:dyDescent="0.25">
      <c r="A88" s="405">
        <v>1</v>
      </c>
      <c r="B88" s="132" t="s">
        <v>40</v>
      </c>
      <c r="C88" s="397" t="s">
        <v>59</v>
      </c>
      <c r="D88" s="397" t="s">
        <v>60</v>
      </c>
      <c r="E88" s="397" t="s">
        <v>11</v>
      </c>
      <c r="F88" s="84" t="s">
        <v>62</v>
      </c>
      <c r="G88" s="298">
        <v>291641.86</v>
      </c>
      <c r="K88" s="540">
        <v>1</v>
      </c>
      <c r="L88" s="543" t="s">
        <v>111</v>
      </c>
      <c r="M88" s="179"/>
      <c r="N88" s="397"/>
      <c r="O88" s="397"/>
      <c r="P88" s="397"/>
      <c r="Q88" s="397"/>
      <c r="R88" s="397"/>
      <c r="S88" s="185"/>
      <c r="V88" s="581">
        <v>5</v>
      </c>
      <c r="W88" s="583" t="s">
        <v>111</v>
      </c>
      <c r="X88" s="204" t="s">
        <v>146</v>
      </c>
      <c r="Y88" s="204" t="s">
        <v>226</v>
      </c>
      <c r="Z88" s="204" t="s">
        <v>227</v>
      </c>
      <c r="AA88" s="609" t="s">
        <v>11</v>
      </c>
      <c r="AB88" s="276" t="s">
        <v>228</v>
      </c>
      <c r="AC88" s="219">
        <v>23490.71</v>
      </c>
    </row>
    <row r="89" spans="1:29" ht="15.75" customHeight="1" thickBot="1" x14ac:dyDescent="0.3">
      <c r="A89" s="133"/>
      <c r="B89" s="404" t="s">
        <v>61</v>
      </c>
      <c r="C89" s="404"/>
      <c r="D89" s="404"/>
      <c r="E89" s="404" t="s">
        <v>11</v>
      </c>
      <c r="F89" s="85" t="s">
        <v>63</v>
      </c>
      <c r="G89" s="299">
        <v>144718.13</v>
      </c>
      <c r="K89" s="541"/>
      <c r="L89" s="544"/>
      <c r="M89" s="404"/>
      <c r="N89" s="404"/>
      <c r="O89" s="404"/>
      <c r="P89" s="404"/>
      <c r="Q89" s="404"/>
      <c r="R89" s="404"/>
      <c r="S89" s="186"/>
      <c r="V89" s="582"/>
      <c r="W89" s="584"/>
      <c r="X89" s="204" t="s">
        <v>229</v>
      </c>
      <c r="Y89" s="204"/>
      <c r="Z89" s="204"/>
      <c r="AA89" s="570"/>
      <c r="AB89" s="452"/>
      <c r="AC89" s="222"/>
    </row>
    <row r="90" spans="1:29" ht="15.75" customHeight="1" x14ac:dyDescent="0.25">
      <c r="A90" s="133"/>
      <c r="B90" s="124"/>
      <c r="C90" s="404"/>
      <c r="D90" s="404"/>
      <c r="E90" s="404" t="s">
        <v>11</v>
      </c>
      <c r="F90" s="85" t="s">
        <v>64</v>
      </c>
      <c r="G90" s="299">
        <v>135571.5</v>
      </c>
      <c r="K90" s="541"/>
      <c r="L90" s="544"/>
      <c r="M90" s="124"/>
      <c r="N90" s="404"/>
      <c r="O90" s="404"/>
      <c r="P90" s="404"/>
      <c r="Q90" s="404"/>
      <c r="R90" s="85"/>
      <c r="S90" s="299"/>
      <c r="V90" s="610">
        <v>6</v>
      </c>
      <c r="W90" s="613" t="s">
        <v>111</v>
      </c>
      <c r="X90" s="216" t="s">
        <v>149</v>
      </c>
      <c r="Y90" s="218" t="s">
        <v>125</v>
      </c>
      <c r="Z90" s="28" t="s">
        <v>164</v>
      </c>
      <c r="AA90" s="144" t="s">
        <v>11</v>
      </c>
      <c r="AB90" s="45" t="s">
        <v>230</v>
      </c>
      <c r="AC90" s="43">
        <v>13774.11</v>
      </c>
    </row>
    <row r="91" spans="1:29" ht="15.75" customHeight="1" x14ac:dyDescent="0.25">
      <c r="A91" s="133"/>
      <c r="B91" s="124"/>
      <c r="C91" s="404"/>
      <c r="D91" s="404"/>
      <c r="E91" s="404"/>
      <c r="F91" s="85"/>
      <c r="G91" s="299"/>
      <c r="K91" s="541"/>
      <c r="L91" s="544"/>
      <c r="M91" s="124"/>
      <c r="N91" s="404"/>
      <c r="O91" s="404"/>
      <c r="P91" s="404"/>
      <c r="Q91" s="404"/>
      <c r="R91" s="85"/>
      <c r="S91" s="299"/>
      <c r="V91" s="611"/>
      <c r="W91" s="614"/>
      <c r="X91" s="220" t="s">
        <v>165</v>
      </c>
      <c r="Y91" s="204"/>
      <c r="Z91" s="11"/>
      <c r="AA91" s="118" t="s">
        <v>11</v>
      </c>
      <c r="AB91" s="34" t="s">
        <v>232</v>
      </c>
      <c r="AC91" s="40">
        <v>10273.02</v>
      </c>
    </row>
    <row r="92" spans="1:29" ht="18" customHeight="1" thickBot="1" x14ac:dyDescent="0.3">
      <c r="A92" s="133"/>
      <c r="B92" s="124"/>
      <c r="C92" s="404"/>
      <c r="D92" s="404"/>
      <c r="E92" s="404"/>
      <c r="F92" s="85"/>
      <c r="G92" s="299"/>
      <c r="K92" s="541"/>
      <c r="L92" s="544"/>
      <c r="M92" s="124"/>
      <c r="N92" s="404"/>
      <c r="O92" s="404"/>
      <c r="P92" s="404"/>
      <c r="Q92" s="404"/>
      <c r="R92" s="85"/>
      <c r="S92" s="299"/>
      <c r="V92" s="612"/>
      <c r="W92" s="615"/>
      <c r="X92" s="217"/>
      <c r="Y92" s="203"/>
      <c r="Z92" s="12"/>
      <c r="AA92" s="87" t="s">
        <v>11</v>
      </c>
      <c r="AB92" s="29" t="s">
        <v>231</v>
      </c>
      <c r="AC92" s="86">
        <v>10477.280000000001</v>
      </c>
    </row>
    <row r="93" spans="1:29" ht="18" customHeight="1" x14ac:dyDescent="0.25">
      <c r="A93" s="133"/>
      <c r="B93" s="124"/>
      <c r="C93" s="404"/>
      <c r="D93" s="404"/>
      <c r="E93" s="404"/>
      <c r="F93" s="85"/>
      <c r="G93" s="299"/>
      <c r="K93" s="541"/>
      <c r="L93" s="544"/>
      <c r="M93" s="124"/>
      <c r="N93" s="404"/>
      <c r="O93" s="404"/>
      <c r="P93" s="404"/>
      <c r="Q93" s="404"/>
      <c r="R93" s="85"/>
      <c r="S93" s="299"/>
      <c r="V93" s="616">
        <v>7</v>
      </c>
      <c r="W93" s="618" t="s">
        <v>111</v>
      </c>
      <c r="X93" s="216" t="s">
        <v>156</v>
      </c>
      <c r="Y93" s="218" t="s">
        <v>175</v>
      </c>
      <c r="Z93" s="28" t="s">
        <v>176</v>
      </c>
      <c r="AA93" s="72" t="s">
        <v>11</v>
      </c>
      <c r="AB93" s="213" t="s">
        <v>254</v>
      </c>
      <c r="AC93" s="31">
        <v>57536.61</v>
      </c>
    </row>
    <row r="94" spans="1:29" ht="18" customHeight="1" thickBot="1" x14ac:dyDescent="0.3">
      <c r="A94" s="133"/>
      <c r="B94" s="124"/>
      <c r="C94" s="404"/>
      <c r="D94" s="404"/>
      <c r="E94" s="404"/>
      <c r="F94" s="85"/>
      <c r="G94" s="299"/>
      <c r="K94" s="541"/>
      <c r="L94" s="544"/>
      <c r="M94" s="124"/>
      <c r="N94" s="404"/>
      <c r="O94" s="404"/>
      <c r="P94" s="404"/>
      <c r="Q94" s="404"/>
      <c r="R94" s="85"/>
      <c r="S94" s="299"/>
      <c r="V94" s="616"/>
      <c r="W94" s="541"/>
      <c r="X94" s="220" t="s">
        <v>177</v>
      </c>
      <c r="Y94" s="204"/>
      <c r="Z94" s="11"/>
      <c r="AA94" s="128"/>
      <c r="AB94" s="113"/>
      <c r="AC94" s="126"/>
    </row>
    <row r="95" spans="1:29" ht="18" hidden="1" customHeight="1" thickBot="1" x14ac:dyDescent="0.3">
      <c r="A95" s="133"/>
      <c r="B95" s="124"/>
      <c r="C95" s="404"/>
      <c r="D95" s="404"/>
      <c r="E95" s="404"/>
      <c r="F95" s="85"/>
      <c r="G95" s="299"/>
      <c r="K95" s="541"/>
      <c r="L95" s="544"/>
      <c r="M95" s="124"/>
      <c r="N95" s="404"/>
      <c r="O95" s="404"/>
      <c r="P95" s="404"/>
      <c r="Q95" s="404"/>
      <c r="R95" s="85"/>
      <c r="S95" s="299"/>
      <c r="V95" s="617"/>
      <c r="W95" s="542"/>
      <c r="X95" s="441"/>
      <c r="Y95" s="441"/>
      <c r="Z95" s="441"/>
      <c r="AA95" s="441"/>
      <c r="AB95" s="59"/>
      <c r="AC95" s="300"/>
    </row>
    <row r="96" spans="1:29" ht="15.75" hidden="1" customHeight="1" x14ac:dyDescent="0.25">
      <c r="A96" s="123"/>
      <c r="B96" s="77"/>
      <c r="C96" s="392"/>
      <c r="D96" s="392"/>
      <c r="E96" s="392"/>
      <c r="F96" s="113"/>
      <c r="G96" s="126"/>
      <c r="K96" s="541"/>
      <c r="L96" s="544"/>
      <c r="M96" s="77"/>
      <c r="N96" s="392"/>
      <c r="O96" s="392"/>
      <c r="P96" s="392"/>
      <c r="Q96" s="392"/>
      <c r="R96" s="113"/>
      <c r="S96" s="126"/>
      <c r="V96" s="587">
        <v>9</v>
      </c>
      <c r="W96" s="587" t="s">
        <v>111</v>
      </c>
      <c r="X96" s="391"/>
      <c r="Y96" s="391"/>
      <c r="Z96" s="391"/>
      <c r="AA96" s="391"/>
      <c r="AB96" s="150"/>
      <c r="AC96" s="413"/>
    </row>
    <row r="97" spans="1:40" ht="15.75" hidden="1" customHeight="1" x14ac:dyDescent="0.25">
      <c r="A97" s="123"/>
      <c r="B97" s="77"/>
      <c r="C97" s="392"/>
      <c r="D97" s="392"/>
      <c r="E97" s="392"/>
      <c r="F97" s="113"/>
      <c r="G97" s="126"/>
      <c r="K97" s="541"/>
      <c r="L97" s="544"/>
      <c r="M97" s="77"/>
      <c r="N97" s="392"/>
      <c r="O97" s="392"/>
      <c r="P97" s="392"/>
      <c r="Q97" s="392"/>
      <c r="R97" s="113"/>
      <c r="S97" s="126"/>
      <c r="V97" s="588"/>
      <c r="W97" s="588"/>
      <c r="X97" s="404"/>
      <c r="Y97" s="404"/>
      <c r="Z97" s="404"/>
      <c r="AA97" s="404"/>
      <c r="AB97" s="85"/>
      <c r="AC97" s="411"/>
    </row>
    <row r="98" spans="1:40" ht="15.75" hidden="1" customHeight="1" x14ac:dyDescent="0.25">
      <c r="A98" s="123"/>
      <c r="B98" s="77"/>
      <c r="C98" s="392"/>
      <c r="D98" s="392"/>
      <c r="E98" s="392"/>
      <c r="F98" s="113"/>
      <c r="G98" s="126"/>
      <c r="K98" s="541"/>
      <c r="L98" s="544"/>
      <c r="M98" s="77"/>
      <c r="N98" s="392"/>
      <c r="O98" s="392"/>
      <c r="P98" s="392"/>
      <c r="Q98" s="392"/>
      <c r="R98" s="113"/>
      <c r="S98" s="126"/>
      <c r="V98" s="584"/>
      <c r="W98" s="584"/>
      <c r="X98" s="392"/>
      <c r="Y98" s="392"/>
      <c r="Z98" s="392"/>
      <c r="AA98" s="392"/>
      <c r="AB98" s="113"/>
      <c r="AC98" s="196"/>
    </row>
    <row r="99" spans="1:40" ht="15.75" customHeight="1" x14ac:dyDescent="0.25">
      <c r="A99" s="123"/>
      <c r="B99" s="77"/>
      <c r="C99" s="392"/>
      <c r="D99" s="392"/>
      <c r="E99" s="392"/>
      <c r="F99" s="113"/>
      <c r="G99" s="126"/>
      <c r="K99" s="541"/>
      <c r="L99" s="544"/>
      <c r="M99" s="77"/>
      <c r="N99" s="392"/>
      <c r="O99" s="392"/>
      <c r="P99" s="392"/>
      <c r="Q99" s="392"/>
      <c r="R99" s="113"/>
      <c r="S99" s="126"/>
      <c r="V99" s="581">
        <v>8</v>
      </c>
      <c r="W99" s="583" t="s">
        <v>111</v>
      </c>
      <c r="X99" s="216" t="s">
        <v>149</v>
      </c>
      <c r="Y99" s="218" t="s">
        <v>140</v>
      </c>
      <c r="Z99" s="218" t="s">
        <v>233</v>
      </c>
      <c r="AA99" s="530" t="s">
        <v>11</v>
      </c>
      <c r="AB99" s="221" t="s">
        <v>234</v>
      </c>
      <c r="AC99" s="308">
        <v>47106.06</v>
      </c>
      <c r="AF99" s="76"/>
    </row>
    <row r="100" spans="1:40" ht="15.75" customHeight="1" thickBot="1" x14ac:dyDescent="0.3">
      <c r="A100" s="123"/>
      <c r="B100" s="77"/>
      <c r="C100" s="392"/>
      <c r="D100" s="392"/>
      <c r="E100" s="392"/>
      <c r="F100" s="113"/>
      <c r="G100" s="126"/>
      <c r="K100" s="541"/>
      <c r="L100" s="544"/>
      <c r="M100" s="77"/>
      <c r="N100" s="392"/>
      <c r="O100" s="392"/>
      <c r="P100" s="392"/>
      <c r="Q100" s="392"/>
      <c r="R100" s="113"/>
      <c r="S100" s="126"/>
      <c r="V100" s="585"/>
      <c r="W100" s="586"/>
      <c r="X100" s="217" t="s">
        <v>235</v>
      </c>
      <c r="Y100" s="203"/>
      <c r="Z100" s="203"/>
      <c r="AA100" s="525"/>
      <c r="AB100" s="203"/>
      <c r="AC100" s="203"/>
    </row>
    <row r="101" spans="1:40" ht="15.75" customHeight="1" x14ac:dyDescent="0.25">
      <c r="A101" s="123"/>
      <c r="B101" s="77"/>
      <c r="C101" s="392"/>
      <c r="D101" s="392"/>
      <c r="E101" s="392"/>
      <c r="F101" s="113"/>
      <c r="G101" s="126"/>
      <c r="K101" s="541"/>
      <c r="L101" s="544"/>
      <c r="M101" s="77"/>
      <c r="N101" s="392"/>
      <c r="O101" s="392"/>
      <c r="P101" s="392"/>
      <c r="Q101" s="392"/>
      <c r="R101" s="113"/>
      <c r="S101" s="126"/>
      <c r="V101" s="518">
        <v>9</v>
      </c>
      <c r="W101" s="606" t="s">
        <v>111</v>
      </c>
      <c r="X101" s="218" t="s">
        <v>150</v>
      </c>
      <c r="Y101" s="218" t="s">
        <v>141</v>
      </c>
      <c r="Z101" s="218" t="s">
        <v>236</v>
      </c>
      <c r="AA101" s="530" t="s">
        <v>11</v>
      </c>
      <c r="AB101" s="221" t="s">
        <v>237</v>
      </c>
      <c r="AC101" s="308">
        <v>62967.73</v>
      </c>
    </row>
    <row r="102" spans="1:40" ht="15.75" customHeight="1" thickBot="1" x14ac:dyDescent="0.3">
      <c r="A102" s="123"/>
      <c r="B102" s="77"/>
      <c r="C102" s="392"/>
      <c r="D102" s="392"/>
      <c r="E102" s="392"/>
      <c r="F102" s="113"/>
      <c r="G102" s="126"/>
      <c r="K102" s="541"/>
      <c r="L102" s="544"/>
      <c r="M102" s="77"/>
      <c r="N102" s="392"/>
      <c r="O102" s="392"/>
      <c r="P102" s="392"/>
      <c r="Q102" s="392"/>
      <c r="R102" s="113"/>
      <c r="S102" s="126"/>
      <c r="V102" s="519"/>
      <c r="W102" s="607"/>
      <c r="X102" s="204" t="s">
        <v>238</v>
      </c>
      <c r="Y102" s="204"/>
      <c r="Z102" s="204"/>
      <c r="AA102" s="532"/>
      <c r="AB102" s="204"/>
      <c r="AC102" s="204"/>
    </row>
    <row r="103" spans="1:40" ht="15.75" hidden="1" customHeight="1" x14ac:dyDescent="0.25">
      <c r="A103" s="123"/>
      <c r="B103" s="77"/>
      <c r="C103" s="392"/>
      <c r="D103" s="392"/>
      <c r="E103" s="392"/>
      <c r="F103" s="113"/>
      <c r="G103" s="126"/>
      <c r="K103" s="541"/>
      <c r="L103" s="544"/>
      <c r="M103" s="77"/>
      <c r="N103" s="392"/>
      <c r="O103" s="392"/>
      <c r="P103" s="392"/>
      <c r="Q103" s="392"/>
      <c r="R103" s="113"/>
      <c r="S103" s="126"/>
      <c r="V103" s="519"/>
      <c r="W103" s="608"/>
      <c r="X103" s="381"/>
      <c r="Y103" s="204"/>
      <c r="Z103" s="204"/>
      <c r="AA103" s="63"/>
      <c r="AB103" s="34"/>
      <c r="AC103" s="80"/>
    </row>
    <row r="104" spans="1:40" ht="15.75" hidden="1" customHeight="1" x14ac:dyDescent="0.25">
      <c r="A104" s="123"/>
      <c r="B104" s="77"/>
      <c r="C104" s="392"/>
      <c r="D104" s="392"/>
      <c r="E104" s="392"/>
      <c r="F104" s="113"/>
      <c r="G104" s="126"/>
      <c r="K104" s="541"/>
      <c r="L104" s="544"/>
      <c r="M104" s="77"/>
      <c r="N104" s="392"/>
      <c r="O104" s="392"/>
      <c r="P104" s="392"/>
      <c r="Q104" s="392"/>
      <c r="R104" s="113"/>
      <c r="S104" s="126"/>
      <c r="V104" s="519"/>
      <c r="W104" s="481"/>
      <c r="X104" s="481"/>
      <c r="Y104" s="481"/>
      <c r="Z104" s="481"/>
      <c r="AA104" s="481"/>
      <c r="AB104" s="481"/>
      <c r="AC104" s="126"/>
    </row>
    <row r="105" spans="1:40" ht="15.75" customHeight="1" thickBot="1" x14ac:dyDescent="0.3">
      <c r="A105" s="123"/>
      <c r="B105" s="77"/>
      <c r="C105" s="392"/>
      <c r="D105" s="392"/>
      <c r="E105" s="392"/>
      <c r="F105" s="113"/>
      <c r="G105" s="126"/>
      <c r="K105" s="541"/>
      <c r="L105" s="544"/>
      <c r="M105" s="77"/>
      <c r="N105" s="392"/>
      <c r="O105" s="392"/>
      <c r="P105" s="392"/>
      <c r="Q105" s="392"/>
      <c r="R105" s="113"/>
      <c r="S105" s="126"/>
      <c r="V105" s="518">
        <v>10</v>
      </c>
      <c r="W105" s="483" t="s">
        <v>111</v>
      </c>
      <c r="X105" s="359" t="s">
        <v>159</v>
      </c>
      <c r="Y105" s="218" t="s">
        <v>172</v>
      </c>
      <c r="Z105" s="28" t="s">
        <v>173</v>
      </c>
      <c r="AA105" s="480" t="s">
        <v>11</v>
      </c>
      <c r="AB105" s="45" t="s">
        <v>247</v>
      </c>
      <c r="AC105" s="43">
        <v>9477.93</v>
      </c>
    </row>
    <row r="106" spans="1:40" ht="15.75" customHeight="1" thickBot="1" x14ac:dyDescent="0.3">
      <c r="A106" s="123"/>
      <c r="B106" s="77"/>
      <c r="C106" s="442"/>
      <c r="D106" s="442"/>
      <c r="E106" s="442"/>
      <c r="F106" s="113"/>
      <c r="G106" s="126"/>
      <c r="K106" s="541"/>
      <c r="L106" s="544"/>
      <c r="M106" s="77"/>
      <c r="N106" s="442"/>
      <c r="O106" s="442"/>
      <c r="P106" s="442"/>
      <c r="Q106" s="442"/>
      <c r="R106" s="113"/>
      <c r="S106" s="126"/>
      <c r="V106" s="519"/>
      <c r="W106" s="484"/>
      <c r="X106" s="28" t="s">
        <v>174</v>
      </c>
      <c r="Y106" s="204"/>
      <c r="Z106" s="11"/>
      <c r="AA106" s="482" t="s">
        <v>11</v>
      </c>
      <c r="AB106" s="34" t="s">
        <v>270</v>
      </c>
      <c r="AC106" s="40">
        <v>10338.549999999999</v>
      </c>
    </row>
    <row r="107" spans="1:40" s="502" customFormat="1" ht="15.75" customHeight="1" thickBot="1" x14ac:dyDescent="0.3">
      <c r="A107" s="498"/>
      <c r="B107" s="499"/>
      <c r="C107" s="377"/>
      <c r="D107" s="377"/>
      <c r="E107" s="377"/>
      <c r="F107" s="500"/>
      <c r="G107" s="501"/>
      <c r="K107" s="541"/>
      <c r="L107" s="544"/>
      <c r="M107" s="499"/>
      <c r="N107" s="377"/>
      <c r="O107" s="377"/>
      <c r="P107" s="377"/>
      <c r="Q107" s="377"/>
      <c r="R107" s="500"/>
      <c r="S107" s="501"/>
      <c r="V107" s="520"/>
      <c r="W107" s="504"/>
      <c r="X107" s="507"/>
      <c r="Y107" s="508"/>
      <c r="Z107" s="509"/>
      <c r="AA107" s="505" t="s">
        <v>11</v>
      </c>
      <c r="AB107" s="506" t="s">
        <v>248</v>
      </c>
      <c r="AC107" s="510">
        <v>53799.44</v>
      </c>
      <c r="AD107" s="290"/>
      <c r="AE107" s="290"/>
      <c r="AF107" s="290"/>
      <c r="AG107" s="290"/>
      <c r="AH107" s="290"/>
      <c r="AI107" s="290"/>
      <c r="AJ107" s="290"/>
      <c r="AK107" s="290"/>
      <c r="AL107" s="290"/>
      <c r="AM107" s="290"/>
      <c r="AN107" s="290"/>
    </row>
    <row r="108" spans="1:40" ht="15.75" customHeight="1" x14ac:dyDescent="0.25">
      <c r="A108" s="123"/>
      <c r="B108" s="77"/>
      <c r="C108" s="392"/>
      <c r="D108" s="392"/>
      <c r="E108" s="392"/>
      <c r="F108" s="113"/>
      <c r="G108" s="126"/>
      <c r="K108" s="541"/>
      <c r="L108" s="544"/>
      <c r="M108" s="77"/>
      <c r="N108" s="392"/>
      <c r="O108" s="392"/>
      <c r="P108" s="392"/>
      <c r="Q108" s="392"/>
      <c r="R108" s="113"/>
      <c r="S108" s="126"/>
      <c r="V108" s="626">
        <v>11</v>
      </c>
      <c r="W108" s="587" t="s">
        <v>111</v>
      </c>
      <c r="X108" s="204" t="s">
        <v>249</v>
      </c>
      <c r="Y108" s="204" t="s">
        <v>250</v>
      </c>
      <c r="Z108" s="204" t="s">
        <v>251</v>
      </c>
      <c r="AA108" s="531" t="s">
        <v>11</v>
      </c>
      <c r="AB108" s="648" t="s">
        <v>252</v>
      </c>
      <c r="AC108" s="650">
        <v>35000</v>
      </c>
    </row>
    <row r="109" spans="1:40" ht="15.75" customHeight="1" thickBot="1" x14ac:dyDescent="0.3">
      <c r="A109" s="123"/>
      <c r="B109" s="77"/>
      <c r="C109" s="392"/>
      <c r="D109" s="392"/>
      <c r="E109" s="392"/>
      <c r="F109" s="113"/>
      <c r="G109" s="126"/>
      <c r="K109" s="541"/>
      <c r="L109" s="544"/>
      <c r="M109" s="77"/>
      <c r="N109" s="392"/>
      <c r="O109" s="392"/>
      <c r="P109" s="392"/>
      <c r="Q109" s="392"/>
      <c r="R109" s="113"/>
      <c r="S109" s="126"/>
      <c r="V109" s="585"/>
      <c r="W109" s="586"/>
      <c r="X109" s="203" t="s">
        <v>253</v>
      </c>
      <c r="Y109" s="203"/>
      <c r="Z109" s="203"/>
      <c r="AA109" s="525"/>
      <c r="AB109" s="649"/>
      <c r="AC109" s="525"/>
    </row>
    <row r="110" spans="1:40" ht="15.75" hidden="1" customHeight="1" x14ac:dyDescent="0.25">
      <c r="A110" s="123"/>
      <c r="B110" s="77"/>
      <c r="C110" s="392"/>
      <c r="D110" s="392"/>
      <c r="E110" s="392"/>
      <c r="F110" s="113"/>
      <c r="G110" s="126"/>
      <c r="K110" s="541"/>
      <c r="L110" s="544"/>
      <c r="M110" s="77"/>
      <c r="N110" s="392"/>
      <c r="O110" s="392"/>
      <c r="P110" s="392"/>
      <c r="Q110" s="392"/>
      <c r="R110" s="113"/>
      <c r="S110" s="126"/>
      <c r="V110" s="391">
        <v>12</v>
      </c>
      <c r="W110" s="587" t="s">
        <v>111</v>
      </c>
      <c r="X110" s="391"/>
      <c r="Y110" s="391"/>
      <c r="Z110" s="391"/>
      <c r="AA110" s="391"/>
      <c r="AB110" s="391"/>
      <c r="AC110" s="413"/>
    </row>
    <row r="111" spans="1:40" ht="15.75" hidden="1" customHeight="1" x14ac:dyDescent="0.25">
      <c r="A111" s="123"/>
      <c r="B111" s="77"/>
      <c r="C111" s="392"/>
      <c r="D111" s="392"/>
      <c r="E111" s="392"/>
      <c r="F111" s="113"/>
      <c r="G111" s="126"/>
      <c r="K111" s="541"/>
      <c r="L111" s="544"/>
      <c r="M111" s="77"/>
      <c r="N111" s="392"/>
      <c r="O111" s="392"/>
      <c r="P111" s="392"/>
      <c r="Q111" s="392"/>
      <c r="R111" s="113"/>
      <c r="S111" s="126"/>
      <c r="V111" s="392"/>
      <c r="W111" s="584"/>
      <c r="X111" s="392"/>
      <c r="Y111" s="392"/>
      <c r="Z111" s="392"/>
      <c r="AA111" s="392"/>
      <c r="AB111" s="392"/>
      <c r="AC111" s="196"/>
    </row>
    <row r="112" spans="1:40" ht="15.75" customHeight="1" x14ac:dyDescent="0.25">
      <c r="A112" s="123"/>
      <c r="B112" s="77"/>
      <c r="C112" s="392"/>
      <c r="D112" s="392"/>
      <c r="E112" s="392"/>
      <c r="F112" s="113"/>
      <c r="G112" s="126"/>
      <c r="K112" s="541"/>
      <c r="L112" s="544"/>
      <c r="M112" s="77"/>
      <c r="N112" s="392"/>
      <c r="O112" s="392"/>
      <c r="P112" s="392"/>
      <c r="Q112" s="392"/>
      <c r="R112" s="113"/>
      <c r="S112" s="126"/>
      <c r="V112" s="618">
        <v>12</v>
      </c>
      <c r="W112" s="621" t="s">
        <v>111</v>
      </c>
      <c r="X112" s="216" t="s">
        <v>156</v>
      </c>
      <c r="Y112" s="218" t="s">
        <v>33</v>
      </c>
      <c r="Z112" s="28" t="s">
        <v>239</v>
      </c>
      <c r="AA112" s="397" t="s">
        <v>11</v>
      </c>
      <c r="AB112" s="45" t="s">
        <v>240</v>
      </c>
      <c r="AC112" s="503">
        <v>22431.31</v>
      </c>
    </row>
    <row r="113" spans="1:29" ht="15.75" customHeight="1" x14ac:dyDescent="0.25">
      <c r="A113" s="123"/>
      <c r="B113" s="77"/>
      <c r="C113" s="392"/>
      <c r="D113" s="392"/>
      <c r="E113" s="392"/>
      <c r="F113" s="113"/>
      <c r="G113" s="126"/>
      <c r="K113" s="541"/>
      <c r="L113" s="544"/>
      <c r="M113" s="77"/>
      <c r="N113" s="392"/>
      <c r="O113" s="392"/>
      <c r="P113" s="392"/>
      <c r="Q113" s="392"/>
      <c r="R113" s="113"/>
      <c r="S113" s="126"/>
      <c r="V113" s="541"/>
      <c r="W113" s="622"/>
      <c r="X113" s="220" t="s">
        <v>241</v>
      </c>
      <c r="Y113" s="204"/>
      <c r="Z113" s="11"/>
      <c r="AA113" s="404" t="s">
        <v>11</v>
      </c>
      <c r="AB113" s="34" t="s">
        <v>242</v>
      </c>
      <c r="AC113" s="80">
        <v>13065.63</v>
      </c>
    </row>
    <row r="114" spans="1:29" ht="15.75" customHeight="1" x14ac:dyDescent="0.25">
      <c r="A114" s="123"/>
      <c r="B114" s="77"/>
      <c r="C114" s="392"/>
      <c r="D114" s="392"/>
      <c r="E114" s="392"/>
      <c r="F114" s="113"/>
      <c r="G114" s="126"/>
      <c r="K114" s="541"/>
      <c r="L114" s="544"/>
      <c r="M114" s="77"/>
      <c r="N114" s="392"/>
      <c r="O114" s="392"/>
      <c r="P114" s="392"/>
      <c r="Q114" s="392"/>
      <c r="R114" s="113"/>
      <c r="S114" s="126"/>
      <c r="V114" s="541"/>
      <c r="W114" s="622"/>
      <c r="X114" s="204"/>
      <c r="Y114" s="204"/>
      <c r="Z114" s="11"/>
      <c r="AA114" s="404" t="s">
        <v>11</v>
      </c>
      <c r="AB114" s="34" t="s">
        <v>243</v>
      </c>
      <c r="AC114" s="80">
        <v>39141.1</v>
      </c>
    </row>
    <row r="115" spans="1:29" ht="15.75" customHeight="1" x14ac:dyDescent="0.25">
      <c r="A115" s="123"/>
      <c r="B115" s="77"/>
      <c r="C115" s="392"/>
      <c r="D115" s="392"/>
      <c r="E115" s="392"/>
      <c r="F115" s="113"/>
      <c r="G115" s="126"/>
      <c r="K115" s="541"/>
      <c r="L115" s="544"/>
      <c r="M115" s="77"/>
      <c r="N115" s="392"/>
      <c r="O115" s="392"/>
      <c r="P115" s="392"/>
      <c r="Q115" s="392"/>
      <c r="R115" s="113"/>
      <c r="S115" s="126"/>
      <c r="V115" s="541"/>
      <c r="W115" s="622"/>
      <c r="X115" s="204"/>
      <c r="Y115" s="204"/>
      <c r="Z115" s="11"/>
      <c r="AA115" s="404" t="s">
        <v>11</v>
      </c>
      <c r="AB115" s="34" t="s">
        <v>244</v>
      </c>
      <c r="AC115" s="80">
        <v>39646.82</v>
      </c>
    </row>
    <row r="116" spans="1:29" ht="15.75" customHeight="1" x14ac:dyDescent="0.25">
      <c r="A116" s="123"/>
      <c r="B116" s="77"/>
      <c r="C116" s="392"/>
      <c r="D116" s="392"/>
      <c r="E116" s="392"/>
      <c r="F116" s="113"/>
      <c r="G116" s="126"/>
      <c r="K116" s="541"/>
      <c r="L116" s="544"/>
      <c r="M116" s="77"/>
      <c r="N116" s="392"/>
      <c r="O116" s="392"/>
      <c r="P116" s="392"/>
      <c r="Q116" s="392"/>
      <c r="R116" s="113"/>
      <c r="S116" s="126"/>
      <c r="V116" s="541"/>
      <c r="W116" s="622"/>
      <c r="X116" s="204"/>
      <c r="Y116" s="204"/>
      <c r="Z116" s="11"/>
      <c r="AA116" s="404" t="s">
        <v>11</v>
      </c>
      <c r="AB116" s="34" t="s">
        <v>245</v>
      </c>
      <c r="AC116" s="80">
        <v>29190.880000000001</v>
      </c>
    </row>
    <row r="117" spans="1:29" ht="15.75" customHeight="1" thickBot="1" x14ac:dyDescent="0.3">
      <c r="A117" s="123"/>
      <c r="B117" s="77"/>
      <c r="C117" s="392"/>
      <c r="D117" s="392"/>
      <c r="E117" s="392"/>
      <c r="F117" s="113"/>
      <c r="G117" s="126"/>
      <c r="K117" s="541"/>
      <c r="L117" s="544"/>
      <c r="M117" s="77"/>
      <c r="N117" s="392"/>
      <c r="O117" s="392"/>
      <c r="P117" s="392"/>
      <c r="Q117" s="392"/>
      <c r="R117" s="113"/>
      <c r="S117" s="126"/>
      <c r="V117" s="620"/>
      <c r="W117" s="622"/>
      <c r="X117" s="204"/>
      <c r="Y117" s="204"/>
      <c r="Z117" s="11"/>
      <c r="AA117" s="392" t="s">
        <v>11</v>
      </c>
      <c r="AB117" s="35" t="s">
        <v>246</v>
      </c>
      <c r="AC117" s="304">
        <v>165780.32999999999</v>
      </c>
    </row>
    <row r="118" spans="1:29" ht="15.75" hidden="1" customHeight="1" x14ac:dyDescent="0.25">
      <c r="A118" s="123"/>
      <c r="B118" s="77"/>
      <c r="C118" s="392"/>
      <c r="D118" s="392"/>
      <c r="E118" s="392"/>
      <c r="F118" s="113"/>
      <c r="G118" s="126"/>
      <c r="K118" s="541"/>
      <c r="L118" s="544"/>
      <c r="M118" s="77"/>
      <c r="N118" s="392"/>
      <c r="O118" s="392"/>
      <c r="P118" s="392"/>
      <c r="Q118" s="392"/>
      <c r="R118" s="113"/>
      <c r="S118" s="126"/>
      <c r="V118" s="403"/>
      <c r="W118" s="623"/>
      <c r="X118" s="398"/>
      <c r="Y118" s="398"/>
      <c r="Z118" s="398"/>
      <c r="AA118" s="398"/>
      <c r="AB118" s="398"/>
      <c r="AC118" s="300"/>
    </row>
    <row r="119" spans="1:29" ht="15.75" hidden="1" customHeight="1" x14ac:dyDescent="0.25">
      <c r="A119" s="123"/>
      <c r="B119" s="77"/>
      <c r="C119" s="392"/>
      <c r="D119" s="392"/>
      <c r="E119" s="392"/>
      <c r="F119" s="113"/>
      <c r="G119" s="126"/>
      <c r="K119" s="541"/>
      <c r="L119" s="544"/>
      <c r="M119" s="77"/>
      <c r="N119" s="392"/>
      <c r="O119" s="392"/>
      <c r="P119" s="392"/>
      <c r="Q119" s="392"/>
      <c r="R119" s="113"/>
      <c r="S119" s="126"/>
      <c r="V119" s="610">
        <v>13</v>
      </c>
      <c r="W119" s="583" t="s">
        <v>111</v>
      </c>
      <c r="X119" s="397"/>
      <c r="Y119" s="397"/>
      <c r="Z119" s="397"/>
      <c r="AA119" s="397"/>
      <c r="AB119" s="397"/>
      <c r="AC119" s="298"/>
    </row>
    <row r="120" spans="1:29" ht="15.75" hidden="1" customHeight="1" x14ac:dyDescent="0.25">
      <c r="A120" s="123"/>
      <c r="B120" s="77"/>
      <c r="C120" s="392"/>
      <c r="D120" s="392"/>
      <c r="E120" s="392"/>
      <c r="F120" s="113"/>
      <c r="G120" s="126"/>
      <c r="K120" s="541"/>
      <c r="L120" s="544"/>
      <c r="M120" s="77"/>
      <c r="N120" s="392"/>
      <c r="O120" s="392"/>
      <c r="P120" s="392"/>
      <c r="Q120" s="392"/>
      <c r="R120" s="113"/>
      <c r="S120" s="126"/>
      <c r="V120" s="612"/>
      <c r="W120" s="586"/>
      <c r="X120" s="398"/>
      <c r="Y120" s="398"/>
      <c r="Z120" s="398"/>
      <c r="AA120" s="398"/>
      <c r="AB120" s="398"/>
      <c r="AC120" s="300"/>
    </row>
    <row r="121" spans="1:29" ht="15.75" hidden="1" customHeight="1" x14ac:dyDescent="0.25">
      <c r="A121" s="123"/>
      <c r="B121" s="77"/>
      <c r="C121" s="392"/>
      <c r="D121" s="392"/>
      <c r="E121" s="392"/>
      <c r="F121" s="113"/>
      <c r="G121" s="126"/>
      <c r="K121" s="541"/>
      <c r="L121" s="544"/>
      <c r="M121" s="77"/>
      <c r="N121" s="392"/>
      <c r="O121" s="392"/>
      <c r="P121" s="392"/>
      <c r="Q121" s="392"/>
      <c r="R121" s="113"/>
      <c r="S121" s="126"/>
      <c r="V121" s="624">
        <v>14</v>
      </c>
      <c r="W121" s="587" t="s">
        <v>111</v>
      </c>
      <c r="X121" s="391"/>
      <c r="Y121" s="391"/>
      <c r="Z121" s="391"/>
      <c r="AA121" s="587"/>
      <c r="AB121" s="587"/>
      <c r="AC121" s="619"/>
    </row>
    <row r="122" spans="1:29" ht="15.75" hidden="1" customHeight="1" x14ac:dyDescent="0.25">
      <c r="A122" s="123"/>
      <c r="B122" s="77"/>
      <c r="C122" s="392"/>
      <c r="D122" s="392"/>
      <c r="E122" s="392"/>
      <c r="F122" s="113"/>
      <c r="G122" s="126"/>
      <c r="K122" s="541"/>
      <c r="L122" s="544"/>
      <c r="M122" s="77"/>
      <c r="N122" s="392"/>
      <c r="O122" s="392"/>
      <c r="P122" s="392"/>
      <c r="Q122" s="392"/>
      <c r="R122" s="113"/>
      <c r="S122" s="126"/>
      <c r="V122" s="625"/>
      <c r="W122" s="588"/>
      <c r="X122" s="404"/>
      <c r="Y122" s="404"/>
      <c r="Z122" s="404"/>
      <c r="AA122" s="588"/>
      <c r="AB122" s="588"/>
      <c r="AC122" s="599"/>
    </row>
    <row r="123" spans="1:29" ht="15.75" hidden="1" customHeight="1" x14ac:dyDescent="0.25">
      <c r="A123" s="123"/>
      <c r="B123" s="77"/>
      <c r="C123" s="392"/>
      <c r="D123" s="392"/>
      <c r="E123" s="392"/>
      <c r="F123" s="113"/>
      <c r="G123" s="126"/>
      <c r="K123" s="541"/>
      <c r="L123" s="544"/>
      <c r="M123" s="77"/>
      <c r="N123" s="392"/>
      <c r="O123" s="392"/>
      <c r="P123" s="392"/>
      <c r="Q123" s="392"/>
      <c r="R123" s="113"/>
      <c r="S123" s="126"/>
      <c r="V123" s="404"/>
      <c r="W123" s="404"/>
      <c r="X123" s="404"/>
      <c r="Y123" s="404"/>
      <c r="Z123" s="404"/>
      <c r="AA123" s="404"/>
      <c r="AB123" s="404"/>
      <c r="AC123" s="411"/>
    </row>
    <row r="124" spans="1:29" ht="15.75" hidden="1" customHeight="1" x14ac:dyDescent="0.25">
      <c r="A124" s="123"/>
      <c r="B124" s="77"/>
      <c r="C124" s="392"/>
      <c r="D124" s="392"/>
      <c r="E124" s="392"/>
      <c r="F124" s="113"/>
      <c r="G124" s="126"/>
      <c r="K124" s="541"/>
      <c r="L124" s="544"/>
      <c r="M124" s="77"/>
      <c r="N124" s="392"/>
      <c r="O124" s="392"/>
      <c r="P124" s="392"/>
      <c r="Q124" s="392"/>
      <c r="R124" s="113"/>
      <c r="S124" s="126"/>
      <c r="V124" s="404"/>
      <c r="W124" s="404"/>
      <c r="X124" s="404"/>
      <c r="Y124" s="404"/>
      <c r="Z124" s="404"/>
      <c r="AA124" s="404"/>
      <c r="AB124" s="404"/>
      <c r="AC124" s="411"/>
    </row>
    <row r="125" spans="1:29" ht="15.75" hidden="1" customHeight="1" x14ac:dyDescent="0.25">
      <c r="A125" s="123"/>
      <c r="B125" s="77"/>
      <c r="C125" s="392"/>
      <c r="D125" s="392"/>
      <c r="E125" s="392"/>
      <c r="F125" s="113"/>
      <c r="G125" s="126"/>
      <c r="K125" s="541"/>
      <c r="L125" s="544"/>
      <c r="M125" s="77"/>
      <c r="N125" s="392"/>
      <c r="O125" s="392"/>
      <c r="P125" s="392"/>
      <c r="Q125" s="392"/>
      <c r="R125" s="113"/>
      <c r="S125" s="126"/>
      <c r="V125" s="404">
        <v>16</v>
      </c>
      <c r="W125" s="588" t="s">
        <v>111</v>
      </c>
      <c r="X125" s="404"/>
      <c r="Y125" s="404"/>
      <c r="Z125" s="404"/>
      <c r="AA125" s="588"/>
      <c r="AB125" s="588"/>
      <c r="AC125" s="599"/>
    </row>
    <row r="126" spans="1:29" ht="15.75" hidden="1" customHeight="1" x14ac:dyDescent="0.25">
      <c r="A126" s="123"/>
      <c r="B126" s="77"/>
      <c r="C126" s="392"/>
      <c r="D126" s="392"/>
      <c r="E126" s="392"/>
      <c r="F126" s="113"/>
      <c r="G126" s="126"/>
      <c r="K126" s="541"/>
      <c r="L126" s="544"/>
      <c r="M126" s="77"/>
      <c r="N126" s="392"/>
      <c r="O126" s="392"/>
      <c r="P126" s="392"/>
      <c r="Q126" s="392"/>
      <c r="R126" s="113"/>
      <c r="S126" s="126"/>
      <c r="V126" s="404"/>
      <c r="W126" s="588"/>
      <c r="X126" s="404"/>
      <c r="Y126" s="404"/>
      <c r="Z126" s="404"/>
      <c r="AA126" s="588"/>
      <c r="AB126" s="588"/>
      <c r="AC126" s="599"/>
    </row>
    <row r="127" spans="1:29" ht="15.75" hidden="1" customHeight="1" x14ac:dyDescent="0.25">
      <c r="A127" s="123"/>
      <c r="B127" s="77"/>
      <c r="C127" s="392"/>
      <c r="D127" s="392"/>
      <c r="E127" s="392"/>
      <c r="F127" s="113"/>
      <c r="G127" s="126"/>
      <c r="K127" s="541"/>
      <c r="L127" s="544"/>
      <c r="M127" s="77"/>
      <c r="N127" s="392"/>
      <c r="O127" s="392"/>
      <c r="P127" s="392"/>
      <c r="Q127" s="392"/>
      <c r="R127" s="113"/>
      <c r="S127" s="126"/>
      <c r="V127" s="404">
        <v>12</v>
      </c>
      <c r="W127" s="588" t="s">
        <v>111</v>
      </c>
      <c r="X127" s="404"/>
      <c r="Y127" s="404"/>
      <c r="Z127" s="404"/>
      <c r="AA127" s="404"/>
      <c r="AB127" s="404"/>
      <c r="AC127" s="411"/>
    </row>
    <row r="128" spans="1:29" ht="15.75" hidden="1" customHeight="1" x14ac:dyDescent="0.25">
      <c r="A128" s="123"/>
      <c r="B128" s="77"/>
      <c r="C128" s="392"/>
      <c r="D128" s="392"/>
      <c r="E128" s="392"/>
      <c r="F128" s="113"/>
      <c r="G128" s="126"/>
      <c r="K128" s="541"/>
      <c r="L128" s="544"/>
      <c r="M128" s="77"/>
      <c r="N128" s="392"/>
      <c r="O128" s="392"/>
      <c r="P128" s="392"/>
      <c r="Q128" s="392"/>
      <c r="R128" s="113"/>
      <c r="S128" s="126"/>
      <c r="V128" s="404"/>
      <c r="W128" s="588"/>
      <c r="X128" s="404"/>
      <c r="Y128" s="404"/>
      <c r="Z128" s="404"/>
      <c r="AA128" s="404"/>
      <c r="AB128" s="404"/>
      <c r="AC128" s="411"/>
    </row>
    <row r="129" spans="1:29" ht="15.75" hidden="1" customHeight="1" x14ac:dyDescent="0.25">
      <c r="A129" s="123"/>
      <c r="B129" s="77"/>
      <c r="C129" s="392"/>
      <c r="D129" s="392"/>
      <c r="E129" s="392"/>
      <c r="F129" s="113"/>
      <c r="G129" s="126"/>
      <c r="K129" s="541"/>
      <c r="L129" s="544"/>
      <c r="M129" s="77"/>
      <c r="N129" s="392"/>
      <c r="O129" s="392"/>
      <c r="P129" s="392"/>
      <c r="Q129" s="392"/>
      <c r="R129" s="113"/>
      <c r="S129" s="126"/>
      <c r="V129" s="404">
        <v>13</v>
      </c>
      <c r="W129" s="588" t="s">
        <v>111</v>
      </c>
      <c r="X129" s="404"/>
      <c r="Y129" s="404"/>
      <c r="Z129" s="404"/>
      <c r="AA129" s="404"/>
      <c r="AB129" s="404"/>
      <c r="AC129" s="411"/>
    </row>
    <row r="130" spans="1:29" ht="15.75" hidden="1" customHeight="1" x14ac:dyDescent="0.25">
      <c r="A130" s="123"/>
      <c r="B130" s="77"/>
      <c r="C130" s="392"/>
      <c r="D130" s="392"/>
      <c r="E130" s="392"/>
      <c r="F130" s="113"/>
      <c r="G130" s="126"/>
      <c r="K130" s="541"/>
      <c r="L130" s="544"/>
      <c r="M130" s="77"/>
      <c r="N130" s="392"/>
      <c r="O130" s="392"/>
      <c r="P130" s="392"/>
      <c r="Q130" s="392"/>
      <c r="R130" s="113"/>
      <c r="S130" s="126"/>
      <c r="V130" s="404"/>
      <c r="W130" s="588"/>
      <c r="X130" s="404"/>
      <c r="Y130" s="404"/>
      <c r="Z130" s="404"/>
      <c r="AA130" s="404"/>
      <c r="AB130" s="404"/>
      <c r="AC130" s="411"/>
    </row>
    <row r="131" spans="1:29" ht="15.75" hidden="1" customHeight="1" x14ac:dyDescent="0.25">
      <c r="A131" s="123"/>
      <c r="B131" s="77"/>
      <c r="C131" s="392"/>
      <c r="D131" s="392"/>
      <c r="E131" s="392"/>
      <c r="F131" s="113"/>
      <c r="G131" s="126"/>
      <c r="K131" s="541"/>
      <c r="L131" s="544"/>
      <c r="M131" s="77"/>
      <c r="N131" s="392"/>
      <c r="O131" s="392"/>
      <c r="P131" s="392"/>
      <c r="Q131" s="392"/>
      <c r="R131" s="113"/>
      <c r="S131" s="126"/>
      <c r="V131" s="404">
        <v>11</v>
      </c>
      <c r="W131" s="588" t="s">
        <v>111</v>
      </c>
      <c r="X131" s="404"/>
      <c r="Y131" s="404"/>
      <c r="Z131" s="404"/>
      <c r="AA131" s="404"/>
      <c r="AB131" s="404"/>
      <c r="AC131" s="411"/>
    </row>
    <row r="132" spans="1:29" ht="15.75" hidden="1" customHeight="1" x14ac:dyDescent="0.25">
      <c r="A132" s="123"/>
      <c r="B132" s="77"/>
      <c r="C132" s="392"/>
      <c r="D132" s="392"/>
      <c r="E132" s="392"/>
      <c r="F132" s="113"/>
      <c r="G132" s="126"/>
      <c r="K132" s="541"/>
      <c r="L132" s="544"/>
      <c r="M132" s="77"/>
      <c r="N132" s="392"/>
      <c r="O132" s="392"/>
      <c r="P132" s="392"/>
      <c r="Q132" s="392"/>
      <c r="R132" s="113"/>
      <c r="S132" s="126"/>
      <c r="V132" s="404"/>
      <c r="W132" s="588"/>
      <c r="X132" s="404"/>
      <c r="Y132" s="404"/>
      <c r="Z132" s="404"/>
      <c r="AA132" s="404"/>
      <c r="AB132" s="404"/>
      <c r="AC132" s="411"/>
    </row>
    <row r="133" spans="1:29" ht="15.75" hidden="1" customHeight="1" x14ac:dyDescent="0.25">
      <c r="A133" s="123"/>
      <c r="B133" s="77"/>
      <c r="C133" s="392"/>
      <c r="D133" s="392"/>
      <c r="E133" s="392"/>
      <c r="F133" s="113"/>
      <c r="G133" s="126"/>
      <c r="K133" s="541"/>
      <c r="L133" s="544"/>
      <c r="M133" s="77"/>
      <c r="N133" s="392"/>
      <c r="O133" s="392"/>
      <c r="P133" s="392"/>
      <c r="Q133" s="392"/>
      <c r="R133" s="113"/>
      <c r="S133" s="126"/>
      <c r="V133" s="404">
        <v>11</v>
      </c>
      <c r="W133" s="588" t="s">
        <v>111</v>
      </c>
      <c r="X133" s="404"/>
      <c r="Y133" s="404"/>
      <c r="Z133" s="404"/>
      <c r="AA133" s="404"/>
      <c r="AB133" s="404"/>
      <c r="AC133" s="411"/>
    </row>
    <row r="134" spans="1:29" ht="15.75" hidden="1" customHeight="1" x14ac:dyDescent="0.25">
      <c r="A134" s="123"/>
      <c r="B134" s="77"/>
      <c r="C134" s="392"/>
      <c r="D134" s="392"/>
      <c r="E134" s="392"/>
      <c r="F134" s="113"/>
      <c r="G134" s="126"/>
      <c r="K134" s="541"/>
      <c r="L134" s="544"/>
      <c r="M134" s="77"/>
      <c r="N134" s="392"/>
      <c r="O134" s="392"/>
      <c r="P134" s="392"/>
      <c r="Q134" s="392"/>
      <c r="R134" s="113"/>
      <c r="S134" s="126"/>
      <c r="V134" s="404"/>
      <c r="W134" s="588"/>
      <c r="X134" s="404"/>
      <c r="Y134" s="404"/>
      <c r="Z134" s="404"/>
      <c r="AA134" s="404"/>
      <c r="AB134" s="404"/>
      <c r="AC134" s="411"/>
    </row>
    <row r="135" spans="1:29" ht="17.25" hidden="1" customHeight="1" x14ac:dyDescent="0.25">
      <c r="A135" s="123"/>
      <c r="B135" s="77"/>
      <c r="C135" s="392"/>
      <c r="D135" s="392"/>
      <c r="E135" s="392"/>
      <c r="F135" s="113"/>
      <c r="G135" s="126"/>
      <c r="K135" s="541"/>
      <c r="L135" s="544"/>
      <c r="M135" s="77"/>
      <c r="N135" s="392"/>
      <c r="O135" s="392"/>
      <c r="P135" s="392"/>
      <c r="Q135" s="392"/>
      <c r="R135" s="113"/>
      <c r="S135" s="126"/>
      <c r="V135" s="588">
        <v>12</v>
      </c>
      <c r="W135" s="588" t="s">
        <v>111</v>
      </c>
      <c r="X135" s="404"/>
      <c r="Y135" s="404"/>
      <c r="Z135" s="404"/>
      <c r="AA135" s="588"/>
      <c r="AB135" s="404"/>
      <c r="AC135" s="411"/>
    </row>
    <row r="136" spans="1:29" ht="15.75" hidden="1" customHeight="1" x14ac:dyDescent="0.25">
      <c r="A136" s="123"/>
      <c r="B136" s="77"/>
      <c r="C136" s="392"/>
      <c r="D136" s="392"/>
      <c r="E136" s="392"/>
      <c r="F136" s="113"/>
      <c r="G136" s="126"/>
      <c r="K136" s="541"/>
      <c r="L136" s="544"/>
      <c r="M136" s="77"/>
      <c r="N136" s="392"/>
      <c r="O136" s="392"/>
      <c r="P136" s="392"/>
      <c r="Q136" s="392"/>
      <c r="R136" s="113"/>
      <c r="S136" s="126"/>
      <c r="V136" s="588"/>
      <c r="W136" s="588"/>
      <c r="X136" s="404"/>
      <c r="Y136" s="404"/>
      <c r="Z136" s="404"/>
      <c r="AA136" s="588"/>
      <c r="AB136" s="404"/>
      <c r="AC136" s="411"/>
    </row>
    <row r="137" spans="1:29" ht="15.75" hidden="1" customHeight="1" x14ac:dyDescent="0.25">
      <c r="A137" s="123"/>
      <c r="B137" s="77"/>
      <c r="C137" s="392"/>
      <c r="D137" s="392"/>
      <c r="E137" s="392"/>
      <c r="F137" s="113"/>
      <c r="G137" s="126"/>
      <c r="K137" s="541"/>
      <c r="L137" s="544"/>
      <c r="M137" s="77"/>
      <c r="N137" s="392"/>
      <c r="O137" s="392"/>
      <c r="P137" s="392"/>
      <c r="Q137" s="392"/>
      <c r="R137" s="113"/>
      <c r="S137" s="126"/>
      <c r="V137" s="404">
        <v>15</v>
      </c>
      <c r="W137" s="588" t="s">
        <v>111</v>
      </c>
      <c r="X137" s="404"/>
      <c r="Y137" s="404"/>
      <c r="Z137" s="404"/>
      <c r="AA137" s="588"/>
      <c r="AB137" s="588"/>
      <c r="AC137" s="599"/>
    </row>
    <row r="138" spans="1:29" ht="15.75" hidden="1" customHeight="1" x14ac:dyDescent="0.25">
      <c r="A138" s="123"/>
      <c r="B138" s="77"/>
      <c r="C138" s="392"/>
      <c r="D138" s="392"/>
      <c r="E138" s="392"/>
      <c r="F138" s="113"/>
      <c r="G138" s="126"/>
      <c r="K138" s="541"/>
      <c r="L138" s="544"/>
      <c r="M138" s="77"/>
      <c r="N138" s="392"/>
      <c r="O138" s="392"/>
      <c r="P138" s="392"/>
      <c r="Q138" s="392"/>
      <c r="R138" s="113"/>
      <c r="S138" s="126"/>
      <c r="V138" s="404"/>
      <c r="W138" s="588"/>
      <c r="X138" s="404"/>
      <c r="Y138" s="404"/>
      <c r="Z138" s="404"/>
      <c r="AA138" s="588"/>
      <c r="AB138" s="588"/>
      <c r="AC138" s="599"/>
    </row>
    <row r="139" spans="1:29" ht="15.75" hidden="1" customHeight="1" x14ac:dyDescent="0.25">
      <c r="A139" s="134"/>
      <c r="B139" s="135"/>
      <c r="C139" s="135"/>
      <c r="D139" s="135"/>
      <c r="E139" s="398" t="s">
        <v>11</v>
      </c>
      <c r="F139" s="59" t="s">
        <v>65</v>
      </c>
      <c r="G139" s="300">
        <v>93955.9</v>
      </c>
      <c r="K139" s="542"/>
      <c r="L139" s="545"/>
      <c r="M139" s="135"/>
      <c r="N139" s="135"/>
      <c r="O139" s="135"/>
      <c r="P139" s="135"/>
      <c r="Q139" s="398"/>
      <c r="R139" s="59"/>
      <c r="S139" s="300"/>
      <c r="V139" s="392"/>
      <c r="W139" s="392"/>
      <c r="X139" s="392"/>
      <c r="Y139" s="392"/>
      <c r="Z139" s="392"/>
      <c r="AA139" s="392"/>
      <c r="AB139" s="392"/>
      <c r="AC139" s="196"/>
    </row>
    <row r="140" spans="1:29" ht="15.75" customHeight="1" thickBot="1" x14ac:dyDescent="0.3">
      <c r="A140" s="600" t="s">
        <v>66</v>
      </c>
      <c r="B140" s="601"/>
      <c r="C140" s="601"/>
      <c r="D140" s="601"/>
      <c r="E140" s="601"/>
      <c r="F140" s="602"/>
      <c r="G140" s="131" t="e">
        <f>G88+G89+G90+#REF!+G139</f>
        <v>#REF!</v>
      </c>
      <c r="K140" s="603" t="s">
        <v>66</v>
      </c>
      <c r="L140" s="604"/>
      <c r="M140" s="604"/>
      <c r="N140" s="604"/>
      <c r="O140" s="604"/>
      <c r="P140" s="604"/>
      <c r="Q140" s="604"/>
      <c r="R140" s="605"/>
      <c r="S140" s="188" t="e">
        <f>S88+S89+S90+#REF!+S139</f>
        <v>#REF!</v>
      </c>
      <c r="V140" s="511" t="s">
        <v>66</v>
      </c>
      <c r="W140" s="512"/>
      <c r="X140" s="512"/>
      <c r="Y140" s="512"/>
      <c r="Z140" s="512"/>
      <c r="AA140" s="512"/>
      <c r="AB140" s="513"/>
      <c r="AC140" s="16">
        <f>SUM(AC78:AC139)</f>
        <v>1057334.8800000004</v>
      </c>
    </row>
    <row r="141" spans="1:29" ht="15.75" customHeight="1" thickBot="1" x14ac:dyDescent="0.3">
      <c r="A141" s="400"/>
      <c r="B141" s="401"/>
      <c r="C141" s="401"/>
      <c r="D141" s="401"/>
      <c r="E141" s="401"/>
      <c r="F141" s="402"/>
      <c r="G141" s="187"/>
      <c r="K141" s="407"/>
      <c r="L141" s="214"/>
      <c r="M141" s="214"/>
      <c r="N141" s="214"/>
      <c r="O141" s="214"/>
      <c r="P141" s="214"/>
      <c r="Q141" s="214"/>
      <c r="R141" s="214"/>
      <c r="S141" s="187"/>
      <c r="V141" s="581">
        <v>1</v>
      </c>
      <c r="W141" s="583" t="s">
        <v>116</v>
      </c>
      <c r="X141" s="310" t="s">
        <v>187</v>
      </c>
      <c r="Y141" s="439" t="s">
        <v>151</v>
      </c>
      <c r="Z141" s="28" t="s">
        <v>188</v>
      </c>
      <c r="AA141" s="527" t="s">
        <v>136</v>
      </c>
      <c r="AB141" s="534" t="s">
        <v>220</v>
      </c>
      <c r="AC141" s="536">
        <v>16570.37</v>
      </c>
    </row>
    <row r="142" spans="1:29" ht="15.75" customHeight="1" thickBot="1" x14ac:dyDescent="0.3">
      <c r="A142" s="400"/>
      <c r="B142" s="401"/>
      <c r="C142" s="401"/>
      <c r="D142" s="401"/>
      <c r="E142" s="401"/>
      <c r="F142" s="402"/>
      <c r="G142" s="187"/>
      <c r="K142" s="407"/>
      <c r="L142" s="214"/>
      <c r="M142" s="214"/>
      <c r="N142" s="214"/>
      <c r="O142" s="214"/>
      <c r="P142" s="214"/>
      <c r="Q142" s="214"/>
      <c r="R142" s="214"/>
      <c r="S142" s="187"/>
      <c r="V142" s="585"/>
      <c r="W142" s="586"/>
      <c r="X142" s="257" t="s">
        <v>189</v>
      </c>
      <c r="Y142" s="440"/>
      <c r="Z142" s="12"/>
      <c r="AA142" s="523"/>
      <c r="AB142" s="535"/>
      <c r="AC142" s="537"/>
    </row>
    <row r="143" spans="1:29" ht="15.75" hidden="1" customHeight="1" x14ac:dyDescent="0.25">
      <c r="A143" s="400"/>
      <c r="B143" s="401"/>
      <c r="C143" s="401"/>
      <c r="D143" s="401"/>
      <c r="E143" s="401"/>
      <c r="F143" s="402"/>
      <c r="G143" s="187"/>
      <c r="K143" s="189">
        <v>1</v>
      </c>
      <c r="L143" s="190" t="s">
        <v>116</v>
      </c>
      <c r="M143" s="191"/>
      <c r="N143" s="190"/>
      <c r="O143" s="180"/>
      <c r="P143" s="25"/>
      <c r="Q143" s="26"/>
      <c r="R143" s="192"/>
      <c r="S143" s="193"/>
      <c r="V143" s="587">
        <v>2</v>
      </c>
      <c r="W143" s="587" t="s">
        <v>116</v>
      </c>
      <c r="X143" s="391"/>
      <c r="Y143" s="587"/>
      <c r="Z143" s="587"/>
      <c r="AA143" s="587"/>
      <c r="AB143" s="391"/>
      <c r="AC143" s="413"/>
    </row>
    <row r="144" spans="1:29" ht="15.75" hidden="1" customHeight="1" x14ac:dyDescent="0.25">
      <c r="A144" s="400"/>
      <c r="B144" s="401"/>
      <c r="C144" s="401"/>
      <c r="D144" s="401"/>
      <c r="E144" s="401"/>
      <c r="F144" s="402"/>
      <c r="G144" s="187"/>
      <c r="K144" s="189">
        <v>2</v>
      </c>
      <c r="L144" s="190" t="s">
        <v>116</v>
      </c>
      <c r="M144" s="191"/>
      <c r="N144" s="190"/>
      <c r="O144" s="190"/>
      <c r="P144" s="25"/>
      <c r="Q144" s="26"/>
      <c r="R144" s="36"/>
      <c r="S144" s="194"/>
      <c r="V144" s="588"/>
      <c r="W144" s="588"/>
      <c r="X144" s="404"/>
      <c r="Y144" s="588"/>
      <c r="Z144" s="588"/>
      <c r="AA144" s="588"/>
      <c r="AB144" s="404"/>
      <c r="AC144" s="411"/>
    </row>
    <row r="145" spans="1:36" ht="15.75" hidden="1" customHeight="1" x14ac:dyDescent="0.25">
      <c r="A145" s="400"/>
      <c r="B145" s="401"/>
      <c r="C145" s="401"/>
      <c r="D145" s="401"/>
      <c r="E145" s="401"/>
      <c r="F145" s="402"/>
      <c r="G145" s="187"/>
      <c r="K145" s="189">
        <v>1</v>
      </c>
      <c r="L145" s="190" t="s">
        <v>116</v>
      </c>
      <c r="M145" s="191"/>
      <c r="N145" s="190"/>
      <c r="O145" s="190"/>
      <c r="P145" s="195"/>
      <c r="Q145" s="26"/>
      <c r="R145" s="36"/>
      <c r="S145" s="194"/>
      <c r="V145" s="392"/>
      <c r="W145" s="392"/>
      <c r="X145" s="392"/>
      <c r="Y145" s="392"/>
      <c r="Z145" s="392"/>
      <c r="AA145" s="392"/>
      <c r="AB145" s="392"/>
      <c r="AC145" s="411"/>
      <c r="AJ145" t="s">
        <v>121</v>
      </c>
    </row>
    <row r="146" spans="1:36" ht="15.75" customHeight="1" thickBot="1" x14ac:dyDescent="0.3">
      <c r="A146" s="400"/>
      <c r="B146" s="401"/>
      <c r="C146" s="401"/>
      <c r="D146" s="401"/>
      <c r="E146" s="401"/>
      <c r="F146" s="402"/>
      <c r="G146" s="187"/>
      <c r="K146" s="578" t="s">
        <v>29</v>
      </c>
      <c r="L146" s="579"/>
      <c r="M146" s="579"/>
      <c r="N146" s="579"/>
      <c r="O146" s="579"/>
      <c r="P146" s="579"/>
      <c r="Q146" s="579"/>
      <c r="R146" s="580"/>
      <c r="S146" s="199">
        <f>S143+S144+S145</f>
        <v>0</v>
      </c>
      <c r="V146" s="511" t="s">
        <v>29</v>
      </c>
      <c r="W146" s="512"/>
      <c r="X146" s="512"/>
      <c r="Y146" s="512"/>
      <c r="Z146" s="512"/>
      <c r="AA146" s="512"/>
      <c r="AB146" s="513"/>
      <c r="AC146" s="297">
        <f>AC143+AC144+AC145+AC141</f>
        <v>16570.37</v>
      </c>
    </row>
    <row r="147" spans="1:36" ht="15.75" customHeight="1" thickBot="1" x14ac:dyDescent="0.3">
      <c r="A147" s="400"/>
      <c r="B147" s="401"/>
      <c r="C147" s="401"/>
      <c r="D147" s="401"/>
      <c r="E147" s="401"/>
      <c r="F147" s="402"/>
      <c r="G147" s="187"/>
      <c r="K147" s="407"/>
      <c r="L147" s="214"/>
      <c r="M147" s="214"/>
      <c r="N147" s="214"/>
      <c r="O147" s="214"/>
      <c r="P147" s="214"/>
      <c r="Q147" s="214"/>
      <c r="R147" s="214"/>
      <c r="S147" s="187"/>
      <c r="V147" s="581">
        <v>1</v>
      </c>
      <c r="W147" s="583" t="s">
        <v>178</v>
      </c>
      <c r="X147" s="104" t="s">
        <v>156</v>
      </c>
      <c r="Y147" s="423" t="s">
        <v>267</v>
      </c>
      <c r="Z147" s="423" t="s">
        <v>191</v>
      </c>
      <c r="AA147" s="197" t="s">
        <v>11</v>
      </c>
      <c r="AB147" s="363" t="s">
        <v>268</v>
      </c>
      <c r="AC147" s="364">
        <v>14733.66</v>
      </c>
    </row>
    <row r="148" spans="1:36" ht="15.75" customHeight="1" thickBot="1" x14ac:dyDescent="0.3">
      <c r="A148" s="400"/>
      <c r="B148" s="401"/>
      <c r="C148" s="401"/>
      <c r="D148" s="401"/>
      <c r="E148" s="401"/>
      <c r="F148" s="402"/>
      <c r="G148" s="187"/>
      <c r="K148" s="407"/>
      <c r="L148" s="214"/>
      <c r="M148" s="214"/>
      <c r="N148" s="214"/>
      <c r="O148" s="214"/>
      <c r="P148" s="214"/>
      <c r="Q148" s="214"/>
      <c r="R148" s="214"/>
      <c r="S148" s="187"/>
      <c r="V148" s="582"/>
      <c r="W148" s="584"/>
      <c r="X148" s="447" t="s">
        <v>192</v>
      </c>
      <c r="Y148" s="424"/>
      <c r="Z148" s="424"/>
      <c r="AA148" s="448"/>
      <c r="AB148" s="449"/>
      <c r="AC148" s="196"/>
    </row>
    <row r="149" spans="1:36" ht="15.75" customHeight="1" thickBot="1" x14ac:dyDescent="0.3">
      <c r="A149" s="400"/>
      <c r="B149" s="401"/>
      <c r="C149" s="401"/>
      <c r="D149" s="401"/>
      <c r="E149" s="401"/>
      <c r="F149" s="402"/>
      <c r="G149" s="187"/>
      <c r="K149" s="407"/>
      <c r="L149" s="214"/>
      <c r="M149" s="214"/>
      <c r="N149" s="214"/>
      <c r="O149" s="214"/>
      <c r="P149" s="214"/>
      <c r="Q149" s="214"/>
      <c r="R149" s="214"/>
      <c r="S149" s="187"/>
      <c r="V149" s="518">
        <v>2</v>
      </c>
      <c r="W149" s="527" t="s">
        <v>178</v>
      </c>
      <c r="X149" s="362" t="s">
        <v>156</v>
      </c>
      <c r="Y149" s="423" t="s">
        <v>129</v>
      </c>
      <c r="Z149" s="423" t="s">
        <v>179</v>
      </c>
      <c r="AA149" s="233" t="s">
        <v>11</v>
      </c>
      <c r="AB149" s="450" t="s">
        <v>269</v>
      </c>
      <c r="AC149" s="298">
        <v>5723.54</v>
      </c>
    </row>
    <row r="150" spans="1:36" ht="15.75" customHeight="1" thickBot="1" x14ac:dyDescent="0.3">
      <c r="A150" s="400"/>
      <c r="B150" s="401"/>
      <c r="C150" s="401"/>
      <c r="D150" s="401"/>
      <c r="E150" s="401"/>
      <c r="F150" s="402"/>
      <c r="G150" s="187"/>
      <c r="K150" s="407"/>
      <c r="L150" s="214"/>
      <c r="M150" s="214"/>
      <c r="N150" s="214"/>
      <c r="O150" s="214"/>
      <c r="P150" s="214"/>
      <c r="Q150" s="214"/>
      <c r="R150" s="214"/>
      <c r="S150" s="187"/>
      <c r="V150" s="519"/>
      <c r="W150" s="528"/>
      <c r="X150" s="427" t="s">
        <v>180</v>
      </c>
      <c r="Y150" s="424"/>
      <c r="Z150" s="424"/>
      <c r="AA150" s="197"/>
      <c r="AB150" s="34"/>
      <c r="AC150" s="40"/>
    </row>
    <row r="151" spans="1:36" ht="15.75" hidden="1" customHeight="1" thickBot="1" x14ac:dyDescent="0.3">
      <c r="A151" s="400"/>
      <c r="B151" s="401"/>
      <c r="C151" s="401"/>
      <c r="D151" s="401"/>
      <c r="E151" s="401"/>
      <c r="F151" s="402"/>
      <c r="G151" s="187"/>
      <c r="K151" s="407"/>
      <c r="L151" s="214"/>
      <c r="M151" s="214"/>
      <c r="N151" s="214"/>
      <c r="O151" s="214"/>
      <c r="P151" s="214"/>
      <c r="Q151" s="214"/>
      <c r="R151" s="214"/>
      <c r="S151" s="187"/>
      <c r="V151" s="520"/>
      <c r="W151" s="523"/>
      <c r="X151" s="32"/>
      <c r="Y151" s="32"/>
      <c r="Z151" s="32"/>
      <c r="AA151" s="451"/>
      <c r="AB151" s="29"/>
      <c r="AC151" s="86"/>
    </row>
    <row r="152" spans="1:36" ht="15.75" hidden="1" customHeight="1" x14ac:dyDescent="0.25">
      <c r="A152" s="400"/>
      <c r="B152" s="401"/>
      <c r="C152" s="401"/>
      <c r="D152" s="401"/>
      <c r="E152" s="401"/>
      <c r="F152" s="402"/>
      <c r="G152" s="187"/>
      <c r="K152" s="189">
        <v>1</v>
      </c>
      <c r="L152" s="190" t="s">
        <v>116</v>
      </c>
      <c r="M152" s="191"/>
      <c r="N152" s="190"/>
      <c r="O152" s="180"/>
      <c r="P152" s="25"/>
      <c r="Q152" s="26"/>
      <c r="R152" s="192"/>
      <c r="S152" s="193"/>
      <c r="V152" s="587">
        <v>2</v>
      </c>
      <c r="W152" s="587" t="s">
        <v>116</v>
      </c>
      <c r="X152" s="391"/>
      <c r="Y152" s="587"/>
      <c r="Z152" s="587"/>
      <c r="AA152" s="587"/>
      <c r="AB152" s="391"/>
      <c r="AC152" s="413"/>
    </row>
    <row r="153" spans="1:36" ht="15.75" hidden="1" customHeight="1" x14ac:dyDescent="0.25">
      <c r="A153" s="400"/>
      <c r="B153" s="401"/>
      <c r="C153" s="401"/>
      <c r="D153" s="401"/>
      <c r="E153" s="401"/>
      <c r="F153" s="402"/>
      <c r="G153" s="187"/>
      <c r="K153" s="189">
        <v>2</v>
      </c>
      <c r="L153" s="190" t="s">
        <v>116</v>
      </c>
      <c r="M153" s="191"/>
      <c r="N153" s="190"/>
      <c r="O153" s="190"/>
      <c r="P153" s="25"/>
      <c r="Q153" s="26"/>
      <c r="R153" s="36"/>
      <c r="S153" s="194"/>
      <c r="V153" s="588"/>
      <c r="W153" s="588"/>
      <c r="X153" s="404"/>
      <c r="Y153" s="588"/>
      <c r="Z153" s="588"/>
      <c r="AA153" s="588"/>
      <c r="AB153" s="404"/>
      <c r="AC153" s="411"/>
    </row>
    <row r="154" spans="1:36" ht="15.75" hidden="1" customHeight="1" x14ac:dyDescent="0.25">
      <c r="A154" s="400"/>
      <c r="B154" s="401"/>
      <c r="C154" s="401"/>
      <c r="D154" s="401"/>
      <c r="E154" s="401"/>
      <c r="F154" s="402"/>
      <c r="G154" s="187"/>
      <c r="K154" s="189">
        <v>1</v>
      </c>
      <c r="L154" s="190" t="s">
        <v>116</v>
      </c>
      <c r="M154" s="191"/>
      <c r="N154" s="190"/>
      <c r="O154" s="190"/>
      <c r="P154" s="195"/>
      <c r="Q154" s="26"/>
      <c r="R154" s="36"/>
      <c r="S154" s="194"/>
      <c r="V154" s="392"/>
      <c r="W154" s="392"/>
      <c r="X154" s="392"/>
      <c r="Y154" s="392"/>
      <c r="Z154" s="392"/>
      <c r="AA154" s="392"/>
      <c r="AB154" s="392"/>
      <c r="AC154" s="411"/>
      <c r="AJ154" t="s">
        <v>121</v>
      </c>
    </row>
    <row r="155" spans="1:36" ht="15.75" customHeight="1" thickBot="1" x14ac:dyDescent="0.3">
      <c r="A155" s="400"/>
      <c r="B155" s="401"/>
      <c r="C155" s="401"/>
      <c r="D155" s="401"/>
      <c r="E155" s="401"/>
      <c r="F155" s="402"/>
      <c r="G155" s="187"/>
      <c r="K155" s="578" t="s">
        <v>29</v>
      </c>
      <c r="L155" s="579"/>
      <c r="M155" s="579"/>
      <c r="N155" s="579"/>
      <c r="O155" s="579"/>
      <c r="P155" s="579"/>
      <c r="Q155" s="579"/>
      <c r="R155" s="580"/>
      <c r="S155" s="199">
        <f>S152+S153+S154</f>
        <v>0</v>
      </c>
      <c r="V155" s="596" t="s">
        <v>181</v>
      </c>
      <c r="W155" s="597"/>
      <c r="X155" s="597"/>
      <c r="Y155" s="597"/>
      <c r="Z155" s="597"/>
      <c r="AA155" s="597"/>
      <c r="AB155" s="598"/>
      <c r="AC155" s="297">
        <f>AC147+AC149+AC150+AC151</f>
        <v>20457.2</v>
      </c>
    </row>
    <row r="156" spans="1:36" ht="15.75" thickBot="1" x14ac:dyDescent="0.3">
      <c r="A156" s="546" t="s">
        <v>22</v>
      </c>
      <c r="B156" s="549"/>
      <c r="C156" s="549"/>
      <c r="D156" s="549"/>
      <c r="E156" s="549"/>
      <c r="F156" s="550"/>
      <c r="G156" s="57" t="e">
        <f>G20+#REF!+G41+G61+G77+G140</f>
        <v>#REF!</v>
      </c>
      <c r="K156" s="546" t="s">
        <v>22</v>
      </c>
      <c r="L156" s="549"/>
      <c r="M156" s="549"/>
      <c r="N156" s="549"/>
      <c r="O156" s="549"/>
      <c r="P156" s="549"/>
      <c r="Q156" s="549"/>
      <c r="R156" s="550"/>
      <c r="S156" s="57" t="e">
        <f>S20+#REF!+S41+S61+S77+S140+S155</f>
        <v>#REF!</v>
      </c>
      <c r="V156" s="511" t="s">
        <v>22</v>
      </c>
      <c r="W156" s="512"/>
      <c r="X156" s="512"/>
      <c r="Y156" s="512"/>
      <c r="Z156" s="512"/>
      <c r="AA156" s="512"/>
      <c r="AB156" s="513"/>
      <c r="AC156" s="16">
        <f>AC20++AC41+AC61+AC77+AC140+AC155+AC46+AC146+AC55</f>
        <v>1603204.1400000004</v>
      </c>
    </row>
    <row r="157" spans="1:36" x14ac:dyDescent="0.25">
      <c r="A157" s="394"/>
      <c r="B157" s="394"/>
      <c r="C157" s="394"/>
      <c r="D157" s="394"/>
      <c r="E157" s="394"/>
      <c r="F157" s="394"/>
      <c r="G157" s="49"/>
      <c r="AC157" s="76"/>
    </row>
    <row r="158" spans="1:36" x14ac:dyDescent="0.25">
      <c r="AC158" s="76"/>
    </row>
    <row r="159" spans="1:36" x14ac:dyDescent="0.25">
      <c r="AC159" s="76"/>
    </row>
    <row r="160" spans="1:36" x14ac:dyDescent="0.25">
      <c r="AC160" s="76"/>
    </row>
    <row r="161" spans="1:31" x14ac:dyDescent="0.25">
      <c r="AC161" s="76"/>
    </row>
    <row r="164" spans="1:31" x14ac:dyDescent="0.25">
      <c r="D164" s="62"/>
      <c r="E164" s="6"/>
    </row>
    <row r="166" spans="1:31" x14ac:dyDescent="0.25">
      <c r="D166" s="17" t="s">
        <v>75</v>
      </c>
      <c r="E166" s="17" t="s">
        <v>75</v>
      </c>
      <c r="F166" s="17"/>
      <c r="I166" s="13" t="s">
        <v>16</v>
      </c>
    </row>
    <row r="167" spans="1:31" x14ac:dyDescent="0.25">
      <c r="D167" s="17"/>
      <c r="E167" s="17"/>
      <c r="F167" s="17"/>
      <c r="I167" s="13"/>
    </row>
    <row r="168" spans="1:31" ht="15.75" thickBot="1" x14ac:dyDescent="0.3">
      <c r="B168" s="589" t="s">
        <v>26</v>
      </c>
      <c r="C168" s="589"/>
      <c r="D168" s="589"/>
      <c r="E168" s="589"/>
      <c r="F168" s="589"/>
      <c r="G168" s="589"/>
      <c r="H168" s="589"/>
      <c r="I168" s="589"/>
      <c r="AB168" s="293"/>
    </row>
    <row r="169" spans="1:31" ht="39" x14ac:dyDescent="0.25">
      <c r="A169" s="4" t="s">
        <v>1</v>
      </c>
      <c r="B169" s="1" t="s">
        <v>2</v>
      </c>
      <c r="C169" s="421" t="s">
        <v>71</v>
      </c>
      <c r="D169" s="421"/>
      <c r="E169" s="1" t="s">
        <v>3</v>
      </c>
      <c r="F169" s="2" t="s">
        <v>4</v>
      </c>
      <c r="G169" s="2" t="s">
        <v>15</v>
      </c>
      <c r="H169" s="2" t="s">
        <v>5</v>
      </c>
      <c r="I169" s="8" t="s">
        <v>12</v>
      </c>
    </row>
    <row r="170" spans="1:31" ht="15.75" thickBot="1" x14ac:dyDescent="0.3">
      <c r="A170" s="24" t="s">
        <v>6</v>
      </c>
      <c r="B170" s="88"/>
      <c r="C170" s="88"/>
      <c r="D170" s="88"/>
      <c r="E170" s="88"/>
      <c r="F170" s="88" t="s">
        <v>7</v>
      </c>
      <c r="G170" s="88" t="s">
        <v>14</v>
      </c>
      <c r="H170" s="88" t="s">
        <v>8</v>
      </c>
      <c r="I170" s="89" t="s">
        <v>10</v>
      </c>
    </row>
    <row r="171" spans="1:31" x14ac:dyDescent="0.25">
      <c r="A171" s="103">
        <v>1</v>
      </c>
      <c r="B171" s="136" t="s">
        <v>67</v>
      </c>
      <c r="C171" s="55" t="s">
        <v>40</v>
      </c>
      <c r="D171" s="21" t="s">
        <v>0</v>
      </c>
      <c r="E171" s="22" t="str">
        <f>UPPER(D171)</f>
        <v>GENTIANA</v>
      </c>
      <c r="F171" s="23" t="s">
        <v>41</v>
      </c>
      <c r="G171" s="22" t="s">
        <v>11</v>
      </c>
      <c r="H171" s="79" t="s">
        <v>76</v>
      </c>
      <c r="I171" s="31">
        <v>7935.35</v>
      </c>
      <c r="AE171" t="s">
        <v>121</v>
      </c>
    </row>
    <row r="172" spans="1:31" ht="15.75" thickBot="1" x14ac:dyDescent="0.3">
      <c r="A172" s="152"/>
      <c r="B172" s="105"/>
      <c r="C172" s="60" t="s">
        <v>42</v>
      </c>
      <c r="D172" s="33"/>
      <c r="E172" s="32" t="str">
        <f>UPPER(D172)</f>
        <v/>
      </c>
      <c r="F172" s="106"/>
      <c r="G172" s="398" t="s">
        <v>77</v>
      </c>
      <c r="H172" s="59" t="s">
        <v>78</v>
      </c>
      <c r="I172" s="300">
        <v>20933.05</v>
      </c>
    </row>
    <row r="173" spans="1:31" x14ac:dyDescent="0.25">
      <c r="A173" s="112"/>
      <c r="B173" s="145"/>
      <c r="C173" s="145"/>
      <c r="D173" s="7"/>
      <c r="E173" s="6"/>
      <c r="F173" s="149"/>
      <c r="G173" s="96"/>
      <c r="H173" s="150"/>
      <c r="I173" s="151"/>
    </row>
    <row r="174" spans="1:31" x14ac:dyDescent="0.25">
      <c r="A174" s="112"/>
      <c r="B174" s="110"/>
      <c r="C174" s="110"/>
      <c r="D174" s="392"/>
      <c r="E174" s="392"/>
      <c r="F174" s="91"/>
      <c r="G174" s="63"/>
      <c r="H174" s="85"/>
      <c r="I174" s="411"/>
    </row>
    <row r="175" spans="1:31" x14ac:dyDescent="0.25">
      <c r="A175" s="112"/>
      <c r="B175" s="109"/>
      <c r="C175" s="109"/>
      <c r="D175" s="7"/>
      <c r="E175" s="7"/>
      <c r="F175" s="7"/>
      <c r="G175" s="63"/>
      <c r="H175" s="85"/>
      <c r="I175" s="411"/>
    </row>
    <row r="176" spans="1:31" ht="15.75" thickBot="1" x14ac:dyDescent="0.3">
      <c r="A176" s="88"/>
      <c r="B176" s="109"/>
      <c r="C176" s="109"/>
      <c r="D176" s="7"/>
      <c r="E176" s="7"/>
      <c r="F176" s="81"/>
      <c r="G176" s="114"/>
      <c r="H176" s="113"/>
      <c r="I176" s="75"/>
    </row>
    <row r="177" spans="1:9" ht="15.75" thickBot="1" x14ac:dyDescent="0.3">
      <c r="A177" s="590" t="s">
        <v>21</v>
      </c>
      <c r="B177" s="591"/>
      <c r="C177" s="591"/>
      <c r="D177" s="591"/>
      <c r="E177" s="591"/>
      <c r="F177" s="591"/>
      <c r="G177" s="591"/>
      <c r="H177" s="592"/>
      <c r="I177" s="98">
        <f>SUM(I171:I176)</f>
        <v>28868.400000000001</v>
      </c>
    </row>
    <row r="178" spans="1:9" x14ac:dyDescent="0.25">
      <c r="A178" s="10">
        <v>1</v>
      </c>
      <c r="B178" s="139" t="s">
        <v>68</v>
      </c>
      <c r="C178" s="55" t="s">
        <v>40</v>
      </c>
      <c r="D178" s="23" t="s">
        <v>23</v>
      </c>
      <c r="E178" s="22" t="s">
        <v>39</v>
      </c>
      <c r="F178" s="41" t="s">
        <v>43</v>
      </c>
      <c r="G178" s="397" t="s">
        <v>11</v>
      </c>
      <c r="H178" s="45" t="s">
        <v>87</v>
      </c>
      <c r="I178" s="43">
        <v>15028.41</v>
      </c>
    </row>
    <row r="179" spans="1:9" x14ac:dyDescent="0.25">
      <c r="A179" s="412"/>
      <c r="B179" s="58"/>
      <c r="C179" s="58"/>
      <c r="D179" s="6"/>
      <c r="E179" s="7"/>
      <c r="F179" s="6"/>
      <c r="G179" s="392" t="s">
        <v>11</v>
      </c>
      <c r="H179" s="35" t="s">
        <v>88</v>
      </c>
      <c r="I179" s="127">
        <v>5254.03</v>
      </c>
    </row>
    <row r="180" spans="1:9" x14ac:dyDescent="0.25">
      <c r="A180" s="412"/>
      <c r="B180" s="58"/>
      <c r="C180" s="58"/>
      <c r="D180" s="6"/>
      <c r="E180" s="7"/>
      <c r="F180" s="6"/>
      <c r="G180" s="392" t="s">
        <v>11</v>
      </c>
      <c r="H180" s="35" t="s">
        <v>89</v>
      </c>
      <c r="I180" s="127">
        <v>14162.68</v>
      </c>
    </row>
    <row r="181" spans="1:9" x14ac:dyDescent="0.25">
      <c r="A181" s="412"/>
      <c r="B181" s="58"/>
      <c r="C181" s="58"/>
      <c r="D181" s="6"/>
      <c r="E181" s="7"/>
      <c r="F181" s="6"/>
      <c r="G181" s="392" t="s">
        <v>11</v>
      </c>
      <c r="H181" s="35" t="s">
        <v>90</v>
      </c>
      <c r="I181" s="127">
        <v>8625.26</v>
      </c>
    </row>
    <row r="182" spans="1:9" ht="15.75" thickBot="1" x14ac:dyDescent="0.3">
      <c r="A182" s="82"/>
      <c r="B182" s="32"/>
      <c r="C182" s="32"/>
      <c r="D182" s="33"/>
      <c r="E182" s="32"/>
      <c r="F182" s="33"/>
      <c r="G182" s="398" t="s">
        <v>11</v>
      </c>
      <c r="H182" s="29" t="s">
        <v>91</v>
      </c>
      <c r="I182" s="86">
        <v>22484.87</v>
      </c>
    </row>
    <row r="183" spans="1:9" x14ac:dyDescent="0.25">
      <c r="A183" s="155">
        <v>2</v>
      </c>
      <c r="B183" s="138" t="s">
        <v>68</v>
      </c>
      <c r="C183" s="58" t="s">
        <v>40</v>
      </c>
      <c r="D183" s="154" t="s">
        <v>18</v>
      </c>
      <c r="E183" s="409" t="str">
        <f>UPPER(D183)</f>
        <v>ANDISIMA</v>
      </c>
      <c r="F183" s="62" t="s">
        <v>80</v>
      </c>
      <c r="G183" s="166" t="s">
        <v>11</v>
      </c>
      <c r="H183" s="141" t="s">
        <v>81</v>
      </c>
      <c r="I183" s="167">
        <v>58724.23</v>
      </c>
    </row>
    <row r="184" spans="1:9" ht="15.75" thickBot="1" x14ac:dyDescent="0.3">
      <c r="A184" s="74"/>
      <c r="B184" s="47"/>
      <c r="C184" s="47"/>
      <c r="D184" s="33"/>
      <c r="E184" s="410" t="str">
        <f t="shared" ref="E184:E196" si="0">UPPER(D184)</f>
        <v/>
      </c>
      <c r="F184" s="65"/>
      <c r="G184" s="153" t="s">
        <v>11</v>
      </c>
      <c r="H184" s="29" t="s">
        <v>82</v>
      </c>
      <c r="I184" s="158">
        <v>6977.32</v>
      </c>
    </row>
    <row r="185" spans="1:9" ht="15.75" thickBot="1" x14ac:dyDescent="0.3">
      <c r="A185" s="155">
        <v>3</v>
      </c>
      <c r="B185" s="138" t="s">
        <v>68</v>
      </c>
      <c r="C185" s="109"/>
      <c r="D185" s="6" t="s">
        <v>37</v>
      </c>
      <c r="E185" s="154"/>
      <c r="F185" s="7"/>
      <c r="G185" s="7"/>
      <c r="H185" s="156"/>
      <c r="I185" s="92"/>
    </row>
    <row r="186" spans="1:9" ht="15.75" thickBot="1" x14ac:dyDescent="0.3">
      <c r="A186" s="74"/>
      <c r="B186" s="32"/>
      <c r="C186" s="33"/>
      <c r="D186" s="33"/>
      <c r="E186" s="51"/>
      <c r="F186" s="32"/>
      <c r="G186" s="398"/>
      <c r="H186" s="59"/>
      <c r="I186" s="75"/>
    </row>
    <row r="187" spans="1:9" ht="15.75" thickBot="1" x14ac:dyDescent="0.3">
      <c r="A187" s="28">
        <v>3</v>
      </c>
      <c r="B187" s="139" t="s">
        <v>68</v>
      </c>
      <c r="C187" s="55" t="s">
        <v>40</v>
      </c>
      <c r="D187" s="408" t="s">
        <v>31</v>
      </c>
      <c r="E187" s="51" t="str">
        <f t="shared" si="0"/>
        <v>APOSTOL</v>
      </c>
      <c r="F187" s="41" t="s">
        <v>83</v>
      </c>
      <c r="G187" s="50" t="s">
        <v>11</v>
      </c>
      <c r="H187" s="213" t="s">
        <v>84</v>
      </c>
      <c r="I187" s="159">
        <v>28000</v>
      </c>
    </row>
    <row r="188" spans="1:9" ht="45.75" thickBot="1" x14ac:dyDescent="0.3">
      <c r="A188" s="162">
        <v>4</v>
      </c>
      <c r="B188" s="163" t="s">
        <v>68</v>
      </c>
      <c r="C188" s="164" t="s">
        <v>86</v>
      </c>
      <c r="D188" s="165" t="s">
        <v>32</v>
      </c>
      <c r="E188" s="165" t="str">
        <f t="shared" si="0"/>
        <v>ASKLEPIOS SRL</v>
      </c>
      <c r="F188" s="73" t="s">
        <v>49</v>
      </c>
      <c r="G188" s="26" t="s">
        <v>11</v>
      </c>
      <c r="H188" s="36" t="s">
        <v>85</v>
      </c>
      <c r="I188" s="64">
        <v>50875.99</v>
      </c>
    </row>
    <row r="189" spans="1:9" ht="15.75" thickBot="1" x14ac:dyDescent="0.3">
      <c r="A189" s="160">
        <v>6</v>
      </c>
      <c r="B189" s="138" t="s">
        <v>68</v>
      </c>
      <c r="C189" s="7"/>
      <c r="D189" s="7" t="s">
        <v>38</v>
      </c>
      <c r="E189" s="154"/>
      <c r="F189" s="37"/>
      <c r="G189" s="70"/>
      <c r="H189" s="46"/>
      <c r="I189" s="168"/>
    </row>
    <row r="190" spans="1:9" x14ac:dyDescent="0.25">
      <c r="A190" s="28">
        <v>5</v>
      </c>
      <c r="B190" s="139" t="s">
        <v>68</v>
      </c>
      <c r="C190" s="55" t="s">
        <v>40</v>
      </c>
      <c r="D190" s="23" t="s">
        <v>0</v>
      </c>
      <c r="E190" s="408" t="str">
        <f t="shared" si="0"/>
        <v>GENTIANA</v>
      </c>
      <c r="F190" s="142" t="s">
        <v>92</v>
      </c>
      <c r="G190" s="23" t="s">
        <v>11</v>
      </c>
      <c r="H190" s="215" t="s">
        <v>78</v>
      </c>
      <c r="I190" s="157">
        <v>162337.99</v>
      </c>
    </row>
    <row r="191" spans="1:9" ht="15.75" thickBot="1" x14ac:dyDescent="0.3">
      <c r="A191" s="12"/>
      <c r="B191" s="32"/>
      <c r="C191" s="60" t="s">
        <v>93</v>
      </c>
      <c r="D191" s="33"/>
      <c r="E191" s="410" t="str">
        <f t="shared" si="0"/>
        <v/>
      </c>
      <c r="F191" s="65"/>
      <c r="G191" s="398"/>
      <c r="H191" s="29"/>
      <c r="I191" s="86"/>
    </row>
    <row r="192" spans="1:9" ht="15.75" thickBot="1" x14ac:dyDescent="0.3">
      <c r="A192" s="11">
        <v>8</v>
      </c>
      <c r="B192" s="138" t="s">
        <v>68</v>
      </c>
      <c r="C192" s="109"/>
      <c r="D192" s="6" t="s">
        <v>24</v>
      </c>
      <c r="E192" s="154"/>
      <c r="F192" s="7"/>
      <c r="G192" s="62"/>
      <c r="H192" s="90"/>
      <c r="I192" s="115"/>
    </row>
    <row r="193" spans="1:9" ht="15.75" thickBot="1" x14ac:dyDescent="0.3">
      <c r="A193" s="11"/>
      <c r="B193" s="7"/>
      <c r="C193" s="7"/>
      <c r="D193" s="7"/>
      <c r="E193" s="51"/>
      <c r="F193" s="62"/>
      <c r="G193" s="392"/>
      <c r="H193" s="90"/>
      <c r="I193" s="115"/>
    </row>
    <row r="194" spans="1:9" ht="15.75" thickBot="1" x14ac:dyDescent="0.3">
      <c r="A194" s="12"/>
      <c r="B194" s="32"/>
      <c r="C194" s="32"/>
      <c r="D194" s="32"/>
      <c r="E194" s="51"/>
      <c r="F194" s="65"/>
      <c r="G194" s="392"/>
      <c r="H194" s="90"/>
      <c r="I194" s="115"/>
    </row>
    <row r="195" spans="1:9" ht="15.75" thickBot="1" x14ac:dyDescent="0.3">
      <c r="A195" s="11">
        <v>6</v>
      </c>
      <c r="B195" s="139" t="s">
        <v>68</v>
      </c>
      <c r="C195" s="116" t="s">
        <v>40</v>
      </c>
      <c r="D195" s="22" t="s">
        <v>30</v>
      </c>
      <c r="E195" s="51" t="str">
        <f t="shared" si="0"/>
        <v>LUMILEVA FARM</v>
      </c>
      <c r="F195" s="21" t="s">
        <v>50</v>
      </c>
      <c r="G195" s="72" t="s">
        <v>9</v>
      </c>
      <c r="H195" s="215" t="s">
        <v>94</v>
      </c>
      <c r="I195" s="93">
        <v>31532.41</v>
      </c>
    </row>
    <row r="196" spans="1:9" ht="15.75" thickBot="1" x14ac:dyDescent="0.3">
      <c r="A196" s="14">
        <v>7</v>
      </c>
      <c r="B196" s="163" t="s">
        <v>68</v>
      </c>
      <c r="C196" s="117" t="s">
        <v>40</v>
      </c>
      <c r="D196" s="15" t="s">
        <v>25</v>
      </c>
      <c r="E196" s="180" t="str">
        <f t="shared" si="0"/>
        <v>HERACLEUM SRL</v>
      </c>
      <c r="F196" s="26" t="s">
        <v>51</v>
      </c>
      <c r="G196" s="181" t="s">
        <v>11</v>
      </c>
      <c r="H196" s="36" t="s">
        <v>95</v>
      </c>
      <c r="I196" s="54">
        <v>16589</v>
      </c>
    </row>
    <row r="197" spans="1:9" ht="15.75" thickBot="1" x14ac:dyDescent="0.3">
      <c r="A197" s="14"/>
      <c r="B197" s="139"/>
      <c r="C197" s="116"/>
      <c r="D197" s="23"/>
      <c r="E197" s="51"/>
      <c r="F197" s="22"/>
      <c r="G197" s="169"/>
      <c r="H197" s="56"/>
      <c r="I197" s="170"/>
    </row>
    <row r="198" spans="1:9" ht="15.75" thickBot="1" x14ac:dyDescent="0.3">
      <c r="A198" s="28"/>
      <c r="B198" s="139"/>
      <c r="C198" s="55"/>
      <c r="D198" s="72"/>
      <c r="E198" s="51"/>
      <c r="F198" s="72"/>
      <c r="G198" s="72"/>
      <c r="H198" s="44"/>
      <c r="I198" s="101"/>
    </row>
    <row r="199" spans="1:9" ht="15.75" thickBot="1" x14ac:dyDescent="0.3">
      <c r="A199" s="11"/>
      <c r="B199" s="7"/>
      <c r="C199" s="7"/>
      <c r="D199" s="7"/>
      <c r="E199" s="51"/>
      <c r="F199" s="7"/>
      <c r="G199" s="118"/>
      <c r="H199" s="34"/>
      <c r="I199" s="411"/>
    </row>
    <row r="200" spans="1:9" ht="15.75" thickBot="1" x14ac:dyDescent="0.3">
      <c r="A200" s="11"/>
      <c r="B200" s="7"/>
      <c r="C200" s="7"/>
      <c r="D200" s="7"/>
      <c r="E200" s="51"/>
      <c r="F200" s="7"/>
      <c r="G200" s="118"/>
      <c r="H200" s="34"/>
      <c r="I200" s="411"/>
    </row>
    <row r="201" spans="1:9" ht="15.75" thickBot="1" x14ac:dyDescent="0.3">
      <c r="A201" s="11"/>
      <c r="B201" s="7"/>
      <c r="C201" s="7"/>
      <c r="D201" s="7"/>
      <c r="E201" s="51"/>
      <c r="F201" s="7"/>
      <c r="G201" s="118"/>
      <c r="H201" s="34"/>
      <c r="I201" s="411"/>
    </row>
    <row r="202" spans="1:9" ht="15.75" thickBot="1" x14ac:dyDescent="0.3">
      <c r="A202" s="12"/>
      <c r="B202" s="32"/>
      <c r="C202" s="32"/>
      <c r="D202" s="32"/>
      <c r="E202" s="51"/>
      <c r="F202" s="32"/>
      <c r="G202" s="87"/>
      <c r="H202" s="29"/>
      <c r="I202" s="75"/>
    </row>
    <row r="203" spans="1:9" ht="15.75" thickBot="1" x14ac:dyDescent="0.3">
      <c r="A203" s="593" t="s">
        <v>79</v>
      </c>
      <c r="B203" s="594"/>
      <c r="C203" s="594"/>
      <c r="D203" s="594"/>
      <c r="E203" s="594"/>
      <c r="F203" s="594"/>
      <c r="G203" s="594"/>
      <c r="H203" s="595"/>
      <c r="I203" s="57">
        <f>SUM(I178:I202)</f>
        <v>420592.19</v>
      </c>
    </row>
    <row r="204" spans="1:9" ht="30.75" thickBot="1" x14ac:dyDescent="0.3">
      <c r="A204" s="392">
        <v>1</v>
      </c>
      <c r="B204" s="140" t="s">
        <v>69</v>
      </c>
      <c r="C204" s="71" t="s">
        <v>40</v>
      </c>
      <c r="D204" s="48" t="s">
        <v>19</v>
      </c>
      <c r="E204" s="147" t="s">
        <v>97</v>
      </c>
      <c r="F204" s="23" t="s">
        <v>45</v>
      </c>
      <c r="G204" s="22" t="s">
        <v>9</v>
      </c>
      <c r="H204" s="142" t="s">
        <v>96</v>
      </c>
      <c r="I204" s="93">
        <v>27061.48</v>
      </c>
    </row>
    <row r="205" spans="1:9" ht="30" x14ac:dyDescent="0.25">
      <c r="A205" s="569">
        <v>2</v>
      </c>
      <c r="B205" s="140" t="s">
        <v>69</v>
      </c>
      <c r="C205" s="71" t="s">
        <v>40</v>
      </c>
      <c r="D205" s="147"/>
      <c r="E205" s="172" t="s">
        <v>74</v>
      </c>
      <c r="F205" s="41" t="s">
        <v>44</v>
      </c>
      <c r="G205" s="397" t="s">
        <v>9</v>
      </c>
      <c r="H205" s="45" t="s">
        <v>98</v>
      </c>
      <c r="I205" s="298">
        <v>36161.11</v>
      </c>
    </row>
    <row r="206" spans="1:9" x14ac:dyDescent="0.25">
      <c r="A206" s="570"/>
      <c r="B206" s="119"/>
      <c r="C206" s="148"/>
      <c r="D206" s="125"/>
      <c r="E206" s="143"/>
      <c r="F206" s="37"/>
      <c r="G206" s="392" t="s">
        <v>11</v>
      </c>
      <c r="H206" s="34" t="s">
        <v>99</v>
      </c>
      <c r="I206" s="299">
        <v>20563.53</v>
      </c>
    </row>
    <row r="207" spans="1:9" ht="15.75" thickBot="1" x14ac:dyDescent="0.3">
      <c r="A207" s="571"/>
      <c r="B207" s="173"/>
      <c r="C207" s="174"/>
      <c r="D207" s="175"/>
      <c r="E207" s="176"/>
      <c r="F207" s="169"/>
      <c r="G207" s="398" t="s">
        <v>11</v>
      </c>
      <c r="H207" s="161" t="s">
        <v>100</v>
      </c>
      <c r="I207" s="137">
        <v>11690.71</v>
      </c>
    </row>
    <row r="208" spans="1:9" ht="15.75" thickBot="1" x14ac:dyDescent="0.3">
      <c r="A208" s="12"/>
      <c r="B208" s="171"/>
      <c r="C208" s="171"/>
      <c r="D208" s="32"/>
      <c r="E208" s="125"/>
      <c r="F208" s="33"/>
      <c r="G208" s="32"/>
      <c r="H208" s="161"/>
      <c r="I208" s="137"/>
    </row>
    <row r="209" spans="1:9" ht="15.75" thickBot="1" x14ac:dyDescent="0.3">
      <c r="A209" s="28"/>
      <c r="B209" s="52"/>
      <c r="C209" s="52"/>
      <c r="D209" s="26"/>
      <c r="E209" s="147"/>
      <c r="F209" s="25"/>
      <c r="G209" s="27"/>
      <c r="H209" s="36"/>
      <c r="I209" s="102"/>
    </row>
    <row r="210" spans="1:9" ht="15.75" thickBot="1" x14ac:dyDescent="0.3">
      <c r="A210" s="566" t="s">
        <v>13</v>
      </c>
      <c r="B210" s="567"/>
      <c r="C210" s="567"/>
      <c r="D210" s="567"/>
      <c r="E210" s="567"/>
      <c r="F210" s="567"/>
      <c r="G210" s="567"/>
      <c r="H210" s="568"/>
      <c r="I210" s="66">
        <f>SUM(I204:I209)</f>
        <v>95476.829999999987</v>
      </c>
    </row>
    <row r="211" spans="1:9" ht="15.75" thickBot="1" x14ac:dyDescent="0.3">
      <c r="A211" s="572">
        <v>1</v>
      </c>
      <c r="B211" s="574" t="s">
        <v>104</v>
      </c>
      <c r="C211" s="574" t="s">
        <v>103</v>
      </c>
      <c r="D211" s="144"/>
      <c r="E211" s="576"/>
      <c r="F211" s="142" t="s">
        <v>101</v>
      </c>
      <c r="G211" s="23" t="s">
        <v>11</v>
      </c>
      <c r="H211" s="215" t="s">
        <v>102</v>
      </c>
      <c r="I211" s="61">
        <v>10123.35</v>
      </c>
    </row>
    <row r="212" spans="1:9" ht="15.75" thickBot="1" x14ac:dyDescent="0.3">
      <c r="A212" s="573"/>
      <c r="B212" s="575"/>
      <c r="C212" s="575"/>
      <c r="D212" s="87"/>
      <c r="E212" s="577"/>
      <c r="F212" s="73"/>
      <c r="G212" s="15"/>
      <c r="H212" s="39"/>
      <c r="I212" s="54"/>
    </row>
    <row r="213" spans="1:9" ht="15.75" thickBot="1" x14ac:dyDescent="0.3">
      <c r="A213" s="555" t="s">
        <v>27</v>
      </c>
      <c r="B213" s="556"/>
      <c r="C213" s="556"/>
      <c r="D213" s="556"/>
      <c r="E213" s="556"/>
      <c r="F213" s="556"/>
      <c r="G213" s="556"/>
      <c r="H213" s="557"/>
      <c r="I213" s="182">
        <f>SUM(I211)</f>
        <v>10123.35</v>
      </c>
    </row>
    <row r="214" spans="1:9" ht="15.75" thickBot="1" x14ac:dyDescent="0.3">
      <c r="A214" s="558">
        <v>1</v>
      </c>
      <c r="B214" s="521" t="s">
        <v>70</v>
      </c>
      <c r="C214" s="563" t="s">
        <v>109</v>
      </c>
      <c r="D214" s="25" t="s">
        <v>34</v>
      </c>
      <c r="E214" s="527" t="s">
        <v>105</v>
      </c>
      <c r="F214" s="41" t="s">
        <v>46</v>
      </c>
      <c r="G214" s="21" t="s">
        <v>11</v>
      </c>
      <c r="H214" s="67" t="s">
        <v>106</v>
      </c>
      <c r="I214" s="184">
        <v>3593.14</v>
      </c>
    </row>
    <row r="215" spans="1:9" ht="15.75" thickBot="1" x14ac:dyDescent="0.3">
      <c r="A215" s="559"/>
      <c r="B215" s="561"/>
      <c r="C215" s="564"/>
      <c r="D215" s="23" t="s">
        <v>28</v>
      </c>
      <c r="E215" s="528"/>
      <c r="F215" s="121"/>
      <c r="G215" s="404" t="s">
        <v>11</v>
      </c>
      <c r="H215" s="34" t="s">
        <v>107</v>
      </c>
      <c r="I215" s="299">
        <v>13638.15</v>
      </c>
    </row>
    <row r="216" spans="1:9" ht="15.75" thickBot="1" x14ac:dyDescent="0.3">
      <c r="A216" s="560"/>
      <c r="B216" s="562"/>
      <c r="C216" s="565"/>
      <c r="D216" s="15" t="s">
        <v>0</v>
      </c>
      <c r="E216" s="523"/>
      <c r="F216" s="25"/>
      <c r="G216" s="32" t="s">
        <v>11</v>
      </c>
      <c r="H216" s="99" t="s">
        <v>108</v>
      </c>
      <c r="I216" s="137">
        <v>76384.22</v>
      </c>
    </row>
    <row r="217" spans="1:9" ht="15.75" thickBot="1" x14ac:dyDescent="0.3">
      <c r="A217" s="566" t="s">
        <v>47</v>
      </c>
      <c r="B217" s="567"/>
      <c r="C217" s="567"/>
      <c r="D217" s="567"/>
      <c r="E217" s="567"/>
      <c r="F217" s="567"/>
      <c r="G217" s="567"/>
      <c r="H217" s="568"/>
      <c r="I217" s="183">
        <f>I214+I215+I216</f>
        <v>93615.510000000009</v>
      </c>
    </row>
    <row r="218" spans="1:9" x14ac:dyDescent="0.25">
      <c r="A218" s="540">
        <v>1</v>
      </c>
      <c r="B218" s="543" t="s">
        <v>111</v>
      </c>
      <c r="C218" s="179" t="s">
        <v>72</v>
      </c>
      <c r="D218" s="397" t="s">
        <v>59</v>
      </c>
      <c r="E218" s="397" t="s">
        <v>115</v>
      </c>
      <c r="F218" s="397" t="s">
        <v>114</v>
      </c>
      <c r="G218" s="397" t="s">
        <v>11</v>
      </c>
      <c r="H218" s="397" t="s">
        <v>112</v>
      </c>
      <c r="I218" s="185">
        <v>10865.77</v>
      </c>
    </row>
    <row r="219" spans="1:9" x14ac:dyDescent="0.25">
      <c r="A219" s="541"/>
      <c r="B219" s="544"/>
      <c r="C219" s="404" t="s">
        <v>110</v>
      </c>
      <c r="D219" s="404"/>
      <c r="E219" s="404"/>
      <c r="F219" s="404"/>
      <c r="G219" s="404" t="s">
        <v>11</v>
      </c>
      <c r="H219" s="404" t="s">
        <v>113</v>
      </c>
      <c r="I219" s="186">
        <v>14652.72</v>
      </c>
    </row>
    <row r="220" spans="1:9" x14ac:dyDescent="0.25">
      <c r="A220" s="541"/>
      <c r="B220" s="544"/>
      <c r="C220" s="124"/>
      <c r="D220" s="404"/>
      <c r="E220" s="404"/>
      <c r="F220" s="404"/>
      <c r="G220" s="404"/>
      <c r="H220" s="85"/>
      <c r="I220" s="299"/>
    </row>
    <row r="221" spans="1:9" x14ac:dyDescent="0.25">
      <c r="A221" s="541"/>
      <c r="B221" s="544"/>
      <c r="C221" s="124"/>
      <c r="D221" s="404"/>
      <c r="E221" s="404"/>
      <c r="F221" s="404"/>
      <c r="G221" s="404"/>
      <c r="H221" s="85"/>
      <c r="I221" s="299"/>
    </row>
    <row r="222" spans="1:9" ht="15.75" thickBot="1" x14ac:dyDescent="0.3">
      <c r="A222" s="542"/>
      <c r="B222" s="545"/>
      <c r="C222" s="135"/>
      <c r="D222" s="135"/>
      <c r="E222" s="135"/>
      <c r="F222" s="135"/>
      <c r="G222" s="398"/>
      <c r="H222" s="59"/>
      <c r="I222" s="300"/>
    </row>
    <row r="223" spans="1:9" ht="15.75" thickBot="1" x14ac:dyDescent="0.3">
      <c r="A223" s="546" t="s">
        <v>66</v>
      </c>
      <c r="B223" s="547"/>
      <c r="C223" s="547"/>
      <c r="D223" s="547"/>
      <c r="E223" s="547"/>
      <c r="F223" s="547"/>
      <c r="G223" s="547"/>
      <c r="H223" s="548"/>
      <c r="I223" s="131">
        <f>I218+I219+I220+I221+I222</f>
        <v>25518.489999999998</v>
      </c>
    </row>
    <row r="224" spans="1:9" ht="15.75" thickBot="1" x14ac:dyDescent="0.3">
      <c r="A224" s="546" t="s">
        <v>22</v>
      </c>
      <c r="B224" s="549"/>
      <c r="C224" s="549"/>
      <c r="D224" s="549"/>
      <c r="E224" s="549"/>
      <c r="F224" s="549"/>
      <c r="G224" s="549"/>
      <c r="H224" s="550"/>
      <c r="I224" s="57">
        <f>I177+I203+I210+I213+I217+I223</f>
        <v>674194.77</v>
      </c>
    </row>
  </sheetData>
  <mergeCells count="181">
    <mergeCell ref="AA108:AA109"/>
    <mergeCell ref="AB108:AB109"/>
    <mergeCell ref="AC108:AC109"/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  <mergeCell ref="A20:F20"/>
    <mergeCell ref="K20:R20"/>
    <mergeCell ref="V20:AB20"/>
    <mergeCell ref="W8:W9"/>
    <mergeCell ref="V10:V13"/>
    <mergeCell ref="W10:W13"/>
    <mergeCell ref="V14:V15"/>
    <mergeCell ref="W14:W15"/>
    <mergeCell ref="V16:V17"/>
    <mergeCell ref="W16:W17"/>
    <mergeCell ref="V46:AB46"/>
    <mergeCell ref="AF42:AF45"/>
    <mergeCell ref="AA27:AA28"/>
    <mergeCell ref="W29:W31"/>
    <mergeCell ref="V35:V39"/>
    <mergeCell ref="W35:W39"/>
    <mergeCell ref="K24:K40"/>
    <mergeCell ref="V27:V28"/>
    <mergeCell ref="W27:W28"/>
    <mergeCell ref="V18:V19"/>
    <mergeCell ref="W18:W19"/>
    <mergeCell ref="X18:X19"/>
    <mergeCell ref="K50:K54"/>
    <mergeCell ref="L50:L54"/>
    <mergeCell ref="M50:M54"/>
    <mergeCell ref="O50:O54"/>
    <mergeCell ref="V50:V51"/>
    <mergeCell ref="W50:W54"/>
    <mergeCell ref="A41:F41"/>
    <mergeCell ref="K41:R41"/>
    <mergeCell ref="V41:AB41"/>
    <mergeCell ref="V42:V45"/>
    <mergeCell ref="W42:W45"/>
    <mergeCell ref="A61:F61"/>
    <mergeCell ref="K61:R61"/>
    <mergeCell ref="V61:AB61"/>
    <mergeCell ref="K62:K63"/>
    <mergeCell ref="L62:L63"/>
    <mergeCell ref="M62:M63"/>
    <mergeCell ref="O62:O63"/>
    <mergeCell ref="Y62:Y63"/>
    <mergeCell ref="A55:F55"/>
    <mergeCell ref="K55:R55"/>
    <mergeCell ref="V55:AB55"/>
    <mergeCell ref="K56:K60"/>
    <mergeCell ref="L56:L60"/>
    <mergeCell ref="M56:M60"/>
    <mergeCell ref="O56:O60"/>
    <mergeCell ref="V56:V57"/>
    <mergeCell ref="W56:W60"/>
    <mergeCell ref="AA56:AA57"/>
    <mergeCell ref="V64:V65"/>
    <mergeCell ref="AA64:AA65"/>
    <mergeCell ref="K66:K73"/>
    <mergeCell ref="L66:L73"/>
    <mergeCell ref="M66:M73"/>
    <mergeCell ref="O66:O73"/>
    <mergeCell ref="V66:V76"/>
    <mergeCell ref="Y66:Y73"/>
    <mergeCell ref="K74:K76"/>
    <mergeCell ref="L74:L76"/>
    <mergeCell ref="M74:M76"/>
    <mergeCell ref="O74:O76"/>
    <mergeCell ref="A77:F77"/>
    <mergeCell ref="K77:R77"/>
    <mergeCell ref="V77:AB77"/>
    <mergeCell ref="V85:V87"/>
    <mergeCell ref="W85:W87"/>
    <mergeCell ref="AA85:AA86"/>
    <mergeCell ref="AA79:AA80"/>
    <mergeCell ref="W81:W82"/>
    <mergeCell ref="W83:W84"/>
    <mergeCell ref="AA88:AA89"/>
    <mergeCell ref="V90:V92"/>
    <mergeCell ref="W90:W92"/>
    <mergeCell ref="V93:V95"/>
    <mergeCell ref="W93:W95"/>
    <mergeCell ref="AA121:AA122"/>
    <mergeCell ref="AB121:AB122"/>
    <mergeCell ref="AC121:AC122"/>
    <mergeCell ref="W125:W126"/>
    <mergeCell ref="AA125:AA126"/>
    <mergeCell ref="AB125:AB126"/>
    <mergeCell ref="AC125:AC126"/>
    <mergeCell ref="W110:W111"/>
    <mergeCell ref="V112:V117"/>
    <mergeCell ref="W112:W118"/>
    <mergeCell ref="V119:V120"/>
    <mergeCell ref="W119:W120"/>
    <mergeCell ref="V121:V122"/>
    <mergeCell ref="W121:W122"/>
    <mergeCell ref="V105:V107"/>
    <mergeCell ref="V108:V109"/>
    <mergeCell ref="W108:W109"/>
    <mergeCell ref="V96:V98"/>
    <mergeCell ref="W96:W98"/>
    <mergeCell ref="W127:W128"/>
    <mergeCell ref="W129:W130"/>
    <mergeCell ref="W131:W132"/>
    <mergeCell ref="W133:W134"/>
    <mergeCell ref="V135:V136"/>
    <mergeCell ref="W135:W136"/>
    <mergeCell ref="K88:K139"/>
    <mergeCell ref="L88:L139"/>
    <mergeCell ref="V88:V89"/>
    <mergeCell ref="W88:W89"/>
    <mergeCell ref="V99:V100"/>
    <mergeCell ref="W99:W100"/>
    <mergeCell ref="V101:V104"/>
    <mergeCell ref="W101:W103"/>
    <mergeCell ref="AA135:AA136"/>
    <mergeCell ref="W137:W138"/>
    <mergeCell ref="AA137:AA138"/>
    <mergeCell ref="AB137:AB138"/>
    <mergeCell ref="AC137:AC138"/>
    <mergeCell ref="A140:F140"/>
    <mergeCell ref="K140:R140"/>
    <mergeCell ref="V140:AB140"/>
    <mergeCell ref="AA141:AA142"/>
    <mergeCell ref="AC141:AC142"/>
    <mergeCell ref="V156:AB156"/>
    <mergeCell ref="B168:I168"/>
    <mergeCell ref="A177:H177"/>
    <mergeCell ref="A203:H203"/>
    <mergeCell ref="V152:V153"/>
    <mergeCell ref="W152:W153"/>
    <mergeCell ref="Y152:Y153"/>
    <mergeCell ref="Z152:Z153"/>
    <mergeCell ref="AA152:AA153"/>
    <mergeCell ref="K155:R155"/>
    <mergeCell ref="V155:AB155"/>
    <mergeCell ref="V146:AB146"/>
    <mergeCell ref="V147:V148"/>
    <mergeCell ref="W147:W148"/>
    <mergeCell ref="V149:V151"/>
    <mergeCell ref="W149:W151"/>
    <mergeCell ref="V141:V142"/>
    <mergeCell ref="W141:W142"/>
    <mergeCell ref="V143:V144"/>
    <mergeCell ref="W143:W144"/>
    <mergeCell ref="Y143:Y144"/>
    <mergeCell ref="Z143:Z144"/>
    <mergeCell ref="AA143:AA144"/>
    <mergeCell ref="AB141:AB142"/>
    <mergeCell ref="A218:A222"/>
    <mergeCell ref="B218:B222"/>
    <mergeCell ref="A223:H223"/>
    <mergeCell ref="A224:H224"/>
    <mergeCell ref="AA14:AA15"/>
    <mergeCell ref="W21:W26"/>
    <mergeCell ref="V21:V25"/>
    <mergeCell ref="AA99:AA100"/>
    <mergeCell ref="AA101:AA102"/>
    <mergeCell ref="A213:H213"/>
    <mergeCell ref="A214:A216"/>
    <mergeCell ref="B214:B216"/>
    <mergeCell ref="C214:C216"/>
    <mergeCell ref="E214:E216"/>
    <mergeCell ref="A217:H217"/>
    <mergeCell ref="A205:A207"/>
    <mergeCell ref="A210:H210"/>
    <mergeCell ref="A211:A212"/>
    <mergeCell ref="B211:B212"/>
    <mergeCell ref="C211:C212"/>
    <mergeCell ref="E211:E212"/>
    <mergeCell ref="A156:F156"/>
    <mergeCell ref="K156:R156"/>
    <mergeCell ref="K146:R146"/>
  </mergeCells>
  <pageMargins left="0" right="0" top="0" bottom="0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workbookViewId="0">
      <selection activeCell="E66" sqref="E66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" customWidth="1"/>
  </cols>
  <sheetData>
    <row r="2" spans="1:9" ht="15.75" x14ac:dyDescent="0.25">
      <c r="A2" s="18"/>
      <c r="B2" s="18"/>
      <c r="C2" s="18"/>
      <c r="D2" s="19" t="s">
        <v>290</v>
      </c>
      <c r="E2" s="19"/>
      <c r="F2" s="18"/>
      <c r="G2" s="20" t="s">
        <v>155</v>
      </c>
    </row>
    <row r="4" spans="1:9" ht="15.75" thickBot="1" x14ac:dyDescent="0.3">
      <c r="H4" s="13"/>
    </row>
    <row r="5" spans="1:9" ht="26.25" x14ac:dyDescent="0.25">
      <c r="A5" s="4" t="s">
        <v>1</v>
      </c>
      <c r="B5" s="1" t="s">
        <v>2</v>
      </c>
      <c r="C5" s="353" t="s">
        <v>73</v>
      </c>
      <c r="D5" s="1" t="s">
        <v>3</v>
      </c>
      <c r="E5" s="2" t="s">
        <v>4</v>
      </c>
      <c r="F5" s="2" t="s">
        <v>15</v>
      </c>
      <c r="G5" s="2" t="s">
        <v>5</v>
      </c>
      <c r="H5" s="8" t="s">
        <v>12</v>
      </c>
    </row>
    <row r="6" spans="1:9" ht="15.75" thickBot="1" x14ac:dyDescent="0.3">
      <c r="A6" s="24" t="s">
        <v>6</v>
      </c>
      <c r="B6" s="3"/>
      <c r="C6" s="3"/>
      <c r="D6" s="3"/>
      <c r="E6" s="3" t="s">
        <v>7</v>
      </c>
      <c r="F6" s="3" t="s">
        <v>14</v>
      </c>
      <c r="G6" s="3" t="s">
        <v>8</v>
      </c>
      <c r="H6" s="9" t="s">
        <v>10</v>
      </c>
    </row>
    <row r="7" spans="1:9" ht="25.5" hidden="1" x14ac:dyDescent="0.25">
      <c r="A7" s="291">
        <v>1</v>
      </c>
      <c r="B7" s="339" t="s">
        <v>153</v>
      </c>
      <c r="C7" s="218"/>
      <c r="D7" s="305"/>
      <c r="E7" s="218"/>
      <c r="F7" s="266"/>
      <c r="G7" s="118"/>
      <c r="H7" s="674"/>
    </row>
    <row r="8" spans="1:9" ht="15.75" hidden="1" thickBot="1" x14ac:dyDescent="0.3">
      <c r="A8" s="207"/>
      <c r="B8" s="201"/>
      <c r="C8" s="204"/>
      <c r="D8" s="204"/>
      <c r="E8" s="204"/>
      <c r="F8" s="250"/>
      <c r="G8" s="34"/>
      <c r="H8" s="691"/>
    </row>
    <row r="9" spans="1:9" hidden="1" x14ac:dyDescent="0.25">
      <c r="A9" s="291">
        <v>2</v>
      </c>
      <c r="B9" s="339" t="s">
        <v>126</v>
      </c>
      <c r="C9" s="22"/>
      <c r="D9" s="335"/>
      <c r="E9" s="22"/>
      <c r="F9" s="263"/>
      <c r="G9" s="45"/>
      <c r="H9" s="40"/>
      <c r="I9" s="256">
        <v>500</v>
      </c>
    </row>
    <row r="10" spans="1:9" ht="15.75" hidden="1" thickBot="1" x14ac:dyDescent="0.3">
      <c r="A10" s="146"/>
      <c r="B10" s="340"/>
      <c r="C10" s="7"/>
      <c r="D10" s="7"/>
      <c r="E10" s="7"/>
      <c r="F10" s="342"/>
      <c r="G10" s="342"/>
      <c r="H10" s="127"/>
    </row>
    <row r="11" spans="1:9" ht="15.75" hidden="1" thickBot="1" x14ac:dyDescent="0.3">
      <c r="A11" s="692" t="s">
        <v>154</v>
      </c>
      <c r="B11" s="516"/>
      <c r="C11" s="516"/>
      <c r="D11" s="516"/>
      <c r="E11" s="516"/>
      <c r="F11" s="516"/>
      <c r="G11" s="693"/>
      <c r="H11" s="231">
        <f>H7</f>
        <v>0</v>
      </c>
    </row>
    <row r="12" spans="1:9" hidden="1" x14ac:dyDescent="0.25">
      <c r="A12" s="291">
        <v>1</v>
      </c>
      <c r="B12" s="538" t="s">
        <v>111</v>
      </c>
      <c r="C12" s="216"/>
      <c r="D12" s="218"/>
      <c r="E12" s="218"/>
      <c r="F12" s="272"/>
      <c r="G12" s="34"/>
      <c r="H12" s="345"/>
    </row>
    <row r="13" spans="1:9" hidden="1" x14ac:dyDescent="0.25">
      <c r="A13" s="146"/>
      <c r="B13" s="539"/>
      <c r="C13" s="220"/>
      <c r="D13" s="204"/>
      <c r="E13" s="204"/>
      <c r="F13" s="272"/>
      <c r="G13" s="34"/>
      <c r="H13" s="40"/>
    </row>
    <row r="14" spans="1:9" ht="15.75" hidden="1" thickBot="1" x14ac:dyDescent="0.3">
      <c r="A14" s="207"/>
      <c r="B14" s="533"/>
      <c r="C14" s="217"/>
      <c r="D14" s="203"/>
      <c r="E14" s="203"/>
      <c r="F14" s="280"/>
      <c r="G14" s="29"/>
      <c r="H14" s="86"/>
    </row>
    <row r="15" spans="1:9" ht="15.75" hidden="1" thickBot="1" x14ac:dyDescent="0.3">
      <c r="A15" s="228"/>
      <c r="B15" s="338"/>
      <c r="C15" s="32"/>
      <c r="D15" s="241"/>
      <c r="E15" s="242"/>
      <c r="F15" s="247"/>
      <c r="G15" s="56"/>
      <c r="H15" s="255"/>
    </row>
    <row r="16" spans="1:9" hidden="1" x14ac:dyDescent="0.25">
      <c r="A16" s="238">
        <v>2</v>
      </c>
      <c r="B16" s="694" t="s">
        <v>111</v>
      </c>
      <c r="C16" s="218"/>
      <c r="D16" s="218"/>
      <c r="E16" s="28"/>
      <c r="F16" s="223"/>
      <c r="G16" s="34"/>
      <c r="H16" s="299"/>
    </row>
    <row r="17" spans="1:14" ht="15.75" hidden="1" thickBot="1" x14ac:dyDescent="0.3">
      <c r="A17" s="240"/>
      <c r="B17" s="695"/>
      <c r="C17" s="334"/>
      <c r="D17" s="204"/>
      <c r="E17" s="11"/>
      <c r="F17" s="337"/>
      <c r="G17" s="271"/>
      <c r="H17" s="331"/>
    </row>
    <row r="18" spans="1:14" hidden="1" x14ac:dyDescent="0.25">
      <c r="A18" s="238">
        <v>3</v>
      </c>
      <c r="B18" s="538" t="s">
        <v>111</v>
      </c>
      <c r="C18" s="218"/>
      <c r="D18" s="218"/>
      <c r="E18" s="218"/>
      <c r="F18" s="272"/>
      <c r="G18" s="34"/>
      <c r="H18" s="298"/>
    </row>
    <row r="19" spans="1:14" hidden="1" x14ac:dyDescent="0.25">
      <c r="A19" s="239"/>
      <c r="B19" s="539"/>
      <c r="C19" s="334"/>
      <c r="D19" s="204"/>
      <c r="E19" s="204"/>
      <c r="F19" s="272"/>
      <c r="G19" s="34"/>
      <c r="H19" s="299"/>
    </row>
    <row r="20" spans="1:14" ht="15.75" hidden="1" thickBot="1" x14ac:dyDescent="0.3">
      <c r="A20" s="240"/>
      <c r="B20" s="696"/>
      <c r="C20" s="203"/>
      <c r="D20" s="203"/>
      <c r="E20" s="203"/>
      <c r="F20" s="272"/>
      <c r="G20" s="34"/>
      <c r="H20" s="300"/>
    </row>
    <row r="21" spans="1:14" ht="15" hidden="1" customHeight="1" x14ac:dyDescent="0.25">
      <c r="A21" s="685">
        <v>4</v>
      </c>
      <c r="B21" s="687" t="s">
        <v>111</v>
      </c>
      <c r="C21" s="220"/>
      <c r="D21" s="640"/>
      <c r="E21" s="646"/>
      <c r="F21" s="278"/>
      <c r="G21" s="94"/>
      <c r="H21" s="281"/>
    </row>
    <row r="22" spans="1:14" ht="15.75" hidden="1" thickBot="1" x14ac:dyDescent="0.3">
      <c r="A22" s="686"/>
      <c r="B22" s="688"/>
      <c r="C22" s="217"/>
      <c r="D22" s="528"/>
      <c r="E22" s="689"/>
      <c r="F22" s="243"/>
      <c r="G22" s="34"/>
      <c r="H22" s="40"/>
    </row>
    <row r="23" spans="1:14" hidden="1" x14ac:dyDescent="0.25">
      <c r="A23" s="686"/>
      <c r="B23" s="230"/>
      <c r="C23" s="7"/>
      <c r="D23" s="528"/>
      <c r="E23" s="689"/>
      <c r="F23" s="243"/>
      <c r="G23" s="34"/>
      <c r="H23" s="40"/>
      <c r="N23" s="343"/>
    </row>
    <row r="24" spans="1:14" ht="15.75" hidden="1" thickBot="1" x14ac:dyDescent="0.3">
      <c r="A24" s="671"/>
      <c r="B24" s="229"/>
      <c r="C24" s="344"/>
      <c r="D24" s="523"/>
      <c r="E24" s="690"/>
      <c r="F24" s="197"/>
      <c r="G24" s="34"/>
      <c r="H24" s="300"/>
    </row>
    <row r="25" spans="1:14" ht="15.75" hidden="1" customHeight="1" thickBot="1" x14ac:dyDescent="0.3">
      <c r="A25" s="603" t="s">
        <v>66</v>
      </c>
      <c r="B25" s="680"/>
      <c r="C25" s="680"/>
      <c r="D25" s="680"/>
      <c r="E25" s="680"/>
      <c r="F25" s="680"/>
      <c r="G25" s="681"/>
      <c r="H25" s="246">
        <f>SUM(H12:H24)</f>
        <v>0</v>
      </c>
    </row>
    <row r="26" spans="1:14" ht="15" hidden="1" customHeight="1" x14ac:dyDescent="0.25">
      <c r="A26" s="277">
        <v>1</v>
      </c>
      <c r="B26" s="235" t="s">
        <v>130</v>
      </c>
      <c r="C26" s="319"/>
      <c r="D26" s="218"/>
      <c r="E26" s="218"/>
      <c r="F26" s="315"/>
      <c r="G26" s="84"/>
      <c r="H26" s="298"/>
    </row>
    <row r="27" spans="1:14" ht="15" hidden="1" customHeight="1" thickBot="1" x14ac:dyDescent="0.3">
      <c r="A27" s="211"/>
      <c r="B27" s="212"/>
      <c r="C27" s="251"/>
      <c r="D27" s="204"/>
      <c r="E27" s="204"/>
      <c r="F27" s="245"/>
      <c r="G27" s="85"/>
      <c r="H27" s="299"/>
    </row>
    <row r="28" spans="1:14" ht="15" hidden="1" customHeight="1" x14ac:dyDescent="0.25">
      <c r="A28" s="211"/>
      <c r="B28" s="212"/>
      <c r="C28" s="37"/>
      <c r="D28" s="204"/>
      <c r="E28" s="204"/>
      <c r="F28" s="245"/>
      <c r="G28" s="85"/>
      <c r="H28" s="299"/>
    </row>
    <row r="29" spans="1:14" ht="15" hidden="1" customHeight="1" thickBot="1" x14ac:dyDescent="0.3">
      <c r="A29" s="316"/>
      <c r="B29" s="317"/>
      <c r="C29" s="318"/>
      <c r="D29" s="203"/>
      <c r="E29" s="217"/>
      <c r="F29" s="275"/>
      <c r="G29" s="59"/>
      <c r="H29" s="300"/>
    </row>
    <row r="30" spans="1:14" ht="15.75" hidden="1" thickBot="1" x14ac:dyDescent="0.3">
      <c r="A30" s="511" t="s">
        <v>131</v>
      </c>
      <c r="B30" s="512"/>
      <c r="C30" s="512"/>
      <c r="D30" s="512"/>
      <c r="E30" s="512"/>
      <c r="F30" s="512"/>
      <c r="G30" s="513"/>
      <c r="H30" s="16">
        <f>SUM(H26:H29)</f>
        <v>0</v>
      </c>
    </row>
    <row r="31" spans="1:14" hidden="1" x14ac:dyDescent="0.25">
      <c r="A31" s="261">
        <v>1</v>
      </c>
      <c r="B31" s="321" t="s">
        <v>139</v>
      </c>
      <c r="C31" s="220"/>
      <c r="D31" s="220"/>
      <c r="E31" s="204"/>
      <c r="F31" s="311"/>
      <c r="G31" s="322"/>
      <c r="H31" s="682"/>
    </row>
    <row r="32" spans="1:14" ht="15.75" hidden="1" thickBot="1" x14ac:dyDescent="0.3">
      <c r="A32" s="261"/>
      <c r="B32" s="261"/>
      <c r="C32" s="217"/>
      <c r="D32" s="220"/>
      <c r="E32" s="204"/>
      <c r="F32" s="262"/>
      <c r="G32" s="320"/>
      <c r="H32" s="525"/>
    </row>
    <row r="33" spans="1:8" ht="15.75" hidden="1" thickBot="1" x14ac:dyDescent="0.3">
      <c r="A33" s="351"/>
      <c r="B33" s="329"/>
      <c r="C33" s="329" t="s">
        <v>147</v>
      </c>
      <c r="D33" s="329"/>
      <c r="E33" s="352"/>
      <c r="F33" s="332"/>
      <c r="G33" s="333"/>
      <c r="H33" s="16">
        <f>H31</f>
        <v>0</v>
      </c>
    </row>
    <row r="34" spans="1:8" x14ac:dyDescent="0.25">
      <c r="A34" s="346">
        <v>1</v>
      </c>
      <c r="B34" s="478" t="s">
        <v>184</v>
      </c>
      <c r="C34" s="216" t="s">
        <v>271</v>
      </c>
      <c r="D34" s="514" t="s">
        <v>122</v>
      </c>
      <c r="E34" s="28" t="s">
        <v>272</v>
      </c>
      <c r="F34" s="118" t="s">
        <v>273</v>
      </c>
      <c r="G34" s="34" t="s">
        <v>274</v>
      </c>
      <c r="H34" s="536">
        <v>160.37</v>
      </c>
    </row>
    <row r="35" spans="1:8" ht="15.75" thickBot="1" x14ac:dyDescent="0.3">
      <c r="A35" s="313"/>
      <c r="B35" s="479" t="s">
        <v>183</v>
      </c>
      <c r="C35" s="204"/>
      <c r="D35" s="515"/>
      <c r="E35" s="11"/>
      <c r="F35" s="118"/>
      <c r="G35" s="34"/>
      <c r="H35" s="537"/>
    </row>
    <row r="36" spans="1:8" hidden="1" x14ac:dyDescent="0.25">
      <c r="A36" s="309">
        <v>2</v>
      </c>
      <c r="B36" s="348" t="s">
        <v>117</v>
      </c>
      <c r="C36" s="310"/>
      <c r="D36" s="204"/>
      <c r="E36" s="37"/>
      <c r="F36" s="245"/>
      <c r="G36" s="94"/>
      <c r="H36" s="312"/>
    </row>
    <row r="37" spans="1:8" ht="12.75" hidden="1" customHeight="1" thickBot="1" x14ac:dyDescent="0.3">
      <c r="A37" s="347"/>
      <c r="B37" s="349"/>
      <c r="C37" s="257"/>
      <c r="D37" s="203"/>
      <c r="E37" s="42"/>
      <c r="F37" s="266"/>
      <c r="G37" s="34"/>
      <c r="H37" s="282"/>
    </row>
    <row r="38" spans="1:8" hidden="1" x14ac:dyDescent="0.25">
      <c r="A38" s="670">
        <v>2</v>
      </c>
      <c r="B38" s="683" t="s">
        <v>117</v>
      </c>
      <c r="C38" s="330"/>
      <c r="D38" s="514"/>
      <c r="E38" s="227"/>
      <c r="F38" s="530"/>
      <c r="G38" s="684"/>
      <c r="H38" s="524"/>
    </row>
    <row r="39" spans="1:8" ht="15.75" hidden="1" thickBot="1" x14ac:dyDescent="0.3">
      <c r="A39" s="671"/>
      <c r="B39" s="677"/>
      <c r="C39" s="341"/>
      <c r="D39" s="525"/>
      <c r="E39" s="237"/>
      <c r="F39" s="525"/>
      <c r="G39" s="525"/>
      <c r="H39" s="525"/>
    </row>
    <row r="40" spans="1:8" ht="15.75" hidden="1" thickBot="1" x14ac:dyDescent="0.3">
      <c r="A40" s="675">
        <v>3</v>
      </c>
      <c r="B40" s="676" t="s">
        <v>117</v>
      </c>
      <c r="C40" s="678"/>
      <c r="D40" s="678"/>
      <c r="E40" s="678"/>
      <c r="F40" s="329"/>
      <c r="G40" s="329"/>
      <c r="H40" s="98"/>
    </row>
    <row r="41" spans="1:8" ht="15.75" hidden="1" thickBot="1" x14ac:dyDescent="0.3">
      <c r="A41" s="635"/>
      <c r="B41" s="677"/>
      <c r="C41" s="679"/>
      <c r="D41" s="679"/>
      <c r="E41" s="679"/>
      <c r="F41" s="329"/>
      <c r="G41" s="329"/>
      <c r="H41" s="57"/>
    </row>
    <row r="42" spans="1:8" hidden="1" x14ac:dyDescent="0.25">
      <c r="A42" s="254">
        <v>3</v>
      </c>
      <c r="B42" s="260" t="s">
        <v>117</v>
      </c>
      <c r="C42" s="330"/>
      <c r="D42" s="218"/>
      <c r="E42" s="227"/>
      <c r="F42" s="530"/>
      <c r="G42" s="672"/>
      <c r="H42" s="674"/>
    </row>
    <row r="43" spans="1:8" ht="15.75" hidden="1" thickBot="1" x14ac:dyDescent="0.3">
      <c r="A43" s="258"/>
      <c r="B43" s="341"/>
      <c r="C43" s="341"/>
      <c r="D43" s="203"/>
      <c r="E43" s="251"/>
      <c r="F43" s="525"/>
      <c r="G43" s="673"/>
      <c r="H43" s="537"/>
    </row>
    <row r="44" spans="1:8" ht="15.75" thickBot="1" x14ac:dyDescent="0.3">
      <c r="A44" s="511" t="s">
        <v>138</v>
      </c>
      <c r="B44" s="512"/>
      <c r="C44" s="512"/>
      <c r="D44" s="512"/>
      <c r="E44" s="512"/>
      <c r="F44" s="512"/>
      <c r="G44" s="513"/>
      <c r="H44" s="98">
        <f>H42+H34+H35+H37+H38+H36</f>
        <v>160.37</v>
      </c>
    </row>
    <row r="45" spans="1:8" ht="15.75" hidden="1" thickBot="1" x14ac:dyDescent="0.3">
      <c r="A45" s="350">
        <v>1</v>
      </c>
      <c r="B45" s="287" t="s">
        <v>104</v>
      </c>
      <c r="C45" s="234"/>
      <c r="D45" s="218"/>
      <c r="E45" s="218"/>
      <c r="F45" s="252"/>
      <c r="G45" s="45"/>
      <c r="H45" s="270"/>
    </row>
    <row r="46" spans="1:8" ht="15.75" hidden="1" thickBot="1" x14ac:dyDescent="0.3">
      <c r="A46" s="248"/>
      <c r="B46" s="288"/>
      <c r="C46" s="264"/>
      <c r="D46" s="204"/>
      <c r="E46" s="204"/>
      <c r="F46" s="63"/>
      <c r="G46" s="34"/>
      <c r="H46" s="98"/>
    </row>
    <row r="47" spans="1:8" ht="15.75" hidden="1" thickBot="1" x14ac:dyDescent="0.3">
      <c r="A47" s="286">
        <v>2</v>
      </c>
      <c r="B47" s="287" t="s">
        <v>104</v>
      </c>
      <c r="C47" s="279"/>
      <c r="D47" s="287"/>
      <c r="E47" s="287"/>
      <c r="F47" s="216"/>
      <c r="G47" s="287"/>
      <c r="H47" s="284"/>
    </row>
    <row r="48" spans="1:8" ht="15.75" hidden="1" thickBot="1" x14ac:dyDescent="0.3">
      <c r="A48" s="285"/>
      <c r="B48" s="288"/>
      <c r="C48" s="289"/>
      <c r="D48" s="248"/>
      <c r="E48" s="248"/>
      <c r="F48" s="248"/>
      <c r="G48" s="248"/>
      <c r="H48" s="98"/>
    </row>
    <row r="49" spans="1:8" ht="15.75" hidden="1" thickBot="1" x14ac:dyDescent="0.3">
      <c r="A49" s="336"/>
      <c r="B49" s="517" t="s">
        <v>27</v>
      </c>
      <c r="C49" s="512"/>
      <c r="D49" s="517"/>
      <c r="E49" s="517"/>
      <c r="F49" s="517"/>
      <c r="G49" s="517"/>
      <c r="H49" s="98">
        <f>H47+H45</f>
        <v>0</v>
      </c>
    </row>
    <row r="50" spans="1:8" ht="16.5" thickBot="1" x14ac:dyDescent="0.3">
      <c r="A50" s="14"/>
      <c r="B50" s="15"/>
      <c r="C50" s="15"/>
      <c r="D50" s="512" t="s">
        <v>135</v>
      </c>
      <c r="E50" s="512"/>
      <c r="F50" s="15"/>
      <c r="G50" s="15"/>
      <c r="H50" s="232">
        <f>H25+H44+H11+H30+H33+H49</f>
        <v>160.37</v>
      </c>
    </row>
    <row r="52" spans="1:8" x14ac:dyDescent="0.25">
      <c r="H52" s="76"/>
    </row>
    <row r="53" spans="1:8" x14ac:dyDescent="0.25">
      <c r="H53" s="76"/>
    </row>
    <row r="61" spans="1:8" x14ac:dyDescent="0.25">
      <c r="F61" s="202"/>
    </row>
  </sheetData>
  <mergeCells count="31">
    <mergeCell ref="A21:A24"/>
    <mergeCell ref="B21:B22"/>
    <mergeCell ref="D21:D24"/>
    <mergeCell ref="E21:E24"/>
    <mergeCell ref="H7:H8"/>
    <mergeCell ref="A11:G11"/>
    <mergeCell ref="B12:B14"/>
    <mergeCell ref="B16:B17"/>
    <mergeCell ref="B18:B20"/>
    <mergeCell ref="H38:H39"/>
    <mergeCell ref="A25:G25"/>
    <mergeCell ref="A30:G30"/>
    <mergeCell ref="H31:H32"/>
    <mergeCell ref="H34:H35"/>
    <mergeCell ref="A38:A39"/>
    <mergeCell ref="B38:B39"/>
    <mergeCell ref="D38:D39"/>
    <mergeCell ref="F38:F39"/>
    <mergeCell ref="G38:G39"/>
    <mergeCell ref="D34:D35"/>
    <mergeCell ref="A40:A41"/>
    <mergeCell ref="B40:B41"/>
    <mergeCell ref="C40:C41"/>
    <mergeCell ref="D40:D41"/>
    <mergeCell ref="E40:E41"/>
    <mergeCell ref="G42:G43"/>
    <mergeCell ref="H42:H43"/>
    <mergeCell ref="A44:G44"/>
    <mergeCell ref="B49:G49"/>
    <mergeCell ref="D50:E50"/>
    <mergeCell ref="F42:F43"/>
  </mergeCells>
  <pageMargins left="0.2" right="0.2" top="0.75" bottom="0.75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tabSelected="1" workbookViewId="0">
      <selection activeCell="M33" sqref="M3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8"/>
      <c r="B2" s="18"/>
      <c r="C2" s="18"/>
      <c r="D2" s="19" t="s">
        <v>288</v>
      </c>
      <c r="E2" s="19"/>
      <c r="F2" s="18"/>
      <c r="G2" s="20" t="s">
        <v>17</v>
      </c>
    </row>
    <row r="4" spans="1:9" ht="15.75" thickBot="1" x14ac:dyDescent="0.3">
      <c r="H4" s="13"/>
    </row>
    <row r="5" spans="1:9" ht="26.25" x14ac:dyDescent="0.25">
      <c r="A5" s="4" t="s">
        <v>1</v>
      </c>
      <c r="B5" s="1" t="s">
        <v>2</v>
      </c>
      <c r="C5" s="477" t="s">
        <v>73</v>
      </c>
      <c r="D5" s="1" t="s">
        <v>3</v>
      </c>
      <c r="E5" s="2" t="s">
        <v>4</v>
      </c>
      <c r="F5" s="2" t="s">
        <v>15</v>
      </c>
      <c r="G5" s="2" t="s">
        <v>5</v>
      </c>
      <c r="H5" s="8" t="s">
        <v>12</v>
      </c>
    </row>
    <row r="6" spans="1:9" ht="15.75" thickBot="1" x14ac:dyDescent="0.3">
      <c r="A6" s="24" t="s">
        <v>6</v>
      </c>
      <c r="B6" s="3"/>
      <c r="C6" s="3"/>
      <c r="D6" s="3"/>
      <c r="E6" s="3" t="s">
        <v>7</v>
      </c>
      <c r="F6" s="3" t="s">
        <v>14</v>
      </c>
      <c r="G6" s="3" t="s">
        <v>8</v>
      </c>
      <c r="H6" s="9" t="s">
        <v>10</v>
      </c>
    </row>
    <row r="7" spans="1:9" x14ac:dyDescent="0.25">
      <c r="A7" s="291">
        <v>1</v>
      </c>
      <c r="B7" s="465" t="s">
        <v>126</v>
      </c>
      <c r="C7" s="218" t="s">
        <v>156</v>
      </c>
      <c r="D7" s="459" t="s">
        <v>123</v>
      </c>
      <c r="E7" s="218" t="s">
        <v>193</v>
      </c>
      <c r="F7" s="266" t="s">
        <v>190</v>
      </c>
      <c r="G7" s="34" t="s">
        <v>275</v>
      </c>
      <c r="H7" s="674">
        <v>2173.71</v>
      </c>
    </row>
    <row r="8" spans="1:9" ht="15.75" thickBot="1" x14ac:dyDescent="0.3">
      <c r="A8" s="207"/>
      <c r="B8" s="201"/>
      <c r="C8" s="204" t="s">
        <v>194</v>
      </c>
      <c r="D8" s="204"/>
      <c r="E8" s="204"/>
      <c r="F8" s="250"/>
      <c r="G8" s="34"/>
      <c r="H8" s="691"/>
    </row>
    <row r="9" spans="1:9" ht="15.75" hidden="1" thickBot="1" x14ac:dyDescent="0.3">
      <c r="A9" s="291">
        <v>2</v>
      </c>
      <c r="B9" s="465" t="s">
        <v>126</v>
      </c>
      <c r="C9" s="22"/>
      <c r="D9" s="458"/>
      <c r="E9" s="22"/>
      <c r="F9" s="263"/>
      <c r="G9" s="45"/>
      <c r="H9" s="40"/>
      <c r="I9" s="256">
        <v>500</v>
      </c>
    </row>
    <row r="10" spans="1:9" ht="15.75" hidden="1" thickBot="1" x14ac:dyDescent="0.3">
      <c r="A10" s="146"/>
      <c r="B10" s="466"/>
      <c r="C10" s="7"/>
      <c r="D10" s="7"/>
      <c r="E10" s="7"/>
      <c r="F10" s="469"/>
      <c r="G10" s="469"/>
      <c r="H10" s="127"/>
    </row>
    <row r="11" spans="1:9" ht="15.75" thickBot="1" x14ac:dyDescent="0.3">
      <c r="A11" s="692" t="s">
        <v>127</v>
      </c>
      <c r="B11" s="516"/>
      <c r="C11" s="516"/>
      <c r="D11" s="516"/>
      <c r="E11" s="516"/>
      <c r="F11" s="516"/>
      <c r="G11" s="693"/>
      <c r="H11" s="231">
        <f>H7</f>
        <v>2173.71</v>
      </c>
    </row>
    <row r="12" spans="1:9" x14ac:dyDescent="0.25">
      <c r="A12" s="291">
        <v>1</v>
      </c>
      <c r="B12" s="538" t="s">
        <v>111</v>
      </c>
      <c r="C12" s="216" t="s">
        <v>159</v>
      </c>
      <c r="D12" s="218" t="s">
        <v>172</v>
      </c>
      <c r="E12" s="218" t="s">
        <v>276</v>
      </c>
      <c r="F12" s="494" t="s">
        <v>190</v>
      </c>
      <c r="G12" s="45" t="s">
        <v>277</v>
      </c>
      <c r="H12" s="43">
        <v>4760.91</v>
      </c>
    </row>
    <row r="13" spans="1:9" ht="15.75" thickBot="1" x14ac:dyDescent="0.3">
      <c r="A13" s="146"/>
      <c r="B13" s="539"/>
      <c r="C13" s="217" t="s">
        <v>278</v>
      </c>
      <c r="D13" s="204"/>
      <c r="E13" s="204"/>
      <c r="F13" s="272"/>
      <c r="G13" s="34"/>
      <c r="H13" s="268"/>
    </row>
    <row r="14" spans="1:9" ht="15.75" hidden="1" thickBot="1" x14ac:dyDescent="0.3">
      <c r="A14" s="207"/>
      <c r="B14" s="533"/>
      <c r="C14" s="217"/>
      <c r="D14" s="203"/>
      <c r="E14" s="203"/>
      <c r="F14" s="280"/>
      <c r="G14" s="29"/>
      <c r="H14" s="86"/>
    </row>
    <row r="15" spans="1:9" ht="15.75" hidden="1" thickBot="1" x14ac:dyDescent="0.3">
      <c r="A15" s="228"/>
      <c r="B15" s="460"/>
      <c r="C15" s="32"/>
      <c r="D15" s="241"/>
      <c r="E15" s="242"/>
      <c r="F15" s="247"/>
      <c r="G15" s="56"/>
      <c r="H15" s="255"/>
    </row>
    <row r="16" spans="1:9" x14ac:dyDescent="0.25">
      <c r="A16" s="238">
        <v>2</v>
      </c>
      <c r="B16" s="694" t="s">
        <v>111</v>
      </c>
      <c r="C16" s="218" t="s">
        <v>195</v>
      </c>
      <c r="D16" s="218" t="s">
        <v>125</v>
      </c>
      <c r="E16" s="218" t="s">
        <v>196</v>
      </c>
      <c r="F16" s="267" t="s">
        <v>190</v>
      </c>
      <c r="G16" s="45" t="s">
        <v>279</v>
      </c>
      <c r="H16" s="43">
        <v>182.16</v>
      </c>
    </row>
    <row r="17" spans="1:14" ht="15.75" thickBot="1" x14ac:dyDescent="0.3">
      <c r="A17" s="240"/>
      <c r="B17" s="695"/>
      <c r="C17" s="203" t="s">
        <v>197</v>
      </c>
      <c r="D17" s="203"/>
      <c r="E17" s="203"/>
      <c r="F17" s="269" t="s">
        <v>190</v>
      </c>
      <c r="G17" s="29" t="s">
        <v>280</v>
      </c>
      <c r="H17" s="249">
        <v>1123.05</v>
      </c>
    </row>
    <row r="18" spans="1:14" x14ac:dyDescent="0.25">
      <c r="A18" s="238">
        <v>3</v>
      </c>
      <c r="B18" s="538" t="s">
        <v>111</v>
      </c>
      <c r="C18" s="218" t="s">
        <v>195</v>
      </c>
      <c r="D18" s="218" t="s">
        <v>148</v>
      </c>
      <c r="E18" s="218" t="s">
        <v>200</v>
      </c>
      <c r="F18" s="267" t="s">
        <v>190</v>
      </c>
      <c r="G18" s="45" t="s">
        <v>281</v>
      </c>
      <c r="H18" s="495">
        <v>980.36</v>
      </c>
    </row>
    <row r="19" spans="1:14" ht="15.75" thickBot="1" x14ac:dyDescent="0.3">
      <c r="A19" s="239"/>
      <c r="B19" s="539"/>
      <c r="C19" s="204" t="s">
        <v>201</v>
      </c>
      <c r="D19" s="204"/>
      <c r="E19" s="204"/>
      <c r="F19" s="272"/>
      <c r="G19" s="34"/>
      <c r="H19" s="299"/>
    </row>
    <row r="20" spans="1:14" ht="15.75" hidden="1" thickBot="1" x14ac:dyDescent="0.3">
      <c r="A20" s="240"/>
      <c r="B20" s="696"/>
      <c r="C20" s="203"/>
      <c r="D20" s="203"/>
      <c r="E20" s="203"/>
      <c r="F20" s="280"/>
      <c r="G20" s="29"/>
      <c r="H20" s="300"/>
    </row>
    <row r="21" spans="1:14" ht="15" hidden="1" customHeight="1" x14ac:dyDescent="0.25">
      <c r="A21" s="685">
        <v>4</v>
      </c>
      <c r="B21" s="687" t="s">
        <v>111</v>
      </c>
      <c r="C21" s="220"/>
      <c r="D21" s="640"/>
      <c r="E21" s="646"/>
      <c r="F21" s="278"/>
      <c r="G21" s="94"/>
      <c r="H21" s="281"/>
    </row>
    <row r="22" spans="1:14" ht="15.75" hidden="1" thickBot="1" x14ac:dyDescent="0.3">
      <c r="A22" s="686"/>
      <c r="B22" s="688"/>
      <c r="C22" s="217"/>
      <c r="D22" s="528"/>
      <c r="E22" s="689"/>
      <c r="F22" s="243"/>
      <c r="G22" s="34"/>
      <c r="H22" s="40"/>
    </row>
    <row r="23" spans="1:14" ht="15.75" hidden="1" thickBot="1" x14ac:dyDescent="0.3">
      <c r="A23" s="686"/>
      <c r="B23" s="230"/>
      <c r="C23" s="7"/>
      <c r="D23" s="528"/>
      <c r="E23" s="689"/>
      <c r="F23" s="243"/>
      <c r="G23" s="34"/>
      <c r="H23" s="40"/>
      <c r="N23" s="343"/>
    </row>
    <row r="24" spans="1:14" ht="15.75" hidden="1" thickBot="1" x14ac:dyDescent="0.3">
      <c r="A24" s="671"/>
      <c r="B24" s="229"/>
      <c r="C24" s="468"/>
      <c r="D24" s="523"/>
      <c r="E24" s="690"/>
      <c r="F24" s="197"/>
      <c r="G24" s="34"/>
      <c r="H24" s="300"/>
    </row>
    <row r="25" spans="1:14" ht="15.75" customHeight="1" thickBot="1" x14ac:dyDescent="0.3">
      <c r="A25" s="603" t="s">
        <v>66</v>
      </c>
      <c r="B25" s="680"/>
      <c r="C25" s="680"/>
      <c r="D25" s="680"/>
      <c r="E25" s="680"/>
      <c r="F25" s="680"/>
      <c r="G25" s="681"/>
      <c r="H25" s="246">
        <f>SUM(H12:H24)</f>
        <v>7046.48</v>
      </c>
    </row>
    <row r="26" spans="1:14" ht="15" customHeight="1" x14ac:dyDescent="0.25">
      <c r="A26" s="277">
        <v>1</v>
      </c>
      <c r="B26" s="235" t="s">
        <v>166</v>
      </c>
      <c r="C26" s="28" t="s">
        <v>195</v>
      </c>
      <c r="D26" s="514" t="s">
        <v>129</v>
      </c>
      <c r="E26" s="453" t="s">
        <v>198</v>
      </c>
      <c r="F26" s="303" t="s">
        <v>190</v>
      </c>
      <c r="G26" s="84" t="s">
        <v>282</v>
      </c>
      <c r="H26" s="497">
        <v>175.21</v>
      </c>
    </row>
    <row r="27" spans="1:14" ht="15" customHeight="1" thickBot="1" x14ac:dyDescent="0.3">
      <c r="A27" s="316"/>
      <c r="B27" s="486" t="s">
        <v>167</v>
      </c>
      <c r="C27" s="12" t="s">
        <v>199</v>
      </c>
      <c r="D27" s="525"/>
      <c r="E27" s="462"/>
      <c r="F27" s="275"/>
      <c r="G27" s="59"/>
      <c r="H27" s="300"/>
    </row>
    <row r="28" spans="1:14" ht="15" hidden="1" customHeight="1" x14ac:dyDescent="0.25">
      <c r="A28" s="211"/>
      <c r="B28" s="485"/>
      <c r="C28" s="37"/>
      <c r="D28" s="204"/>
      <c r="E28" s="204"/>
      <c r="F28" s="496"/>
      <c r="G28" s="150"/>
      <c r="H28" s="151"/>
    </row>
    <row r="29" spans="1:14" ht="15" hidden="1" customHeight="1" x14ac:dyDescent="0.25">
      <c r="A29" s="316"/>
      <c r="B29" s="486"/>
      <c r="C29" s="318"/>
      <c r="D29" s="203"/>
      <c r="E29" s="217"/>
      <c r="F29" s="275"/>
      <c r="G29" s="59"/>
      <c r="H29" s="300"/>
    </row>
    <row r="30" spans="1:14" ht="15.75" thickBot="1" x14ac:dyDescent="0.3">
      <c r="A30" s="511" t="s">
        <v>168</v>
      </c>
      <c r="B30" s="512"/>
      <c r="C30" s="512"/>
      <c r="D30" s="512"/>
      <c r="E30" s="512"/>
      <c r="F30" s="512"/>
      <c r="G30" s="513"/>
      <c r="H30" s="16">
        <f>SUM(H26:H29)</f>
        <v>175.21</v>
      </c>
    </row>
    <row r="31" spans="1:14" x14ac:dyDescent="0.25">
      <c r="A31" s="474">
        <v>1</v>
      </c>
      <c r="B31" s="491" t="s">
        <v>184</v>
      </c>
      <c r="C31" s="216" t="s">
        <v>182</v>
      </c>
      <c r="D31" s="514" t="s">
        <v>122</v>
      </c>
      <c r="E31" s="28" t="s">
        <v>272</v>
      </c>
      <c r="F31" s="144" t="s">
        <v>190</v>
      </c>
      <c r="G31" s="45" t="s">
        <v>283</v>
      </c>
      <c r="H31" s="298">
        <v>987.69</v>
      </c>
    </row>
    <row r="32" spans="1:14" x14ac:dyDescent="0.25">
      <c r="A32" s="261"/>
      <c r="B32" s="487" t="s">
        <v>183</v>
      </c>
      <c r="C32" s="204" t="s">
        <v>284</v>
      </c>
      <c r="D32" s="532"/>
      <c r="E32" s="11"/>
      <c r="F32" s="118" t="s">
        <v>190</v>
      </c>
      <c r="G32" s="118" t="s">
        <v>285</v>
      </c>
      <c r="H32" s="299">
        <v>334</v>
      </c>
    </row>
    <row r="33" spans="1:8" x14ac:dyDescent="0.25">
      <c r="A33" s="261"/>
      <c r="B33" s="487"/>
      <c r="C33" s="220"/>
      <c r="D33" s="532"/>
      <c r="E33" s="11"/>
      <c r="F33" s="118" t="s">
        <v>190</v>
      </c>
      <c r="G33" s="118" t="s">
        <v>286</v>
      </c>
      <c r="H33" s="299">
        <v>596.34</v>
      </c>
    </row>
    <row r="34" spans="1:8" ht="15.75" thickBot="1" x14ac:dyDescent="0.3">
      <c r="A34" s="248"/>
      <c r="B34" s="492"/>
      <c r="C34" s="203"/>
      <c r="D34" s="635"/>
      <c r="E34" s="12"/>
      <c r="F34" s="87" t="s">
        <v>190</v>
      </c>
      <c r="G34" s="87" t="s">
        <v>287</v>
      </c>
      <c r="H34" s="300">
        <v>467.35</v>
      </c>
    </row>
    <row r="35" spans="1:8" ht="15.75" thickBot="1" x14ac:dyDescent="0.3">
      <c r="A35" s="475"/>
      <c r="B35" s="454"/>
      <c r="C35" s="454" t="s">
        <v>147</v>
      </c>
      <c r="D35" s="454"/>
      <c r="E35" s="476"/>
      <c r="F35" s="455"/>
      <c r="G35" s="456"/>
      <c r="H35" s="16">
        <f>H31+H32+H33+H34</f>
        <v>2385.38</v>
      </c>
    </row>
    <row r="36" spans="1:8" ht="15.75" hidden="1" thickBot="1" x14ac:dyDescent="0.3">
      <c r="A36" s="472">
        <v>1</v>
      </c>
      <c r="B36" s="488" t="s">
        <v>117</v>
      </c>
      <c r="C36" s="354"/>
      <c r="D36" s="306" t="s">
        <v>122</v>
      </c>
      <c r="E36" s="306"/>
      <c r="F36" s="118"/>
      <c r="G36" s="85"/>
      <c r="H36" s="358"/>
    </row>
    <row r="37" spans="1:8" ht="15.75" hidden="1" thickBot="1" x14ac:dyDescent="0.3">
      <c r="A37" s="309"/>
      <c r="B37" s="489"/>
      <c r="C37" s="463"/>
      <c r="D37" s="457"/>
      <c r="E37" s="356"/>
      <c r="F37" s="118"/>
      <c r="G37" s="34"/>
      <c r="H37" s="355"/>
    </row>
    <row r="38" spans="1:8" ht="15.75" hidden="1" thickBot="1" x14ac:dyDescent="0.3">
      <c r="A38" s="309"/>
      <c r="B38" s="489"/>
      <c r="C38" s="463"/>
      <c r="D38" s="457"/>
      <c r="E38" s="356"/>
      <c r="F38" s="118"/>
      <c r="G38" s="34"/>
      <c r="H38" s="470"/>
    </row>
    <row r="39" spans="1:8" ht="15.75" hidden="1" thickBot="1" x14ac:dyDescent="0.3">
      <c r="A39" s="313"/>
      <c r="B39" s="490"/>
      <c r="C39" s="471"/>
      <c r="D39" s="464"/>
      <c r="E39" s="357"/>
      <c r="F39" s="118"/>
      <c r="G39" s="34"/>
      <c r="H39" s="467"/>
    </row>
    <row r="40" spans="1:8" ht="15.75" hidden="1" thickBot="1" x14ac:dyDescent="0.3">
      <c r="A40" s="309">
        <v>2</v>
      </c>
      <c r="B40" s="489" t="s">
        <v>117</v>
      </c>
      <c r="C40" s="218"/>
      <c r="D40" s="218"/>
      <c r="E40" s="301"/>
      <c r="F40" s="267"/>
      <c r="G40" s="45"/>
      <c r="H40" s="312"/>
    </row>
    <row r="41" spans="1:8" ht="15.75" hidden="1" thickBot="1" x14ac:dyDescent="0.3">
      <c r="A41" s="473"/>
      <c r="B41" s="490"/>
      <c r="C41" s="220"/>
      <c r="D41" s="204"/>
      <c r="E41" s="302"/>
      <c r="F41" s="266"/>
      <c r="G41" s="34"/>
      <c r="H41" s="282"/>
    </row>
    <row r="42" spans="1:8" ht="15.75" hidden="1" thickBot="1" x14ac:dyDescent="0.3">
      <c r="A42" s="670">
        <v>2</v>
      </c>
      <c r="B42" s="699" t="s">
        <v>117</v>
      </c>
      <c r="C42" s="459"/>
      <c r="D42" s="514"/>
      <c r="E42" s="227"/>
      <c r="F42" s="530"/>
      <c r="G42" s="684"/>
      <c r="H42" s="524"/>
    </row>
    <row r="43" spans="1:8" ht="15.75" hidden="1" thickBot="1" x14ac:dyDescent="0.3">
      <c r="A43" s="671"/>
      <c r="B43" s="698"/>
      <c r="C43" s="471"/>
      <c r="D43" s="525"/>
      <c r="E43" s="237"/>
      <c r="F43" s="525"/>
      <c r="G43" s="525"/>
      <c r="H43" s="525"/>
    </row>
    <row r="44" spans="1:8" ht="15.75" hidden="1" thickBot="1" x14ac:dyDescent="0.3">
      <c r="A44" s="675">
        <v>3</v>
      </c>
      <c r="B44" s="697" t="s">
        <v>117</v>
      </c>
      <c r="C44" s="678"/>
      <c r="D44" s="678"/>
      <c r="E44" s="678"/>
      <c r="F44" s="454"/>
      <c r="G44" s="454"/>
      <c r="H44" s="98"/>
    </row>
    <row r="45" spans="1:8" ht="15.75" hidden="1" thickBot="1" x14ac:dyDescent="0.3">
      <c r="A45" s="635"/>
      <c r="B45" s="698"/>
      <c r="C45" s="679"/>
      <c r="D45" s="679"/>
      <c r="E45" s="679"/>
      <c r="F45" s="454"/>
      <c r="G45" s="454"/>
      <c r="H45" s="57"/>
    </row>
    <row r="46" spans="1:8" ht="15.75" hidden="1" thickBot="1" x14ac:dyDescent="0.3">
      <c r="A46" s="254">
        <v>3</v>
      </c>
      <c r="B46" s="491" t="s">
        <v>117</v>
      </c>
      <c r="C46" s="459"/>
      <c r="D46" s="218"/>
      <c r="E46" s="227"/>
      <c r="F46" s="530"/>
      <c r="G46" s="672"/>
      <c r="H46" s="674"/>
    </row>
    <row r="47" spans="1:8" ht="15.75" hidden="1" thickBot="1" x14ac:dyDescent="0.3">
      <c r="A47" s="258"/>
      <c r="B47" s="471"/>
      <c r="C47" s="471"/>
      <c r="D47" s="203"/>
      <c r="E47" s="251"/>
      <c r="F47" s="525"/>
      <c r="G47" s="673"/>
      <c r="H47" s="537"/>
    </row>
    <row r="48" spans="1:8" ht="15.75" thickBot="1" x14ac:dyDescent="0.3">
      <c r="A48" s="511" t="s">
        <v>20</v>
      </c>
      <c r="B48" s="512"/>
      <c r="C48" s="512"/>
      <c r="D48" s="512"/>
      <c r="E48" s="512"/>
      <c r="F48" s="512"/>
      <c r="G48" s="513"/>
      <c r="H48" s="98">
        <f>H46+H36+H39+H41+H42+H40+H37+H38</f>
        <v>0</v>
      </c>
    </row>
    <row r="49" spans="1:8" ht="15.75" hidden="1" thickBot="1" x14ac:dyDescent="0.3">
      <c r="A49" s="474">
        <v>1</v>
      </c>
      <c r="B49" s="491" t="s">
        <v>104</v>
      </c>
      <c r="C49" s="234"/>
      <c r="D49" s="218"/>
      <c r="E49" s="218"/>
      <c r="F49" s="252"/>
      <c r="G49" s="45"/>
      <c r="H49" s="270"/>
    </row>
    <row r="50" spans="1:8" ht="15.75" hidden="1" thickBot="1" x14ac:dyDescent="0.3">
      <c r="A50" s="248"/>
      <c r="B50" s="492"/>
      <c r="C50" s="264"/>
      <c r="D50" s="204"/>
      <c r="E50" s="204"/>
      <c r="F50" s="63"/>
      <c r="G50" s="34"/>
      <c r="H50" s="98"/>
    </row>
    <row r="51" spans="1:8" ht="15.75" hidden="1" thickBot="1" x14ac:dyDescent="0.3">
      <c r="A51" s="286">
        <v>2</v>
      </c>
      <c r="B51" s="491" t="s">
        <v>104</v>
      </c>
      <c r="C51" s="279"/>
      <c r="D51" s="491"/>
      <c r="E51" s="491"/>
      <c r="F51" s="216"/>
      <c r="G51" s="491"/>
      <c r="H51" s="493"/>
    </row>
    <row r="52" spans="1:8" ht="15.75" hidden="1" thickBot="1" x14ac:dyDescent="0.3">
      <c r="A52" s="285"/>
      <c r="B52" s="492"/>
      <c r="C52" s="289"/>
      <c r="D52" s="248"/>
      <c r="E52" s="248"/>
      <c r="F52" s="248"/>
      <c r="G52" s="248"/>
      <c r="H52" s="98"/>
    </row>
    <row r="53" spans="1:8" ht="15.75" thickBot="1" x14ac:dyDescent="0.3">
      <c r="A53" s="461"/>
      <c r="B53" s="517" t="s">
        <v>27</v>
      </c>
      <c r="C53" s="512"/>
      <c r="D53" s="517"/>
      <c r="E53" s="517"/>
      <c r="F53" s="517"/>
      <c r="G53" s="517"/>
      <c r="H53" s="98">
        <f>H51+H49</f>
        <v>0</v>
      </c>
    </row>
    <row r="54" spans="1:8" ht="16.5" thickBot="1" x14ac:dyDescent="0.3">
      <c r="A54" s="14"/>
      <c r="B54" s="15"/>
      <c r="C54" s="15"/>
      <c r="D54" s="512" t="s">
        <v>135</v>
      </c>
      <c r="E54" s="512"/>
      <c r="F54" s="15"/>
      <c r="G54" s="15"/>
      <c r="H54" s="232">
        <f>H25+H48+H11+H30+H35+H53</f>
        <v>11780.779999999999</v>
      </c>
    </row>
    <row r="56" spans="1:8" x14ac:dyDescent="0.25">
      <c r="H56" s="76"/>
    </row>
    <row r="57" spans="1:8" x14ac:dyDescent="0.25">
      <c r="H57" s="76"/>
    </row>
    <row r="65" spans="6:6" x14ac:dyDescent="0.25">
      <c r="F65" s="202"/>
    </row>
  </sheetData>
  <mergeCells count="30">
    <mergeCell ref="A21:A24"/>
    <mergeCell ref="B21:B22"/>
    <mergeCell ref="D21:D24"/>
    <mergeCell ref="E21:E24"/>
    <mergeCell ref="H7:H8"/>
    <mergeCell ref="A11:G11"/>
    <mergeCell ref="B12:B14"/>
    <mergeCell ref="B16:B17"/>
    <mergeCell ref="B18:B20"/>
    <mergeCell ref="A25:G25"/>
    <mergeCell ref="D26:D27"/>
    <mergeCell ref="A30:G30"/>
    <mergeCell ref="D31:D34"/>
    <mergeCell ref="A42:A43"/>
    <mergeCell ref="B42:B43"/>
    <mergeCell ref="D42:D43"/>
    <mergeCell ref="F42:F43"/>
    <mergeCell ref="G42:G43"/>
    <mergeCell ref="D54:E54"/>
    <mergeCell ref="H42:H43"/>
    <mergeCell ref="A44:A45"/>
    <mergeCell ref="B44:B45"/>
    <mergeCell ref="C44:C45"/>
    <mergeCell ref="D44:D45"/>
    <mergeCell ref="E44:E45"/>
    <mergeCell ref="F46:F47"/>
    <mergeCell ref="G46:G47"/>
    <mergeCell ref="H46:H47"/>
    <mergeCell ref="A48:G48"/>
    <mergeCell ref="B53:G53"/>
  </mergeCells>
  <pageMargins left="0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UNICE SEPT</vt:lpstr>
      <vt:lpstr>pens 50% cv</vt:lpstr>
      <vt:lpstr>pens 50% 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2021-01-14T12:33:06Z</cp:lastPrinted>
  <dcterms:created xsi:type="dcterms:W3CDTF">2018-07-04T12:33:56Z</dcterms:created>
  <dcterms:modified xsi:type="dcterms:W3CDTF">2021-01-14T12:59:02Z</dcterms:modified>
</cp:coreProperties>
</file>