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" r:id="rId1"/>
  </sheets>
  <calcPr calcId="145621"/>
</workbook>
</file>

<file path=xl/calcChain.xml><?xml version="1.0" encoding="utf-8"?>
<calcChain xmlns="http://schemas.openxmlformats.org/spreadsheetml/2006/main">
  <c r="AC25" i="2" l="1"/>
  <c r="AC149" i="2" l="1"/>
  <c r="AC140" i="2" l="1"/>
  <c r="S140" i="2"/>
  <c r="AC64" i="2" l="1"/>
  <c r="S64" i="2"/>
  <c r="G64" i="2"/>
  <c r="AC55" i="2" l="1"/>
  <c r="AC86" i="2" l="1"/>
  <c r="AC50" i="2" l="1"/>
  <c r="G134" i="2" l="1"/>
  <c r="S134" i="2"/>
  <c r="AC134" i="2"/>
  <c r="AC70" i="2" l="1"/>
  <c r="AC150" i="2" s="1"/>
  <c r="S149" i="2" l="1"/>
  <c r="I217" i="2" l="1"/>
  <c r="I211" i="2"/>
  <c r="I207" i="2"/>
  <c r="I204" i="2"/>
  <c r="I197" i="2"/>
  <c r="E190" i="2"/>
  <c r="E189" i="2"/>
  <c r="E185" i="2"/>
  <c r="E184" i="2"/>
  <c r="E182" i="2"/>
  <c r="E181" i="2"/>
  <c r="E178" i="2"/>
  <c r="E177" i="2"/>
  <c r="I171" i="2"/>
  <c r="E166" i="2"/>
  <c r="E165" i="2"/>
  <c r="S86" i="2"/>
  <c r="S70" i="2"/>
  <c r="S50" i="2"/>
  <c r="S25" i="2"/>
  <c r="I218" i="2" l="1"/>
  <c r="S150" i="2"/>
  <c r="G86" i="2" l="1"/>
  <c r="G70" i="2" l="1"/>
  <c r="G50" i="2"/>
  <c r="G25" i="2"/>
  <c r="G150" i="2" l="1"/>
</calcChain>
</file>

<file path=xl/sharedStrings.xml><?xml version="1.0" encoding="utf-8"?>
<sst xmlns="http://schemas.openxmlformats.org/spreadsheetml/2006/main" count="517" uniqueCount="245">
  <si>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</si>
  <si>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</si>
  <si>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</si>
  <si>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</si>
  <si>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</si>
  <si>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</si>
  <si>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</si>
  <si>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</si>
  <si>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</si>
  <si>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</si>
  <si>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</si>
  <si>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</si>
  <si>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</si>
  <si>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</si>
  <si>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</si>
  <si>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</si>
  <si>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</si>
  <si>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</si>
  <si>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</si>
  <si>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</si>
  <si>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</si>
  <si>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</si>
  <si>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</si>
  <si>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</si>
  <si>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</si>
  <si>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</si>
  <si>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</si>
  <si>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</si>
  <si>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</si>
  <si>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</si>
  <si>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</si>
  <si>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</si>
  <si>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</si>
  <si>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</si>
  <si>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</si>
  <si>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</si>
  <si>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</si>
  <si>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</si>
  <si>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</si>
  <si>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</si>
  <si>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</si>
  <si>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</si>
  <si>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</si>
  <si>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</si>
  <si>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</si>
  <si>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</si>
  <si>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</si>
  <si>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</si>
  <si>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</si>
  <si>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</si>
  <si>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</si>
  <si>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</si>
  <si>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</si>
  <si>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</si>
  <si>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</si>
  <si>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</si>
  <si>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</si>
  <si>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</si>
  <si>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</si>
  <si>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</si>
  <si>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</si>
  <si>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</si>
  <si>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</si>
  <si>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</si>
  <si>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</si>
  <si>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</si>
  <si>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</si>
  <si>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</si>
  <si>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</si>
  <si>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</si>
  <si>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</si>
  <si>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</si>
  <si>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</si>
  <si>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</si>
  <si>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</si>
  <si>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</si>
  <si>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</si>
  <si>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</si>
  <si>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</si>
  <si>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</si>
  <si>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</si>
  <si>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</si>
  <si>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</si>
  <si>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</si>
  <si>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</si>
  <si>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</si>
  <si>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</si>
  <si>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</si>
  <si>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</si>
  <si>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</si>
  <si>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</si>
  <si>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</si>
  <si>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</si>
  <si>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</si>
  <si>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</si>
  <si>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</si>
  <si>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</si>
  <si>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</si>
  <si>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</si>
  <si>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</si>
  <si>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</si>
  <si>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</si>
  <si>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</si>
  <si>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</si>
  <si>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</si>
  <si>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</si>
  <si>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</si>
  <si>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</si>
  <si>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</si>
  <si>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</si>
  <si>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</si>
  <si>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</si>
  <si>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</si>
  <si>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</si>
  <si>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</si>
  <si>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GENTIANA SRL</t>
  </si>
  <si>
    <t>LUANA FARM</t>
  </si>
  <si>
    <t>PHARMA S A</t>
  </si>
  <si>
    <t>TOTAL PHARMA</t>
  </si>
  <si>
    <t>COMIRO INVEST</t>
  </si>
  <si>
    <t>SARALEX</t>
  </si>
  <si>
    <t>PHARMAPHARM</t>
  </si>
  <si>
    <t>TOTAL PHARMAPHARM</t>
  </si>
  <si>
    <t xml:space="preserve">Unice </t>
  </si>
  <si>
    <t>TOTAL EUROPHARM HOLDING</t>
  </si>
  <si>
    <t>EUROPHARM HOLDING</t>
  </si>
  <si>
    <t>BIOREX</t>
  </si>
  <si>
    <t>APOSTOL</t>
  </si>
  <si>
    <t>HERACLEUM</t>
  </si>
  <si>
    <t>ASKLEPIOS</t>
  </si>
  <si>
    <t>EPHEDRA FARM</t>
  </si>
  <si>
    <t xml:space="preserve">Nr.si data Contr. </t>
  </si>
  <si>
    <t>Nr. si data  facturii</t>
  </si>
  <si>
    <t>plata factura cesionata lei</t>
  </si>
  <si>
    <t>TOTAL EGIS ROMPHARMA</t>
  </si>
  <si>
    <t>LUMILEVA SRL</t>
  </si>
  <si>
    <t>GENTIANA</t>
  </si>
  <si>
    <t>ANDISIMA</t>
  </si>
  <si>
    <t>FILDAS TRADING</t>
  </si>
  <si>
    <t>TOTAL FILDAS TRADING</t>
  </si>
  <si>
    <t>ENYAFARM</t>
  </si>
  <si>
    <t>SILVER WOOLF</t>
  </si>
  <si>
    <t>LUMILEVA</t>
  </si>
  <si>
    <t>SALIX</t>
  </si>
  <si>
    <t>FEBR.2021</t>
  </si>
  <si>
    <t>FEBR. 2021</t>
  </si>
  <si>
    <t>MARTIE 2021</t>
  </si>
  <si>
    <t>104/23.02.2021</t>
  </si>
  <si>
    <t>2219/02.03.2021</t>
  </si>
  <si>
    <t>MART.2021</t>
  </si>
  <si>
    <t>9655/22.02.2021</t>
  </si>
  <si>
    <t>2330/04.03.2021</t>
  </si>
  <si>
    <t>2470/09.03.2021</t>
  </si>
  <si>
    <t>200/18.02.2021</t>
  </si>
  <si>
    <t>1869/22.02.2021</t>
  </si>
  <si>
    <t>111/24.02.2021</t>
  </si>
  <si>
    <t>2748/16.03.2021</t>
  </si>
  <si>
    <t>109/24.02.2021</t>
  </si>
  <si>
    <t>114/24.02.2021</t>
  </si>
  <si>
    <t>14/19.03.2021</t>
  </si>
  <si>
    <t>2911/22.03.2021</t>
  </si>
  <si>
    <t>9657/22.03.2021</t>
  </si>
  <si>
    <t>3136//29.03.2021</t>
  </si>
  <si>
    <t>APRILIE 2021</t>
  </si>
  <si>
    <t>46608/19.03.2021</t>
  </si>
  <si>
    <t>3381/07.04.2021</t>
  </si>
  <si>
    <t>GE HOR 68/31.01.2021</t>
  </si>
  <si>
    <t>GE EN  0063/31.01.2021</t>
  </si>
  <si>
    <t>GE GEN 57/31.01.2021</t>
  </si>
  <si>
    <t>GENTIANA 76/31.01.2021</t>
  </si>
  <si>
    <t>9656/16.03.2021</t>
  </si>
  <si>
    <t>LUM  721/31.01.2021</t>
  </si>
  <si>
    <t>2736/16.03.2021</t>
  </si>
  <si>
    <t>CRISBV 1258/31.01.2021</t>
  </si>
  <si>
    <t>CRISL 3474/31.01.2021</t>
  </si>
  <si>
    <t>CRISM 3163/31.01.2021</t>
  </si>
  <si>
    <t>CRISR 2539/31.01.2021</t>
  </si>
  <si>
    <t>CRISS 2049/31.01.2021</t>
  </si>
  <si>
    <t>CRISP 2248/31.01.2021</t>
  </si>
  <si>
    <t>CRISV 1662/31.01.2021</t>
  </si>
  <si>
    <t>46673/30.03.2021</t>
  </si>
  <si>
    <t>R 607/31.01.2021</t>
  </si>
  <si>
    <t>3950/08.04.2021</t>
  </si>
  <si>
    <t>46675/30.03.2021</t>
  </si>
  <si>
    <t>3948/08.04.2021</t>
  </si>
  <si>
    <t>B 199/31.01.2021</t>
  </si>
  <si>
    <t>B 340/31.01.2021</t>
  </si>
  <si>
    <t>B 1912/31.01.2021</t>
  </si>
  <si>
    <t>ENYA 2468/31.01.2021</t>
  </si>
  <si>
    <t>3790/23.02.2021</t>
  </si>
  <si>
    <t>LUM 217/31.01.2021</t>
  </si>
  <si>
    <t xml:space="preserve">EPHEDRA FARM </t>
  </si>
  <si>
    <t>3785/16.02.2021</t>
  </si>
  <si>
    <t>EPHD 8407/31.01.2021</t>
  </si>
  <si>
    <t>LUA 572/31.01.2021</t>
  </si>
  <si>
    <t>73/15.02.2021</t>
  </si>
  <si>
    <t>MMACA 105/31.01.2021</t>
  </si>
  <si>
    <t>1852/22.02.2021</t>
  </si>
  <si>
    <t>105/23.02.2021</t>
  </si>
  <si>
    <t xml:space="preserve"> HERMM 233/31.01.2021</t>
  </si>
  <si>
    <t>2028/25.02.2021</t>
  </si>
  <si>
    <t>95/22.02.2021</t>
  </si>
  <si>
    <t>EPHD  8407/31.01.2021</t>
  </si>
  <si>
    <t>2062/26.02.2021</t>
  </si>
  <si>
    <t>107/24.02.2021</t>
  </si>
  <si>
    <t>BM 40140/31.01.2021</t>
  </si>
  <si>
    <t>2075/26.02.2021</t>
  </si>
  <si>
    <t>117/25.02.2021</t>
  </si>
  <si>
    <t>SRX 1283/31.01.2021</t>
  </si>
  <si>
    <t>2136/01.03.2021</t>
  </si>
  <si>
    <t>94/22.02.2021</t>
  </si>
  <si>
    <t>MM 5/31.01.2021</t>
  </si>
  <si>
    <t>2217/02.03.2021</t>
  </si>
  <si>
    <t>116/24.02.2021</t>
  </si>
  <si>
    <t>LUM 322/31.01.2021</t>
  </si>
  <si>
    <t>2218/02.03.2021</t>
  </si>
  <si>
    <t>AND 605/31.01.2021</t>
  </si>
  <si>
    <t>AND 280/31.01.2021</t>
  </si>
  <si>
    <t>AND 70/31.01.2021</t>
  </si>
  <si>
    <t>AND 4/31.01.2021</t>
  </si>
  <si>
    <t>CLT 053/31.01.2021</t>
  </si>
  <si>
    <t>SACA 0038/31.01.2021</t>
  </si>
  <si>
    <t>COAS 00042/31.01.2021</t>
  </si>
  <si>
    <t>113/24.02.2021</t>
  </si>
  <si>
    <t>AQUA 1053/31.01.2021</t>
  </si>
  <si>
    <t>2749/16.03.2021</t>
  </si>
  <si>
    <t>NORDPHARM</t>
  </si>
  <si>
    <t>128/05.03.2021</t>
  </si>
  <si>
    <t>NPHCAS 3255/31.01.2021</t>
  </si>
  <si>
    <t>2750/16.03.2021</t>
  </si>
  <si>
    <t>NDP 2235/31.01.2021</t>
  </si>
  <si>
    <t>NPH /31.01.2021</t>
  </si>
  <si>
    <t>NPHCAS 5279/31.01.2021</t>
  </si>
  <si>
    <t>NPHCAS /31.01.2021</t>
  </si>
  <si>
    <t>MMSAL 521/31.01.2021</t>
  </si>
  <si>
    <t>FARMACIA SOMESAN</t>
  </si>
  <si>
    <t>214/05.04.2021</t>
  </si>
  <si>
    <t>FSOM 1063/31.01.2021</t>
  </si>
  <si>
    <t>3944/08.04.2021</t>
  </si>
  <si>
    <t>FSOM 2058/31.01.2021</t>
  </si>
  <si>
    <t>FSOM 3065/31.01.2021</t>
  </si>
  <si>
    <t>FSOM 4059/31.01.2021</t>
  </si>
  <si>
    <t>FSOM 5054/31.01.2021</t>
  </si>
  <si>
    <t>FSOM 6058/31.01.2021</t>
  </si>
  <si>
    <t>PLATI  CESIUNI          18       MAI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</si>
</sst>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3" borderId="58" applyNumberFormat="0" applyAlignment="0" applyProtection="0"/>
  </cellStyleXfs>
  <cellXfs count="578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2" xfId="0" applyBorder="1"/>
    <xf numFmtId="0" fontId="0" fillId="0" borderId="16" xfId="0" applyFill="1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8" xfId="0" applyBorder="1"/>
    <xf numFmtId="4" fontId="0" fillId="0" borderId="30" xfId="0" applyNumberFormat="1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1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4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5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6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0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7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25" xfId="0" applyBorder="1"/>
    <xf numFmtId="0" fontId="0" fillId="0" borderId="53" xfId="0" applyBorder="1"/>
    <xf numFmtId="4" fontId="0" fillId="0" borderId="20" xfId="0" applyNumberFormat="1" applyBorder="1"/>
    <xf numFmtId="4" fontId="0" fillId="0" borderId="0" xfId="0" applyNumberFormat="1" applyFill="1" applyBorder="1"/>
    <xf numFmtId="4" fontId="0" fillId="0" borderId="45" xfId="0" applyNumberFormat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53" xfId="0" applyNumberFormat="1" applyBorder="1"/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0" fillId="0" borderId="12" xfId="0" applyFill="1" applyBorder="1" applyAlignment="1">
      <alignment vertical="top"/>
    </xf>
    <xf numFmtId="14" fontId="0" fillId="0" borderId="26" xfId="0" applyNumberFormat="1" applyBorder="1"/>
    <xf numFmtId="4" fontId="0" fillId="0" borderId="23" xfId="0" applyNumberFormat="1" applyBorder="1"/>
    <xf numFmtId="0" fontId="0" fillId="0" borderId="0" xfId="0" applyAlignment="1">
      <alignment vertical="center"/>
    </xf>
    <xf numFmtId="0" fontId="0" fillId="0" borderId="40" xfId="0" applyFont="1" applyFill="1" applyBorder="1"/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1" fillId="0" borderId="0" xfId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0" fillId="0" borderId="53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4" xfId="0" applyFill="1" applyBorder="1"/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1" fontId="5" fillId="0" borderId="51" xfId="0" applyNumberFormat="1" applyFont="1" applyBorder="1" applyAlignment="1">
      <alignment horizontal="right" vertical="top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0" fontId="0" fillId="0" borderId="26" xfId="0" applyBorder="1" applyAlignment="1">
      <alignment horizontal="right"/>
    </xf>
    <xf numFmtId="0" fontId="0" fillId="0" borderId="34" xfId="0" applyBorder="1" applyAlignment="1"/>
    <xf numFmtId="0" fontId="0" fillId="0" borderId="16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8" fillId="3" borderId="58" xfId="2"/>
    <xf numFmtId="0" fontId="0" fillId="0" borderId="13" xfId="0" applyBorder="1"/>
    <xf numFmtId="0" fontId="0" fillId="0" borderId="45" xfId="0" applyBorder="1"/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3" fillId="0" borderId="41" xfId="0" applyNumberFormat="1" applyFont="1" applyBorder="1"/>
    <xf numFmtId="0" fontId="0" fillId="0" borderId="53" xfId="0" applyBorder="1" applyAlignment="1">
      <alignment vertical="top"/>
    </xf>
    <xf numFmtId="0" fontId="0" fillId="0" borderId="45" xfId="0" applyBorder="1"/>
    <xf numFmtId="0" fontId="0" fillId="0" borderId="45" xfId="0" applyBorder="1" applyAlignment="1">
      <alignment vertical="top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26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1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49" xfId="0" applyFont="1" applyFill="1" applyBorder="1"/>
    <xf numFmtId="0" fontId="0" fillId="0" borderId="1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0" xfId="0" applyBorder="1"/>
    <xf numFmtId="0" fontId="0" fillId="0" borderId="9" xfId="0" applyBorder="1"/>
    <xf numFmtId="4" fontId="0" fillId="0" borderId="9" xfId="0" applyNumberFormat="1" applyBorder="1"/>
    <xf numFmtId="0" fontId="0" fillId="0" borderId="13" xfId="0" applyBorder="1"/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" fontId="0" fillId="0" borderId="9" xfId="0" applyNumberFormat="1" applyBorder="1"/>
    <xf numFmtId="0" fontId="0" fillId="0" borderId="13" xfId="0" applyBorder="1"/>
    <xf numFmtId="0" fontId="0" fillId="4" borderId="9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5" xfId="0" applyFill="1" applyBorder="1" applyAlignment="1">
      <alignment vertical="top"/>
    </xf>
    <xf numFmtId="0" fontId="0" fillId="4" borderId="9" xfId="0" applyFill="1" applyBorder="1"/>
    <xf numFmtId="4" fontId="0" fillId="4" borderId="11" xfId="0" applyNumberFormat="1" applyFill="1" applyBorder="1"/>
    <xf numFmtId="0" fontId="0" fillId="4" borderId="3" xfId="0" applyFill="1" applyBorder="1" applyAlignment="1">
      <alignment vertical="top"/>
    </xf>
    <xf numFmtId="4" fontId="0" fillId="4" borderId="31" xfId="0" applyNumberFormat="1" applyFill="1" applyBorder="1"/>
    <xf numFmtId="0" fontId="0" fillId="4" borderId="40" xfId="0" applyFill="1" applyBorder="1"/>
    <xf numFmtId="4" fontId="0" fillId="4" borderId="9" xfId="0" applyNumberFormat="1" applyFill="1" applyBorder="1"/>
    <xf numFmtId="0" fontId="0" fillId="4" borderId="13" xfId="0" applyFill="1" applyBorder="1"/>
    <xf numFmtId="0" fontId="0" fillId="4" borderId="30" xfId="0" applyFill="1" applyBorder="1"/>
    <xf numFmtId="0" fontId="0" fillId="4" borderId="47" xfId="0" applyFill="1" applyBorder="1"/>
    <xf numFmtId="0" fontId="0" fillId="4" borderId="30" xfId="0" applyFill="1" applyBorder="1"/>
    <xf numFmtId="0" fontId="0" fillId="0" borderId="25" xfId="0" applyFill="1" applyBorder="1" applyAlignment="1">
      <alignment horizontal="left"/>
    </xf>
    <xf numFmtId="0" fontId="0" fillId="0" borderId="51" xfId="0" applyBorder="1" applyAlignment="1"/>
    <xf numFmtId="0" fontId="0" fillId="0" borderId="13" xfId="0" applyBorder="1"/>
    <xf numFmtId="4" fontId="0" fillId="0" borderId="9" xfId="0" applyNumberFormat="1" applyBorder="1"/>
    <xf numFmtId="0" fontId="0" fillId="0" borderId="59" xfId="0" applyBorder="1"/>
    <xf numFmtId="0" fontId="0" fillId="0" borderId="52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59" xfId="0" applyFill="1" applyBorder="1"/>
    <xf numFmtId="0" fontId="0" fillId="0" borderId="61" xfId="0" applyFill="1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" fontId="5" fillId="0" borderId="52" xfId="0" applyNumberFormat="1" applyFont="1" applyBorder="1" applyAlignment="1">
      <alignment horizontal="right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5" xfId="0" applyNumberFormat="1" applyBorder="1" applyAlignment="1">
      <alignment vertical="center"/>
    </xf>
    <xf numFmtId="0" fontId="0" fillId="0" borderId="56" xfId="0" applyFill="1" applyBorder="1" applyAlignment="1">
      <alignment vertical="top"/>
    </xf>
    <xf numFmtId="0" fontId="0" fillId="0" borderId="35" xfId="0" applyBorder="1" applyAlignment="1"/>
    <xf numFmtId="0" fontId="0" fillId="0" borderId="13" xfId="0" applyFill="1" applyBorder="1" applyAlignment="1">
      <alignment vertical="top"/>
    </xf>
    <xf numFmtId="0" fontId="0" fillId="0" borderId="64" xfId="0" applyBorder="1"/>
    <xf numFmtId="0" fontId="0" fillId="0" borderId="56" xfId="0" applyFill="1" applyBorder="1"/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0" fillId="0" borderId="25" xfId="0" applyBorder="1" applyAlignment="1"/>
    <xf numFmtId="0" fontId="0" fillId="0" borderId="53" xfId="0" applyBorder="1" applyAlignment="1">
      <alignment vertical="top"/>
    </xf>
    <xf numFmtId="0" fontId="0" fillId="0" borderId="25" xfId="0" applyBorder="1" applyAlignment="1">
      <alignment vertical="top"/>
    </xf>
    <xf numFmtId="14" fontId="0" fillId="0" borderId="53" xfId="0" applyNumberFormat="1" applyBorder="1" applyAlignment="1"/>
    <xf numFmtId="0" fontId="0" fillId="0" borderId="17" xfId="0" applyBorder="1" applyAlignment="1"/>
    <xf numFmtId="0" fontId="0" fillId="0" borderId="51" xfId="0" applyBorder="1" applyAlignment="1">
      <alignment vertical="top"/>
    </xf>
    <xf numFmtId="0" fontId="0" fillId="0" borderId="1" xfId="0" applyBorder="1" applyAlignment="1"/>
    <xf numFmtId="0" fontId="0" fillId="0" borderId="13" xfId="0" applyBorder="1"/>
    <xf numFmtId="0" fontId="0" fillId="0" borderId="53" xfId="0" applyBorder="1"/>
    <xf numFmtId="0" fontId="0" fillId="0" borderId="47" xfId="0" applyFill="1" applyBorder="1"/>
    <xf numFmtId="0" fontId="0" fillId="0" borderId="25" xfId="0" applyBorder="1" applyAlignment="1"/>
    <xf numFmtId="0" fontId="0" fillId="0" borderId="53" xfId="0" applyBorder="1"/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/>
    <xf numFmtId="0" fontId="0" fillId="0" borderId="2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/>
    <xf numFmtId="0" fontId="0" fillId="0" borderId="3" xfId="0" applyBorder="1" applyAlignment="1"/>
    <xf numFmtId="0" fontId="0" fillId="0" borderId="59" xfId="0" applyBorder="1"/>
    <xf numFmtId="0" fontId="0" fillId="0" borderId="13" xfId="0" applyBorder="1" applyAlignment="1">
      <alignment vertical="center"/>
    </xf>
    <xf numFmtId="0" fontId="0" fillId="0" borderId="59" xfId="0" applyFont="1" applyFill="1" applyBorder="1"/>
    <xf numFmtId="0" fontId="0" fillId="0" borderId="53" xfId="0" applyBorder="1" applyAlignment="1">
      <alignment horizontal="right"/>
    </xf>
    <xf numFmtId="0" fontId="0" fillId="0" borderId="48" xfId="0" applyFont="1" applyFill="1" applyBorder="1"/>
    <xf numFmtId="0" fontId="0" fillId="0" borderId="41" xfId="0" applyFill="1" applyBorder="1" applyAlignment="1">
      <alignment vertical="top"/>
    </xf>
    <xf numFmtId="4" fontId="0" fillId="2" borderId="26" xfId="0" applyNumberFormat="1" applyFont="1" applyFill="1" applyBorder="1" applyAlignment="1">
      <alignment vertical="center"/>
    </xf>
    <xf numFmtId="4" fontId="0" fillId="2" borderId="53" xfId="0" applyNumberFormat="1" applyFont="1" applyFill="1" applyBorder="1" applyAlignment="1">
      <alignment vertical="center"/>
    </xf>
    <xf numFmtId="0" fontId="0" fillId="0" borderId="26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60" xfId="0" applyFill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4" fontId="0" fillId="0" borderId="26" xfId="0" applyNumberForma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4" fontId="0" fillId="0" borderId="2" xfId="0" applyNumberFormat="1" applyFill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3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12" xfId="0" applyBorder="1"/>
    <xf numFmtId="0" fontId="0" fillId="0" borderId="30" xfId="0" applyBorder="1"/>
    <xf numFmtId="0" fontId="0" fillId="0" borderId="45" xfId="0" applyBorder="1"/>
    <xf numFmtId="0" fontId="0" fillId="0" borderId="9" xfId="0" applyBorder="1"/>
    <xf numFmtId="0" fontId="0" fillId="0" borderId="2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" xfId="0" applyBorder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2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20" xfId="0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0" xfId="0" applyFill="1" applyAlignment="1"/>
    <xf numFmtId="0" fontId="0" fillId="4" borderId="34" xfId="0" applyFill="1" applyBorder="1" applyAlignment="1"/>
    <xf numFmtId="0" fontId="0" fillId="4" borderId="13" xfId="0" applyFill="1" applyBorder="1" applyAlignment="1"/>
    <xf numFmtId="0" fontId="0" fillId="4" borderId="3" xfId="0" applyFill="1" applyBorder="1" applyAlignment="1"/>
    <xf numFmtId="0" fontId="0" fillId="2" borderId="26" xfId="0" applyFill="1" applyBorder="1" applyAlignment="1">
      <alignment vertical="top"/>
    </xf>
    <xf numFmtId="0" fontId="0" fillId="2" borderId="53" xfId="0" applyFill="1" applyBorder="1" applyAlignment="1">
      <alignment vertical="top"/>
    </xf>
    <xf numFmtId="0" fontId="3" fillId="0" borderId="34" xfId="0" applyFont="1" applyFill="1" applyBorder="1" applyAlignment="1">
      <alignment horizontal="right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3" fillId="0" borderId="34" xfId="0" applyFont="1" applyBorder="1" applyAlignment="1">
      <alignment horizontal="right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52" xfId="0" applyFont="1" applyBorder="1"/>
    <xf numFmtId="0" fontId="3" fillId="0" borderId="47" xfId="0" applyFont="1" applyBorder="1"/>
    <xf numFmtId="0" fontId="0" fillId="0" borderId="51" xfId="0" applyBorder="1" applyAlignment="1">
      <alignment vertical="top"/>
    </xf>
    <xf numFmtId="0" fontId="0" fillId="0" borderId="7" xfId="0" applyBorder="1" applyAlignment="1">
      <alignment vertical="top"/>
    </xf>
    <xf numFmtId="0" fontId="3" fillId="4" borderId="51" xfId="0" applyFont="1" applyFill="1" applyBorder="1" applyAlignment="1">
      <alignment vertical="top"/>
    </xf>
    <xf numFmtId="0" fontId="3" fillId="4" borderId="28" xfId="0" applyFont="1" applyFill="1" applyBorder="1" applyAlignment="1">
      <alignment vertical="top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5" fillId="0" borderId="2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5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14" fontId="3" fillId="0" borderId="1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0" fillId="0" borderId="6" xfId="0" applyBorder="1" applyAlignment="1"/>
    <xf numFmtId="0" fontId="0" fillId="0" borderId="1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0" borderId="59" xfId="0" applyBorder="1"/>
    <xf numFmtId="0" fontId="0" fillId="0" borderId="63" xfId="0" applyBorder="1"/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62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2" xfId="0" applyBorder="1"/>
    <xf numFmtId="0" fontId="0" fillId="0" borderId="47" xfId="0" applyBorder="1"/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6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36" xfId="0" applyFont="1" applyBorder="1" applyAlignment="1">
      <alignment horizontal="center"/>
    </xf>
    <xf numFmtId="0" fontId="0" fillId="0" borderId="53" xfId="0" applyBorder="1" applyAlignment="1"/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top"/>
    </xf>
    <xf numFmtId="1" fontId="5" fillId="0" borderId="51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23" xfId="0" applyBorder="1" applyAlignment="1">
      <alignment vertical="top"/>
    </xf>
    <xf numFmtId="1" fontId="5" fillId="0" borderId="51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8"/>
  <sheetViews>
    <sheetView tabSelected="1" topLeftCell="V3" workbookViewId="0">
      <selection activeCell="AH60" sqref="AH60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12.42578125" customWidth="1"/>
    <col min="28" max="28" width="19.7109375" customWidth="1"/>
    <col min="29" max="29" width="15.28515625" customWidth="1"/>
  </cols>
  <sheetData>
    <row r="1" spans="1:29" hidden="1" x14ac:dyDescent="0.25">
      <c r="C1" s="64"/>
      <c r="N1" s="64"/>
      <c r="O1" s="8"/>
      <c r="Y1" s="8"/>
    </row>
    <row r="2" spans="1:29" hidden="1" x14ac:dyDescent="0.25"/>
    <row r="3" spans="1:29" x14ac:dyDescent="0.25">
      <c r="C3" s="20" t="s">
        <v>70</v>
      </c>
      <c r="D3" s="20"/>
      <c r="G3" s="16" t="s">
        <v>16</v>
      </c>
      <c r="N3" s="20" t="s">
        <v>70</v>
      </c>
      <c r="O3" s="20" t="s">
        <v>112</v>
      </c>
      <c r="P3" s="20"/>
      <c r="S3" s="16" t="s">
        <v>16</v>
      </c>
      <c r="V3" s="212"/>
      <c r="W3" s="212"/>
      <c r="X3" s="212"/>
      <c r="Y3" s="212" t="s">
        <v>244</v>
      </c>
      <c r="Z3" s="212"/>
      <c r="AA3" s="212"/>
      <c r="AB3" s="212"/>
      <c r="AC3" s="212" t="s">
        <v>16</v>
      </c>
    </row>
    <row r="4" spans="1:29" hidden="1" x14ac:dyDescent="0.25">
      <c r="C4" s="20"/>
      <c r="D4" s="20"/>
      <c r="G4" s="16"/>
      <c r="N4" s="20"/>
      <c r="O4" s="20"/>
      <c r="P4" s="20"/>
      <c r="S4" s="16"/>
      <c r="V4" s="212"/>
      <c r="W4" s="212"/>
      <c r="X4" s="212"/>
      <c r="Y4" s="212"/>
      <c r="Z4" s="212"/>
      <c r="AA4" s="212"/>
      <c r="AB4" s="212"/>
      <c r="AC4" s="212"/>
    </row>
    <row r="5" spans="1:29" ht="15.75" thickBot="1" x14ac:dyDescent="0.3">
      <c r="B5" s="465" t="s">
        <v>24</v>
      </c>
      <c r="C5" s="465"/>
      <c r="D5" s="465"/>
      <c r="E5" s="465"/>
      <c r="F5" s="465"/>
      <c r="G5" s="465"/>
      <c r="L5" s="465" t="s">
        <v>24</v>
      </c>
      <c r="M5" s="465"/>
      <c r="N5" s="465"/>
      <c r="O5" s="465"/>
      <c r="P5" s="465"/>
      <c r="Q5" s="465"/>
      <c r="R5" s="465"/>
      <c r="S5" s="465"/>
      <c r="V5" s="212"/>
      <c r="W5" s="475" t="s">
        <v>24</v>
      </c>
      <c r="X5" s="475"/>
      <c r="Y5" s="475"/>
      <c r="Z5" s="475"/>
      <c r="AA5" s="475"/>
      <c r="AB5" s="475"/>
      <c r="AC5" s="475"/>
    </row>
    <row r="6" spans="1:29" ht="39" customHeight="1" thickBot="1" x14ac:dyDescent="0.3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49" t="s">
        <v>67</v>
      </c>
      <c r="N6" s="149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402" t="s">
        <v>1</v>
      </c>
      <c r="W6" s="451" t="s">
        <v>2</v>
      </c>
      <c r="X6" s="453" t="s">
        <v>67</v>
      </c>
      <c r="Y6" s="455" t="s">
        <v>3</v>
      </c>
      <c r="Z6" s="453" t="s">
        <v>131</v>
      </c>
      <c r="AA6" s="280" t="s">
        <v>15</v>
      </c>
      <c r="AB6" s="493" t="s">
        <v>132</v>
      </c>
      <c r="AC6" s="495" t="s">
        <v>133</v>
      </c>
    </row>
    <row r="7" spans="1:29" ht="15.75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25" t="s">
        <v>6</v>
      </c>
      <c r="L7" s="92"/>
      <c r="M7" s="92"/>
      <c r="N7" s="92"/>
      <c r="O7" s="92"/>
      <c r="P7" s="92" t="s">
        <v>7</v>
      </c>
      <c r="Q7" s="92" t="s">
        <v>14</v>
      </c>
      <c r="R7" s="92" t="s">
        <v>8</v>
      </c>
      <c r="S7" s="93" t="s">
        <v>10</v>
      </c>
      <c r="V7" s="403"/>
      <c r="W7" s="452"/>
      <c r="X7" s="454"/>
      <c r="Y7" s="456"/>
      <c r="Z7" s="454"/>
      <c r="AA7" s="281" t="s">
        <v>14</v>
      </c>
      <c r="AB7" s="494"/>
      <c r="AC7" s="496"/>
    </row>
    <row r="8" spans="1:29" x14ac:dyDescent="0.25">
      <c r="A8" s="213"/>
      <c r="B8" s="133"/>
      <c r="C8" s="92"/>
      <c r="D8" s="221"/>
      <c r="E8" s="133"/>
      <c r="F8" s="92"/>
      <c r="G8" s="93"/>
      <c r="K8" s="213"/>
      <c r="L8" s="133"/>
      <c r="M8" s="133"/>
      <c r="N8" s="92"/>
      <c r="O8" s="213"/>
      <c r="P8" s="221"/>
      <c r="Q8" s="133"/>
      <c r="R8" s="92"/>
      <c r="S8" s="93"/>
      <c r="V8" s="463">
        <v>1</v>
      </c>
      <c r="W8" s="446" t="s">
        <v>113</v>
      </c>
      <c r="X8" s="245" t="s">
        <v>146</v>
      </c>
      <c r="Y8" s="235" t="s">
        <v>36</v>
      </c>
      <c r="Z8" s="235" t="s">
        <v>161</v>
      </c>
      <c r="AA8" s="301" t="s">
        <v>123</v>
      </c>
      <c r="AB8" s="88" t="s">
        <v>173</v>
      </c>
      <c r="AC8" s="287">
        <v>7641</v>
      </c>
    </row>
    <row r="9" spans="1:29" x14ac:dyDescent="0.25">
      <c r="A9" s="213"/>
      <c r="B9" s="133"/>
      <c r="C9" s="92"/>
      <c r="D9" s="221"/>
      <c r="E9" s="133"/>
      <c r="F9" s="92"/>
      <c r="G9" s="93"/>
      <c r="K9" s="213"/>
      <c r="L9" s="133"/>
      <c r="M9" s="133"/>
      <c r="N9" s="92"/>
      <c r="O9" s="213"/>
      <c r="P9" s="221"/>
      <c r="Q9" s="133"/>
      <c r="R9" s="92"/>
      <c r="S9" s="93"/>
      <c r="V9" s="464"/>
      <c r="W9" s="425"/>
      <c r="X9" s="258" t="s">
        <v>162</v>
      </c>
      <c r="Y9" s="382"/>
      <c r="Z9" s="382"/>
      <c r="AA9" s="248" t="s">
        <v>123</v>
      </c>
      <c r="AB9" s="89" t="s">
        <v>174</v>
      </c>
      <c r="AC9" s="288">
        <v>11468.76</v>
      </c>
    </row>
    <row r="10" spans="1:29" x14ac:dyDescent="0.25">
      <c r="A10" s="213"/>
      <c r="B10" s="133"/>
      <c r="C10" s="92"/>
      <c r="D10" s="221"/>
      <c r="E10" s="133"/>
      <c r="F10" s="92"/>
      <c r="G10" s="93"/>
      <c r="K10" s="213"/>
      <c r="L10" s="133"/>
      <c r="M10" s="133"/>
      <c r="N10" s="92"/>
      <c r="O10" s="213"/>
      <c r="P10" s="221"/>
      <c r="Q10" s="133"/>
      <c r="R10" s="92"/>
      <c r="S10" s="93"/>
      <c r="V10" s="464"/>
      <c r="W10" s="425"/>
      <c r="X10" s="392"/>
      <c r="Y10" s="392"/>
      <c r="Z10" s="392"/>
      <c r="AA10" s="248" t="s">
        <v>123</v>
      </c>
      <c r="AB10" s="89" t="s">
        <v>175</v>
      </c>
      <c r="AC10" s="288">
        <v>16143.47</v>
      </c>
    </row>
    <row r="11" spans="1:29" x14ac:dyDescent="0.25">
      <c r="A11" s="213"/>
      <c r="B11" s="133"/>
      <c r="C11" s="92"/>
      <c r="D11" s="221"/>
      <c r="E11" s="133"/>
      <c r="F11" s="92"/>
      <c r="G11" s="93"/>
      <c r="K11" s="213"/>
      <c r="L11" s="133"/>
      <c r="M11" s="133"/>
      <c r="N11" s="92"/>
      <c r="O11" s="213"/>
      <c r="P11" s="221"/>
      <c r="Q11" s="133"/>
      <c r="R11" s="92"/>
      <c r="S11" s="93"/>
      <c r="V11" s="464"/>
      <c r="W11" s="425"/>
      <c r="X11" s="392"/>
      <c r="Y11" s="392"/>
      <c r="Z11" s="392"/>
      <c r="AA11" s="248" t="s">
        <v>123</v>
      </c>
      <c r="AB11" s="89" t="s">
        <v>176</v>
      </c>
      <c r="AC11" s="288">
        <v>10579.86</v>
      </c>
    </row>
    <row r="12" spans="1:29" ht="15.75" thickBot="1" x14ac:dyDescent="0.3">
      <c r="A12" s="213"/>
      <c r="B12" s="133"/>
      <c r="C12" s="92"/>
      <c r="D12" s="221"/>
      <c r="E12" s="133"/>
      <c r="F12" s="92"/>
      <c r="G12" s="93"/>
      <c r="K12" s="213"/>
      <c r="L12" s="133"/>
      <c r="M12" s="133"/>
      <c r="N12" s="92"/>
      <c r="O12" s="213"/>
      <c r="P12" s="221"/>
      <c r="Q12" s="133"/>
      <c r="R12" s="92"/>
      <c r="S12" s="93"/>
      <c r="V12" s="404"/>
      <c r="W12" s="447"/>
      <c r="X12" s="393"/>
      <c r="Y12" s="393"/>
      <c r="Z12" s="393"/>
      <c r="AA12" s="268" t="s">
        <v>123</v>
      </c>
      <c r="AB12" s="61" t="s">
        <v>177</v>
      </c>
      <c r="AC12" s="289">
        <v>9943.02</v>
      </c>
    </row>
    <row r="13" spans="1:29" x14ac:dyDescent="0.25">
      <c r="A13" s="213"/>
      <c r="B13" s="133"/>
      <c r="C13" s="92"/>
      <c r="D13" s="221"/>
      <c r="E13" s="133"/>
      <c r="F13" s="92"/>
      <c r="G13" s="93"/>
      <c r="K13" s="213"/>
      <c r="L13" s="133"/>
      <c r="M13" s="133"/>
      <c r="N13" s="92"/>
      <c r="O13" s="213"/>
      <c r="P13" s="221"/>
      <c r="Q13" s="133"/>
      <c r="R13" s="92"/>
      <c r="S13" s="93"/>
      <c r="V13" s="489">
        <v>2</v>
      </c>
      <c r="W13" s="431" t="s">
        <v>113</v>
      </c>
      <c r="X13" s="258" t="s">
        <v>149</v>
      </c>
      <c r="Y13" s="382" t="s">
        <v>115</v>
      </c>
      <c r="Z13" s="382" t="s">
        <v>150</v>
      </c>
      <c r="AA13" s="398" t="s">
        <v>123</v>
      </c>
      <c r="AB13" s="153" t="s">
        <v>166</v>
      </c>
      <c r="AC13" s="286">
        <v>104792.24</v>
      </c>
    </row>
    <row r="14" spans="1:29" x14ac:dyDescent="0.25">
      <c r="A14" s="213"/>
      <c r="B14" s="133"/>
      <c r="C14" s="92"/>
      <c r="D14" s="221"/>
      <c r="E14" s="133"/>
      <c r="F14" s="92"/>
      <c r="G14" s="93"/>
      <c r="K14" s="213"/>
      <c r="L14" s="133"/>
      <c r="M14" s="133"/>
      <c r="N14" s="92"/>
      <c r="O14" s="213"/>
      <c r="P14" s="221"/>
      <c r="Q14" s="133"/>
      <c r="R14" s="92"/>
      <c r="S14" s="93"/>
      <c r="V14" s="489"/>
      <c r="W14" s="431"/>
      <c r="X14" s="313" t="s">
        <v>151</v>
      </c>
      <c r="Y14" s="382"/>
      <c r="Z14" s="382"/>
      <c r="AA14" s="248" t="s">
        <v>123</v>
      </c>
      <c r="AB14" s="89" t="s">
        <v>167</v>
      </c>
      <c r="AC14" s="337">
        <v>7451.04</v>
      </c>
    </row>
    <row r="15" spans="1:29" x14ac:dyDescent="0.25">
      <c r="A15" s="213"/>
      <c r="B15" s="133"/>
      <c r="C15" s="92"/>
      <c r="D15" s="221"/>
      <c r="E15" s="133"/>
      <c r="F15" s="92"/>
      <c r="G15" s="93"/>
      <c r="K15" s="213"/>
      <c r="L15" s="133"/>
      <c r="M15" s="133"/>
      <c r="N15" s="92"/>
      <c r="O15" s="213"/>
      <c r="P15" s="221"/>
      <c r="Q15" s="133"/>
      <c r="R15" s="92"/>
      <c r="S15" s="93"/>
      <c r="V15" s="489"/>
      <c r="W15" s="431"/>
      <c r="X15" s="258"/>
      <c r="Y15" s="382"/>
      <c r="Z15" s="382"/>
      <c r="AA15" s="248" t="s">
        <v>123</v>
      </c>
      <c r="AB15" s="89" t="s">
        <v>168</v>
      </c>
      <c r="AC15" s="337">
        <v>19523.349999999999</v>
      </c>
    </row>
    <row r="16" spans="1:29" ht="15.75" thickBot="1" x14ac:dyDescent="0.3">
      <c r="A16" s="213"/>
      <c r="B16" s="133"/>
      <c r="C16" s="92"/>
      <c r="D16" s="221"/>
      <c r="E16" s="133"/>
      <c r="F16" s="92"/>
      <c r="G16" s="93"/>
      <c r="K16" s="213"/>
      <c r="L16" s="133"/>
      <c r="M16" s="133"/>
      <c r="N16" s="92"/>
      <c r="O16" s="213"/>
      <c r="P16" s="221"/>
      <c r="Q16" s="133"/>
      <c r="R16" s="92"/>
      <c r="S16" s="93"/>
      <c r="V16" s="489"/>
      <c r="W16" s="431"/>
      <c r="X16" s="313"/>
      <c r="Y16" s="382"/>
      <c r="Z16" s="382"/>
      <c r="AA16" s="248" t="s">
        <v>123</v>
      </c>
      <c r="AB16" s="89" t="s">
        <v>169</v>
      </c>
      <c r="AC16" s="337">
        <v>31872.33</v>
      </c>
    </row>
    <row r="17" spans="1:32" hidden="1" x14ac:dyDescent="0.25">
      <c r="A17" s="213"/>
      <c r="B17" s="133"/>
      <c r="C17" s="92"/>
      <c r="D17" s="221"/>
      <c r="E17" s="133"/>
      <c r="F17" s="92"/>
      <c r="G17" s="93"/>
      <c r="K17" s="213"/>
      <c r="L17" s="133"/>
      <c r="M17" s="133"/>
      <c r="N17" s="92"/>
      <c r="O17" s="213"/>
      <c r="P17" s="221"/>
      <c r="Q17" s="133"/>
      <c r="R17" s="92"/>
      <c r="S17" s="93"/>
      <c r="V17" s="489"/>
      <c r="W17" s="431"/>
      <c r="X17" s="308"/>
      <c r="Y17" s="308"/>
      <c r="Z17" s="308"/>
      <c r="AA17" s="65"/>
      <c r="AB17" s="89"/>
      <c r="AC17" s="337"/>
    </row>
    <row r="18" spans="1:32" ht="15.75" hidden="1" thickBot="1" x14ac:dyDescent="0.3">
      <c r="A18" s="213"/>
      <c r="B18" s="133"/>
      <c r="C18" s="92"/>
      <c r="D18" s="221"/>
      <c r="E18" s="133"/>
      <c r="F18" s="92"/>
      <c r="G18" s="93"/>
      <c r="K18" s="213"/>
      <c r="L18" s="133"/>
      <c r="M18" s="133"/>
      <c r="N18" s="92"/>
      <c r="O18" s="213"/>
      <c r="P18" s="221"/>
      <c r="Q18" s="133"/>
      <c r="R18" s="92"/>
      <c r="S18" s="93"/>
      <c r="V18" s="410"/>
      <c r="W18" s="490"/>
      <c r="X18" s="307"/>
      <c r="Y18" s="307"/>
      <c r="Z18" s="307"/>
      <c r="AA18" s="248"/>
      <c r="AB18" s="89"/>
      <c r="AC18" s="337"/>
    </row>
    <row r="19" spans="1:32" x14ac:dyDescent="0.25">
      <c r="A19" s="213"/>
      <c r="B19" s="133"/>
      <c r="C19" s="92"/>
      <c r="D19" s="221"/>
      <c r="E19" s="133"/>
      <c r="F19" s="92"/>
      <c r="G19" s="93"/>
      <c r="K19" s="213"/>
      <c r="L19" s="133"/>
      <c r="M19" s="133"/>
      <c r="N19" s="92"/>
      <c r="O19" s="213"/>
      <c r="P19" s="221"/>
      <c r="Q19" s="133"/>
      <c r="R19" s="92"/>
      <c r="S19" s="93"/>
      <c r="V19" s="486">
        <v>3</v>
      </c>
      <c r="W19" s="446" t="s">
        <v>113</v>
      </c>
      <c r="X19" s="245" t="s">
        <v>149</v>
      </c>
      <c r="Y19" s="235" t="s">
        <v>142</v>
      </c>
      <c r="Z19" s="235" t="s">
        <v>170</v>
      </c>
      <c r="AA19" s="396" t="s">
        <v>123</v>
      </c>
      <c r="AB19" s="269" t="s">
        <v>171</v>
      </c>
      <c r="AC19" s="236">
        <v>46060.89</v>
      </c>
    </row>
    <row r="20" spans="1:32" ht="15.75" thickBot="1" x14ac:dyDescent="0.3">
      <c r="A20" s="213"/>
      <c r="B20" s="133"/>
      <c r="C20" s="92"/>
      <c r="D20" s="221"/>
      <c r="E20" s="133"/>
      <c r="F20" s="92"/>
      <c r="G20" s="93"/>
      <c r="K20" s="213"/>
      <c r="L20" s="133"/>
      <c r="M20" s="133"/>
      <c r="N20" s="92"/>
      <c r="O20" s="213"/>
      <c r="P20" s="221"/>
      <c r="Q20" s="133"/>
      <c r="R20" s="92"/>
      <c r="S20" s="93"/>
      <c r="V20" s="410"/>
      <c r="W20" s="447"/>
      <c r="X20" s="313" t="s">
        <v>172</v>
      </c>
      <c r="Y20" s="382"/>
      <c r="Z20" s="382"/>
      <c r="AA20" s="382"/>
      <c r="AB20" s="397"/>
      <c r="AC20" s="239"/>
    </row>
    <row r="21" spans="1:32" hidden="1" x14ac:dyDescent="0.25">
      <c r="A21" s="213"/>
      <c r="B21" s="133"/>
      <c r="C21" s="92"/>
      <c r="D21" s="221"/>
      <c r="E21" s="133"/>
      <c r="F21" s="92"/>
      <c r="G21" s="93"/>
      <c r="K21" s="213"/>
      <c r="L21" s="133"/>
      <c r="M21" s="133"/>
      <c r="N21" s="92"/>
      <c r="O21" s="213"/>
      <c r="P21" s="221"/>
      <c r="Q21" s="133"/>
      <c r="R21" s="92"/>
      <c r="S21" s="93"/>
      <c r="V21" s="487">
        <v>2</v>
      </c>
      <c r="W21" s="434" t="s">
        <v>113</v>
      </c>
      <c r="X21" s="81"/>
      <c r="Y21" s="81"/>
      <c r="Z21" s="81"/>
      <c r="AA21" s="81"/>
      <c r="AB21" s="88"/>
      <c r="AC21" s="67"/>
    </row>
    <row r="22" spans="1:32" ht="15.75" hidden="1" thickBot="1" x14ac:dyDescent="0.3">
      <c r="A22" s="213"/>
      <c r="B22" s="133"/>
      <c r="C22" s="92"/>
      <c r="D22" s="221"/>
      <c r="E22" s="133"/>
      <c r="F22" s="92"/>
      <c r="G22" s="93"/>
      <c r="K22" s="213"/>
      <c r="L22" s="133"/>
      <c r="M22" s="133"/>
      <c r="N22" s="92"/>
      <c r="O22" s="213"/>
      <c r="P22" s="221"/>
      <c r="Q22" s="133"/>
      <c r="R22" s="92"/>
      <c r="S22" s="93"/>
      <c r="V22" s="488"/>
      <c r="W22" s="435"/>
      <c r="X22" s="33"/>
      <c r="Y22" s="33"/>
      <c r="Z22" s="33"/>
      <c r="AA22" s="33"/>
      <c r="AB22" s="61"/>
      <c r="AC22" s="66"/>
    </row>
    <row r="23" spans="1:32" ht="15.75" hidden="1" thickBot="1" x14ac:dyDescent="0.3">
      <c r="A23" s="213"/>
      <c r="B23" s="133"/>
      <c r="C23" s="92"/>
      <c r="D23" s="221"/>
      <c r="E23" s="133"/>
      <c r="F23" s="92"/>
      <c r="G23" s="93"/>
      <c r="K23" s="213"/>
      <c r="L23" s="133"/>
      <c r="M23" s="133"/>
      <c r="N23" s="92"/>
      <c r="O23" s="213"/>
      <c r="P23" s="221"/>
      <c r="Q23" s="133"/>
      <c r="R23" s="92"/>
      <c r="S23" s="93"/>
      <c r="V23" s="436">
        <v>2</v>
      </c>
      <c r="W23" s="436"/>
      <c r="X23" s="436"/>
      <c r="Y23" s="278"/>
      <c r="Z23" s="278"/>
      <c r="AA23" s="278"/>
      <c r="AB23" s="278"/>
      <c r="AC23" s="218"/>
    </row>
    <row r="24" spans="1:32" ht="15.75" hidden="1" thickBot="1" x14ac:dyDescent="0.3">
      <c r="A24" s="114">
        <v>2</v>
      </c>
      <c r="B24" s="87" t="s">
        <v>37</v>
      </c>
      <c r="C24" s="22" t="s">
        <v>36</v>
      </c>
      <c r="D24" s="111" t="s">
        <v>33</v>
      </c>
      <c r="E24" s="110" t="s">
        <v>11</v>
      </c>
      <c r="F24" s="88" t="s">
        <v>45</v>
      </c>
      <c r="G24" s="67">
        <v>7988.32</v>
      </c>
      <c r="K24" s="115"/>
      <c r="L24" s="148"/>
      <c r="M24" s="148"/>
      <c r="N24" s="9"/>
      <c r="O24" s="8"/>
      <c r="P24" s="152"/>
      <c r="Q24" s="100"/>
      <c r="R24" s="153"/>
      <c r="S24" s="154"/>
      <c r="V24" s="441"/>
      <c r="W24" s="441"/>
      <c r="X24" s="441"/>
      <c r="Y24" s="7"/>
      <c r="Z24" s="7"/>
      <c r="AA24" s="7"/>
      <c r="AB24" s="7"/>
      <c r="AC24" s="204"/>
    </row>
    <row r="25" spans="1:32" ht="15.75" customHeight="1" thickBot="1" x14ac:dyDescent="0.3">
      <c r="A25" s="466" t="s">
        <v>19</v>
      </c>
      <c r="B25" s="467"/>
      <c r="C25" s="467"/>
      <c r="D25" s="467"/>
      <c r="E25" s="467"/>
      <c r="F25" s="468"/>
      <c r="G25" s="19">
        <f>SUM(G24:G24)</f>
        <v>7988.32</v>
      </c>
      <c r="K25" s="472" t="s">
        <v>19</v>
      </c>
      <c r="L25" s="473"/>
      <c r="M25" s="473"/>
      <c r="N25" s="473"/>
      <c r="O25" s="473"/>
      <c r="P25" s="473"/>
      <c r="Q25" s="473"/>
      <c r="R25" s="474"/>
      <c r="S25" s="102">
        <f>SUM(S24:S24)</f>
        <v>0</v>
      </c>
      <c r="V25" s="479" t="s">
        <v>19</v>
      </c>
      <c r="W25" s="480"/>
      <c r="X25" s="480"/>
      <c r="Y25" s="480"/>
      <c r="Z25" s="480"/>
      <c r="AA25" s="482"/>
      <c r="AB25" s="481"/>
      <c r="AC25" s="19">
        <f xml:space="preserve"> SUM(AC8:AC19)</f>
        <v>265475.96000000002</v>
      </c>
    </row>
    <row r="26" spans="1:32" ht="15" hidden="1" customHeight="1" thickBot="1" x14ac:dyDescent="0.3">
      <c r="A26" s="14"/>
      <c r="B26" s="124"/>
      <c r="C26" s="53"/>
      <c r="D26" s="39"/>
      <c r="E26" s="9"/>
      <c r="F26" s="46"/>
      <c r="G26" s="97"/>
      <c r="K26" s="8"/>
      <c r="L26" s="143"/>
      <c r="M26" s="75"/>
      <c r="N26" s="150"/>
      <c r="O26" s="150"/>
      <c r="P26" s="24"/>
      <c r="Q26" s="22"/>
      <c r="R26" s="145"/>
      <c r="S26" s="246"/>
      <c r="V26" s="491"/>
      <c r="W26" s="457"/>
      <c r="X26" s="461"/>
      <c r="Y26" s="323"/>
      <c r="Z26" s="459"/>
      <c r="AA26" s="324"/>
      <c r="AB26" s="321"/>
      <c r="AC26" s="325"/>
      <c r="AF26" s="253"/>
    </row>
    <row r="27" spans="1:32" ht="15" hidden="1" customHeight="1" thickBot="1" x14ac:dyDescent="0.3">
      <c r="A27" s="14"/>
      <c r="B27" s="124"/>
      <c r="C27" s="53"/>
      <c r="D27" s="39"/>
      <c r="E27" s="9"/>
      <c r="F27" s="46"/>
      <c r="G27" s="97"/>
      <c r="K27" s="8"/>
      <c r="L27" s="143"/>
      <c r="M27" s="75"/>
      <c r="N27" s="150"/>
      <c r="O27" s="150"/>
      <c r="P27" s="24"/>
      <c r="Q27" s="22"/>
      <c r="R27" s="145"/>
      <c r="S27" s="246"/>
      <c r="V27" s="492"/>
      <c r="W27" s="458"/>
      <c r="X27" s="462"/>
      <c r="Y27" s="326"/>
      <c r="Z27" s="460"/>
      <c r="AA27" s="324"/>
      <c r="AB27" s="322"/>
      <c r="AC27" s="327"/>
    </row>
    <row r="28" spans="1:32" ht="15" hidden="1" customHeight="1" thickBot="1" x14ac:dyDescent="0.3">
      <c r="A28" s="14"/>
      <c r="B28" s="124"/>
      <c r="C28" s="53"/>
      <c r="D28" s="39"/>
      <c r="E28" s="9"/>
      <c r="F28" s="46"/>
      <c r="G28" s="97"/>
      <c r="K28" s="8"/>
      <c r="L28" s="143"/>
      <c r="M28" s="75"/>
      <c r="N28" s="150"/>
      <c r="O28" s="150"/>
      <c r="P28" s="24"/>
      <c r="Q28" s="22"/>
      <c r="R28" s="145"/>
      <c r="S28" s="246"/>
      <c r="V28" s="284"/>
      <c r="W28" s="285"/>
      <c r="X28" s="284"/>
      <c r="Y28" s="284"/>
      <c r="Z28" s="284"/>
      <c r="AA28" s="284"/>
      <c r="AB28" s="153"/>
      <c r="AC28" s="286"/>
    </row>
    <row r="29" spans="1:32" ht="17.25" hidden="1" customHeight="1" x14ac:dyDescent="0.25">
      <c r="A29" s="14"/>
      <c r="B29" s="124" t="s">
        <v>49</v>
      </c>
      <c r="C29" s="53"/>
      <c r="D29" s="39"/>
      <c r="E29" s="1" t="s">
        <v>9</v>
      </c>
      <c r="F29" s="46" t="s">
        <v>50</v>
      </c>
      <c r="G29" s="97">
        <v>21785.200000000001</v>
      </c>
      <c r="K29" s="483">
        <v>2</v>
      </c>
      <c r="L29" s="143" t="s">
        <v>65</v>
      </c>
      <c r="M29" s="75"/>
      <c r="N29" s="150"/>
      <c r="O29" s="177"/>
      <c r="P29" s="42"/>
      <c r="Q29" s="81"/>
      <c r="R29" s="45"/>
      <c r="S29" s="67"/>
      <c r="V29" s="1"/>
      <c r="W29" s="249"/>
      <c r="X29" s="1"/>
      <c r="Y29" s="1"/>
      <c r="Z29" s="1"/>
      <c r="AA29" s="1"/>
      <c r="AB29" s="89"/>
      <c r="AC29" s="95"/>
    </row>
    <row r="30" spans="1:32" ht="17.25" hidden="1" customHeight="1" x14ac:dyDescent="0.25">
      <c r="A30" s="14"/>
      <c r="B30" s="124"/>
      <c r="C30" s="53"/>
      <c r="D30" s="39"/>
      <c r="E30" s="1"/>
      <c r="F30" s="46"/>
      <c r="G30" s="97"/>
      <c r="K30" s="484"/>
      <c r="L30" s="259"/>
      <c r="M30" s="151"/>
      <c r="N30" s="130"/>
      <c r="O30" s="146"/>
      <c r="P30" s="39"/>
      <c r="Q30" s="9"/>
      <c r="R30" s="99"/>
      <c r="S30" s="154"/>
      <c r="V30" s="1">
        <v>2</v>
      </c>
      <c r="W30" s="424" t="s">
        <v>65</v>
      </c>
      <c r="X30" s="1"/>
      <c r="Y30" s="1"/>
      <c r="Z30" s="1"/>
      <c r="AA30" s="1"/>
      <c r="AB30" s="89"/>
      <c r="AC30" s="95"/>
    </row>
    <row r="31" spans="1:32" ht="17.25" hidden="1" customHeight="1" thickBot="1" x14ac:dyDescent="0.3">
      <c r="A31" s="14"/>
      <c r="B31" s="124"/>
      <c r="C31" s="53"/>
      <c r="D31" s="39"/>
      <c r="E31" s="1"/>
      <c r="F31" s="46"/>
      <c r="G31" s="97"/>
      <c r="K31" s="484"/>
      <c r="L31" s="259"/>
      <c r="M31" s="151"/>
      <c r="N31" s="130"/>
      <c r="O31" s="146"/>
      <c r="P31" s="39"/>
      <c r="Q31" s="9"/>
      <c r="R31" s="99"/>
      <c r="S31" s="154"/>
      <c r="V31" s="1"/>
      <c r="W31" s="415"/>
      <c r="X31" s="1"/>
      <c r="Y31" s="1"/>
      <c r="Z31" s="1"/>
      <c r="AA31" s="1"/>
      <c r="AB31" s="89"/>
      <c r="AC31" s="95"/>
    </row>
    <row r="32" spans="1:32" ht="17.25" hidden="1" customHeight="1" x14ac:dyDescent="0.25">
      <c r="A32" s="14"/>
      <c r="B32" s="124"/>
      <c r="C32" s="53"/>
      <c r="D32" s="39"/>
      <c r="E32" s="1"/>
      <c r="F32" s="46"/>
      <c r="G32" s="97"/>
      <c r="K32" s="484"/>
      <c r="L32" s="259"/>
      <c r="M32" s="151"/>
      <c r="N32" s="130"/>
      <c r="O32" s="146"/>
      <c r="P32" s="39"/>
      <c r="Q32" s="9"/>
      <c r="R32" s="99"/>
      <c r="S32" s="154"/>
      <c r="V32" s="424">
        <v>2</v>
      </c>
      <c r="W32" s="424" t="s">
        <v>65</v>
      </c>
      <c r="X32" s="245"/>
      <c r="Y32" s="235"/>
      <c r="Z32" s="293"/>
      <c r="AA32" s="408"/>
      <c r="AB32" s="238"/>
      <c r="AC32" s="236"/>
    </row>
    <row r="33" spans="1:29" ht="17.25" hidden="1" customHeight="1" thickBot="1" x14ac:dyDescent="0.3">
      <c r="A33" s="14"/>
      <c r="B33" s="124"/>
      <c r="C33" s="53"/>
      <c r="D33" s="39"/>
      <c r="E33" s="1"/>
      <c r="F33" s="46"/>
      <c r="G33" s="97"/>
      <c r="K33" s="484"/>
      <c r="L33" s="259"/>
      <c r="M33" s="151"/>
      <c r="N33" s="130"/>
      <c r="O33" s="146"/>
      <c r="P33" s="39"/>
      <c r="Q33" s="9"/>
      <c r="R33" s="99"/>
      <c r="S33" s="154"/>
      <c r="V33" s="425"/>
      <c r="W33" s="425"/>
      <c r="X33" s="237"/>
      <c r="Y33" s="215"/>
      <c r="Z33" s="294"/>
      <c r="AA33" s="404"/>
      <c r="AB33" s="314"/>
      <c r="AC33" s="239"/>
    </row>
    <row r="34" spans="1:29" ht="17.25" customHeight="1" x14ac:dyDescent="0.25">
      <c r="A34" s="14"/>
      <c r="B34" s="124"/>
      <c r="C34" s="130"/>
      <c r="D34" s="39"/>
      <c r="E34" s="310"/>
      <c r="F34" s="46"/>
      <c r="G34" s="97"/>
      <c r="K34" s="484"/>
      <c r="L34" s="259"/>
      <c r="M34" s="219"/>
      <c r="N34" s="130"/>
      <c r="O34" s="146"/>
      <c r="P34" s="39"/>
      <c r="Q34" s="9"/>
      <c r="R34" s="46"/>
      <c r="S34" s="216"/>
      <c r="V34" s="302">
        <v>1</v>
      </c>
      <c r="W34" s="424" t="s">
        <v>65</v>
      </c>
      <c r="X34" s="235" t="s">
        <v>163</v>
      </c>
      <c r="Y34" s="235" t="s">
        <v>69</v>
      </c>
      <c r="Z34" s="296" t="s">
        <v>183</v>
      </c>
      <c r="AA34" s="147" t="s">
        <v>123</v>
      </c>
      <c r="AB34" s="45" t="s">
        <v>185</v>
      </c>
      <c r="AC34" s="105">
        <v>11512.64</v>
      </c>
    </row>
    <row r="35" spans="1:29" ht="17.25" customHeight="1" thickBot="1" x14ac:dyDescent="0.3">
      <c r="A35" s="14"/>
      <c r="B35" s="124"/>
      <c r="C35" s="130"/>
      <c r="D35" s="39"/>
      <c r="E35" s="310"/>
      <c r="F35" s="46"/>
      <c r="G35" s="97"/>
      <c r="K35" s="484"/>
      <c r="L35" s="259"/>
      <c r="M35" s="219"/>
      <c r="N35" s="130"/>
      <c r="O35" s="146"/>
      <c r="P35" s="39"/>
      <c r="Q35" s="9"/>
      <c r="R35" s="46"/>
      <c r="S35" s="216"/>
      <c r="V35" s="303"/>
      <c r="W35" s="425"/>
      <c r="X35" s="214" t="s">
        <v>184</v>
      </c>
      <c r="Y35" s="382"/>
      <c r="Z35" s="297"/>
      <c r="AA35" s="123" t="s">
        <v>123</v>
      </c>
      <c r="AB35" s="36" t="s">
        <v>186</v>
      </c>
      <c r="AC35" s="337">
        <v>29622.42</v>
      </c>
    </row>
    <row r="36" spans="1:29" ht="17.25" customHeight="1" thickBot="1" x14ac:dyDescent="0.3">
      <c r="A36" s="14"/>
      <c r="B36" s="124"/>
      <c r="C36" s="130"/>
      <c r="D36" s="39"/>
      <c r="E36" s="378"/>
      <c r="F36" s="46"/>
      <c r="G36" s="97"/>
      <c r="K36" s="484"/>
      <c r="L36" s="259"/>
      <c r="M36" s="219"/>
      <c r="N36" s="130"/>
      <c r="O36" s="146"/>
      <c r="P36" s="39"/>
      <c r="Q36" s="9"/>
      <c r="R36" s="46"/>
      <c r="S36" s="216"/>
      <c r="V36" s="376"/>
      <c r="W36" s="425"/>
      <c r="X36" s="237"/>
      <c r="Y36" s="379"/>
      <c r="Z36" s="297"/>
      <c r="AA36" s="91" t="s">
        <v>123</v>
      </c>
      <c r="AB36" s="30" t="s">
        <v>187</v>
      </c>
      <c r="AC36" s="79">
        <v>23476.97</v>
      </c>
    </row>
    <row r="37" spans="1:29" ht="17.25" hidden="1" customHeight="1" x14ac:dyDescent="0.25">
      <c r="A37" s="14"/>
      <c r="B37" s="124"/>
      <c r="C37" s="130"/>
      <c r="D37" s="39"/>
      <c r="E37" s="378"/>
      <c r="F37" s="46"/>
      <c r="G37" s="97"/>
      <c r="K37" s="484"/>
      <c r="L37" s="259"/>
      <c r="M37" s="219"/>
      <c r="N37" s="130"/>
      <c r="O37" s="146"/>
      <c r="P37" s="39"/>
      <c r="Q37" s="9"/>
      <c r="R37" s="46"/>
      <c r="S37" s="216"/>
      <c r="V37" s="376"/>
      <c r="W37" s="425"/>
      <c r="X37" s="237"/>
      <c r="Y37" s="379"/>
      <c r="Z37" s="297"/>
      <c r="AA37" s="368"/>
      <c r="AB37" s="337"/>
      <c r="AC37" s="337"/>
    </row>
    <row r="38" spans="1:29" ht="17.25" hidden="1" customHeight="1" x14ac:dyDescent="0.25">
      <c r="A38" s="14"/>
      <c r="B38" s="124"/>
      <c r="C38" s="130"/>
      <c r="D38" s="39"/>
      <c r="E38" s="378"/>
      <c r="F38" s="46"/>
      <c r="G38" s="97"/>
      <c r="K38" s="484"/>
      <c r="L38" s="259"/>
      <c r="M38" s="219"/>
      <c r="N38" s="130"/>
      <c r="O38" s="146"/>
      <c r="P38" s="39"/>
      <c r="Q38" s="9"/>
      <c r="R38" s="46"/>
      <c r="S38" s="216"/>
      <c r="V38" s="376"/>
      <c r="W38" s="425"/>
      <c r="X38" s="237"/>
      <c r="Y38" s="379"/>
      <c r="Z38" s="297"/>
      <c r="AA38" s="368"/>
      <c r="AB38" s="36"/>
      <c r="AC38" s="337"/>
    </row>
    <row r="39" spans="1:29" ht="17.25" hidden="1" customHeight="1" thickBot="1" x14ac:dyDescent="0.3">
      <c r="A39" s="14"/>
      <c r="B39" s="124"/>
      <c r="C39" s="130"/>
      <c r="D39" s="39"/>
      <c r="E39" s="310"/>
      <c r="F39" s="46"/>
      <c r="G39" s="97"/>
      <c r="K39" s="484"/>
      <c r="L39" s="259"/>
      <c r="M39" s="219"/>
      <c r="N39" s="130"/>
      <c r="O39" s="146"/>
      <c r="P39" s="39"/>
      <c r="Q39" s="9"/>
      <c r="R39" s="46"/>
      <c r="S39" s="216"/>
      <c r="V39" s="304"/>
      <c r="W39" s="425"/>
      <c r="X39" s="214"/>
      <c r="Y39" s="214"/>
      <c r="Z39" s="300"/>
      <c r="AA39" s="380"/>
      <c r="AB39" s="30"/>
      <c r="AC39" s="79"/>
    </row>
    <row r="40" spans="1:29" ht="17.25" hidden="1" customHeight="1" x14ac:dyDescent="0.25">
      <c r="A40" s="14"/>
      <c r="B40" s="124"/>
      <c r="C40" s="130"/>
      <c r="D40" s="39"/>
      <c r="E40" s="310"/>
      <c r="F40" s="46"/>
      <c r="G40" s="97"/>
      <c r="K40" s="484"/>
      <c r="L40" s="259"/>
      <c r="M40" s="219"/>
      <c r="N40" s="130"/>
      <c r="O40" s="146"/>
      <c r="P40" s="39"/>
      <c r="Q40" s="9"/>
      <c r="R40" s="46"/>
      <c r="S40" s="216"/>
      <c r="V40" s="305"/>
      <c r="W40" s="306"/>
      <c r="X40" s="258"/>
      <c r="Y40" s="215"/>
      <c r="Z40" s="297"/>
      <c r="AA40" s="271"/>
      <c r="AB40" s="311"/>
      <c r="AC40" s="305"/>
    </row>
    <row r="41" spans="1:29" ht="17.25" hidden="1" customHeight="1" x14ac:dyDescent="0.25">
      <c r="A41" s="14"/>
      <c r="B41" s="124"/>
      <c r="C41" s="130"/>
      <c r="D41" s="39"/>
      <c r="E41" s="310"/>
      <c r="F41" s="46"/>
      <c r="G41" s="97"/>
      <c r="K41" s="484"/>
      <c r="L41" s="259"/>
      <c r="M41" s="219"/>
      <c r="N41" s="130"/>
      <c r="O41" s="146"/>
      <c r="P41" s="39"/>
      <c r="Q41" s="9"/>
      <c r="R41" s="46"/>
      <c r="S41" s="216"/>
      <c r="V41" s="305"/>
      <c r="W41" s="306"/>
      <c r="X41" s="258"/>
      <c r="Y41" s="215"/>
      <c r="Z41" s="297"/>
      <c r="AA41" s="271"/>
      <c r="AB41" s="311"/>
      <c r="AC41" s="305"/>
    </row>
    <row r="42" spans="1:29" ht="17.25" hidden="1" customHeight="1" thickBot="1" x14ac:dyDescent="0.3">
      <c r="A42" s="14"/>
      <c r="B42" s="124"/>
      <c r="C42" s="130"/>
      <c r="D42" s="39"/>
      <c r="E42" s="310"/>
      <c r="F42" s="46"/>
      <c r="G42" s="97"/>
      <c r="K42" s="484"/>
      <c r="L42" s="259"/>
      <c r="M42" s="219"/>
      <c r="N42" s="130"/>
      <c r="O42" s="146"/>
      <c r="P42" s="39"/>
      <c r="Q42" s="9"/>
      <c r="R42" s="46"/>
      <c r="S42" s="216"/>
      <c r="V42" s="305"/>
      <c r="W42" s="306"/>
      <c r="X42" s="258"/>
      <c r="Y42" s="215"/>
      <c r="Z42" s="297"/>
      <c r="AA42" s="271"/>
      <c r="AB42" s="311"/>
      <c r="AC42" s="305"/>
    </row>
    <row r="43" spans="1:29" ht="15.75" customHeight="1" x14ac:dyDescent="0.25">
      <c r="A43" s="14"/>
      <c r="B43" s="124"/>
      <c r="C43" s="130"/>
      <c r="D43" s="39"/>
      <c r="E43" s="7"/>
      <c r="F43" s="46"/>
      <c r="G43" s="97"/>
      <c r="K43" s="484"/>
      <c r="L43" s="124"/>
      <c r="M43" s="219"/>
      <c r="N43" s="130"/>
      <c r="O43" s="146"/>
      <c r="P43" s="39"/>
      <c r="Q43" s="7"/>
      <c r="R43" s="46"/>
      <c r="S43" s="216"/>
      <c r="V43" s="384">
        <v>2</v>
      </c>
      <c r="W43" s="384" t="s">
        <v>65</v>
      </c>
      <c r="X43" s="235" t="s">
        <v>163</v>
      </c>
      <c r="Y43" s="235" t="s">
        <v>92</v>
      </c>
      <c r="Z43" s="293" t="s">
        <v>180</v>
      </c>
      <c r="AA43" s="233" t="s">
        <v>123</v>
      </c>
      <c r="AB43" s="238" t="s">
        <v>181</v>
      </c>
      <c r="AC43" s="236">
        <v>24642.15</v>
      </c>
    </row>
    <row r="44" spans="1:29" ht="15.75" customHeight="1" thickBot="1" x14ac:dyDescent="0.3">
      <c r="A44" s="14"/>
      <c r="B44" s="124"/>
      <c r="C44" s="130"/>
      <c r="D44" s="39"/>
      <c r="E44" s="7"/>
      <c r="F44" s="46"/>
      <c r="G44" s="97"/>
      <c r="K44" s="484"/>
      <c r="L44" s="124"/>
      <c r="M44" s="219"/>
      <c r="N44" s="130"/>
      <c r="O44" s="146"/>
      <c r="P44" s="39"/>
      <c r="Q44" s="7"/>
      <c r="R44" s="46"/>
      <c r="S44" s="216"/>
      <c r="V44" s="383"/>
      <c r="W44" s="383"/>
      <c r="X44" s="214" t="s">
        <v>182</v>
      </c>
      <c r="Y44" s="214"/>
      <c r="Z44" s="334"/>
      <c r="AA44" s="214"/>
      <c r="AB44" s="242"/>
      <c r="AC44" s="104"/>
    </row>
    <row r="45" spans="1:29" ht="15.75" hidden="1" customHeight="1" thickBot="1" x14ac:dyDescent="0.3">
      <c r="A45" s="14"/>
      <c r="B45" s="124"/>
      <c r="C45" s="130"/>
      <c r="D45" s="39"/>
      <c r="E45" s="310"/>
      <c r="F45" s="46"/>
      <c r="G45" s="97"/>
      <c r="K45" s="484"/>
      <c r="L45" s="124"/>
      <c r="M45" s="219"/>
      <c r="N45" s="130"/>
      <c r="O45" s="146"/>
      <c r="P45" s="39"/>
      <c r="Q45" s="310"/>
      <c r="R45" s="46"/>
      <c r="S45" s="216"/>
      <c r="V45" s="372"/>
      <c r="W45" s="372"/>
      <c r="X45" s="312"/>
      <c r="Y45" s="214"/>
      <c r="Z45" s="334"/>
      <c r="AA45" s="82"/>
      <c r="AB45" s="144"/>
      <c r="AC45" s="97"/>
    </row>
    <row r="46" spans="1:29" ht="15.75" hidden="1" customHeight="1" x14ac:dyDescent="0.25">
      <c r="A46" s="14"/>
      <c r="B46" s="124"/>
      <c r="C46" s="130"/>
      <c r="D46" s="39"/>
      <c r="E46" s="310"/>
      <c r="F46" s="46"/>
      <c r="G46" s="97"/>
      <c r="K46" s="484"/>
      <c r="L46" s="124"/>
      <c r="M46" s="219"/>
      <c r="N46" s="130"/>
      <c r="O46" s="146"/>
      <c r="P46" s="39"/>
      <c r="Q46" s="310"/>
      <c r="R46" s="46"/>
      <c r="S46" s="216"/>
      <c r="V46" s="372"/>
      <c r="W46" s="372"/>
      <c r="X46" s="374"/>
      <c r="Y46" s="370"/>
      <c r="Z46" s="375"/>
      <c r="AA46" s="123"/>
      <c r="AB46" s="36"/>
      <c r="AC46" s="337"/>
    </row>
    <row r="47" spans="1:29" ht="15.75" hidden="1" customHeight="1" thickBot="1" x14ac:dyDescent="0.3">
      <c r="A47" s="14"/>
      <c r="B47" s="124"/>
      <c r="C47" s="130"/>
      <c r="D47" s="39"/>
      <c r="E47" s="7"/>
      <c r="F47" s="46"/>
      <c r="G47" s="97"/>
      <c r="K47" s="484"/>
      <c r="L47" s="124"/>
      <c r="M47" s="219"/>
      <c r="N47" s="130"/>
      <c r="O47" s="146"/>
      <c r="P47" s="39"/>
      <c r="Q47" s="7"/>
      <c r="R47" s="46"/>
      <c r="S47" s="216"/>
      <c r="V47" s="373"/>
      <c r="W47" s="372"/>
      <c r="X47" s="370"/>
      <c r="Y47" s="370"/>
      <c r="Z47" s="375"/>
      <c r="AA47" s="123"/>
      <c r="AB47" s="36"/>
      <c r="AC47" s="337"/>
    </row>
    <row r="48" spans="1:29" ht="15.75" customHeight="1" x14ac:dyDescent="0.25">
      <c r="A48" s="14"/>
      <c r="B48" s="124"/>
      <c r="C48" s="130"/>
      <c r="D48" s="39"/>
      <c r="E48" s="336"/>
      <c r="F48" s="46"/>
      <c r="G48" s="97"/>
      <c r="K48" s="484"/>
      <c r="L48" s="124"/>
      <c r="M48" s="219"/>
      <c r="N48" s="130"/>
      <c r="O48" s="146"/>
      <c r="P48" s="39"/>
      <c r="Q48" s="336"/>
      <c r="R48" s="46"/>
      <c r="S48" s="216"/>
      <c r="V48" s="370">
        <v>3</v>
      </c>
      <c r="W48" s="369" t="s">
        <v>65</v>
      </c>
      <c r="X48" s="235" t="s">
        <v>163</v>
      </c>
      <c r="Y48" s="235" t="s">
        <v>36</v>
      </c>
      <c r="Z48" s="293" t="s">
        <v>164</v>
      </c>
      <c r="AA48" s="260" t="s">
        <v>123</v>
      </c>
      <c r="AB48" s="36" t="s">
        <v>178</v>
      </c>
      <c r="AC48" s="337">
        <v>29434.48</v>
      </c>
    </row>
    <row r="49" spans="1:38" ht="15.75" thickBot="1" x14ac:dyDescent="0.3">
      <c r="A49" s="14"/>
      <c r="B49" s="40"/>
      <c r="C49" s="130"/>
      <c r="D49" s="74"/>
      <c r="E49" s="7" t="s">
        <v>11</v>
      </c>
      <c r="F49" s="46" t="s">
        <v>51</v>
      </c>
      <c r="G49" s="97">
        <v>12093.04</v>
      </c>
      <c r="K49" s="485"/>
      <c r="L49" s="178"/>
      <c r="M49" s="179"/>
      <c r="N49" s="180"/>
      <c r="O49" s="181"/>
      <c r="P49" s="174"/>
      <c r="Q49" s="33"/>
      <c r="R49" s="165"/>
      <c r="S49" s="140"/>
      <c r="V49" s="371"/>
      <c r="W49" s="371"/>
      <c r="X49" s="382" t="s">
        <v>165</v>
      </c>
      <c r="Y49" s="382"/>
      <c r="Z49" s="294"/>
      <c r="AA49" s="260" t="s">
        <v>123</v>
      </c>
      <c r="AB49" s="36" t="s">
        <v>179</v>
      </c>
      <c r="AC49" s="337">
        <v>28351.3</v>
      </c>
    </row>
    <row r="50" spans="1:38" ht="15.75" customHeight="1" thickBot="1" x14ac:dyDescent="0.3">
      <c r="A50" s="469" t="s">
        <v>13</v>
      </c>
      <c r="B50" s="470"/>
      <c r="C50" s="470"/>
      <c r="D50" s="470"/>
      <c r="E50" s="470"/>
      <c r="F50" s="471"/>
      <c r="G50" s="70">
        <f>SUM(G26:G49)</f>
        <v>33878.240000000005</v>
      </c>
      <c r="K50" s="476" t="s">
        <v>13</v>
      </c>
      <c r="L50" s="477"/>
      <c r="M50" s="477"/>
      <c r="N50" s="477"/>
      <c r="O50" s="477"/>
      <c r="P50" s="477"/>
      <c r="Q50" s="477"/>
      <c r="R50" s="478"/>
      <c r="S50" s="70">
        <f>SUM(S26:S49)</f>
        <v>0</v>
      </c>
      <c r="V50" s="479" t="s">
        <v>13</v>
      </c>
      <c r="W50" s="480"/>
      <c r="X50" s="480"/>
      <c r="Y50" s="480"/>
      <c r="Z50" s="480"/>
      <c r="AA50" s="480"/>
      <c r="AB50" s="481"/>
      <c r="AC50" s="19">
        <f>SUM(AC26:AC49)</f>
        <v>147039.96</v>
      </c>
      <c r="AD50" s="8"/>
      <c r="AE50" s="8"/>
      <c r="AF50" s="8"/>
    </row>
    <row r="51" spans="1:38" ht="15.75" hidden="1" customHeight="1" thickBot="1" x14ac:dyDescent="0.3">
      <c r="A51" s="254"/>
      <c r="B51" s="255"/>
      <c r="C51" s="255"/>
      <c r="D51" s="255"/>
      <c r="E51" s="255"/>
      <c r="F51" s="255"/>
      <c r="G51" s="70"/>
      <c r="K51" s="256"/>
      <c r="L51" s="257"/>
      <c r="M51" s="257"/>
      <c r="N51" s="257"/>
      <c r="O51" s="257"/>
      <c r="P51" s="257"/>
      <c r="Q51" s="257"/>
      <c r="R51" s="257"/>
      <c r="S51" s="70"/>
      <c r="V51" s="457"/>
      <c r="W51" s="457"/>
      <c r="X51" s="324"/>
      <c r="Y51" s="324"/>
      <c r="Z51" s="324"/>
      <c r="AA51" s="328"/>
      <c r="AB51" s="324"/>
      <c r="AC51" s="329"/>
      <c r="AD51" s="8"/>
      <c r="AE51" s="217"/>
      <c r="AF51" s="551"/>
    </row>
    <row r="52" spans="1:38" ht="15.75" hidden="1" customHeight="1" x14ac:dyDescent="0.25">
      <c r="A52" s="290"/>
      <c r="B52" s="291"/>
      <c r="C52" s="291"/>
      <c r="D52" s="291"/>
      <c r="E52" s="291"/>
      <c r="F52" s="291"/>
      <c r="G52" s="70"/>
      <c r="K52" s="290"/>
      <c r="L52" s="291"/>
      <c r="M52" s="291"/>
      <c r="N52" s="291"/>
      <c r="O52" s="291"/>
      <c r="P52" s="291"/>
      <c r="Q52" s="291"/>
      <c r="R52" s="291"/>
      <c r="S52" s="70"/>
      <c r="V52" s="457"/>
      <c r="W52" s="457"/>
      <c r="X52" s="330"/>
      <c r="Y52" s="330"/>
      <c r="Z52" s="330"/>
      <c r="AA52" s="328"/>
      <c r="AB52" s="324"/>
      <c r="AC52" s="329"/>
      <c r="AD52" s="8"/>
      <c r="AE52" s="217"/>
      <c r="AF52" s="551"/>
    </row>
    <row r="53" spans="1:38" ht="15.75" hidden="1" customHeight="1" x14ac:dyDescent="0.25">
      <c r="A53" s="290"/>
      <c r="B53" s="291"/>
      <c r="C53" s="291"/>
      <c r="D53" s="291"/>
      <c r="E53" s="291"/>
      <c r="F53" s="291"/>
      <c r="G53" s="70"/>
      <c r="K53" s="290"/>
      <c r="L53" s="291"/>
      <c r="M53" s="291"/>
      <c r="N53" s="291"/>
      <c r="O53" s="291"/>
      <c r="P53" s="291"/>
      <c r="Q53" s="291"/>
      <c r="R53" s="291"/>
      <c r="S53" s="70"/>
      <c r="V53" s="457"/>
      <c r="W53" s="457"/>
      <c r="X53" s="330"/>
      <c r="Y53" s="330"/>
      <c r="Z53" s="330"/>
      <c r="AA53" s="328"/>
      <c r="AB53" s="324"/>
      <c r="AC53" s="329"/>
      <c r="AD53" s="8"/>
      <c r="AE53" s="217"/>
      <c r="AF53" s="551"/>
    </row>
    <row r="54" spans="1:38" ht="15.75" hidden="1" customHeight="1" thickBot="1" x14ac:dyDescent="0.3">
      <c r="A54" s="274"/>
      <c r="B54" s="275"/>
      <c r="C54" s="275"/>
      <c r="D54" s="275"/>
      <c r="E54" s="275"/>
      <c r="F54" s="275"/>
      <c r="G54" s="70"/>
      <c r="K54" s="256"/>
      <c r="L54" s="257"/>
      <c r="M54" s="257"/>
      <c r="N54" s="257"/>
      <c r="O54" s="257"/>
      <c r="P54" s="257"/>
      <c r="Q54" s="257"/>
      <c r="R54" s="257"/>
      <c r="S54" s="70"/>
      <c r="V54" s="458"/>
      <c r="W54" s="458"/>
      <c r="X54" s="330"/>
      <c r="Y54" s="330"/>
      <c r="Z54" s="330"/>
      <c r="AA54" s="328"/>
      <c r="AB54" s="324"/>
      <c r="AC54" s="329"/>
      <c r="AD54" s="8"/>
      <c r="AE54" s="8"/>
      <c r="AF54" s="552"/>
      <c r="AL54" s="253"/>
    </row>
    <row r="55" spans="1:38" ht="15.75" customHeight="1" thickBot="1" x14ac:dyDescent="0.3">
      <c r="A55" s="272"/>
      <c r="B55" s="273"/>
      <c r="C55" s="273"/>
      <c r="D55" s="273"/>
      <c r="E55" s="273"/>
      <c r="F55" s="273"/>
      <c r="G55" s="279"/>
      <c r="H55" s="18"/>
      <c r="I55" s="18"/>
      <c r="J55" s="18"/>
      <c r="K55" s="272"/>
      <c r="L55" s="273"/>
      <c r="M55" s="273"/>
      <c r="N55" s="273"/>
      <c r="O55" s="273"/>
      <c r="P55" s="273"/>
      <c r="Q55" s="273"/>
      <c r="R55" s="273"/>
      <c r="S55" s="279"/>
      <c r="T55" s="18"/>
      <c r="U55" s="18"/>
      <c r="V55" s="558" t="s">
        <v>134</v>
      </c>
      <c r="W55" s="480"/>
      <c r="X55" s="480"/>
      <c r="Y55" s="480"/>
      <c r="Z55" s="480"/>
      <c r="AA55" s="480"/>
      <c r="AB55" s="481"/>
      <c r="AC55" s="19">
        <f>SUM(AC51:AC54)</f>
        <v>0</v>
      </c>
    </row>
    <row r="56" spans="1:38" ht="15.75" hidden="1" customHeight="1" thickBot="1" x14ac:dyDescent="0.3">
      <c r="A56" s="254"/>
      <c r="B56" s="255"/>
      <c r="C56" s="255"/>
      <c r="D56" s="255"/>
      <c r="E56" s="255"/>
      <c r="F56" s="255"/>
      <c r="G56" s="70"/>
      <c r="K56" s="256"/>
      <c r="L56" s="257"/>
      <c r="M56" s="257"/>
      <c r="N56" s="257"/>
      <c r="O56" s="257"/>
      <c r="P56" s="257"/>
      <c r="Q56" s="257"/>
      <c r="R56" s="257"/>
      <c r="S56" s="70"/>
      <c r="V56" s="278"/>
      <c r="W56" s="278"/>
      <c r="X56" s="278"/>
      <c r="Y56" s="278"/>
      <c r="Z56" s="278"/>
      <c r="AA56" s="278"/>
      <c r="AB56" s="278"/>
      <c r="AC56" s="218"/>
    </row>
    <row r="57" spans="1:38" ht="15.75" hidden="1" customHeight="1" thickBot="1" x14ac:dyDescent="0.3">
      <c r="A57" s="254"/>
      <c r="B57" s="255"/>
      <c r="C57" s="255"/>
      <c r="D57" s="255"/>
      <c r="E57" s="255"/>
      <c r="F57" s="255"/>
      <c r="G57" s="70"/>
      <c r="K57" s="256"/>
      <c r="L57" s="257"/>
      <c r="M57" s="257"/>
      <c r="N57" s="257"/>
      <c r="O57" s="257"/>
      <c r="P57" s="257"/>
      <c r="Q57" s="257"/>
      <c r="R57" s="257"/>
      <c r="S57" s="70"/>
      <c r="V57" s="1"/>
      <c r="W57" s="1"/>
      <c r="X57" s="1"/>
      <c r="Y57" s="1"/>
      <c r="Z57" s="1"/>
      <c r="AA57" s="1"/>
      <c r="AB57" s="1"/>
      <c r="AC57" s="95"/>
    </row>
    <row r="58" spans="1:38" ht="15.75" hidden="1" customHeight="1" thickBot="1" x14ac:dyDescent="0.3">
      <c r="A58" s="254"/>
      <c r="B58" s="255"/>
      <c r="C58" s="255"/>
      <c r="D58" s="255"/>
      <c r="E58" s="255"/>
      <c r="F58" s="255"/>
      <c r="G58" s="70"/>
      <c r="K58" s="256"/>
      <c r="L58" s="257"/>
      <c r="M58" s="257"/>
      <c r="N58" s="257"/>
      <c r="O58" s="257"/>
      <c r="P58" s="257"/>
      <c r="Q58" s="257"/>
      <c r="R58" s="257"/>
      <c r="S58" s="70"/>
      <c r="V58" s="1"/>
      <c r="W58" s="1"/>
      <c r="X58" s="1"/>
      <c r="Y58" s="1"/>
      <c r="Z58" s="1"/>
      <c r="AA58" s="1"/>
      <c r="AB58" s="1"/>
      <c r="AC58" s="95"/>
    </row>
    <row r="59" spans="1:38" ht="15.75" customHeight="1" thickBot="1" x14ac:dyDescent="0.3">
      <c r="A59" s="72">
        <v>1</v>
      </c>
      <c r="B59" s="52"/>
      <c r="C59" s="28"/>
      <c r="D59" s="18"/>
      <c r="E59" s="27"/>
      <c r="F59" s="41"/>
      <c r="G59" s="31"/>
      <c r="K59" s="516">
        <v>1</v>
      </c>
      <c r="L59" s="518" t="s">
        <v>99</v>
      </c>
      <c r="M59" s="518"/>
      <c r="N59" s="147"/>
      <c r="O59" s="414"/>
      <c r="P59" s="145"/>
      <c r="Q59" s="24"/>
      <c r="R59" s="232"/>
      <c r="S59" s="63"/>
      <c r="V59" s="560">
        <v>1</v>
      </c>
      <c r="W59" s="561" t="s">
        <v>117</v>
      </c>
      <c r="X59" s="235" t="s">
        <v>145</v>
      </c>
      <c r="Y59" s="235" t="s">
        <v>116</v>
      </c>
      <c r="Z59" s="235" t="s">
        <v>153</v>
      </c>
      <c r="AA59" s="399" t="s">
        <v>123</v>
      </c>
      <c r="AB59" s="37" t="s">
        <v>194</v>
      </c>
      <c r="AC59" s="204">
        <v>17819.560000000001</v>
      </c>
    </row>
    <row r="60" spans="1:38" ht="15.75" customHeight="1" thickBot="1" x14ac:dyDescent="0.3">
      <c r="A60" s="182"/>
      <c r="B60" s="183"/>
      <c r="C60" s="77"/>
      <c r="D60" s="18"/>
      <c r="E60" s="18"/>
      <c r="F60" s="41"/>
      <c r="G60" s="55"/>
      <c r="K60" s="562"/>
      <c r="L60" s="563"/>
      <c r="M60" s="563"/>
      <c r="N60" s="74"/>
      <c r="O60" s="564"/>
      <c r="P60" s="42"/>
      <c r="Q60" s="24"/>
      <c r="R60" s="44"/>
      <c r="S60" s="63"/>
      <c r="V60" s="557"/>
      <c r="W60" s="431"/>
      <c r="X60" s="382" t="s">
        <v>154</v>
      </c>
      <c r="Y60" s="382"/>
      <c r="Z60" s="382"/>
      <c r="AA60" s="399"/>
      <c r="AB60" s="37"/>
      <c r="AC60" s="204"/>
    </row>
    <row r="61" spans="1:38" ht="15.75" hidden="1" customHeight="1" thickBot="1" x14ac:dyDescent="0.3">
      <c r="A61" s="182"/>
      <c r="B61" s="183"/>
      <c r="C61" s="77"/>
      <c r="D61" s="18"/>
      <c r="E61" s="18"/>
      <c r="F61" s="41"/>
      <c r="G61" s="55"/>
      <c r="K61" s="562"/>
      <c r="L61" s="563"/>
      <c r="M61" s="563"/>
      <c r="N61" s="74"/>
      <c r="O61" s="564"/>
      <c r="P61" s="42"/>
      <c r="Q61" s="24"/>
      <c r="R61" s="44"/>
      <c r="S61" s="63"/>
      <c r="V61" s="308"/>
      <c r="W61" s="431"/>
      <c r="X61" s="308"/>
      <c r="Y61" s="308"/>
      <c r="Z61" s="308"/>
      <c r="AA61" s="308"/>
      <c r="AB61" s="308"/>
      <c r="AC61" s="309"/>
    </row>
    <row r="62" spans="1:38" ht="15.75" hidden="1" customHeight="1" thickBot="1" x14ac:dyDescent="0.3">
      <c r="A62" s="182"/>
      <c r="B62" s="183"/>
      <c r="C62" s="77"/>
      <c r="D62" s="18"/>
      <c r="E62" s="18"/>
      <c r="F62" s="41"/>
      <c r="G62" s="55"/>
      <c r="K62" s="562"/>
      <c r="L62" s="563"/>
      <c r="M62" s="563"/>
      <c r="N62" s="74"/>
      <c r="O62" s="564"/>
      <c r="P62" s="42"/>
      <c r="Q62" s="24"/>
      <c r="R62" s="44"/>
      <c r="S62" s="63"/>
      <c r="V62" s="308"/>
      <c r="W62" s="431"/>
      <c r="X62" s="308"/>
      <c r="Y62" s="308"/>
      <c r="Z62" s="308"/>
      <c r="AA62" s="308"/>
      <c r="AB62" s="308"/>
      <c r="AC62" s="309"/>
    </row>
    <row r="63" spans="1:38" ht="15.75" hidden="1" customHeight="1" thickBot="1" x14ac:dyDescent="0.3">
      <c r="A63" s="182"/>
      <c r="B63" s="183"/>
      <c r="C63" s="77"/>
      <c r="D63" s="18"/>
      <c r="E63" s="18"/>
      <c r="F63" s="41"/>
      <c r="G63" s="55"/>
      <c r="K63" s="517"/>
      <c r="L63" s="519"/>
      <c r="M63" s="519"/>
      <c r="N63" s="91"/>
      <c r="O63" s="447"/>
      <c r="P63" s="77"/>
      <c r="Q63" s="18"/>
      <c r="R63" s="41"/>
      <c r="S63" s="55"/>
      <c r="V63" s="310"/>
      <c r="W63" s="490"/>
      <c r="X63" s="310"/>
      <c r="Y63" s="310"/>
      <c r="Z63" s="310"/>
      <c r="AA63" s="310"/>
      <c r="AB63" s="310"/>
      <c r="AC63" s="204"/>
    </row>
    <row r="64" spans="1:38" ht="15.75" customHeight="1" thickBot="1" x14ac:dyDescent="0.3">
      <c r="A64" s="534" t="s">
        <v>25</v>
      </c>
      <c r="B64" s="535"/>
      <c r="C64" s="535"/>
      <c r="D64" s="535"/>
      <c r="E64" s="535"/>
      <c r="F64" s="536"/>
      <c r="G64" s="55">
        <f>SUM(G59)</f>
        <v>0</v>
      </c>
      <c r="K64" s="537" t="s">
        <v>25</v>
      </c>
      <c r="L64" s="538"/>
      <c r="M64" s="538"/>
      <c r="N64" s="538"/>
      <c r="O64" s="538"/>
      <c r="P64" s="538"/>
      <c r="Q64" s="538"/>
      <c r="R64" s="539"/>
      <c r="S64" s="187">
        <f>SUM(S59)</f>
        <v>0</v>
      </c>
      <c r="U64" s="80"/>
      <c r="V64" s="479" t="s">
        <v>118</v>
      </c>
      <c r="W64" s="480"/>
      <c r="X64" s="480"/>
      <c r="Y64" s="480"/>
      <c r="Z64" s="480"/>
      <c r="AA64" s="480"/>
      <c r="AB64" s="481"/>
      <c r="AC64" s="19">
        <f>SUM(AC59:AC63)</f>
        <v>17819.560000000001</v>
      </c>
    </row>
    <row r="65" spans="1:29" ht="15.75" customHeight="1" thickBot="1" x14ac:dyDescent="0.3">
      <c r="A65" s="72">
        <v>1</v>
      </c>
      <c r="B65" s="52"/>
      <c r="C65" s="28"/>
      <c r="D65" s="18"/>
      <c r="E65" s="27"/>
      <c r="F65" s="41"/>
      <c r="G65" s="31"/>
      <c r="K65" s="516">
        <v>1</v>
      </c>
      <c r="L65" s="518" t="s">
        <v>99</v>
      </c>
      <c r="M65" s="518"/>
      <c r="N65" s="147"/>
      <c r="O65" s="414"/>
      <c r="P65" s="145"/>
      <c r="Q65" s="24"/>
      <c r="R65" s="23"/>
      <c r="S65" s="63"/>
      <c r="V65" s="442">
        <v>1</v>
      </c>
      <c r="W65" s="565" t="s">
        <v>121</v>
      </c>
      <c r="X65" s="233" t="s">
        <v>146</v>
      </c>
      <c r="Y65" s="235" t="s">
        <v>140</v>
      </c>
      <c r="Z65" s="235" t="s">
        <v>159</v>
      </c>
      <c r="AA65" s="243" t="s">
        <v>11</v>
      </c>
      <c r="AB65" s="147" t="s">
        <v>188</v>
      </c>
      <c r="AC65" s="220">
        <v>43447.8</v>
      </c>
    </row>
    <row r="66" spans="1:29" ht="15.75" customHeight="1" thickBot="1" x14ac:dyDescent="0.3">
      <c r="A66" s="182"/>
      <c r="B66" s="183"/>
      <c r="C66" s="77"/>
      <c r="D66" s="18"/>
      <c r="E66" s="18"/>
      <c r="F66" s="41"/>
      <c r="G66" s="55"/>
      <c r="K66" s="562"/>
      <c r="L66" s="563"/>
      <c r="M66" s="563"/>
      <c r="N66" s="74"/>
      <c r="O66" s="564"/>
      <c r="P66" s="42"/>
      <c r="Q66" s="24"/>
      <c r="R66" s="44"/>
      <c r="S66" s="63"/>
      <c r="V66" s="557"/>
      <c r="W66" s="431"/>
      <c r="X66" s="237" t="s">
        <v>160</v>
      </c>
      <c r="Y66" s="382"/>
      <c r="Z66" s="382"/>
      <c r="AA66" s="14"/>
      <c r="AB66" s="123"/>
      <c r="AC66" s="84"/>
    </row>
    <row r="67" spans="1:29" ht="15.75" hidden="1" customHeight="1" thickBot="1" x14ac:dyDescent="0.3">
      <c r="A67" s="182"/>
      <c r="B67" s="183"/>
      <c r="C67" s="77"/>
      <c r="D67" s="18"/>
      <c r="E67" s="18"/>
      <c r="F67" s="41"/>
      <c r="G67" s="55"/>
      <c r="K67" s="562"/>
      <c r="L67" s="563"/>
      <c r="M67" s="563"/>
      <c r="N67" s="74"/>
      <c r="O67" s="564"/>
      <c r="P67" s="42"/>
      <c r="Q67" s="24"/>
      <c r="R67" s="44"/>
      <c r="S67" s="63"/>
      <c r="V67" s="1"/>
      <c r="W67" s="431"/>
      <c r="X67" s="1"/>
      <c r="Y67" s="1"/>
      <c r="Z67" s="1"/>
      <c r="AA67" s="1"/>
      <c r="AB67" s="1"/>
      <c r="AC67" s="95"/>
    </row>
    <row r="68" spans="1:29" ht="15.75" hidden="1" customHeight="1" thickBot="1" x14ac:dyDescent="0.3">
      <c r="A68" s="182"/>
      <c r="B68" s="183"/>
      <c r="C68" s="77"/>
      <c r="D68" s="18"/>
      <c r="E68" s="18"/>
      <c r="F68" s="41"/>
      <c r="G68" s="55"/>
      <c r="K68" s="562"/>
      <c r="L68" s="563"/>
      <c r="M68" s="563"/>
      <c r="N68" s="74"/>
      <c r="O68" s="564"/>
      <c r="P68" s="42"/>
      <c r="Q68" s="24"/>
      <c r="R68" s="44"/>
      <c r="S68" s="63"/>
      <c r="V68" s="1"/>
      <c r="W68" s="431"/>
      <c r="X68" s="1"/>
      <c r="Y68" s="1"/>
      <c r="Z68" s="1"/>
      <c r="AA68" s="1"/>
      <c r="AB68" s="1"/>
      <c r="AC68" s="95"/>
    </row>
    <row r="69" spans="1:29" ht="15.75" hidden="1" customHeight="1" thickBot="1" x14ac:dyDescent="0.3">
      <c r="A69" s="182"/>
      <c r="B69" s="183"/>
      <c r="C69" s="77"/>
      <c r="D69" s="18"/>
      <c r="E69" s="18"/>
      <c r="F69" s="41"/>
      <c r="G69" s="55"/>
      <c r="K69" s="517"/>
      <c r="L69" s="519"/>
      <c r="M69" s="519"/>
      <c r="N69" s="91"/>
      <c r="O69" s="447"/>
      <c r="P69" s="77"/>
      <c r="Q69" s="18"/>
      <c r="R69" s="41"/>
      <c r="S69" s="55"/>
      <c r="V69" s="277"/>
      <c r="W69" s="490"/>
      <c r="X69" s="277"/>
      <c r="Y69" s="277"/>
      <c r="Z69" s="277"/>
      <c r="AA69" s="277"/>
      <c r="AB69" s="277"/>
      <c r="AC69" s="204"/>
    </row>
    <row r="70" spans="1:29" ht="15.75" customHeight="1" thickBot="1" x14ac:dyDescent="0.3">
      <c r="A70" s="534" t="s">
        <v>25</v>
      </c>
      <c r="B70" s="535"/>
      <c r="C70" s="535"/>
      <c r="D70" s="535"/>
      <c r="E70" s="535"/>
      <c r="F70" s="536"/>
      <c r="G70" s="55">
        <f>SUM(G65)</f>
        <v>0</v>
      </c>
      <c r="K70" s="537" t="s">
        <v>25</v>
      </c>
      <c r="L70" s="538"/>
      <c r="M70" s="538"/>
      <c r="N70" s="538"/>
      <c r="O70" s="538"/>
      <c r="P70" s="538"/>
      <c r="Q70" s="538"/>
      <c r="R70" s="539"/>
      <c r="S70" s="187">
        <f>SUM(S65)</f>
        <v>0</v>
      </c>
      <c r="U70" s="80"/>
      <c r="V70" s="479" t="s">
        <v>122</v>
      </c>
      <c r="W70" s="480"/>
      <c r="X70" s="480"/>
      <c r="Y70" s="480"/>
      <c r="Z70" s="480"/>
      <c r="AA70" s="480"/>
      <c r="AB70" s="481"/>
      <c r="AC70" s="19">
        <f>SUM(AC65:AC69)</f>
        <v>43447.8</v>
      </c>
    </row>
    <row r="71" spans="1:29" ht="15.75" hidden="1" customHeight="1" thickBot="1" x14ac:dyDescent="0.3">
      <c r="A71" s="73">
        <v>1</v>
      </c>
      <c r="B71" s="56" t="s">
        <v>32</v>
      </c>
      <c r="C71" s="26" t="s">
        <v>31</v>
      </c>
      <c r="D71" s="21" t="s">
        <v>52</v>
      </c>
      <c r="E71" s="27" t="s">
        <v>11</v>
      </c>
      <c r="F71" s="71" t="s">
        <v>53</v>
      </c>
      <c r="G71" s="125">
        <v>17988.73</v>
      </c>
      <c r="K71" s="500">
        <v>1</v>
      </c>
      <c r="L71" s="503" t="s">
        <v>66</v>
      </c>
      <c r="M71" s="506" t="s">
        <v>104</v>
      </c>
      <c r="N71" s="26" t="s">
        <v>31</v>
      </c>
      <c r="O71" s="446" t="s">
        <v>100</v>
      </c>
      <c r="P71" s="42" t="s">
        <v>43</v>
      </c>
      <c r="Q71" s="22" t="s">
        <v>11</v>
      </c>
      <c r="R71" s="71" t="s">
        <v>103</v>
      </c>
      <c r="S71" s="32">
        <v>76384.22</v>
      </c>
      <c r="V71" s="278">
        <v>1</v>
      </c>
      <c r="W71" s="432" t="s">
        <v>125</v>
      </c>
      <c r="X71" s="233"/>
      <c r="Y71" s="402"/>
      <c r="Z71" s="29"/>
      <c r="AA71" s="244"/>
      <c r="AB71" s="45"/>
      <c r="AC71" s="105"/>
    </row>
    <row r="72" spans="1:29" ht="15.75" hidden="1" customHeight="1" thickBot="1" x14ac:dyDescent="0.3">
      <c r="A72" s="240"/>
      <c r="B72" s="87"/>
      <c r="C72" s="24"/>
      <c r="D72" s="21"/>
      <c r="E72" s="24"/>
      <c r="F72" s="71"/>
      <c r="G72" s="127"/>
      <c r="K72" s="566"/>
      <c r="L72" s="567"/>
      <c r="M72" s="568"/>
      <c r="N72" s="24"/>
      <c r="O72" s="425"/>
      <c r="P72" s="42"/>
      <c r="Q72" s="9"/>
      <c r="R72" s="241"/>
      <c r="S72" s="216"/>
      <c r="V72" s="1"/>
      <c r="W72" s="433"/>
      <c r="X72" s="215"/>
      <c r="Y72" s="559"/>
      <c r="Z72" s="14"/>
      <c r="AA72" s="209"/>
      <c r="AB72" s="36"/>
      <c r="AC72" s="337"/>
    </row>
    <row r="73" spans="1:29" ht="15.75" hidden="1" customHeight="1" thickBot="1" x14ac:dyDescent="0.3">
      <c r="A73" s="240"/>
      <c r="B73" s="87"/>
      <c r="C73" s="24"/>
      <c r="D73" s="266"/>
      <c r="E73" s="24"/>
      <c r="F73" s="71"/>
      <c r="G73" s="127"/>
      <c r="K73" s="265"/>
      <c r="L73" s="263"/>
      <c r="M73" s="264"/>
      <c r="N73" s="24"/>
      <c r="O73" s="262"/>
      <c r="P73" s="267"/>
      <c r="Q73" s="9"/>
      <c r="R73" s="241"/>
      <c r="S73" s="216"/>
      <c r="V73" s="437">
        <v>2</v>
      </c>
      <c r="W73" s="1" t="s">
        <v>125</v>
      </c>
      <c r="X73" s="1"/>
      <c r="Y73" s="1"/>
      <c r="Z73" s="1"/>
      <c r="AA73" s="437"/>
      <c r="AB73" s="1"/>
      <c r="AC73" s="95"/>
    </row>
    <row r="74" spans="1:29" ht="15.75" hidden="1" customHeight="1" thickBot="1" x14ac:dyDescent="0.3">
      <c r="A74" s="240"/>
      <c r="B74" s="87"/>
      <c r="C74" s="24"/>
      <c r="D74" s="266"/>
      <c r="E74" s="24"/>
      <c r="F74" s="71"/>
      <c r="G74" s="127"/>
      <c r="K74" s="265"/>
      <c r="L74" s="263"/>
      <c r="M74" s="264"/>
      <c r="N74" s="24"/>
      <c r="O74" s="262"/>
      <c r="P74" s="267"/>
      <c r="Q74" s="9"/>
      <c r="R74" s="241"/>
      <c r="S74" s="216"/>
      <c r="V74" s="437"/>
      <c r="W74" s="1"/>
      <c r="X74" s="1"/>
      <c r="Y74" s="1"/>
      <c r="Z74" s="1"/>
      <c r="AA74" s="437"/>
      <c r="AB74" s="1"/>
      <c r="AC74" s="95"/>
    </row>
    <row r="75" spans="1:29" ht="15.75" hidden="1" customHeight="1" thickBot="1" x14ac:dyDescent="0.3">
      <c r="A75" s="73">
        <v>1</v>
      </c>
      <c r="B75" s="56" t="s">
        <v>32</v>
      </c>
      <c r="C75" s="26" t="s">
        <v>31</v>
      </c>
      <c r="D75" s="21" t="s">
        <v>52</v>
      </c>
      <c r="E75" s="27" t="s">
        <v>11</v>
      </c>
      <c r="F75" s="71" t="s">
        <v>53</v>
      </c>
      <c r="G75" s="125">
        <v>17988.73</v>
      </c>
      <c r="K75" s="500">
        <v>1</v>
      </c>
      <c r="L75" s="503" t="s">
        <v>66</v>
      </c>
      <c r="M75" s="506" t="s">
        <v>104</v>
      </c>
      <c r="N75" s="26" t="s">
        <v>31</v>
      </c>
      <c r="O75" s="446" t="s">
        <v>100</v>
      </c>
      <c r="P75" s="42" t="s">
        <v>43</v>
      </c>
      <c r="Q75" s="22" t="s">
        <v>11</v>
      </c>
      <c r="R75" s="71" t="s">
        <v>103</v>
      </c>
      <c r="S75" s="32">
        <v>76384.22</v>
      </c>
      <c r="V75" s="437">
        <v>1</v>
      </c>
      <c r="W75" s="1" t="s">
        <v>125</v>
      </c>
      <c r="X75" s="1"/>
      <c r="Y75" s="437"/>
      <c r="Z75" s="1"/>
      <c r="AA75" s="1"/>
      <c r="AB75" s="1"/>
      <c r="AC75" s="95"/>
    </row>
    <row r="76" spans="1:29" ht="15.75" hidden="1" customHeight="1" thickBot="1" x14ac:dyDescent="0.3">
      <c r="A76" s="240"/>
      <c r="B76" s="87"/>
      <c r="C76" s="24"/>
      <c r="D76" s="21"/>
      <c r="E76" s="24"/>
      <c r="F76" s="71"/>
      <c r="G76" s="127"/>
      <c r="K76" s="566"/>
      <c r="L76" s="567"/>
      <c r="M76" s="568"/>
      <c r="N76" s="24"/>
      <c r="O76" s="425"/>
      <c r="P76" s="42"/>
      <c r="Q76" s="9"/>
      <c r="R76" s="241"/>
      <c r="S76" s="216"/>
      <c r="V76" s="437"/>
      <c r="W76" s="1"/>
      <c r="X76" s="1"/>
      <c r="Y76" s="437"/>
      <c r="Z76" s="1"/>
      <c r="AA76" s="1"/>
      <c r="AB76" s="1"/>
      <c r="AC76" s="95"/>
    </row>
    <row r="77" spans="1:29" ht="15.75" hidden="1" customHeight="1" thickBot="1" x14ac:dyDescent="0.3">
      <c r="A77" s="240"/>
      <c r="B77" s="87"/>
      <c r="C77" s="24"/>
      <c r="D77" s="21"/>
      <c r="E77" s="24"/>
      <c r="F77" s="71"/>
      <c r="G77" s="127"/>
      <c r="K77" s="566"/>
      <c r="L77" s="567"/>
      <c r="M77" s="568"/>
      <c r="N77" s="24"/>
      <c r="O77" s="425"/>
      <c r="P77" s="42"/>
      <c r="Q77" s="9"/>
      <c r="R77" s="241"/>
      <c r="S77" s="216"/>
      <c r="V77" s="437"/>
      <c r="W77" s="1"/>
      <c r="X77" s="1"/>
      <c r="Y77" s="437"/>
      <c r="Z77" s="1"/>
      <c r="AA77" s="1"/>
      <c r="AB77" s="1"/>
      <c r="AC77" s="95"/>
    </row>
    <row r="78" spans="1:29" ht="15.75" hidden="1" customHeight="1" thickBot="1" x14ac:dyDescent="0.3">
      <c r="A78" s="240"/>
      <c r="B78" s="87"/>
      <c r="C78" s="24"/>
      <c r="D78" s="21"/>
      <c r="E78" s="24"/>
      <c r="F78" s="71"/>
      <c r="G78" s="127"/>
      <c r="K78" s="566"/>
      <c r="L78" s="567"/>
      <c r="M78" s="568"/>
      <c r="N78" s="24"/>
      <c r="O78" s="425"/>
      <c r="P78" s="42"/>
      <c r="Q78" s="9"/>
      <c r="R78" s="241"/>
      <c r="S78" s="216"/>
      <c r="V78" s="437"/>
      <c r="W78" s="1"/>
      <c r="X78" s="1"/>
      <c r="Y78" s="437"/>
      <c r="Z78" s="1"/>
      <c r="AA78" s="1"/>
      <c r="AB78" s="1"/>
      <c r="AC78" s="95"/>
    </row>
    <row r="79" spans="1:29" ht="15.75" hidden="1" customHeight="1" thickBot="1" x14ac:dyDescent="0.3">
      <c r="A79" s="240"/>
      <c r="B79" s="87"/>
      <c r="C79" s="24"/>
      <c r="D79" s="21"/>
      <c r="E79" s="24"/>
      <c r="F79" s="71"/>
      <c r="G79" s="127"/>
      <c r="K79" s="566"/>
      <c r="L79" s="567"/>
      <c r="M79" s="568"/>
      <c r="N79" s="24"/>
      <c r="O79" s="425"/>
      <c r="P79" s="42"/>
      <c r="Q79" s="9"/>
      <c r="R79" s="241"/>
      <c r="S79" s="216"/>
      <c r="V79" s="437"/>
      <c r="W79" s="1"/>
      <c r="X79" s="1"/>
      <c r="Y79" s="437"/>
      <c r="Z79" s="1"/>
      <c r="AA79" s="1"/>
      <c r="AB79" s="1"/>
      <c r="AC79" s="95"/>
    </row>
    <row r="80" spans="1:29" ht="15.75" hidden="1" customHeight="1" thickBot="1" x14ac:dyDescent="0.3">
      <c r="A80" s="240"/>
      <c r="B80" s="87"/>
      <c r="C80" s="24"/>
      <c r="D80" s="21"/>
      <c r="E80" s="24"/>
      <c r="F80" s="71"/>
      <c r="G80" s="127"/>
      <c r="K80" s="566"/>
      <c r="L80" s="567"/>
      <c r="M80" s="568"/>
      <c r="N80" s="24"/>
      <c r="O80" s="425"/>
      <c r="P80" s="42"/>
      <c r="Q80" s="9"/>
      <c r="R80" s="241"/>
      <c r="S80" s="216"/>
      <c r="V80" s="437"/>
      <c r="W80" s="1"/>
      <c r="X80" s="1"/>
      <c r="Y80" s="437"/>
      <c r="Z80" s="1"/>
      <c r="AA80" s="1"/>
      <c r="AB80" s="1"/>
      <c r="AC80" s="95"/>
    </row>
    <row r="81" spans="1:29" ht="15.75" hidden="1" customHeight="1" thickBot="1" x14ac:dyDescent="0.3">
      <c r="A81" s="240"/>
      <c r="B81" s="87"/>
      <c r="C81" s="24"/>
      <c r="D81" s="21"/>
      <c r="E81" s="24"/>
      <c r="F81" s="71"/>
      <c r="G81" s="127"/>
      <c r="K81" s="566"/>
      <c r="L81" s="567"/>
      <c r="M81" s="568"/>
      <c r="N81" s="24"/>
      <c r="O81" s="425"/>
      <c r="P81" s="42"/>
      <c r="Q81" s="9"/>
      <c r="R81" s="241"/>
      <c r="S81" s="216"/>
      <c r="V81" s="437"/>
      <c r="W81" s="1"/>
      <c r="X81" s="1"/>
      <c r="Y81" s="437"/>
      <c r="Z81" s="1"/>
      <c r="AA81" s="1"/>
      <c r="AB81" s="1"/>
      <c r="AC81" s="95"/>
    </row>
    <row r="82" spans="1:29" ht="15.75" hidden="1" customHeight="1" thickBot="1" x14ac:dyDescent="0.3">
      <c r="A82" s="128">
        <v>2</v>
      </c>
      <c r="B82" s="87" t="s">
        <v>37</v>
      </c>
      <c r="C82" s="24" t="s">
        <v>26</v>
      </c>
      <c r="D82" s="126" t="s">
        <v>54</v>
      </c>
      <c r="E82" s="24" t="s">
        <v>11</v>
      </c>
      <c r="F82" s="232" t="s">
        <v>55</v>
      </c>
      <c r="G82" s="127">
        <v>89650.86</v>
      </c>
      <c r="K82" s="566"/>
      <c r="L82" s="567"/>
      <c r="M82" s="568"/>
      <c r="N82" s="24" t="s">
        <v>26</v>
      </c>
      <c r="O82" s="425"/>
      <c r="P82" s="126"/>
      <c r="Q82" s="1"/>
      <c r="R82" s="36"/>
      <c r="S82" s="13"/>
      <c r="V82" s="437"/>
      <c r="W82" s="1"/>
      <c r="X82" s="1"/>
      <c r="Y82" s="437"/>
      <c r="Z82" s="1"/>
      <c r="AA82" s="1"/>
      <c r="AB82" s="1"/>
      <c r="AC82" s="95"/>
    </row>
    <row r="83" spans="1:29" ht="15.75" hidden="1" customHeight="1" thickBot="1" x14ac:dyDescent="0.3">
      <c r="A83" s="73">
        <v>1</v>
      </c>
      <c r="B83" s="56" t="s">
        <v>32</v>
      </c>
      <c r="C83" s="26" t="s">
        <v>31</v>
      </c>
      <c r="D83" s="21" t="s">
        <v>52</v>
      </c>
      <c r="E83" s="27" t="s">
        <v>11</v>
      </c>
      <c r="F83" s="71" t="s">
        <v>53</v>
      </c>
      <c r="G83" s="125">
        <v>17988.73</v>
      </c>
      <c r="K83" s="500">
        <v>1</v>
      </c>
      <c r="L83" s="503" t="s">
        <v>66</v>
      </c>
      <c r="M83" s="506" t="s">
        <v>104</v>
      </c>
      <c r="N83" s="26" t="s">
        <v>31</v>
      </c>
      <c r="O83" s="446" t="s">
        <v>100</v>
      </c>
      <c r="P83" s="42" t="s">
        <v>43</v>
      </c>
      <c r="Q83" s="22" t="s">
        <v>11</v>
      </c>
      <c r="R83" s="71" t="s">
        <v>103</v>
      </c>
      <c r="S83" s="32">
        <v>76384.22</v>
      </c>
      <c r="V83" s="437"/>
      <c r="W83" s="1"/>
      <c r="X83" s="1"/>
      <c r="Y83" s="1"/>
      <c r="Z83" s="1"/>
      <c r="AA83" s="1"/>
      <c r="AB83" s="1"/>
      <c r="AC83" s="95"/>
    </row>
    <row r="84" spans="1:29" ht="15.75" hidden="1" customHeight="1" thickBot="1" x14ac:dyDescent="0.3">
      <c r="A84" s="240"/>
      <c r="B84" s="87"/>
      <c r="C84" s="24"/>
      <c r="D84" s="21"/>
      <c r="E84" s="24"/>
      <c r="F84" s="71"/>
      <c r="G84" s="127"/>
      <c r="K84" s="566"/>
      <c r="L84" s="567"/>
      <c r="M84" s="568"/>
      <c r="N84" s="24"/>
      <c r="O84" s="425"/>
      <c r="P84" s="42"/>
      <c r="Q84" s="9"/>
      <c r="R84" s="241"/>
      <c r="S84" s="216"/>
      <c r="V84" s="437"/>
      <c r="W84" s="1"/>
      <c r="X84" s="1"/>
      <c r="Y84" s="1"/>
      <c r="Z84" s="1"/>
      <c r="AA84" s="1"/>
      <c r="AB84" s="1"/>
      <c r="AC84" s="95"/>
    </row>
    <row r="85" spans="1:29" ht="15.75" hidden="1" customHeight="1" thickBot="1" x14ac:dyDescent="0.3">
      <c r="A85" s="128">
        <v>2</v>
      </c>
      <c r="B85" s="87" t="s">
        <v>37</v>
      </c>
      <c r="C85" s="24" t="s">
        <v>26</v>
      </c>
      <c r="D85" s="126" t="s">
        <v>54</v>
      </c>
      <c r="E85" s="24" t="s">
        <v>11</v>
      </c>
      <c r="F85" s="23" t="s">
        <v>55</v>
      </c>
      <c r="G85" s="127">
        <v>89650.86</v>
      </c>
      <c r="K85" s="566"/>
      <c r="L85" s="567"/>
      <c r="M85" s="568"/>
      <c r="N85" s="24" t="s">
        <v>26</v>
      </c>
      <c r="O85" s="425"/>
      <c r="P85" s="126"/>
      <c r="Q85" s="1"/>
      <c r="R85" s="36"/>
      <c r="S85" s="13"/>
      <c r="V85" s="441"/>
      <c r="W85" s="277"/>
      <c r="X85" s="277"/>
      <c r="Y85" s="277"/>
      <c r="Z85" s="277"/>
      <c r="AA85" s="277"/>
      <c r="AB85" s="277"/>
      <c r="AC85" s="204"/>
    </row>
    <row r="86" spans="1:29" ht="15.75" customHeight="1" thickBot="1" x14ac:dyDescent="0.3">
      <c r="A86" s="572" t="s">
        <v>27</v>
      </c>
      <c r="B86" s="573"/>
      <c r="C86" s="573"/>
      <c r="D86" s="573"/>
      <c r="E86" s="573"/>
      <c r="F86" s="574"/>
      <c r="G86" s="134" t="e">
        <f>G83+G85+#REF!</f>
        <v>#REF!</v>
      </c>
      <c r="K86" s="575" t="s">
        <v>44</v>
      </c>
      <c r="L86" s="576"/>
      <c r="M86" s="576"/>
      <c r="N86" s="576"/>
      <c r="O86" s="576"/>
      <c r="P86" s="576"/>
      <c r="Q86" s="576"/>
      <c r="R86" s="577"/>
      <c r="S86" s="210" t="e">
        <f>S83+S85+#REF!</f>
        <v>#REF!</v>
      </c>
      <c r="V86" s="479" t="s">
        <v>124</v>
      </c>
      <c r="W86" s="480"/>
      <c r="X86" s="480"/>
      <c r="Y86" s="480"/>
      <c r="Z86" s="480"/>
      <c r="AA86" s="480"/>
      <c r="AB86" s="481"/>
      <c r="AC86" s="19">
        <f>SUM(AC71:AC85)</f>
        <v>0</v>
      </c>
    </row>
    <row r="87" spans="1:29" ht="15.75" hidden="1" customHeight="1" thickBot="1" x14ac:dyDescent="0.3">
      <c r="A87" s="207"/>
      <c r="B87" s="208"/>
      <c r="C87" s="208"/>
      <c r="D87" s="208"/>
      <c r="E87" s="208"/>
      <c r="F87" s="208"/>
      <c r="G87" s="134"/>
      <c r="K87" s="205"/>
      <c r="L87" s="206"/>
      <c r="M87" s="206"/>
      <c r="N87" s="206"/>
      <c r="O87" s="206"/>
      <c r="P87" s="206"/>
      <c r="Q87" s="206"/>
      <c r="R87" s="206"/>
      <c r="S87" s="188"/>
      <c r="V87" s="332"/>
      <c r="W87" s="333"/>
      <c r="X87" s="331"/>
      <c r="Y87" s="331"/>
      <c r="Z87" s="331"/>
      <c r="AA87" s="331"/>
      <c r="AB87" s="322"/>
      <c r="AC87" s="327"/>
    </row>
    <row r="88" spans="1:29" ht="15.75" customHeight="1" thickBot="1" x14ac:dyDescent="0.3">
      <c r="A88" s="343"/>
      <c r="B88" s="344"/>
      <c r="C88" s="344"/>
      <c r="D88" s="344"/>
      <c r="E88" s="344"/>
      <c r="F88" s="344"/>
      <c r="G88" s="348"/>
      <c r="H88" s="247"/>
      <c r="I88" s="247"/>
      <c r="J88" s="247"/>
      <c r="K88" s="346"/>
      <c r="L88" s="347"/>
      <c r="M88" s="347"/>
      <c r="N88" s="347"/>
      <c r="O88" s="347"/>
      <c r="P88" s="347"/>
      <c r="Q88" s="347"/>
      <c r="R88" s="347"/>
      <c r="S88" s="349"/>
      <c r="T88" s="247"/>
      <c r="U88" s="247"/>
      <c r="V88" s="439">
        <v>1</v>
      </c>
      <c r="W88" s="553" t="s">
        <v>106</v>
      </c>
      <c r="X88" s="235" t="s">
        <v>144</v>
      </c>
      <c r="Y88" s="235" t="s">
        <v>129</v>
      </c>
      <c r="Z88" s="235" t="s">
        <v>195</v>
      </c>
      <c r="AA88" s="394" t="s">
        <v>11</v>
      </c>
      <c r="AB88" s="238" t="s">
        <v>196</v>
      </c>
      <c r="AC88" s="298">
        <v>54297.919999999998</v>
      </c>
    </row>
    <row r="89" spans="1:29" ht="15.75" customHeight="1" thickBot="1" x14ac:dyDescent="0.3">
      <c r="A89" s="343"/>
      <c r="B89" s="344"/>
      <c r="C89" s="344"/>
      <c r="D89" s="344"/>
      <c r="E89" s="344"/>
      <c r="F89" s="344"/>
      <c r="G89" s="348"/>
      <c r="H89" s="247"/>
      <c r="I89" s="247"/>
      <c r="J89" s="247"/>
      <c r="K89" s="346"/>
      <c r="L89" s="347"/>
      <c r="M89" s="347"/>
      <c r="N89" s="347"/>
      <c r="O89" s="347"/>
      <c r="P89" s="347"/>
      <c r="Q89" s="347"/>
      <c r="R89" s="347"/>
      <c r="S89" s="349"/>
      <c r="T89" s="247"/>
      <c r="U89" s="247"/>
      <c r="V89" s="556"/>
      <c r="W89" s="554"/>
      <c r="X89" s="382" t="s">
        <v>197</v>
      </c>
      <c r="Y89" s="382"/>
      <c r="Z89" s="382"/>
      <c r="AA89" s="382"/>
      <c r="AB89" s="382"/>
      <c r="AC89" s="382"/>
    </row>
    <row r="90" spans="1:29" ht="15.75" hidden="1" customHeight="1" thickBot="1" x14ac:dyDescent="0.3">
      <c r="A90" s="343"/>
      <c r="B90" s="344"/>
      <c r="C90" s="344"/>
      <c r="D90" s="344"/>
      <c r="E90" s="344"/>
      <c r="F90" s="344"/>
      <c r="G90" s="348"/>
      <c r="H90" s="247"/>
      <c r="I90" s="247"/>
      <c r="J90" s="247"/>
      <c r="K90" s="346"/>
      <c r="L90" s="347"/>
      <c r="M90" s="347"/>
      <c r="N90" s="347"/>
      <c r="O90" s="347"/>
      <c r="P90" s="347"/>
      <c r="Q90" s="347"/>
      <c r="R90" s="347"/>
      <c r="S90" s="349"/>
      <c r="T90" s="247"/>
      <c r="U90" s="247"/>
      <c r="V90" s="440"/>
      <c r="W90" s="555"/>
      <c r="X90" s="33"/>
      <c r="Y90" s="33"/>
      <c r="Z90" s="33"/>
      <c r="AA90" s="33"/>
      <c r="AB90" s="61"/>
      <c r="AC90" s="66"/>
    </row>
    <row r="91" spans="1:29" ht="15.75" customHeight="1" x14ac:dyDescent="0.25">
      <c r="A91" s="345">
        <v>1</v>
      </c>
      <c r="B91" s="136" t="s">
        <v>37</v>
      </c>
      <c r="C91" s="350" t="s">
        <v>56</v>
      </c>
      <c r="D91" s="350" t="s">
        <v>57</v>
      </c>
      <c r="E91" s="350" t="s">
        <v>11</v>
      </c>
      <c r="F91" s="351" t="s">
        <v>59</v>
      </c>
      <c r="G91" s="352">
        <v>291641.86</v>
      </c>
      <c r="H91" s="247"/>
      <c r="I91" s="247"/>
      <c r="J91" s="247"/>
      <c r="K91" s="512">
        <v>1</v>
      </c>
      <c r="L91" s="549" t="s">
        <v>106</v>
      </c>
      <c r="M91" s="353"/>
      <c r="N91" s="350"/>
      <c r="O91" s="350"/>
      <c r="P91" s="350"/>
      <c r="Q91" s="350"/>
      <c r="R91" s="350"/>
      <c r="S91" s="354"/>
      <c r="T91" s="247"/>
      <c r="U91" s="247"/>
      <c r="V91" s="439">
        <v>2</v>
      </c>
      <c r="W91" s="553" t="s">
        <v>106</v>
      </c>
      <c r="X91" s="235" t="s">
        <v>145</v>
      </c>
      <c r="Y91" s="235" t="s">
        <v>128</v>
      </c>
      <c r="Z91" s="235" t="s">
        <v>198</v>
      </c>
      <c r="AA91" s="233" t="s">
        <v>123</v>
      </c>
      <c r="AB91" s="238" t="s">
        <v>199</v>
      </c>
      <c r="AC91" s="298">
        <v>23111.33</v>
      </c>
    </row>
    <row r="92" spans="1:29" ht="15.75" customHeight="1" thickBot="1" x14ac:dyDescent="0.3">
      <c r="A92" s="137"/>
      <c r="B92" s="355" t="s">
        <v>58</v>
      </c>
      <c r="C92" s="355"/>
      <c r="D92" s="355"/>
      <c r="E92" s="355" t="s">
        <v>11</v>
      </c>
      <c r="F92" s="356" t="s">
        <v>60</v>
      </c>
      <c r="G92" s="357">
        <v>144718.13</v>
      </c>
      <c r="H92" s="247"/>
      <c r="I92" s="247"/>
      <c r="J92" s="247"/>
      <c r="K92" s="430"/>
      <c r="L92" s="550"/>
      <c r="M92" s="355"/>
      <c r="N92" s="355"/>
      <c r="O92" s="355"/>
      <c r="P92" s="355"/>
      <c r="Q92" s="355"/>
      <c r="R92" s="355"/>
      <c r="S92" s="358"/>
      <c r="T92" s="247"/>
      <c r="U92" s="247"/>
      <c r="V92" s="440"/>
      <c r="W92" s="424"/>
      <c r="X92" s="214" t="s">
        <v>200</v>
      </c>
      <c r="Y92" s="214"/>
      <c r="Z92" s="214"/>
      <c r="AA92" s="214"/>
      <c r="AB92" s="214"/>
      <c r="AC92" s="214"/>
    </row>
    <row r="93" spans="1:29" ht="15.75" customHeight="1" x14ac:dyDescent="0.25">
      <c r="A93" s="137"/>
      <c r="B93" s="359"/>
      <c r="C93" s="355"/>
      <c r="D93" s="355"/>
      <c r="E93" s="355" t="s">
        <v>11</v>
      </c>
      <c r="F93" s="356" t="s">
        <v>61</v>
      </c>
      <c r="G93" s="357">
        <v>135571.5</v>
      </c>
      <c r="H93" s="247"/>
      <c r="I93" s="247"/>
      <c r="J93" s="247"/>
      <c r="K93" s="430"/>
      <c r="L93" s="550"/>
      <c r="M93" s="359"/>
      <c r="N93" s="355"/>
      <c r="O93" s="355"/>
      <c r="P93" s="355"/>
      <c r="Q93" s="355"/>
      <c r="R93" s="356"/>
      <c r="S93" s="357"/>
      <c r="T93" s="247"/>
      <c r="U93" s="247"/>
      <c r="V93" s="569">
        <v>3</v>
      </c>
      <c r="W93" s="444" t="s">
        <v>106</v>
      </c>
      <c r="X93" s="233" t="s">
        <v>145</v>
      </c>
      <c r="Y93" s="235" t="s">
        <v>130</v>
      </c>
      <c r="Z93" s="235" t="s">
        <v>201</v>
      </c>
      <c r="AA93" s="233" t="s">
        <v>123</v>
      </c>
      <c r="AB93" s="238" t="s">
        <v>202</v>
      </c>
      <c r="AC93" s="298">
        <v>20083.78</v>
      </c>
    </row>
    <row r="94" spans="1:29" ht="18" customHeight="1" thickBot="1" x14ac:dyDescent="0.3">
      <c r="A94" s="137"/>
      <c r="B94" s="359"/>
      <c r="C94" s="355"/>
      <c r="D94" s="355"/>
      <c r="E94" s="355"/>
      <c r="F94" s="356"/>
      <c r="G94" s="357"/>
      <c r="H94" s="247"/>
      <c r="I94" s="247"/>
      <c r="J94" s="247"/>
      <c r="K94" s="430"/>
      <c r="L94" s="550"/>
      <c r="M94" s="359"/>
      <c r="N94" s="355"/>
      <c r="O94" s="355"/>
      <c r="P94" s="355"/>
      <c r="Q94" s="355"/>
      <c r="R94" s="356"/>
      <c r="S94" s="357"/>
      <c r="T94" s="247"/>
      <c r="U94" s="247"/>
      <c r="V94" s="570"/>
      <c r="W94" s="445"/>
      <c r="X94" s="234" t="s">
        <v>203</v>
      </c>
      <c r="Y94" s="214"/>
      <c r="Z94" s="214"/>
      <c r="AA94" s="214"/>
      <c r="AB94" s="214"/>
      <c r="AC94" s="214"/>
    </row>
    <row r="95" spans="1:29" ht="18" customHeight="1" x14ac:dyDescent="0.25">
      <c r="A95" s="137"/>
      <c r="B95" s="359"/>
      <c r="C95" s="355"/>
      <c r="D95" s="355"/>
      <c r="E95" s="355"/>
      <c r="F95" s="356"/>
      <c r="G95" s="357"/>
      <c r="H95" s="247"/>
      <c r="I95" s="247"/>
      <c r="J95" s="247"/>
      <c r="K95" s="430"/>
      <c r="L95" s="550"/>
      <c r="M95" s="359"/>
      <c r="N95" s="355"/>
      <c r="O95" s="355"/>
      <c r="P95" s="355"/>
      <c r="Q95" s="355"/>
      <c r="R95" s="356"/>
      <c r="S95" s="357"/>
      <c r="T95" s="247"/>
      <c r="U95" s="247"/>
      <c r="V95" s="526">
        <v>4</v>
      </c>
      <c r="W95" s="446" t="s">
        <v>106</v>
      </c>
      <c r="X95" s="235" t="s">
        <v>146</v>
      </c>
      <c r="Y95" s="235" t="s">
        <v>141</v>
      </c>
      <c r="Z95" s="29" t="s">
        <v>155</v>
      </c>
      <c r="AA95" s="388" t="s">
        <v>11</v>
      </c>
      <c r="AB95" s="36" t="s">
        <v>220</v>
      </c>
      <c r="AC95" s="84">
        <v>13163.43</v>
      </c>
    </row>
    <row r="96" spans="1:29" ht="18" customHeight="1" x14ac:dyDescent="0.25">
      <c r="A96" s="137"/>
      <c r="B96" s="359"/>
      <c r="C96" s="355"/>
      <c r="D96" s="355"/>
      <c r="E96" s="355"/>
      <c r="F96" s="356"/>
      <c r="G96" s="357"/>
      <c r="H96" s="247"/>
      <c r="I96" s="247"/>
      <c r="J96" s="247"/>
      <c r="K96" s="430"/>
      <c r="L96" s="550"/>
      <c r="M96" s="359"/>
      <c r="N96" s="355"/>
      <c r="O96" s="355"/>
      <c r="P96" s="355"/>
      <c r="Q96" s="355"/>
      <c r="R96" s="356"/>
      <c r="S96" s="357"/>
      <c r="T96" s="247"/>
      <c r="U96" s="247"/>
      <c r="V96" s="527"/>
      <c r="W96" s="425"/>
      <c r="X96" s="382" t="s">
        <v>156</v>
      </c>
      <c r="Y96" s="382"/>
      <c r="Z96" s="14"/>
      <c r="AA96" s="388" t="s">
        <v>11</v>
      </c>
      <c r="AB96" s="36" t="s">
        <v>221</v>
      </c>
      <c r="AC96" s="84">
        <v>7774.93</v>
      </c>
    </row>
    <row r="97" spans="1:32" ht="18" customHeight="1" thickBot="1" x14ac:dyDescent="0.3">
      <c r="A97" s="137"/>
      <c r="B97" s="359"/>
      <c r="C97" s="355"/>
      <c r="D97" s="355"/>
      <c r="E97" s="355"/>
      <c r="F97" s="356"/>
      <c r="G97" s="357"/>
      <c r="H97" s="247"/>
      <c r="I97" s="247"/>
      <c r="J97" s="247"/>
      <c r="K97" s="430"/>
      <c r="L97" s="550"/>
      <c r="M97" s="359"/>
      <c r="N97" s="355"/>
      <c r="O97" s="355"/>
      <c r="P97" s="355"/>
      <c r="Q97" s="355"/>
      <c r="R97" s="356"/>
      <c r="S97" s="357"/>
      <c r="T97" s="247"/>
      <c r="U97" s="247"/>
      <c r="V97" s="528"/>
      <c r="W97" s="447"/>
      <c r="X97" s="365"/>
      <c r="Y97" s="381"/>
      <c r="Z97" s="270"/>
      <c r="AA97" s="388" t="s">
        <v>11</v>
      </c>
      <c r="AB97" s="36" t="s">
        <v>222</v>
      </c>
      <c r="AC97" s="84">
        <v>8792.35</v>
      </c>
    </row>
    <row r="98" spans="1:32" ht="15.75" customHeight="1" x14ac:dyDescent="0.25">
      <c r="A98" s="128"/>
      <c r="B98" s="360"/>
      <c r="C98" s="361"/>
      <c r="D98" s="361"/>
      <c r="E98" s="361"/>
      <c r="F98" s="362"/>
      <c r="G98" s="363"/>
      <c r="H98" s="247"/>
      <c r="I98" s="247"/>
      <c r="J98" s="247"/>
      <c r="K98" s="430"/>
      <c r="L98" s="550"/>
      <c r="M98" s="360"/>
      <c r="N98" s="361"/>
      <c r="O98" s="361"/>
      <c r="P98" s="361"/>
      <c r="Q98" s="361"/>
      <c r="R98" s="362"/>
      <c r="S98" s="363"/>
      <c r="T98" s="247"/>
      <c r="U98" s="247"/>
      <c r="V98" s="443">
        <v>5</v>
      </c>
      <c r="W98" s="431" t="s">
        <v>106</v>
      </c>
      <c r="X98" s="233" t="s">
        <v>145</v>
      </c>
      <c r="Y98" s="235" t="s">
        <v>126</v>
      </c>
      <c r="Z98" s="235" t="s">
        <v>204</v>
      </c>
      <c r="AA98" s="233" t="s">
        <v>123</v>
      </c>
      <c r="AB98" s="238" t="s">
        <v>205</v>
      </c>
      <c r="AC98" s="236">
        <v>66736.58</v>
      </c>
    </row>
    <row r="99" spans="1:32" ht="15.75" customHeight="1" thickBot="1" x14ac:dyDescent="0.3">
      <c r="A99" s="128"/>
      <c r="B99" s="360"/>
      <c r="C99" s="361"/>
      <c r="D99" s="361"/>
      <c r="E99" s="361"/>
      <c r="F99" s="362"/>
      <c r="G99" s="363"/>
      <c r="H99" s="247"/>
      <c r="I99" s="247"/>
      <c r="J99" s="247"/>
      <c r="K99" s="430"/>
      <c r="L99" s="550"/>
      <c r="M99" s="360"/>
      <c r="N99" s="361"/>
      <c r="O99" s="361"/>
      <c r="P99" s="361"/>
      <c r="Q99" s="361"/>
      <c r="R99" s="362"/>
      <c r="S99" s="363"/>
      <c r="T99" s="247"/>
      <c r="U99" s="247"/>
      <c r="V99" s="443"/>
      <c r="W99" s="431"/>
      <c r="X99" s="234" t="s">
        <v>206</v>
      </c>
      <c r="Y99" s="214"/>
      <c r="Z99" s="214"/>
      <c r="AA99" s="214"/>
      <c r="AB99" s="214"/>
      <c r="AC99" s="214"/>
    </row>
    <row r="100" spans="1:32" ht="15.75" hidden="1" customHeight="1" thickBot="1" x14ac:dyDescent="0.3">
      <c r="A100" s="128"/>
      <c r="B100" s="360"/>
      <c r="C100" s="361"/>
      <c r="D100" s="361"/>
      <c r="E100" s="361"/>
      <c r="F100" s="362"/>
      <c r="G100" s="363"/>
      <c r="H100" s="247"/>
      <c r="I100" s="247"/>
      <c r="J100" s="247"/>
      <c r="K100" s="430"/>
      <c r="L100" s="550"/>
      <c r="M100" s="360"/>
      <c r="N100" s="361"/>
      <c r="O100" s="361"/>
      <c r="P100" s="361"/>
      <c r="Q100" s="361"/>
      <c r="R100" s="362"/>
      <c r="S100" s="363"/>
      <c r="T100" s="247"/>
      <c r="U100" s="247"/>
      <c r="V100" s="571"/>
      <c r="W100" s="431"/>
      <c r="X100" s="277"/>
      <c r="Y100" s="277"/>
      <c r="Z100" s="277"/>
      <c r="AA100" s="277"/>
      <c r="AB100" s="118"/>
      <c r="AC100" s="204"/>
    </row>
    <row r="101" spans="1:32" ht="15.75" customHeight="1" x14ac:dyDescent="0.25">
      <c r="A101" s="128"/>
      <c r="B101" s="360"/>
      <c r="C101" s="361"/>
      <c r="D101" s="361"/>
      <c r="E101" s="361"/>
      <c r="F101" s="362"/>
      <c r="G101" s="363"/>
      <c r="H101" s="247"/>
      <c r="I101" s="247"/>
      <c r="J101" s="247"/>
      <c r="K101" s="430"/>
      <c r="L101" s="550"/>
      <c r="M101" s="360"/>
      <c r="N101" s="361"/>
      <c r="O101" s="361"/>
      <c r="P101" s="361"/>
      <c r="Q101" s="361"/>
      <c r="R101" s="362"/>
      <c r="S101" s="363"/>
      <c r="T101" s="247"/>
      <c r="U101" s="247"/>
      <c r="V101" s="448">
        <v>6</v>
      </c>
      <c r="W101" s="402" t="s">
        <v>106</v>
      </c>
      <c r="X101" s="233" t="s">
        <v>146</v>
      </c>
      <c r="Y101" s="235" t="s">
        <v>120</v>
      </c>
      <c r="Z101" s="235" t="s">
        <v>207</v>
      </c>
      <c r="AA101" s="235" t="s">
        <v>123</v>
      </c>
      <c r="AB101" s="269" t="s">
        <v>208</v>
      </c>
      <c r="AC101" s="236">
        <v>498849.51</v>
      </c>
      <c r="AF101" s="80"/>
    </row>
    <row r="102" spans="1:32" ht="15.75" customHeight="1" thickBot="1" x14ac:dyDescent="0.3">
      <c r="A102" s="128"/>
      <c r="B102" s="360"/>
      <c r="C102" s="361"/>
      <c r="D102" s="361"/>
      <c r="E102" s="361"/>
      <c r="F102" s="362"/>
      <c r="G102" s="363"/>
      <c r="H102" s="247"/>
      <c r="I102" s="247"/>
      <c r="J102" s="247"/>
      <c r="K102" s="430"/>
      <c r="L102" s="550"/>
      <c r="M102" s="360"/>
      <c r="N102" s="361"/>
      <c r="O102" s="361"/>
      <c r="P102" s="361"/>
      <c r="Q102" s="361"/>
      <c r="R102" s="362"/>
      <c r="S102" s="363"/>
      <c r="T102" s="247"/>
      <c r="U102" s="247"/>
      <c r="V102" s="449"/>
      <c r="W102" s="404"/>
      <c r="X102" s="234" t="s">
        <v>209</v>
      </c>
      <c r="Y102" s="214"/>
      <c r="Z102" s="214"/>
      <c r="AA102" s="214"/>
      <c r="AB102" s="252"/>
      <c r="AC102" s="214"/>
    </row>
    <row r="103" spans="1:32" ht="15.75" hidden="1" customHeight="1" x14ac:dyDescent="0.25">
      <c r="A103" s="128"/>
      <c r="B103" s="360"/>
      <c r="C103" s="361"/>
      <c r="D103" s="361"/>
      <c r="E103" s="361"/>
      <c r="F103" s="362"/>
      <c r="G103" s="363"/>
      <c r="H103" s="247"/>
      <c r="I103" s="247"/>
      <c r="J103" s="247"/>
      <c r="K103" s="430"/>
      <c r="L103" s="550"/>
      <c r="M103" s="360"/>
      <c r="N103" s="361"/>
      <c r="O103" s="361"/>
      <c r="P103" s="361"/>
      <c r="Q103" s="361"/>
      <c r="R103" s="362"/>
      <c r="S103" s="363"/>
      <c r="T103" s="247"/>
      <c r="U103" s="247"/>
      <c r="V103" s="429"/>
      <c r="W103" s="432"/>
      <c r="X103" s="235"/>
      <c r="Y103" s="235"/>
      <c r="Z103" s="235"/>
      <c r="AA103" s="338"/>
      <c r="AB103" s="238"/>
      <c r="AC103" s="298"/>
    </row>
    <row r="104" spans="1:32" ht="15.75" hidden="1" customHeight="1" thickBot="1" x14ac:dyDescent="0.3">
      <c r="A104" s="128"/>
      <c r="B104" s="360"/>
      <c r="C104" s="361"/>
      <c r="D104" s="361"/>
      <c r="E104" s="361"/>
      <c r="F104" s="362"/>
      <c r="G104" s="363"/>
      <c r="H104" s="247"/>
      <c r="I104" s="247"/>
      <c r="J104" s="247"/>
      <c r="K104" s="430"/>
      <c r="L104" s="550"/>
      <c r="M104" s="360"/>
      <c r="N104" s="361"/>
      <c r="O104" s="361"/>
      <c r="P104" s="361"/>
      <c r="Q104" s="361"/>
      <c r="R104" s="362"/>
      <c r="S104" s="363"/>
      <c r="T104" s="247"/>
      <c r="U104" s="247"/>
      <c r="V104" s="430"/>
      <c r="W104" s="450"/>
      <c r="X104" s="215"/>
      <c r="Y104" s="215"/>
      <c r="Z104" s="215"/>
      <c r="AA104" s="215"/>
      <c r="AB104" s="215"/>
      <c r="AC104" s="215"/>
    </row>
    <row r="105" spans="1:32" ht="15.75" hidden="1" customHeight="1" thickBot="1" x14ac:dyDescent="0.3">
      <c r="A105" s="128"/>
      <c r="B105" s="360"/>
      <c r="C105" s="361"/>
      <c r="D105" s="361"/>
      <c r="E105" s="361"/>
      <c r="F105" s="362"/>
      <c r="G105" s="363"/>
      <c r="H105" s="247"/>
      <c r="I105" s="247"/>
      <c r="J105" s="247"/>
      <c r="K105" s="430"/>
      <c r="L105" s="550"/>
      <c r="M105" s="360"/>
      <c r="N105" s="361"/>
      <c r="O105" s="361"/>
      <c r="P105" s="361"/>
      <c r="Q105" s="361"/>
      <c r="R105" s="362"/>
      <c r="S105" s="363"/>
      <c r="T105" s="247"/>
      <c r="U105" s="247"/>
      <c r="V105" s="430"/>
      <c r="W105" s="433"/>
      <c r="X105" s="283"/>
      <c r="Y105" s="215"/>
      <c r="Z105" s="215"/>
      <c r="AA105" s="65"/>
      <c r="AB105" s="36"/>
      <c r="AC105" s="84"/>
    </row>
    <row r="106" spans="1:32" ht="15.75" hidden="1" customHeight="1" thickBot="1" x14ac:dyDescent="0.3">
      <c r="A106" s="128"/>
      <c r="B106" s="360"/>
      <c r="C106" s="361"/>
      <c r="D106" s="361"/>
      <c r="E106" s="361"/>
      <c r="F106" s="362"/>
      <c r="G106" s="363"/>
      <c r="H106" s="247"/>
      <c r="I106" s="247"/>
      <c r="J106" s="247"/>
      <c r="K106" s="430"/>
      <c r="L106" s="550"/>
      <c r="M106" s="360"/>
      <c r="N106" s="361"/>
      <c r="O106" s="361"/>
      <c r="P106" s="361"/>
      <c r="Q106" s="361"/>
      <c r="R106" s="362"/>
      <c r="S106" s="363"/>
      <c r="T106" s="247"/>
      <c r="U106" s="247"/>
      <c r="V106" s="438"/>
      <c r="W106" s="250"/>
      <c r="X106" s="33"/>
      <c r="Y106" s="33"/>
      <c r="Z106" s="33"/>
      <c r="AA106" s="33"/>
      <c r="AB106" s="33"/>
      <c r="AC106" s="66"/>
    </row>
    <row r="107" spans="1:32" ht="15.75" customHeight="1" x14ac:dyDescent="0.25">
      <c r="A107" s="128"/>
      <c r="B107" s="360"/>
      <c r="C107" s="361"/>
      <c r="D107" s="361"/>
      <c r="E107" s="361"/>
      <c r="F107" s="362"/>
      <c r="G107" s="363"/>
      <c r="H107" s="247"/>
      <c r="I107" s="247"/>
      <c r="J107" s="247"/>
      <c r="K107" s="430"/>
      <c r="L107" s="550"/>
      <c r="M107" s="360"/>
      <c r="N107" s="361"/>
      <c r="O107" s="361"/>
      <c r="P107" s="361"/>
      <c r="Q107" s="361"/>
      <c r="R107" s="362"/>
      <c r="S107" s="363"/>
      <c r="T107" s="247"/>
      <c r="U107" s="247"/>
      <c r="V107" s="429">
        <v>7</v>
      </c>
      <c r="W107" s="432" t="s">
        <v>106</v>
      </c>
      <c r="X107" s="233" t="s">
        <v>146</v>
      </c>
      <c r="Y107" s="235" t="s">
        <v>137</v>
      </c>
      <c r="Z107" s="235" t="s">
        <v>147</v>
      </c>
      <c r="AA107" s="65" t="s">
        <v>11</v>
      </c>
      <c r="AB107" s="89" t="s">
        <v>216</v>
      </c>
      <c r="AC107" s="337">
        <v>46496.93</v>
      </c>
    </row>
    <row r="108" spans="1:32" ht="15.75" customHeight="1" x14ac:dyDescent="0.25">
      <c r="A108" s="128"/>
      <c r="B108" s="360"/>
      <c r="C108" s="361"/>
      <c r="D108" s="361"/>
      <c r="E108" s="361"/>
      <c r="F108" s="362"/>
      <c r="G108" s="363"/>
      <c r="H108" s="247"/>
      <c r="I108" s="247"/>
      <c r="J108" s="247"/>
      <c r="K108" s="430"/>
      <c r="L108" s="550"/>
      <c r="M108" s="360"/>
      <c r="N108" s="361"/>
      <c r="O108" s="361"/>
      <c r="P108" s="361"/>
      <c r="Q108" s="361"/>
      <c r="R108" s="362"/>
      <c r="S108" s="363"/>
      <c r="T108" s="247"/>
      <c r="U108" s="247"/>
      <c r="V108" s="430"/>
      <c r="W108" s="450"/>
      <c r="X108" s="237" t="s">
        <v>148</v>
      </c>
      <c r="Y108" s="382"/>
      <c r="Z108" s="382"/>
      <c r="AA108" s="65" t="s">
        <v>11</v>
      </c>
      <c r="AB108" s="89" t="s">
        <v>217</v>
      </c>
      <c r="AC108" s="337">
        <v>10024.91</v>
      </c>
    </row>
    <row r="109" spans="1:32" ht="15.75" customHeight="1" x14ac:dyDescent="0.25">
      <c r="A109" s="128"/>
      <c r="B109" s="360"/>
      <c r="C109" s="361"/>
      <c r="D109" s="361"/>
      <c r="E109" s="361"/>
      <c r="F109" s="362"/>
      <c r="G109" s="363"/>
      <c r="H109" s="247"/>
      <c r="I109" s="247"/>
      <c r="J109" s="247"/>
      <c r="K109" s="430"/>
      <c r="L109" s="550"/>
      <c r="M109" s="360"/>
      <c r="N109" s="361"/>
      <c r="O109" s="361"/>
      <c r="P109" s="361"/>
      <c r="Q109" s="361"/>
      <c r="R109" s="362"/>
      <c r="S109" s="363"/>
      <c r="T109" s="247"/>
      <c r="U109" s="247"/>
      <c r="V109" s="430"/>
      <c r="W109" s="450"/>
      <c r="X109" s="379"/>
      <c r="Y109" s="379"/>
      <c r="Z109" s="379"/>
      <c r="AA109" s="65" t="s">
        <v>11</v>
      </c>
      <c r="AB109" s="89" t="s">
        <v>218</v>
      </c>
      <c r="AC109" s="337">
        <v>9958.06</v>
      </c>
    </row>
    <row r="110" spans="1:32" ht="15.75" customHeight="1" thickBot="1" x14ac:dyDescent="0.3">
      <c r="A110" s="128"/>
      <c r="B110" s="360"/>
      <c r="C110" s="361"/>
      <c r="D110" s="361"/>
      <c r="E110" s="361"/>
      <c r="F110" s="362"/>
      <c r="G110" s="363"/>
      <c r="H110" s="247"/>
      <c r="I110" s="247"/>
      <c r="J110" s="247"/>
      <c r="K110" s="430"/>
      <c r="L110" s="550"/>
      <c r="M110" s="360"/>
      <c r="N110" s="361"/>
      <c r="O110" s="361"/>
      <c r="P110" s="361"/>
      <c r="Q110" s="361"/>
      <c r="R110" s="362"/>
      <c r="S110" s="363"/>
      <c r="T110" s="247"/>
      <c r="U110" s="247"/>
      <c r="V110" s="438"/>
      <c r="W110" s="422"/>
      <c r="X110" s="215"/>
      <c r="Y110" s="215"/>
      <c r="Z110" s="215"/>
      <c r="AA110" s="65" t="s">
        <v>11</v>
      </c>
      <c r="AB110" s="89" t="s">
        <v>219</v>
      </c>
      <c r="AC110" s="337">
        <v>7802.79</v>
      </c>
    </row>
    <row r="111" spans="1:32" ht="15.75" customHeight="1" x14ac:dyDescent="0.25">
      <c r="A111" s="128"/>
      <c r="B111" s="360"/>
      <c r="C111" s="361"/>
      <c r="D111" s="361"/>
      <c r="E111" s="361"/>
      <c r="F111" s="362"/>
      <c r="G111" s="363"/>
      <c r="H111" s="247"/>
      <c r="I111" s="247"/>
      <c r="J111" s="247"/>
      <c r="K111" s="430"/>
      <c r="L111" s="550"/>
      <c r="M111" s="360"/>
      <c r="N111" s="361"/>
      <c r="O111" s="361"/>
      <c r="P111" s="361"/>
      <c r="Q111" s="361"/>
      <c r="R111" s="362"/>
      <c r="S111" s="363"/>
      <c r="T111" s="247"/>
      <c r="U111" s="247"/>
      <c r="V111" s="439">
        <v>8</v>
      </c>
      <c r="W111" s="426" t="s">
        <v>106</v>
      </c>
      <c r="X111" s="233" t="s">
        <v>146</v>
      </c>
      <c r="Y111" s="235" t="s">
        <v>127</v>
      </c>
      <c r="Z111" s="235" t="s">
        <v>210</v>
      </c>
      <c r="AA111" s="233" t="s">
        <v>123</v>
      </c>
      <c r="AB111" s="238" t="s">
        <v>211</v>
      </c>
      <c r="AC111" s="419">
        <v>25000</v>
      </c>
    </row>
    <row r="112" spans="1:32" ht="15.75" customHeight="1" thickBot="1" x14ac:dyDescent="0.3">
      <c r="A112" s="128"/>
      <c r="B112" s="360"/>
      <c r="C112" s="361"/>
      <c r="D112" s="361"/>
      <c r="E112" s="361"/>
      <c r="F112" s="362"/>
      <c r="G112" s="363"/>
      <c r="H112" s="247"/>
      <c r="I112" s="247"/>
      <c r="J112" s="247"/>
      <c r="K112" s="430"/>
      <c r="L112" s="550"/>
      <c r="M112" s="360"/>
      <c r="N112" s="361"/>
      <c r="O112" s="361"/>
      <c r="P112" s="361"/>
      <c r="Q112" s="361"/>
      <c r="R112" s="362"/>
      <c r="S112" s="363"/>
      <c r="T112" s="247"/>
      <c r="U112" s="247"/>
      <c r="V112" s="440"/>
      <c r="W112" s="427"/>
      <c r="X112" s="234" t="s">
        <v>212</v>
      </c>
      <c r="Y112" s="214"/>
      <c r="Z112" s="214"/>
      <c r="AA112" s="214"/>
      <c r="AB112" s="214"/>
      <c r="AC112" s="404"/>
    </row>
    <row r="113" spans="1:32" ht="15.75" hidden="1" customHeight="1" x14ac:dyDescent="0.25">
      <c r="A113" s="128"/>
      <c r="B113" s="360"/>
      <c r="C113" s="361"/>
      <c r="D113" s="361"/>
      <c r="E113" s="361"/>
      <c r="F113" s="362"/>
      <c r="G113" s="363"/>
      <c r="H113" s="247"/>
      <c r="I113" s="247"/>
      <c r="J113" s="247"/>
      <c r="K113" s="430"/>
      <c r="L113" s="550"/>
      <c r="M113" s="360"/>
      <c r="N113" s="361"/>
      <c r="O113" s="361"/>
      <c r="P113" s="361"/>
      <c r="Q113" s="361"/>
      <c r="R113" s="362"/>
      <c r="S113" s="363"/>
      <c r="T113" s="247"/>
      <c r="U113" s="247"/>
      <c r="V113" s="292">
        <v>12</v>
      </c>
      <c r="W113" s="436" t="s">
        <v>106</v>
      </c>
      <c r="X113" s="278"/>
      <c r="Y113" s="278"/>
      <c r="Z113" s="278"/>
      <c r="AA113" s="278"/>
      <c r="AB113" s="278"/>
      <c r="AC113" s="218"/>
    </row>
    <row r="114" spans="1:32" ht="15.75" hidden="1" customHeight="1" thickBot="1" x14ac:dyDescent="0.3">
      <c r="A114" s="128"/>
      <c r="B114" s="360"/>
      <c r="C114" s="361"/>
      <c r="D114" s="361"/>
      <c r="E114" s="361"/>
      <c r="F114" s="362"/>
      <c r="G114" s="363"/>
      <c r="H114" s="247"/>
      <c r="I114" s="247"/>
      <c r="J114" s="247"/>
      <c r="K114" s="430"/>
      <c r="L114" s="550"/>
      <c r="M114" s="360"/>
      <c r="N114" s="361"/>
      <c r="O114" s="361"/>
      <c r="P114" s="361"/>
      <c r="Q114" s="361"/>
      <c r="R114" s="362"/>
      <c r="S114" s="363"/>
      <c r="T114" s="247"/>
      <c r="U114" s="247"/>
      <c r="V114" s="361"/>
      <c r="W114" s="441"/>
      <c r="X114" s="277"/>
      <c r="Y114" s="277"/>
      <c r="Z114" s="277"/>
      <c r="AA114" s="277"/>
      <c r="AB114" s="277"/>
      <c r="AC114" s="204"/>
    </row>
    <row r="115" spans="1:32" ht="15.75" customHeight="1" x14ac:dyDescent="0.25">
      <c r="A115" s="128"/>
      <c r="B115" s="360"/>
      <c r="C115" s="395"/>
      <c r="D115" s="395"/>
      <c r="E115" s="395"/>
      <c r="F115" s="362"/>
      <c r="G115" s="363"/>
      <c r="H115" s="247"/>
      <c r="I115" s="247"/>
      <c r="J115" s="247"/>
      <c r="K115" s="430"/>
      <c r="L115" s="550"/>
      <c r="M115" s="360"/>
      <c r="N115" s="395"/>
      <c r="O115" s="395"/>
      <c r="P115" s="395"/>
      <c r="Q115" s="395"/>
      <c r="R115" s="362"/>
      <c r="S115" s="363"/>
      <c r="T115" s="247"/>
      <c r="U115" s="247"/>
      <c r="V115" s="429">
        <v>9</v>
      </c>
      <c r="W115" s="442" t="s">
        <v>106</v>
      </c>
      <c r="X115" s="235" t="s">
        <v>146</v>
      </c>
      <c r="Y115" s="235" t="s">
        <v>226</v>
      </c>
      <c r="Z115" s="29" t="s">
        <v>227</v>
      </c>
      <c r="AA115" s="147" t="s">
        <v>11</v>
      </c>
      <c r="AB115" s="45" t="s">
        <v>228</v>
      </c>
      <c r="AC115" s="220">
        <v>197245.56</v>
      </c>
    </row>
    <row r="116" spans="1:32" ht="15.75" customHeight="1" x14ac:dyDescent="0.25">
      <c r="A116" s="128"/>
      <c r="B116" s="360"/>
      <c r="C116" s="395"/>
      <c r="D116" s="395"/>
      <c r="E116" s="395"/>
      <c r="F116" s="362"/>
      <c r="G116" s="363"/>
      <c r="H116" s="247"/>
      <c r="I116" s="247"/>
      <c r="J116" s="247"/>
      <c r="K116" s="430"/>
      <c r="L116" s="550"/>
      <c r="M116" s="360"/>
      <c r="N116" s="395"/>
      <c r="O116" s="395"/>
      <c r="P116" s="395"/>
      <c r="Q116" s="395"/>
      <c r="R116" s="362"/>
      <c r="S116" s="363"/>
      <c r="T116" s="247"/>
      <c r="U116" s="247"/>
      <c r="V116" s="430"/>
      <c r="W116" s="443"/>
      <c r="X116" s="403" t="s">
        <v>229</v>
      </c>
      <c r="Y116" s="382"/>
      <c r="Z116" s="14"/>
      <c r="AA116" s="123" t="s">
        <v>11</v>
      </c>
      <c r="AB116" s="36" t="s">
        <v>230</v>
      </c>
      <c r="AC116" s="84">
        <v>141926.65</v>
      </c>
    </row>
    <row r="117" spans="1:32" ht="15.75" customHeight="1" x14ac:dyDescent="0.25">
      <c r="A117" s="128"/>
      <c r="B117" s="360"/>
      <c r="C117" s="395"/>
      <c r="D117" s="395"/>
      <c r="E117" s="395"/>
      <c r="F117" s="362"/>
      <c r="G117" s="363"/>
      <c r="H117" s="247"/>
      <c r="I117" s="247"/>
      <c r="J117" s="247"/>
      <c r="K117" s="430"/>
      <c r="L117" s="550"/>
      <c r="M117" s="360"/>
      <c r="N117" s="395"/>
      <c r="O117" s="395"/>
      <c r="P117" s="395"/>
      <c r="Q117" s="395"/>
      <c r="R117" s="362"/>
      <c r="S117" s="363"/>
      <c r="T117" s="247"/>
      <c r="U117" s="247"/>
      <c r="V117" s="430"/>
      <c r="W117" s="443"/>
      <c r="X117" s="403"/>
      <c r="Y117" s="382"/>
      <c r="Z117" s="14"/>
      <c r="AA117" s="123" t="s">
        <v>11</v>
      </c>
      <c r="AB117" s="36" t="s">
        <v>231</v>
      </c>
      <c r="AC117" s="84">
        <v>220483.98</v>
      </c>
    </row>
    <row r="118" spans="1:32" ht="15.75" customHeight="1" x14ac:dyDescent="0.25">
      <c r="A118" s="128"/>
      <c r="B118" s="360"/>
      <c r="C118" s="395"/>
      <c r="D118" s="395"/>
      <c r="E118" s="395"/>
      <c r="F118" s="362"/>
      <c r="G118" s="363"/>
      <c r="H118" s="247"/>
      <c r="I118" s="247"/>
      <c r="J118" s="247"/>
      <c r="K118" s="430"/>
      <c r="L118" s="550"/>
      <c r="M118" s="360"/>
      <c r="N118" s="395"/>
      <c r="O118" s="395"/>
      <c r="P118" s="395"/>
      <c r="Q118" s="395"/>
      <c r="R118" s="362"/>
      <c r="S118" s="363"/>
      <c r="T118" s="247"/>
      <c r="U118" s="247"/>
      <c r="V118" s="430"/>
      <c r="W118" s="443"/>
      <c r="X118" s="403"/>
      <c r="Y118" s="382"/>
      <c r="Z118" s="14"/>
      <c r="AA118" s="123" t="s">
        <v>11</v>
      </c>
      <c r="AB118" s="36" t="s">
        <v>232</v>
      </c>
      <c r="AC118" s="84">
        <v>150372.71</v>
      </c>
    </row>
    <row r="119" spans="1:32" ht="15.75" customHeight="1" thickBot="1" x14ac:dyDescent="0.3">
      <c r="A119" s="128"/>
      <c r="B119" s="360"/>
      <c r="C119" s="395"/>
      <c r="D119" s="395"/>
      <c r="E119" s="395"/>
      <c r="F119" s="362"/>
      <c r="G119" s="363"/>
      <c r="H119" s="247"/>
      <c r="I119" s="247"/>
      <c r="J119" s="247"/>
      <c r="K119" s="430"/>
      <c r="L119" s="550"/>
      <c r="M119" s="360"/>
      <c r="N119" s="395"/>
      <c r="O119" s="395"/>
      <c r="P119" s="395"/>
      <c r="Q119" s="395"/>
      <c r="R119" s="362"/>
      <c r="S119" s="363"/>
      <c r="T119" s="247"/>
      <c r="U119" s="247"/>
      <c r="V119" s="430"/>
      <c r="W119" s="443"/>
      <c r="X119" s="403"/>
      <c r="Y119" s="382"/>
      <c r="Z119" s="14"/>
      <c r="AA119" s="132" t="s">
        <v>11</v>
      </c>
      <c r="AB119" s="37" t="s">
        <v>233</v>
      </c>
      <c r="AC119" s="295">
        <v>221174.44</v>
      </c>
      <c r="AF119" t="s">
        <v>114</v>
      </c>
    </row>
    <row r="120" spans="1:32" ht="15.75" customHeight="1" x14ac:dyDescent="0.25">
      <c r="A120" s="128"/>
      <c r="B120" s="360"/>
      <c r="C120" s="361"/>
      <c r="D120" s="361"/>
      <c r="E120" s="361"/>
      <c r="F120" s="362"/>
      <c r="G120" s="363"/>
      <c r="H120" s="247"/>
      <c r="I120" s="247"/>
      <c r="J120" s="247"/>
      <c r="K120" s="430"/>
      <c r="L120" s="550"/>
      <c r="M120" s="360"/>
      <c r="N120" s="361"/>
      <c r="O120" s="361"/>
      <c r="P120" s="361"/>
      <c r="Q120" s="361"/>
      <c r="R120" s="362"/>
      <c r="S120" s="363"/>
      <c r="T120" s="247"/>
      <c r="U120" s="247"/>
      <c r="V120" s="429">
        <v>9</v>
      </c>
      <c r="W120" s="442" t="s">
        <v>106</v>
      </c>
      <c r="X120" s="235" t="s">
        <v>163</v>
      </c>
      <c r="Y120" s="235" t="s">
        <v>235</v>
      </c>
      <c r="Z120" s="29" t="s">
        <v>236</v>
      </c>
      <c r="AA120" s="147" t="s">
        <v>11</v>
      </c>
      <c r="AB120" s="45" t="s">
        <v>237</v>
      </c>
      <c r="AC120" s="220">
        <v>130334.57</v>
      </c>
      <c r="AF120" t="s">
        <v>114</v>
      </c>
    </row>
    <row r="121" spans="1:32" ht="15.75" customHeight="1" x14ac:dyDescent="0.25">
      <c r="A121" s="128"/>
      <c r="B121" s="360"/>
      <c r="C121" s="361"/>
      <c r="D121" s="361"/>
      <c r="E121" s="361"/>
      <c r="F121" s="362"/>
      <c r="G121" s="363"/>
      <c r="H121" s="247"/>
      <c r="I121" s="247"/>
      <c r="J121" s="247"/>
      <c r="K121" s="430"/>
      <c r="L121" s="550"/>
      <c r="M121" s="360"/>
      <c r="N121" s="361"/>
      <c r="O121" s="361"/>
      <c r="P121" s="361"/>
      <c r="Q121" s="361"/>
      <c r="R121" s="362"/>
      <c r="S121" s="363"/>
      <c r="T121" s="247"/>
      <c r="U121" s="247"/>
      <c r="V121" s="430"/>
      <c r="W121" s="443"/>
      <c r="X121" s="382" t="s">
        <v>238</v>
      </c>
      <c r="Y121" s="382"/>
      <c r="Z121" s="14"/>
      <c r="AA121" s="123" t="s">
        <v>11</v>
      </c>
      <c r="AB121" s="36" t="s">
        <v>239</v>
      </c>
      <c r="AC121" s="84">
        <v>15764.33</v>
      </c>
    </row>
    <row r="122" spans="1:32" ht="15.75" customHeight="1" x14ac:dyDescent="0.25">
      <c r="A122" s="128"/>
      <c r="B122" s="360"/>
      <c r="C122" s="361"/>
      <c r="D122" s="361"/>
      <c r="E122" s="361"/>
      <c r="F122" s="362"/>
      <c r="G122" s="363"/>
      <c r="H122" s="247"/>
      <c r="I122" s="247"/>
      <c r="J122" s="247"/>
      <c r="K122" s="430"/>
      <c r="L122" s="550"/>
      <c r="M122" s="360"/>
      <c r="N122" s="361"/>
      <c r="O122" s="361"/>
      <c r="P122" s="361"/>
      <c r="Q122" s="361"/>
      <c r="R122" s="362"/>
      <c r="S122" s="363"/>
      <c r="T122" s="247"/>
      <c r="U122" s="247"/>
      <c r="V122" s="430"/>
      <c r="W122" s="443"/>
      <c r="X122" s="382"/>
      <c r="Y122" s="382"/>
      <c r="Z122" s="14"/>
      <c r="AA122" s="123" t="s">
        <v>11</v>
      </c>
      <c r="AB122" s="36" t="s">
        <v>240</v>
      </c>
      <c r="AC122" s="84">
        <v>30265.23</v>
      </c>
    </row>
    <row r="123" spans="1:32" ht="15.75" customHeight="1" x14ac:dyDescent="0.25">
      <c r="A123" s="128"/>
      <c r="B123" s="360"/>
      <c r="C123" s="361"/>
      <c r="D123" s="361"/>
      <c r="E123" s="361"/>
      <c r="F123" s="362"/>
      <c r="G123" s="363"/>
      <c r="H123" s="247"/>
      <c r="I123" s="247"/>
      <c r="J123" s="247"/>
      <c r="K123" s="430"/>
      <c r="L123" s="550"/>
      <c r="M123" s="360"/>
      <c r="N123" s="361"/>
      <c r="O123" s="361"/>
      <c r="P123" s="361"/>
      <c r="Q123" s="361"/>
      <c r="R123" s="362"/>
      <c r="S123" s="363"/>
      <c r="T123" s="247"/>
      <c r="U123" s="247"/>
      <c r="V123" s="430"/>
      <c r="W123" s="443"/>
      <c r="X123" s="382"/>
      <c r="Y123" s="382"/>
      <c r="Z123" s="14"/>
      <c r="AA123" s="123" t="s">
        <v>11</v>
      </c>
      <c r="AB123" s="36" t="s">
        <v>241</v>
      </c>
      <c r="AC123" s="84">
        <v>35534.26</v>
      </c>
    </row>
    <row r="124" spans="1:32" ht="15.75" customHeight="1" x14ac:dyDescent="0.25">
      <c r="A124" s="128"/>
      <c r="B124" s="360"/>
      <c r="C124" s="395"/>
      <c r="D124" s="395"/>
      <c r="E124" s="395"/>
      <c r="F124" s="362"/>
      <c r="G124" s="363"/>
      <c r="H124" s="247"/>
      <c r="I124" s="247"/>
      <c r="J124" s="247"/>
      <c r="K124" s="430"/>
      <c r="L124" s="550"/>
      <c r="M124" s="360"/>
      <c r="N124" s="395"/>
      <c r="O124" s="395"/>
      <c r="P124" s="395"/>
      <c r="Q124" s="395"/>
      <c r="R124" s="362"/>
      <c r="S124" s="363"/>
      <c r="T124" s="247"/>
      <c r="U124" s="247"/>
      <c r="V124" s="430"/>
      <c r="W124" s="443"/>
      <c r="X124" s="382"/>
      <c r="Y124" s="382"/>
      <c r="Z124" s="14"/>
      <c r="AA124" s="123" t="s">
        <v>11</v>
      </c>
      <c r="AB124" s="36" t="s">
        <v>242</v>
      </c>
      <c r="AC124" s="84">
        <v>15685.38</v>
      </c>
    </row>
    <row r="125" spans="1:32" ht="15.75" customHeight="1" thickBot="1" x14ac:dyDescent="0.3">
      <c r="A125" s="128"/>
      <c r="B125" s="360"/>
      <c r="C125" s="361"/>
      <c r="D125" s="361"/>
      <c r="E125" s="361"/>
      <c r="F125" s="362"/>
      <c r="G125" s="363"/>
      <c r="H125" s="247"/>
      <c r="I125" s="247"/>
      <c r="J125" s="247"/>
      <c r="K125" s="430"/>
      <c r="L125" s="550"/>
      <c r="M125" s="360"/>
      <c r="N125" s="361"/>
      <c r="O125" s="361"/>
      <c r="P125" s="361"/>
      <c r="Q125" s="361"/>
      <c r="R125" s="362"/>
      <c r="S125" s="363"/>
      <c r="T125" s="247"/>
      <c r="U125" s="247"/>
      <c r="V125" s="430"/>
      <c r="W125" s="443"/>
      <c r="X125" s="382"/>
      <c r="Y125" s="382"/>
      <c r="Z125" s="14"/>
      <c r="AA125" s="123" t="s">
        <v>11</v>
      </c>
      <c r="AB125" s="36" t="s">
        <v>243</v>
      </c>
      <c r="AC125" s="84">
        <v>21749.919999999998</v>
      </c>
    </row>
    <row r="126" spans="1:32" ht="15.75" customHeight="1" x14ac:dyDescent="0.25">
      <c r="A126" s="128"/>
      <c r="B126" s="360"/>
      <c r="C126" s="361"/>
      <c r="D126" s="361"/>
      <c r="E126" s="361"/>
      <c r="F126" s="362"/>
      <c r="G126" s="363"/>
      <c r="H126" s="247"/>
      <c r="I126" s="247"/>
      <c r="J126" s="247"/>
      <c r="K126" s="430"/>
      <c r="L126" s="550"/>
      <c r="M126" s="360"/>
      <c r="N126" s="361"/>
      <c r="O126" s="361"/>
      <c r="P126" s="361"/>
      <c r="Q126" s="361"/>
      <c r="R126" s="362"/>
      <c r="S126" s="363"/>
      <c r="T126" s="247"/>
      <c r="U126" s="247"/>
      <c r="V126" s="429">
        <v>10</v>
      </c>
      <c r="W126" s="426" t="s">
        <v>106</v>
      </c>
      <c r="X126" s="233" t="s">
        <v>146</v>
      </c>
      <c r="Y126" s="235" t="s">
        <v>142</v>
      </c>
      <c r="Z126" s="235" t="s">
        <v>213</v>
      </c>
      <c r="AA126" s="402" t="s">
        <v>11</v>
      </c>
      <c r="AB126" s="238" t="s">
        <v>214</v>
      </c>
      <c r="AC126" s="400">
        <v>40136.730000000003</v>
      </c>
    </row>
    <row r="127" spans="1:32" ht="15.75" customHeight="1" thickBot="1" x14ac:dyDescent="0.3">
      <c r="A127" s="128"/>
      <c r="B127" s="360"/>
      <c r="C127" s="361"/>
      <c r="D127" s="361"/>
      <c r="E127" s="361"/>
      <c r="F127" s="362"/>
      <c r="G127" s="363"/>
      <c r="H127" s="247"/>
      <c r="I127" s="247"/>
      <c r="J127" s="247"/>
      <c r="K127" s="430"/>
      <c r="L127" s="550"/>
      <c r="M127" s="360"/>
      <c r="N127" s="361"/>
      <c r="O127" s="361"/>
      <c r="P127" s="361"/>
      <c r="Q127" s="361"/>
      <c r="R127" s="362"/>
      <c r="S127" s="363"/>
      <c r="T127" s="247"/>
      <c r="U127" s="247"/>
      <c r="V127" s="430"/>
      <c r="W127" s="427"/>
      <c r="X127" s="237" t="s">
        <v>215</v>
      </c>
      <c r="Y127" s="382"/>
      <c r="Z127" s="382"/>
      <c r="AA127" s="403"/>
      <c r="AB127" s="382"/>
      <c r="AC127" s="401"/>
    </row>
    <row r="128" spans="1:32" ht="15.75" customHeight="1" x14ac:dyDescent="0.25">
      <c r="A128" s="128"/>
      <c r="B128" s="360"/>
      <c r="C128" s="361"/>
      <c r="D128" s="361"/>
      <c r="E128" s="361"/>
      <c r="F128" s="362"/>
      <c r="G128" s="363"/>
      <c r="H128" s="247"/>
      <c r="I128" s="247"/>
      <c r="J128" s="247"/>
      <c r="K128" s="430"/>
      <c r="L128" s="550"/>
      <c r="M128" s="360"/>
      <c r="N128" s="361"/>
      <c r="O128" s="361"/>
      <c r="P128" s="361"/>
      <c r="Q128" s="361"/>
      <c r="R128" s="362"/>
      <c r="S128" s="363"/>
      <c r="T128" s="247"/>
      <c r="U128" s="247"/>
      <c r="V128" s="429">
        <v>11</v>
      </c>
      <c r="W128" s="426" t="s">
        <v>106</v>
      </c>
      <c r="X128" s="235" t="s">
        <v>146</v>
      </c>
      <c r="Y128" s="235" t="s">
        <v>119</v>
      </c>
      <c r="Z128" s="235" t="s">
        <v>223</v>
      </c>
      <c r="AA128" s="394" t="s">
        <v>11</v>
      </c>
      <c r="AB128" s="238" t="s">
        <v>224</v>
      </c>
      <c r="AC128" s="298">
        <v>9705.7900000000009</v>
      </c>
    </row>
    <row r="129" spans="1:36" ht="15.75" customHeight="1" thickBot="1" x14ac:dyDescent="0.3">
      <c r="A129" s="128"/>
      <c r="B129" s="360"/>
      <c r="C129" s="361"/>
      <c r="D129" s="361"/>
      <c r="E129" s="361"/>
      <c r="F129" s="362"/>
      <c r="G129" s="363"/>
      <c r="H129" s="247"/>
      <c r="I129" s="247"/>
      <c r="J129" s="247"/>
      <c r="K129" s="430"/>
      <c r="L129" s="550"/>
      <c r="M129" s="360"/>
      <c r="N129" s="361"/>
      <c r="O129" s="361"/>
      <c r="P129" s="361"/>
      <c r="Q129" s="361"/>
      <c r="R129" s="362"/>
      <c r="S129" s="363"/>
      <c r="T129" s="247"/>
      <c r="U129" s="247"/>
      <c r="V129" s="430"/>
      <c r="W129" s="427"/>
      <c r="X129" s="382" t="s">
        <v>225</v>
      </c>
      <c r="Y129" s="382"/>
      <c r="Z129" s="382"/>
      <c r="AA129" s="382"/>
      <c r="AB129" s="382"/>
      <c r="AC129" s="382"/>
    </row>
    <row r="130" spans="1:36" ht="15.75" customHeight="1" x14ac:dyDescent="0.25">
      <c r="A130" s="128"/>
      <c r="B130" s="360"/>
      <c r="C130" s="361"/>
      <c r="D130" s="361"/>
      <c r="E130" s="361"/>
      <c r="F130" s="362"/>
      <c r="G130" s="363"/>
      <c r="H130" s="247"/>
      <c r="I130" s="247"/>
      <c r="J130" s="247"/>
      <c r="K130" s="430"/>
      <c r="L130" s="550"/>
      <c r="M130" s="360"/>
      <c r="N130" s="361"/>
      <c r="O130" s="361"/>
      <c r="P130" s="361"/>
      <c r="Q130" s="361"/>
      <c r="R130" s="362"/>
      <c r="S130" s="363"/>
      <c r="T130" s="247"/>
      <c r="U130" s="247"/>
      <c r="V130" s="387">
        <v>12</v>
      </c>
      <c r="W130" s="385" t="s">
        <v>106</v>
      </c>
      <c r="X130" s="233" t="s">
        <v>146</v>
      </c>
      <c r="Y130" s="235" t="s">
        <v>143</v>
      </c>
      <c r="Z130" s="235" t="s">
        <v>157</v>
      </c>
      <c r="AA130" s="423" t="s">
        <v>11</v>
      </c>
      <c r="AB130" s="416" t="s">
        <v>234</v>
      </c>
      <c r="AC130" s="421">
        <v>11782.13</v>
      </c>
    </row>
    <row r="131" spans="1:36" ht="15.75" customHeight="1" thickBot="1" x14ac:dyDescent="0.3">
      <c r="A131" s="128"/>
      <c r="B131" s="360"/>
      <c r="C131" s="361"/>
      <c r="D131" s="361"/>
      <c r="E131" s="361"/>
      <c r="F131" s="362"/>
      <c r="G131" s="363"/>
      <c r="H131" s="247"/>
      <c r="I131" s="247"/>
      <c r="J131" s="247"/>
      <c r="K131" s="430"/>
      <c r="L131" s="550"/>
      <c r="M131" s="360"/>
      <c r="N131" s="361"/>
      <c r="O131" s="361"/>
      <c r="P131" s="361"/>
      <c r="Q131" s="361"/>
      <c r="R131" s="362"/>
      <c r="S131" s="363"/>
      <c r="T131" s="247"/>
      <c r="U131" s="247"/>
      <c r="V131" s="389"/>
      <c r="W131" s="386"/>
      <c r="X131" s="234" t="s">
        <v>157</v>
      </c>
      <c r="Y131" s="214"/>
      <c r="Z131" s="214"/>
      <c r="AA131" s="410"/>
      <c r="AB131" s="420"/>
      <c r="AC131" s="422"/>
    </row>
    <row r="132" spans="1:36" ht="15.75" customHeight="1" thickBot="1" x14ac:dyDescent="0.3">
      <c r="A132" s="128"/>
      <c r="B132" s="360"/>
      <c r="C132" s="361"/>
      <c r="D132" s="361"/>
      <c r="E132" s="361"/>
      <c r="F132" s="362"/>
      <c r="G132" s="363"/>
      <c r="H132" s="247"/>
      <c r="I132" s="247"/>
      <c r="J132" s="247"/>
      <c r="K132" s="430"/>
      <c r="L132" s="550"/>
      <c r="M132" s="360"/>
      <c r="N132" s="361"/>
      <c r="O132" s="361"/>
      <c r="P132" s="361"/>
      <c r="Q132" s="361"/>
      <c r="R132" s="362"/>
      <c r="S132" s="363"/>
      <c r="T132" s="247"/>
      <c r="U132" s="247"/>
      <c r="V132" s="390"/>
      <c r="W132" s="385" t="s">
        <v>106</v>
      </c>
      <c r="X132" s="233" t="s">
        <v>146</v>
      </c>
      <c r="Y132" s="235" t="s">
        <v>136</v>
      </c>
      <c r="Z132" s="235" t="s">
        <v>158</v>
      </c>
      <c r="AA132" s="261" t="s">
        <v>11</v>
      </c>
      <c r="AB132" s="30" t="s">
        <v>166</v>
      </c>
      <c r="AC132" s="101">
        <v>43537.94</v>
      </c>
    </row>
    <row r="133" spans="1:36" ht="15.75" customHeight="1" thickBot="1" x14ac:dyDescent="0.3">
      <c r="A133" s="128"/>
      <c r="B133" s="360"/>
      <c r="C133" s="361"/>
      <c r="D133" s="361"/>
      <c r="E133" s="361"/>
      <c r="F133" s="362"/>
      <c r="G133" s="363"/>
      <c r="H133" s="247"/>
      <c r="I133" s="247"/>
      <c r="J133" s="247"/>
      <c r="K133" s="430"/>
      <c r="L133" s="550"/>
      <c r="M133" s="360"/>
      <c r="N133" s="361"/>
      <c r="O133" s="361"/>
      <c r="P133" s="361"/>
      <c r="Q133" s="361"/>
      <c r="R133" s="362"/>
      <c r="S133" s="363"/>
      <c r="T133" s="247"/>
      <c r="U133" s="247"/>
      <c r="V133" s="391"/>
      <c r="W133" s="386"/>
      <c r="X133" s="234" t="s">
        <v>157</v>
      </c>
      <c r="Y133" s="214"/>
      <c r="Z133" s="214"/>
      <c r="AA133" s="261"/>
      <c r="AB133" s="30"/>
      <c r="AC133" s="101"/>
    </row>
    <row r="134" spans="1:36" ht="15.75" customHeight="1" thickBot="1" x14ac:dyDescent="0.3">
      <c r="A134" s="534" t="s">
        <v>62</v>
      </c>
      <c r="B134" s="535"/>
      <c r="C134" s="535"/>
      <c r="D134" s="535"/>
      <c r="E134" s="535"/>
      <c r="F134" s="536"/>
      <c r="G134" s="135" t="e">
        <f>G91+G92+G93+#REF!+#REF!</f>
        <v>#REF!</v>
      </c>
      <c r="K134" s="537" t="s">
        <v>62</v>
      </c>
      <c r="L134" s="538"/>
      <c r="M134" s="538"/>
      <c r="N134" s="538"/>
      <c r="O134" s="538"/>
      <c r="P134" s="538"/>
      <c r="Q134" s="538"/>
      <c r="R134" s="539"/>
      <c r="S134" s="196" t="e">
        <f>S91+S92+S93+#REF!+#REF!</f>
        <v>#REF!</v>
      </c>
      <c r="V134" s="479" t="s">
        <v>62</v>
      </c>
      <c r="W134" s="480"/>
      <c r="X134" s="480"/>
      <c r="Y134" s="480"/>
      <c r="Z134" s="480"/>
      <c r="AA134" s="480"/>
      <c r="AB134" s="481"/>
      <c r="AC134" s="19">
        <f>SUM(AC87:AC133)</f>
        <v>2077792.14</v>
      </c>
    </row>
    <row r="135" spans="1:36" ht="15.75" customHeight="1" thickBot="1" x14ac:dyDescent="0.3">
      <c r="A135" s="315"/>
      <c r="B135" s="316"/>
      <c r="C135" s="316"/>
      <c r="D135" s="316"/>
      <c r="E135" s="316"/>
      <c r="F135" s="317"/>
      <c r="G135" s="195"/>
      <c r="K135" s="318"/>
      <c r="L135" s="231"/>
      <c r="M135" s="231"/>
      <c r="N135" s="231"/>
      <c r="O135" s="231"/>
      <c r="P135" s="231"/>
      <c r="Q135" s="231"/>
      <c r="R135" s="231"/>
      <c r="S135" s="195"/>
      <c r="V135" s="547">
        <v>1</v>
      </c>
      <c r="W135" s="434" t="s">
        <v>111</v>
      </c>
      <c r="X135" s="299" t="s">
        <v>146</v>
      </c>
      <c r="Y135" s="402" t="s">
        <v>135</v>
      </c>
      <c r="Z135" s="235" t="s">
        <v>189</v>
      </c>
      <c r="AA135" s="402" t="s">
        <v>123</v>
      </c>
      <c r="AB135" s="238" t="s">
        <v>190</v>
      </c>
      <c r="AC135" s="236">
        <v>17377.060000000001</v>
      </c>
    </row>
    <row r="136" spans="1:36" ht="15.75" customHeight="1" thickBot="1" x14ac:dyDescent="0.3">
      <c r="A136" s="315"/>
      <c r="B136" s="316"/>
      <c r="C136" s="316"/>
      <c r="D136" s="316"/>
      <c r="E136" s="316"/>
      <c r="F136" s="317"/>
      <c r="G136" s="195"/>
      <c r="K136" s="318"/>
      <c r="L136" s="231"/>
      <c r="M136" s="231"/>
      <c r="N136" s="231"/>
      <c r="O136" s="231"/>
      <c r="P136" s="231"/>
      <c r="Q136" s="231"/>
      <c r="R136" s="231"/>
      <c r="S136" s="195"/>
      <c r="V136" s="548"/>
      <c r="W136" s="435"/>
      <c r="X136" s="251" t="s">
        <v>152</v>
      </c>
      <c r="Y136" s="404"/>
      <c r="Z136" s="214"/>
      <c r="AA136" s="404"/>
      <c r="AB136" s="242"/>
      <c r="AC136" s="104"/>
    </row>
    <row r="137" spans="1:36" ht="15.75" customHeight="1" thickBot="1" x14ac:dyDescent="0.3">
      <c r="A137" s="315"/>
      <c r="B137" s="316"/>
      <c r="C137" s="316"/>
      <c r="D137" s="316"/>
      <c r="E137" s="316"/>
      <c r="F137" s="317"/>
      <c r="G137" s="195"/>
      <c r="K137" s="197">
        <v>1</v>
      </c>
      <c r="L137" s="198" t="s">
        <v>111</v>
      </c>
      <c r="M137" s="199"/>
      <c r="N137" s="198"/>
      <c r="O137" s="185"/>
      <c r="P137" s="26"/>
      <c r="Q137" s="27"/>
      <c r="R137" s="200"/>
      <c r="S137" s="201"/>
      <c r="V137" s="436">
        <v>2</v>
      </c>
      <c r="W137" s="436" t="s">
        <v>111</v>
      </c>
      <c r="X137" s="299" t="s">
        <v>146</v>
      </c>
      <c r="Y137" s="235" t="s">
        <v>191</v>
      </c>
      <c r="Z137" s="235" t="s">
        <v>192</v>
      </c>
      <c r="AA137" s="402" t="s">
        <v>123</v>
      </c>
      <c r="AB137" s="238" t="s">
        <v>193</v>
      </c>
      <c r="AC137" s="236">
        <v>17000</v>
      </c>
    </row>
    <row r="138" spans="1:36" ht="15.75" customHeight="1" thickBot="1" x14ac:dyDescent="0.3">
      <c r="A138" s="315"/>
      <c r="B138" s="316"/>
      <c r="C138" s="316"/>
      <c r="D138" s="316"/>
      <c r="E138" s="316"/>
      <c r="F138" s="317"/>
      <c r="G138" s="195"/>
      <c r="K138" s="197">
        <v>2</v>
      </c>
      <c r="L138" s="198" t="s">
        <v>111</v>
      </c>
      <c r="M138" s="199"/>
      <c r="N138" s="198"/>
      <c r="O138" s="198"/>
      <c r="P138" s="26"/>
      <c r="Q138" s="27"/>
      <c r="R138" s="38"/>
      <c r="S138" s="202"/>
      <c r="V138" s="437"/>
      <c r="W138" s="437"/>
      <c r="X138" s="251" t="s">
        <v>152</v>
      </c>
      <c r="Y138" s="214"/>
      <c r="Z138" s="214"/>
      <c r="AA138" s="404"/>
      <c r="AB138" s="242"/>
      <c r="AC138" s="104"/>
    </row>
    <row r="139" spans="1:36" ht="15.75" hidden="1" customHeight="1" thickBot="1" x14ac:dyDescent="0.3">
      <c r="A139" s="315"/>
      <c r="B139" s="316"/>
      <c r="C139" s="316"/>
      <c r="D139" s="316"/>
      <c r="E139" s="316"/>
      <c r="F139" s="317"/>
      <c r="G139" s="195"/>
      <c r="K139" s="197">
        <v>1</v>
      </c>
      <c r="L139" s="198" t="s">
        <v>111</v>
      </c>
      <c r="M139" s="199"/>
      <c r="N139" s="198"/>
      <c r="O139" s="198"/>
      <c r="P139" s="203"/>
      <c r="Q139" s="27"/>
      <c r="R139" s="38"/>
      <c r="S139" s="202"/>
      <c r="V139" s="320"/>
      <c r="W139" s="320"/>
      <c r="X139" s="320"/>
      <c r="Y139" s="320"/>
      <c r="Z139" s="320"/>
      <c r="AA139" s="320"/>
      <c r="AB139" s="320"/>
      <c r="AC139" s="319"/>
      <c r="AJ139" t="s">
        <v>114</v>
      </c>
    </row>
    <row r="140" spans="1:36" ht="15.75" customHeight="1" thickBot="1" x14ac:dyDescent="0.3">
      <c r="A140" s="315"/>
      <c r="B140" s="316"/>
      <c r="C140" s="316"/>
      <c r="D140" s="316"/>
      <c r="E140" s="316"/>
      <c r="F140" s="317"/>
      <c r="G140" s="195"/>
      <c r="K140" s="540" t="s">
        <v>27</v>
      </c>
      <c r="L140" s="541"/>
      <c r="M140" s="541"/>
      <c r="N140" s="541"/>
      <c r="O140" s="541"/>
      <c r="P140" s="541"/>
      <c r="Q140" s="541"/>
      <c r="R140" s="542"/>
      <c r="S140" s="211">
        <f>S137+S138+S139</f>
        <v>0</v>
      </c>
      <c r="V140" s="543" t="s">
        <v>27</v>
      </c>
      <c r="W140" s="482"/>
      <c r="X140" s="482"/>
      <c r="Y140" s="482"/>
      <c r="Z140" s="482"/>
      <c r="AA140" s="482"/>
      <c r="AB140" s="544"/>
      <c r="AC140" s="282">
        <f>AC137+AC138+AC139+AC135</f>
        <v>34377.06</v>
      </c>
    </row>
    <row r="141" spans="1:36" ht="15.75" hidden="1" customHeight="1" thickBot="1" x14ac:dyDescent="0.3">
      <c r="A141" s="315"/>
      <c r="B141" s="316"/>
      <c r="C141" s="316"/>
      <c r="D141" s="316"/>
      <c r="E141" s="316"/>
      <c r="F141" s="317"/>
      <c r="G141" s="195"/>
      <c r="K141" s="318"/>
      <c r="L141" s="231"/>
      <c r="M141" s="231"/>
      <c r="N141" s="231"/>
      <c r="O141" s="231"/>
      <c r="P141" s="231"/>
      <c r="Q141" s="231"/>
      <c r="R141" s="231"/>
      <c r="S141" s="195"/>
      <c r="V141" s="486">
        <v>1</v>
      </c>
      <c r="W141" s="545" t="s">
        <v>138</v>
      </c>
      <c r="X141" s="235"/>
      <c r="Y141" s="235"/>
      <c r="Z141" s="235"/>
      <c r="AA141" s="409"/>
      <c r="AB141" s="411"/>
      <c r="AC141" s="413"/>
    </row>
    <row r="142" spans="1:36" ht="15.75" hidden="1" customHeight="1" thickBot="1" x14ac:dyDescent="0.3">
      <c r="A142" s="315"/>
      <c r="B142" s="316"/>
      <c r="C142" s="316"/>
      <c r="D142" s="316"/>
      <c r="E142" s="316"/>
      <c r="F142" s="317"/>
      <c r="G142" s="195"/>
      <c r="K142" s="318"/>
      <c r="L142" s="231"/>
      <c r="M142" s="231"/>
      <c r="N142" s="231"/>
      <c r="O142" s="231"/>
      <c r="P142" s="231"/>
      <c r="Q142" s="231"/>
      <c r="R142" s="231"/>
      <c r="S142" s="195"/>
      <c r="V142" s="410"/>
      <c r="W142" s="546"/>
      <c r="X142" s="379"/>
      <c r="Y142" s="379"/>
      <c r="Z142" s="379"/>
      <c r="AA142" s="410"/>
      <c r="AB142" s="412"/>
      <c r="AC142" s="404"/>
    </row>
    <row r="143" spans="1:36" ht="15.75" hidden="1" customHeight="1" thickBot="1" x14ac:dyDescent="0.3">
      <c r="A143" s="227"/>
      <c r="B143" s="228"/>
      <c r="C143" s="228"/>
      <c r="D143" s="228"/>
      <c r="E143" s="228"/>
      <c r="F143" s="229"/>
      <c r="G143" s="195"/>
      <c r="K143" s="230"/>
      <c r="L143" s="231"/>
      <c r="M143" s="231"/>
      <c r="N143" s="231"/>
      <c r="O143" s="231"/>
      <c r="P143" s="231"/>
      <c r="Q143" s="231"/>
      <c r="R143" s="231"/>
      <c r="S143" s="195"/>
      <c r="V143" s="402">
        <v>2</v>
      </c>
      <c r="W143" s="428" t="s">
        <v>138</v>
      </c>
      <c r="X143" s="235"/>
      <c r="Y143" s="235"/>
      <c r="Z143" s="377"/>
      <c r="AA143" s="414"/>
      <c r="AB143" s="416"/>
      <c r="AC143" s="418"/>
    </row>
    <row r="144" spans="1:36" ht="15.75" hidden="1" customHeight="1" thickBot="1" x14ac:dyDescent="0.3">
      <c r="A144" s="315"/>
      <c r="B144" s="316"/>
      <c r="C144" s="316"/>
      <c r="D144" s="316"/>
      <c r="E144" s="316"/>
      <c r="F144" s="317"/>
      <c r="G144" s="195"/>
      <c r="K144" s="318"/>
      <c r="L144" s="231"/>
      <c r="M144" s="231"/>
      <c r="N144" s="231"/>
      <c r="O144" s="231"/>
      <c r="P144" s="231"/>
      <c r="Q144" s="231"/>
      <c r="R144" s="231"/>
      <c r="S144" s="195"/>
      <c r="V144" s="403"/>
      <c r="W144" s="428"/>
      <c r="X144" s="214"/>
      <c r="Y144" s="379"/>
      <c r="Z144" s="335"/>
      <c r="AA144" s="415"/>
      <c r="AB144" s="417"/>
      <c r="AC144" s="415"/>
    </row>
    <row r="145" spans="1:36" ht="15.75" hidden="1" customHeight="1" thickBot="1" x14ac:dyDescent="0.3">
      <c r="A145" s="222"/>
      <c r="B145" s="223"/>
      <c r="C145" s="223"/>
      <c r="D145" s="223"/>
      <c r="E145" s="223"/>
      <c r="F145" s="224"/>
      <c r="G145" s="195"/>
      <c r="K145" s="225"/>
      <c r="L145" s="226"/>
      <c r="M145" s="226"/>
      <c r="N145" s="226"/>
      <c r="O145" s="226"/>
      <c r="P145" s="226"/>
      <c r="Q145" s="226"/>
      <c r="R145" s="226"/>
      <c r="S145" s="195"/>
      <c r="V145" s="404"/>
      <c r="W145" s="428"/>
      <c r="X145" s="9"/>
      <c r="Y145" s="9"/>
      <c r="Z145" s="9"/>
      <c r="AA145" s="366"/>
      <c r="AB145" s="37"/>
      <c r="AC145" s="295"/>
    </row>
    <row r="146" spans="1:36" ht="15.75" hidden="1" customHeight="1" thickBot="1" x14ac:dyDescent="0.3">
      <c r="A146" s="192"/>
      <c r="B146" s="193"/>
      <c r="C146" s="193"/>
      <c r="D146" s="193"/>
      <c r="E146" s="193"/>
      <c r="F146" s="194"/>
      <c r="G146" s="195"/>
      <c r="K146" s="197">
        <v>1</v>
      </c>
      <c r="L146" s="198" t="s">
        <v>111</v>
      </c>
      <c r="M146" s="199"/>
      <c r="N146" s="198"/>
      <c r="O146" s="185"/>
      <c r="P146" s="26"/>
      <c r="Q146" s="27"/>
      <c r="R146" s="200"/>
      <c r="S146" s="201"/>
      <c r="V146" s="532">
        <v>3</v>
      </c>
      <c r="W146" s="483" t="s">
        <v>138</v>
      </c>
      <c r="X146" s="341"/>
      <c r="Y146" s="402"/>
      <c r="Z146" s="405"/>
      <c r="AA146" s="339"/>
      <c r="AB146" s="88"/>
      <c r="AC146" s="287"/>
    </row>
    <row r="147" spans="1:36" ht="15.75" hidden="1" customHeight="1" thickBot="1" x14ac:dyDescent="0.3">
      <c r="A147" s="192"/>
      <c r="B147" s="193"/>
      <c r="C147" s="193"/>
      <c r="D147" s="193"/>
      <c r="E147" s="193"/>
      <c r="F147" s="194"/>
      <c r="G147" s="195"/>
      <c r="K147" s="197">
        <v>2</v>
      </c>
      <c r="L147" s="198" t="s">
        <v>111</v>
      </c>
      <c r="M147" s="199"/>
      <c r="N147" s="198"/>
      <c r="O147" s="198"/>
      <c r="P147" s="26"/>
      <c r="Q147" s="27"/>
      <c r="R147" s="38"/>
      <c r="S147" s="202"/>
      <c r="V147" s="533"/>
      <c r="W147" s="484"/>
      <c r="X147" s="342"/>
      <c r="Y147" s="403"/>
      <c r="Z147" s="406"/>
      <c r="AA147" s="364"/>
      <c r="AB147" s="36"/>
      <c r="AC147" s="288"/>
    </row>
    <row r="148" spans="1:36" ht="15.75" hidden="1" customHeight="1" thickBot="1" x14ac:dyDescent="0.3">
      <c r="A148" s="192"/>
      <c r="B148" s="193"/>
      <c r="C148" s="193"/>
      <c r="D148" s="193"/>
      <c r="E148" s="193"/>
      <c r="F148" s="194"/>
      <c r="G148" s="195"/>
      <c r="K148" s="197">
        <v>1</v>
      </c>
      <c r="L148" s="198" t="s">
        <v>111</v>
      </c>
      <c r="M148" s="199"/>
      <c r="N148" s="198"/>
      <c r="O148" s="198"/>
      <c r="P148" s="203"/>
      <c r="Q148" s="27"/>
      <c r="R148" s="38"/>
      <c r="S148" s="202"/>
      <c r="V148" s="367"/>
      <c r="W148" s="525"/>
      <c r="X148" s="367"/>
      <c r="Y148" s="404"/>
      <c r="Z148" s="407"/>
      <c r="AA148" s="340"/>
      <c r="AB148" s="30"/>
      <c r="AC148" s="90"/>
      <c r="AJ148" t="s">
        <v>114</v>
      </c>
    </row>
    <row r="149" spans="1:36" ht="15.75" customHeight="1" thickBot="1" x14ac:dyDescent="0.3">
      <c r="A149" s="192"/>
      <c r="B149" s="193"/>
      <c r="C149" s="193"/>
      <c r="D149" s="193"/>
      <c r="E149" s="193"/>
      <c r="F149" s="194"/>
      <c r="G149" s="195"/>
      <c r="K149" s="540" t="s">
        <v>27</v>
      </c>
      <c r="L149" s="541"/>
      <c r="M149" s="541"/>
      <c r="N149" s="541"/>
      <c r="O149" s="541"/>
      <c r="P149" s="541"/>
      <c r="Q149" s="541"/>
      <c r="R149" s="542"/>
      <c r="S149" s="211">
        <f>S146+S147+S148</f>
        <v>0</v>
      </c>
      <c r="V149" s="529" t="s">
        <v>139</v>
      </c>
      <c r="W149" s="530"/>
      <c r="X149" s="530"/>
      <c r="Y149" s="530"/>
      <c r="Z149" s="530"/>
      <c r="AA149" s="530"/>
      <c r="AB149" s="531"/>
      <c r="AC149" s="282">
        <f>AC141+AC143+AC146+AC147+AC148</f>
        <v>0</v>
      </c>
    </row>
    <row r="150" spans="1:36" ht="15.75" thickBot="1" x14ac:dyDescent="0.3">
      <c r="A150" s="497" t="s">
        <v>20</v>
      </c>
      <c r="B150" s="498"/>
      <c r="C150" s="498"/>
      <c r="D150" s="498"/>
      <c r="E150" s="498"/>
      <c r="F150" s="499"/>
      <c r="G150" s="59" t="e">
        <f>G25+#REF!+G50+G70+G86+G134</f>
        <v>#REF!</v>
      </c>
      <c r="K150" s="497" t="s">
        <v>20</v>
      </c>
      <c r="L150" s="498"/>
      <c r="M150" s="498"/>
      <c r="N150" s="498"/>
      <c r="O150" s="498"/>
      <c r="P150" s="498"/>
      <c r="Q150" s="498"/>
      <c r="R150" s="499"/>
      <c r="S150" s="59" t="e">
        <f>S25+#REF!+S50+S70+S86+S134+S149</f>
        <v>#REF!</v>
      </c>
      <c r="V150" s="479" t="s">
        <v>20</v>
      </c>
      <c r="W150" s="480"/>
      <c r="X150" s="480"/>
      <c r="Y150" s="480"/>
      <c r="Z150" s="480"/>
      <c r="AA150" s="480"/>
      <c r="AB150" s="481"/>
      <c r="AC150" s="19">
        <f>AC25++AC50+AC70+AC86+AC134+AC149+AC55+AC140+AC64</f>
        <v>2585952.48</v>
      </c>
    </row>
    <row r="151" spans="1:36" x14ac:dyDescent="0.25">
      <c r="A151" s="54"/>
      <c r="B151" s="54"/>
      <c r="C151" s="54"/>
      <c r="D151" s="54"/>
      <c r="E151" s="54"/>
      <c r="F151" s="54"/>
      <c r="G151" s="49"/>
      <c r="AC151" s="80"/>
    </row>
    <row r="152" spans="1:36" x14ac:dyDescent="0.25">
      <c r="AC152" s="80"/>
    </row>
    <row r="153" spans="1:36" x14ac:dyDescent="0.25">
      <c r="AC153" s="80"/>
    </row>
    <row r="154" spans="1:36" x14ac:dyDescent="0.25">
      <c r="AC154" s="80"/>
    </row>
    <row r="155" spans="1:36" x14ac:dyDescent="0.25">
      <c r="AC155" s="80"/>
    </row>
    <row r="158" spans="1:36" x14ac:dyDescent="0.25">
      <c r="D158" s="64"/>
      <c r="E158" s="8"/>
    </row>
    <row r="160" spans="1:36" x14ac:dyDescent="0.25">
      <c r="D160" s="20" t="s">
        <v>70</v>
      </c>
      <c r="E160" s="20" t="s">
        <v>70</v>
      </c>
      <c r="F160" s="20"/>
      <c r="I160" s="16" t="s">
        <v>16</v>
      </c>
    </row>
    <row r="161" spans="1:31" x14ac:dyDescent="0.25">
      <c r="D161" s="20"/>
      <c r="E161" s="20"/>
      <c r="F161" s="20"/>
      <c r="I161" s="16"/>
    </row>
    <row r="162" spans="1:31" ht="15.75" thickBot="1" x14ac:dyDescent="0.3">
      <c r="B162" s="465" t="s">
        <v>24</v>
      </c>
      <c r="C162" s="465"/>
      <c r="D162" s="465"/>
      <c r="E162" s="465"/>
      <c r="F162" s="465"/>
      <c r="G162" s="465"/>
      <c r="H162" s="465"/>
      <c r="I162" s="465"/>
      <c r="AB162" s="276"/>
    </row>
    <row r="163" spans="1:31" ht="39" x14ac:dyDescent="0.25">
      <c r="A163" s="5" t="s">
        <v>1</v>
      </c>
      <c r="B163" s="2" t="s">
        <v>2</v>
      </c>
      <c r="C163" s="149" t="s">
        <v>67</v>
      </c>
      <c r="D163" s="149"/>
      <c r="E163" s="2" t="s">
        <v>3</v>
      </c>
      <c r="F163" s="3" t="s">
        <v>4</v>
      </c>
      <c r="G163" s="3" t="s">
        <v>15</v>
      </c>
      <c r="H163" s="3" t="s">
        <v>5</v>
      </c>
      <c r="I163" s="10" t="s">
        <v>12</v>
      </c>
    </row>
    <row r="164" spans="1:31" ht="15.75" thickBot="1" x14ac:dyDescent="0.3">
      <c r="A164" s="25" t="s">
        <v>6</v>
      </c>
      <c r="B164" s="92"/>
      <c r="C164" s="92"/>
      <c r="D164" s="92"/>
      <c r="E164" s="92"/>
      <c r="F164" s="92" t="s">
        <v>7</v>
      </c>
      <c r="G164" s="92" t="s">
        <v>14</v>
      </c>
      <c r="H164" s="92" t="s">
        <v>8</v>
      </c>
      <c r="I164" s="93" t="s">
        <v>10</v>
      </c>
    </row>
    <row r="165" spans="1:31" x14ac:dyDescent="0.25">
      <c r="A165" s="107">
        <v>1</v>
      </c>
      <c r="B165" s="139" t="s">
        <v>63</v>
      </c>
      <c r="C165" s="56" t="s">
        <v>37</v>
      </c>
      <c r="D165" s="21" t="s">
        <v>0</v>
      </c>
      <c r="E165" s="22" t="str">
        <f>UPPER(D165)</f>
        <v>GENTIANA</v>
      </c>
      <c r="F165" s="24" t="s">
        <v>38</v>
      </c>
      <c r="G165" s="22" t="s">
        <v>11</v>
      </c>
      <c r="H165" s="83" t="s">
        <v>71</v>
      </c>
      <c r="I165" s="32">
        <v>7935.35</v>
      </c>
      <c r="AE165" t="s">
        <v>114</v>
      </c>
    </row>
    <row r="166" spans="1:31" ht="15.75" thickBot="1" x14ac:dyDescent="0.3">
      <c r="A166" s="155"/>
      <c r="B166" s="108"/>
      <c r="C166" s="62" t="s">
        <v>39</v>
      </c>
      <c r="D166" s="35"/>
      <c r="E166" s="34" t="str">
        <f>UPPER(D166)</f>
        <v/>
      </c>
      <c r="F166" s="109"/>
      <c r="G166" s="33" t="s">
        <v>72</v>
      </c>
      <c r="H166" s="61" t="s">
        <v>73</v>
      </c>
      <c r="I166" s="66">
        <v>20933.05</v>
      </c>
    </row>
    <row r="167" spans="1:31" x14ac:dyDescent="0.25">
      <c r="A167" s="115"/>
      <c r="B167" s="148"/>
      <c r="C167" s="148"/>
      <c r="D167" s="9"/>
      <c r="E167" s="8"/>
      <c r="F167" s="152"/>
      <c r="G167" s="100"/>
      <c r="H167" s="153"/>
      <c r="I167" s="154"/>
    </row>
    <row r="168" spans="1:31" x14ac:dyDescent="0.25">
      <c r="A168" s="115"/>
      <c r="B168" s="113"/>
      <c r="C168" s="113"/>
      <c r="D168" s="7"/>
      <c r="E168" s="7"/>
      <c r="F168" s="96"/>
      <c r="G168" s="65"/>
      <c r="H168" s="89"/>
      <c r="I168" s="95"/>
    </row>
    <row r="169" spans="1:31" x14ac:dyDescent="0.25">
      <c r="A169" s="115"/>
      <c r="B169" s="112"/>
      <c r="C169" s="112"/>
      <c r="D169" s="9"/>
      <c r="E169" s="9"/>
      <c r="F169" s="9"/>
      <c r="G169" s="65"/>
      <c r="H169" s="89"/>
      <c r="I169" s="95"/>
    </row>
    <row r="170" spans="1:31" ht="15.75" thickBot="1" x14ac:dyDescent="0.3">
      <c r="A170" s="92"/>
      <c r="B170" s="112"/>
      <c r="C170" s="112"/>
      <c r="D170" s="9"/>
      <c r="E170" s="9"/>
      <c r="F170" s="85"/>
      <c r="G170" s="119"/>
      <c r="H170" s="118"/>
      <c r="I170" s="79"/>
    </row>
    <row r="171" spans="1:31" ht="15.75" thickBot="1" x14ac:dyDescent="0.3">
      <c r="A171" s="472" t="s">
        <v>19</v>
      </c>
      <c r="B171" s="473"/>
      <c r="C171" s="473"/>
      <c r="D171" s="473"/>
      <c r="E171" s="473"/>
      <c r="F171" s="473"/>
      <c r="G171" s="473"/>
      <c r="H171" s="474"/>
      <c r="I171" s="102">
        <f>SUM(I165:I170)</f>
        <v>28868.400000000001</v>
      </c>
    </row>
    <row r="172" spans="1:31" x14ac:dyDescent="0.25">
      <c r="A172" s="12">
        <v>1</v>
      </c>
      <c r="B172" s="142" t="s">
        <v>64</v>
      </c>
      <c r="C172" s="56" t="s">
        <v>37</v>
      </c>
      <c r="D172" s="24" t="s">
        <v>21</v>
      </c>
      <c r="E172" s="22" t="s">
        <v>36</v>
      </c>
      <c r="F172" s="42" t="s">
        <v>40</v>
      </c>
      <c r="G172" s="81" t="s">
        <v>11</v>
      </c>
      <c r="H172" s="45" t="s">
        <v>82</v>
      </c>
      <c r="I172" s="43">
        <v>15028.41</v>
      </c>
    </row>
    <row r="173" spans="1:31" x14ac:dyDescent="0.25">
      <c r="A173" s="116"/>
      <c r="B173" s="60"/>
      <c r="C173" s="60"/>
      <c r="D173" s="8"/>
      <c r="E173" s="9"/>
      <c r="F173" s="8"/>
      <c r="G173" s="7" t="s">
        <v>11</v>
      </c>
      <c r="H173" s="37" t="s">
        <v>83</v>
      </c>
      <c r="I173" s="131">
        <v>5254.03</v>
      </c>
    </row>
    <row r="174" spans="1:31" x14ac:dyDescent="0.25">
      <c r="A174" s="116"/>
      <c r="B174" s="60"/>
      <c r="C174" s="60"/>
      <c r="D174" s="8"/>
      <c r="E174" s="9"/>
      <c r="F174" s="8"/>
      <c r="G174" s="7" t="s">
        <v>11</v>
      </c>
      <c r="H174" s="37" t="s">
        <v>84</v>
      </c>
      <c r="I174" s="131">
        <v>14162.68</v>
      </c>
    </row>
    <row r="175" spans="1:31" x14ac:dyDescent="0.25">
      <c r="A175" s="116"/>
      <c r="B175" s="60"/>
      <c r="C175" s="60"/>
      <c r="D175" s="8"/>
      <c r="E175" s="9"/>
      <c r="F175" s="8"/>
      <c r="G175" s="7" t="s">
        <v>11</v>
      </c>
      <c r="H175" s="37" t="s">
        <v>85</v>
      </c>
      <c r="I175" s="131">
        <v>8625.26</v>
      </c>
    </row>
    <row r="176" spans="1:31" ht="15.75" thickBot="1" x14ac:dyDescent="0.3">
      <c r="A176" s="86"/>
      <c r="B176" s="34"/>
      <c r="C176" s="34"/>
      <c r="D176" s="35"/>
      <c r="E176" s="34"/>
      <c r="F176" s="35"/>
      <c r="G176" s="33" t="s">
        <v>11</v>
      </c>
      <c r="H176" s="30" t="s">
        <v>86</v>
      </c>
      <c r="I176" s="90">
        <v>22484.87</v>
      </c>
    </row>
    <row r="177" spans="1:9" x14ac:dyDescent="0.25">
      <c r="A177" s="158">
        <v>2</v>
      </c>
      <c r="B177" s="141" t="s">
        <v>64</v>
      </c>
      <c r="C177" s="60" t="s">
        <v>37</v>
      </c>
      <c r="D177" s="157" t="s">
        <v>17</v>
      </c>
      <c r="E177" s="170" t="str">
        <f>UPPER(D177)</f>
        <v>ANDISIMA</v>
      </c>
      <c r="F177" s="64" t="s">
        <v>75</v>
      </c>
      <c r="G177" s="171" t="s">
        <v>11</v>
      </c>
      <c r="H177" s="144" t="s">
        <v>76</v>
      </c>
      <c r="I177" s="172">
        <v>58724.23</v>
      </c>
    </row>
    <row r="178" spans="1:9" ht="15.75" thickBot="1" x14ac:dyDescent="0.3">
      <c r="A178" s="78"/>
      <c r="B178" s="47"/>
      <c r="C178" s="47"/>
      <c r="D178" s="35"/>
      <c r="E178" s="161" t="str">
        <f t="shared" ref="E178:E190" si="0">UPPER(D178)</f>
        <v/>
      </c>
      <c r="F178" s="69"/>
      <c r="G178" s="156" t="s">
        <v>11</v>
      </c>
      <c r="H178" s="30" t="s">
        <v>77</v>
      </c>
      <c r="I178" s="162">
        <v>6977.32</v>
      </c>
    </row>
    <row r="179" spans="1:9" ht="15.75" thickBot="1" x14ac:dyDescent="0.3">
      <c r="A179" s="158">
        <v>3</v>
      </c>
      <c r="B179" s="141" t="s">
        <v>64</v>
      </c>
      <c r="C179" s="112"/>
      <c r="D179" s="8" t="s">
        <v>34</v>
      </c>
      <c r="E179" s="157"/>
      <c r="F179" s="9"/>
      <c r="G179" s="9"/>
      <c r="H179" s="159"/>
      <c r="I179" s="97"/>
    </row>
    <row r="180" spans="1:9" ht="15.75" thickBot="1" x14ac:dyDescent="0.3">
      <c r="A180" s="78"/>
      <c r="B180" s="34"/>
      <c r="C180" s="35"/>
      <c r="D180" s="35"/>
      <c r="E180" s="51"/>
      <c r="F180" s="34"/>
      <c r="G180" s="33"/>
      <c r="H180" s="61"/>
      <c r="I180" s="79"/>
    </row>
    <row r="181" spans="1:9" ht="15.75" thickBot="1" x14ac:dyDescent="0.3">
      <c r="A181" s="29">
        <v>3</v>
      </c>
      <c r="B181" s="142" t="s">
        <v>64</v>
      </c>
      <c r="C181" s="56" t="s">
        <v>37</v>
      </c>
      <c r="D181" s="117" t="s">
        <v>29</v>
      </c>
      <c r="E181" s="51" t="str">
        <f t="shared" si="0"/>
        <v>APOSTOL</v>
      </c>
      <c r="F181" s="42" t="s">
        <v>78</v>
      </c>
      <c r="G181" s="50" t="s">
        <v>11</v>
      </c>
      <c r="H181" s="58" t="s">
        <v>79</v>
      </c>
      <c r="I181" s="163">
        <v>28000</v>
      </c>
    </row>
    <row r="182" spans="1:9" ht="45.75" thickBot="1" x14ac:dyDescent="0.3">
      <c r="A182" s="166">
        <v>4</v>
      </c>
      <c r="B182" s="167" t="s">
        <v>64</v>
      </c>
      <c r="C182" s="168" t="s">
        <v>81</v>
      </c>
      <c r="D182" s="169" t="s">
        <v>30</v>
      </c>
      <c r="E182" s="169" t="str">
        <f t="shared" si="0"/>
        <v>ASKLEPIOS SRL</v>
      </c>
      <c r="F182" s="77" t="s">
        <v>46</v>
      </c>
      <c r="G182" s="27" t="s">
        <v>11</v>
      </c>
      <c r="H182" s="38" t="s">
        <v>80</v>
      </c>
      <c r="I182" s="68">
        <v>50875.99</v>
      </c>
    </row>
    <row r="183" spans="1:9" ht="15.75" thickBot="1" x14ac:dyDescent="0.3">
      <c r="A183" s="164">
        <v>6</v>
      </c>
      <c r="B183" s="141" t="s">
        <v>64</v>
      </c>
      <c r="C183" s="9"/>
      <c r="D183" s="9" t="s">
        <v>35</v>
      </c>
      <c r="E183" s="157"/>
      <c r="F183" s="39"/>
      <c r="G183" s="74"/>
      <c r="H183" s="46"/>
      <c r="I183" s="173"/>
    </row>
    <row r="184" spans="1:9" x14ac:dyDescent="0.25">
      <c r="A184" s="29">
        <v>5</v>
      </c>
      <c r="B184" s="142" t="s">
        <v>64</v>
      </c>
      <c r="C184" s="56" t="s">
        <v>37</v>
      </c>
      <c r="D184" s="24" t="s">
        <v>0</v>
      </c>
      <c r="E184" s="117" t="str">
        <f t="shared" si="0"/>
        <v>GENTIANA</v>
      </c>
      <c r="F184" s="145" t="s">
        <v>87</v>
      </c>
      <c r="G184" s="24" t="s">
        <v>11</v>
      </c>
      <c r="H184" s="23" t="s">
        <v>73</v>
      </c>
      <c r="I184" s="160">
        <v>162337.99</v>
      </c>
    </row>
    <row r="185" spans="1:9" ht="15.75" thickBot="1" x14ac:dyDescent="0.3">
      <c r="A185" s="15"/>
      <c r="B185" s="34"/>
      <c r="C185" s="62" t="s">
        <v>88</v>
      </c>
      <c r="D185" s="35"/>
      <c r="E185" s="161" t="str">
        <f t="shared" si="0"/>
        <v/>
      </c>
      <c r="F185" s="69"/>
      <c r="G185" s="33"/>
      <c r="H185" s="30"/>
      <c r="I185" s="90"/>
    </row>
    <row r="186" spans="1:9" ht="15.75" thickBot="1" x14ac:dyDescent="0.3">
      <c r="A186" s="14">
        <v>8</v>
      </c>
      <c r="B186" s="141" t="s">
        <v>64</v>
      </c>
      <c r="C186" s="112"/>
      <c r="D186" s="8" t="s">
        <v>22</v>
      </c>
      <c r="E186" s="157"/>
      <c r="F186" s="9"/>
      <c r="G186" s="64"/>
      <c r="H186" s="94"/>
      <c r="I186" s="120"/>
    </row>
    <row r="187" spans="1:9" ht="15.75" thickBot="1" x14ac:dyDescent="0.3">
      <c r="A187" s="14"/>
      <c r="B187" s="9"/>
      <c r="C187" s="9"/>
      <c r="D187" s="9"/>
      <c r="E187" s="51"/>
      <c r="F187" s="64"/>
      <c r="G187" s="7"/>
      <c r="H187" s="94"/>
      <c r="I187" s="120"/>
    </row>
    <row r="188" spans="1:9" ht="15.75" thickBot="1" x14ac:dyDescent="0.3">
      <c r="A188" s="15"/>
      <c r="B188" s="34"/>
      <c r="C188" s="34"/>
      <c r="D188" s="34"/>
      <c r="E188" s="51"/>
      <c r="F188" s="69"/>
      <c r="G188" s="7"/>
      <c r="H188" s="94"/>
      <c r="I188" s="120"/>
    </row>
    <row r="189" spans="1:9" ht="15.75" thickBot="1" x14ac:dyDescent="0.3">
      <c r="A189" s="14">
        <v>6</v>
      </c>
      <c r="B189" s="142" t="s">
        <v>64</v>
      </c>
      <c r="C189" s="121" t="s">
        <v>37</v>
      </c>
      <c r="D189" s="22" t="s">
        <v>28</v>
      </c>
      <c r="E189" s="51" t="str">
        <f t="shared" si="0"/>
        <v>LUMILEVA FARM</v>
      </c>
      <c r="F189" s="21" t="s">
        <v>47</v>
      </c>
      <c r="G189" s="76" t="s">
        <v>9</v>
      </c>
      <c r="H189" s="23" t="s">
        <v>89</v>
      </c>
      <c r="I189" s="98">
        <v>31532.41</v>
      </c>
    </row>
    <row r="190" spans="1:9" ht="15.75" thickBot="1" x14ac:dyDescent="0.3">
      <c r="A190" s="17">
        <v>7</v>
      </c>
      <c r="B190" s="167" t="s">
        <v>64</v>
      </c>
      <c r="C190" s="122" t="s">
        <v>37</v>
      </c>
      <c r="D190" s="18" t="s">
        <v>23</v>
      </c>
      <c r="E190" s="185" t="str">
        <f t="shared" si="0"/>
        <v>HERACLEUM SRL</v>
      </c>
      <c r="F190" s="27" t="s">
        <v>48</v>
      </c>
      <c r="G190" s="186" t="s">
        <v>11</v>
      </c>
      <c r="H190" s="38" t="s">
        <v>90</v>
      </c>
      <c r="I190" s="55">
        <v>16589</v>
      </c>
    </row>
    <row r="191" spans="1:9" ht="15.75" thickBot="1" x14ac:dyDescent="0.3">
      <c r="A191" s="17"/>
      <c r="B191" s="142"/>
      <c r="C191" s="121"/>
      <c r="D191" s="24"/>
      <c r="E191" s="51"/>
      <c r="F191" s="22"/>
      <c r="G191" s="174"/>
      <c r="H191" s="57"/>
      <c r="I191" s="175"/>
    </row>
    <row r="192" spans="1:9" ht="15.75" thickBot="1" x14ac:dyDescent="0.3">
      <c r="A192" s="29"/>
      <c r="B192" s="142"/>
      <c r="C192" s="56"/>
      <c r="D192" s="76"/>
      <c r="E192" s="51"/>
      <c r="F192" s="76"/>
      <c r="G192" s="76"/>
      <c r="H192" s="44"/>
      <c r="I192" s="105"/>
    </row>
    <row r="193" spans="1:9" ht="15.75" thickBot="1" x14ac:dyDescent="0.3">
      <c r="A193" s="14"/>
      <c r="B193" s="9"/>
      <c r="C193" s="9"/>
      <c r="D193" s="9"/>
      <c r="E193" s="51"/>
      <c r="F193" s="9"/>
      <c r="G193" s="123"/>
      <c r="H193" s="36"/>
      <c r="I193" s="95"/>
    </row>
    <row r="194" spans="1:9" ht="15.75" thickBot="1" x14ac:dyDescent="0.3">
      <c r="A194" s="14"/>
      <c r="B194" s="9"/>
      <c r="C194" s="9"/>
      <c r="D194" s="9"/>
      <c r="E194" s="51"/>
      <c r="F194" s="9"/>
      <c r="G194" s="123"/>
      <c r="H194" s="36"/>
      <c r="I194" s="95"/>
    </row>
    <row r="195" spans="1:9" ht="15.75" thickBot="1" x14ac:dyDescent="0.3">
      <c r="A195" s="14"/>
      <c r="B195" s="9"/>
      <c r="C195" s="9"/>
      <c r="D195" s="9"/>
      <c r="E195" s="51"/>
      <c r="F195" s="9"/>
      <c r="G195" s="123"/>
      <c r="H195" s="36"/>
      <c r="I195" s="95"/>
    </row>
    <row r="196" spans="1:9" ht="15.75" thickBot="1" x14ac:dyDescent="0.3">
      <c r="A196" s="15"/>
      <c r="B196" s="34"/>
      <c r="C196" s="34"/>
      <c r="D196" s="34"/>
      <c r="E196" s="51"/>
      <c r="F196" s="34"/>
      <c r="G196" s="91"/>
      <c r="H196" s="30"/>
      <c r="I196" s="79"/>
    </row>
    <row r="197" spans="1:9" ht="15.75" thickBot="1" x14ac:dyDescent="0.3">
      <c r="A197" s="509" t="s">
        <v>74</v>
      </c>
      <c r="B197" s="510"/>
      <c r="C197" s="510"/>
      <c r="D197" s="510"/>
      <c r="E197" s="510"/>
      <c r="F197" s="510"/>
      <c r="G197" s="510"/>
      <c r="H197" s="511"/>
      <c r="I197" s="59">
        <f>SUM(I172:I196)</f>
        <v>420592.19</v>
      </c>
    </row>
    <row r="198" spans="1:9" ht="30.75" thickBot="1" x14ac:dyDescent="0.3">
      <c r="A198" s="7">
        <v>1</v>
      </c>
      <c r="B198" s="143" t="s">
        <v>65</v>
      </c>
      <c r="C198" s="75" t="s">
        <v>37</v>
      </c>
      <c r="D198" s="48" t="s">
        <v>18</v>
      </c>
      <c r="E198" s="150" t="s">
        <v>92</v>
      </c>
      <c r="F198" s="24" t="s">
        <v>42</v>
      </c>
      <c r="G198" s="22" t="s">
        <v>9</v>
      </c>
      <c r="H198" s="145" t="s">
        <v>91</v>
      </c>
      <c r="I198" s="98">
        <v>27061.48</v>
      </c>
    </row>
    <row r="199" spans="1:9" ht="30" x14ac:dyDescent="0.25">
      <c r="A199" s="483">
        <v>2</v>
      </c>
      <c r="B199" s="143" t="s">
        <v>65</v>
      </c>
      <c r="C199" s="75" t="s">
        <v>37</v>
      </c>
      <c r="D199" s="150"/>
      <c r="E199" s="177" t="s">
        <v>69</v>
      </c>
      <c r="F199" s="42" t="s">
        <v>41</v>
      </c>
      <c r="G199" s="81" t="s">
        <v>9</v>
      </c>
      <c r="H199" s="45" t="s">
        <v>93</v>
      </c>
      <c r="I199" s="67">
        <v>36161.11</v>
      </c>
    </row>
    <row r="200" spans="1:9" x14ac:dyDescent="0.25">
      <c r="A200" s="484"/>
      <c r="B200" s="124"/>
      <c r="C200" s="151"/>
      <c r="D200" s="130"/>
      <c r="E200" s="146"/>
      <c r="F200" s="39"/>
      <c r="G200" s="7" t="s">
        <v>11</v>
      </c>
      <c r="H200" s="36" t="s">
        <v>94</v>
      </c>
      <c r="I200" s="13">
        <v>20563.53</v>
      </c>
    </row>
    <row r="201" spans="1:9" ht="15.75" thickBot="1" x14ac:dyDescent="0.3">
      <c r="A201" s="485"/>
      <c r="B201" s="178"/>
      <c r="C201" s="179"/>
      <c r="D201" s="180"/>
      <c r="E201" s="181"/>
      <c r="F201" s="174"/>
      <c r="G201" s="33" t="s">
        <v>11</v>
      </c>
      <c r="H201" s="165" t="s">
        <v>95</v>
      </c>
      <c r="I201" s="140">
        <v>11690.71</v>
      </c>
    </row>
    <row r="202" spans="1:9" ht="15.75" thickBot="1" x14ac:dyDescent="0.3">
      <c r="A202" s="15"/>
      <c r="B202" s="176"/>
      <c r="C202" s="176"/>
      <c r="D202" s="34"/>
      <c r="E202" s="130"/>
      <c r="F202" s="35"/>
      <c r="G202" s="34"/>
      <c r="H202" s="165"/>
      <c r="I202" s="140"/>
    </row>
    <row r="203" spans="1:9" ht="15.75" thickBot="1" x14ac:dyDescent="0.3">
      <c r="A203" s="29"/>
      <c r="B203" s="52"/>
      <c r="C203" s="52"/>
      <c r="D203" s="27"/>
      <c r="E203" s="150"/>
      <c r="F203" s="26"/>
      <c r="G203" s="28"/>
      <c r="H203" s="38"/>
      <c r="I203" s="106"/>
    </row>
    <row r="204" spans="1:9" ht="15.75" thickBot="1" x14ac:dyDescent="0.3">
      <c r="A204" s="476" t="s">
        <v>13</v>
      </c>
      <c r="B204" s="477"/>
      <c r="C204" s="477"/>
      <c r="D204" s="477"/>
      <c r="E204" s="477"/>
      <c r="F204" s="477"/>
      <c r="G204" s="477"/>
      <c r="H204" s="478"/>
      <c r="I204" s="70">
        <f>SUM(I198:I203)</f>
        <v>95476.829999999987</v>
      </c>
    </row>
    <row r="205" spans="1:9" ht="15.75" thickBot="1" x14ac:dyDescent="0.3">
      <c r="A205" s="516">
        <v>1</v>
      </c>
      <c r="B205" s="518" t="s">
        <v>99</v>
      </c>
      <c r="C205" s="518" t="s">
        <v>98</v>
      </c>
      <c r="D205" s="147"/>
      <c r="E205" s="520"/>
      <c r="F205" s="145" t="s">
        <v>96</v>
      </c>
      <c r="G205" s="24" t="s">
        <v>11</v>
      </c>
      <c r="H205" s="23" t="s">
        <v>97</v>
      </c>
      <c r="I205" s="63">
        <v>10123.35</v>
      </c>
    </row>
    <row r="206" spans="1:9" ht="15.75" thickBot="1" x14ac:dyDescent="0.3">
      <c r="A206" s="517"/>
      <c r="B206" s="519"/>
      <c r="C206" s="519"/>
      <c r="D206" s="91"/>
      <c r="E206" s="521"/>
      <c r="F206" s="77"/>
      <c r="G206" s="18"/>
      <c r="H206" s="41"/>
      <c r="I206" s="55"/>
    </row>
    <row r="207" spans="1:9" ht="15.75" thickBot="1" x14ac:dyDescent="0.3">
      <c r="A207" s="522" t="s">
        <v>25</v>
      </c>
      <c r="B207" s="523"/>
      <c r="C207" s="523"/>
      <c r="D207" s="523"/>
      <c r="E207" s="523"/>
      <c r="F207" s="523"/>
      <c r="G207" s="523"/>
      <c r="H207" s="524"/>
      <c r="I207" s="187">
        <f>SUM(I205)</f>
        <v>10123.35</v>
      </c>
    </row>
    <row r="208" spans="1:9" ht="15.75" thickBot="1" x14ac:dyDescent="0.3">
      <c r="A208" s="500">
        <v>1</v>
      </c>
      <c r="B208" s="503" t="s">
        <v>66</v>
      </c>
      <c r="C208" s="506" t="s">
        <v>104</v>
      </c>
      <c r="D208" s="26" t="s">
        <v>31</v>
      </c>
      <c r="E208" s="446" t="s">
        <v>100</v>
      </c>
      <c r="F208" s="42" t="s">
        <v>43</v>
      </c>
      <c r="G208" s="21" t="s">
        <v>11</v>
      </c>
      <c r="H208" s="71" t="s">
        <v>101</v>
      </c>
      <c r="I208" s="189">
        <v>3593.14</v>
      </c>
    </row>
    <row r="209" spans="1:9" ht="15.75" thickBot="1" x14ac:dyDescent="0.3">
      <c r="A209" s="501"/>
      <c r="B209" s="504"/>
      <c r="C209" s="431"/>
      <c r="D209" s="24" t="s">
        <v>26</v>
      </c>
      <c r="E209" s="425"/>
      <c r="F209" s="126"/>
      <c r="G209" s="1" t="s">
        <v>11</v>
      </c>
      <c r="H209" s="36" t="s">
        <v>102</v>
      </c>
      <c r="I209" s="13">
        <v>13638.15</v>
      </c>
    </row>
    <row r="210" spans="1:9" ht="15.75" thickBot="1" x14ac:dyDescent="0.3">
      <c r="A210" s="502"/>
      <c r="B210" s="505"/>
      <c r="C210" s="490"/>
      <c r="D210" s="18" t="s">
        <v>0</v>
      </c>
      <c r="E210" s="447"/>
      <c r="F210" s="26"/>
      <c r="G210" s="34" t="s">
        <v>11</v>
      </c>
      <c r="H210" s="103" t="s">
        <v>103</v>
      </c>
      <c r="I210" s="140">
        <v>76384.22</v>
      </c>
    </row>
    <row r="211" spans="1:9" ht="15.75" thickBot="1" x14ac:dyDescent="0.3">
      <c r="A211" s="476" t="s">
        <v>44</v>
      </c>
      <c r="B211" s="477"/>
      <c r="C211" s="477"/>
      <c r="D211" s="477"/>
      <c r="E211" s="477"/>
      <c r="F211" s="477"/>
      <c r="G211" s="477"/>
      <c r="H211" s="478"/>
      <c r="I211" s="188">
        <f>I208+I209+I210</f>
        <v>93615.510000000009</v>
      </c>
    </row>
    <row r="212" spans="1:9" x14ac:dyDescent="0.25">
      <c r="A212" s="512">
        <v>1</v>
      </c>
      <c r="B212" s="513" t="s">
        <v>106</v>
      </c>
      <c r="C212" s="184" t="s">
        <v>68</v>
      </c>
      <c r="D212" s="81" t="s">
        <v>56</v>
      </c>
      <c r="E212" s="81" t="s">
        <v>110</v>
      </c>
      <c r="F212" s="81" t="s">
        <v>109</v>
      </c>
      <c r="G212" s="81" t="s">
        <v>11</v>
      </c>
      <c r="H212" s="81" t="s">
        <v>107</v>
      </c>
      <c r="I212" s="190">
        <v>10865.77</v>
      </c>
    </row>
    <row r="213" spans="1:9" x14ac:dyDescent="0.25">
      <c r="A213" s="430"/>
      <c r="B213" s="514"/>
      <c r="C213" s="1" t="s">
        <v>105</v>
      </c>
      <c r="D213" s="1"/>
      <c r="E213" s="1"/>
      <c r="F213" s="1"/>
      <c r="G213" s="1" t="s">
        <v>11</v>
      </c>
      <c r="H213" s="1" t="s">
        <v>108</v>
      </c>
      <c r="I213" s="191">
        <v>14652.72</v>
      </c>
    </row>
    <row r="214" spans="1:9" x14ac:dyDescent="0.25">
      <c r="A214" s="430"/>
      <c r="B214" s="514"/>
      <c r="C214" s="129"/>
      <c r="D214" s="1"/>
      <c r="E214" s="1"/>
      <c r="F214" s="1"/>
      <c r="G214" s="1"/>
      <c r="H214" s="89"/>
      <c r="I214" s="13"/>
    </row>
    <row r="215" spans="1:9" x14ac:dyDescent="0.25">
      <c r="A215" s="430"/>
      <c r="B215" s="514"/>
      <c r="C215" s="129"/>
      <c r="D215" s="1"/>
      <c r="E215" s="1"/>
      <c r="F215" s="1"/>
      <c r="G215" s="1"/>
      <c r="H215" s="89"/>
      <c r="I215" s="13"/>
    </row>
    <row r="216" spans="1:9" ht="15.75" thickBot="1" x14ac:dyDescent="0.3">
      <c r="A216" s="438"/>
      <c r="B216" s="515"/>
      <c r="C216" s="138"/>
      <c r="D216" s="138"/>
      <c r="E216" s="138"/>
      <c r="F216" s="138"/>
      <c r="G216" s="33"/>
      <c r="H216" s="61"/>
      <c r="I216" s="66"/>
    </row>
    <row r="217" spans="1:9" ht="15.75" thickBot="1" x14ac:dyDescent="0.3">
      <c r="A217" s="497" t="s">
        <v>62</v>
      </c>
      <c r="B217" s="507"/>
      <c r="C217" s="507"/>
      <c r="D217" s="507"/>
      <c r="E217" s="507"/>
      <c r="F217" s="507"/>
      <c r="G217" s="507"/>
      <c r="H217" s="508"/>
      <c r="I217" s="135">
        <f>I212+I213+I214+I215+I216</f>
        <v>25518.489999999998</v>
      </c>
    </row>
    <row r="218" spans="1:9" ht="15.75" thickBot="1" x14ac:dyDescent="0.3">
      <c r="A218" s="497" t="s">
        <v>20</v>
      </c>
      <c r="B218" s="498"/>
      <c r="C218" s="498"/>
      <c r="D218" s="498"/>
      <c r="E218" s="498"/>
      <c r="F218" s="498"/>
      <c r="G218" s="498"/>
      <c r="H218" s="499"/>
      <c r="I218" s="59">
        <f>I171+I197+I204+I207+I211+I217</f>
        <v>674194.77</v>
      </c>
    </row>
  </sheetData>
  <mergeCells count="165">
    <mergeCell ref="A64:F64"/>
    <mergeCell ref="K64:R64"/>
    <mergeCell ref="V64:AB64"/>
    <mergeCell ref="K75:K82"/>
    <mergeCell ref="L75:L82"/>
    <mergeCell ref="M75:M82"/>
    <mergeCell ref="O75:O82"/>
    <mergeCell ref="A70:F70"/>
    <mergeCell ref="V93:V94"/>
    <mergeCell ref="V86:AB86"/>
    <mergeCell ref="K91:K133"/>
    <mergeCell ref="V98:V100"/>
    <mergeCell ref="A86:F86"/>
    <mergeCell ref="K86:R86"/>
    <mergeCell ref="O83:O85"/>
    <mergeCell ref="L83:L85"/>
    <mergeCell ref="M83:M85"/>
    <mergeCell ref="L71:L72"/>
    <mergeCell ref="M71:M72"/>
    <mergeCell ref="K83:K85"/>
    <mergeCell ref="X116:X119"/>
    <mergeCell ref="K59:K63"/>
    <mergeCell ref="L59:L63"/>
    <mergeCell ref="M59:M63"/>
    <mergeCell ref="O59:O63"/>
    <mergeCell ref="AA73:AA74"/>
    <mergeCell ref="Y75:Y82"/>
    <mergeCell ref="K65:K69"/>
    <mergeCell ref="L65:L69"/>
    <mergeCell ref="M65:M69"/>
    <mergeCell ref="O65:O69"/>
    <mergeCell ref="W65:W69"/>
    <mergeCell ref="K70:R70"/>
    <mergeCell ref="K71:K72"/>
    <mergeCell ref="O71:O72"/>
    <mergeCell ref="AF51:AF54"/>
    <mergeCell ref="V70:AB70"/>
    <mergeCell ref="W88:W90"/>
    <mergeCell ref="V88:V90"/>
    <mergeCell ref="V91:V92"/>
    <mergeCell ref="V73:V74"/>
    <mergeCell ref="V75:V85"/>
    <mergeCell ref="V65:V66"/>
    <mergeCell ref="W51:W54"/>
    <mergeCell ref="V55:AB55"/>
    <mergeCell ref="V51:V54"/>
    <mergeCell ref="Y71:Y72"/>
    <mergeCell ref="V59:V60"/>
    <mergeCell ref="W59:W63"/>
    <mergeCell ref="W91:W92"/>
    <mergeCell ref="B162:I162"/>
    <mergeCell ref="V150:AB150"/>
    <mergeCell ref="W146:W148"/>
    <mergeCell ref="V126:V127"/>
    <mergeCell ref="V128:V129"/>
    <mergeCell ref="V95:V97"/>
    <mergeCell ref="V107:V110"/>
    <mergeCell ref="A204:H204"/>
    <mergeCell ref="V134:AB134"/>
    <mergeCell ref="V149:AB149"/>
    <mergeCell ref="V146:V147"/>
    <mergeCell ref="A150:F150"/>
    <mergeCell ref="A199:A201"/>
    <mergeCell ref="A134:F134"/>
    <mergeCell ref="K134:R134"/>
    <mergeCell ref="K150:R150"/>
    <mergeCell ref="K149:R149"/>
    <mergeCell ref="V143:V145"/>
    <mergeCell ref="K140:R140"/>
    <mergeCell ref="V140:AB140"/>
    <mergeCell ref="V141:V142"/>
    <mergeCell ref="W141:W142"/>
    <mergeCell ref="V135:V136"/>
    <mergeCell ref="L91:L133"/>
    <mergeCell ref="A218:H218"/>
    <mergeCell ref="A208:A210"/>
    <mergeCell ref="B208:B210"/>
    <mergeCell ref="C208:C210"/>
    <mergeCell ref="E208:E210"/>
    <mergeCell ref="A211:H211"/>
    <mergeCell ref="A217:H217"/>
    <mergeCell ref="A171:H171"/>
    <mergeCell ref="A197:H197"/>
    <mergeCell ref="A212:A216"/>
    <mergeCell ref="B212:B216"/>
    <mergeCell ref="A205:A206"/>
    <mergeCell ref="B205:B206"/>
    <mergeCell ref="C205:C206"/>
    <mergeCell ref="E205:E206"/>
    <mergeCell ref="A207:H207"/>
    <mergeCell ref="B5:G5"/>
    <mergeCell ref="A25:F25"/>
    <mergeCell ref="A50:F50"/>
    <mergeCell ref="L5:S5"/>
    <mergeCell ref="K25:R25"/>
    <mergeCell ref="W23:W24"/>
    <mergeCell ref="V23:V24"/>
    <mergeCell ref="W5:AC5"/>
    <mergeCell ref="K50:R50"/>
    <mergeCell ref="V50:AB50"/>
    <mergeCell ref="V25:AB25"/>
    <mergeCell ref="K29:K49"/>
    <mergeCell ref="X23:X24"/>
    <mergeCell ref="W19:W20"/>
    <mergeCell ref="V19:V20"/>
    <mergeCell ref="V21:V22"/>
    <mergeCell ref="W8:W12"/>
    <mergeCell ref="W21:W22"/>
    <mergeCell ref="V13:V18"/>
    <mergeCell ref="W13:W18"/>
    <mergeCell ref="V26:V27"/>
    <mergeCell ref="V6:V7"/>
    <mergeCell ref="AB6:AB7"/>
    <mergeCell ref="AC6:AC7"/>
    <mergeCell ref="W6:W7"/>
    <mergeCell ref="X6:X7"/>
    <mergeCell ref="Y6:Y7"/>
    <mergeCell ref="Z6:Z7"/>
    <mergeCell ref="V32:V33"/>
    <mergeCell ref="W26:W27"/>
    <mergeCell ref="W30:W31"/>
    <mergeCell ref="W32:W33"/>
    <mergeCell ref="Z26:Z27"/>
    <mergeCell ref="X26:X27"/>
    <mergeCell ref="V8:V12"/>
    <mergeCell ref="W34:W39"/>
    <mergeCell ref="W126:W127"/>
    <mergeCell ref="W143:W145"/>
    <mergeCell ref="V120:V125"/>
    <mergeCell ref="W98:W100"/>
    <mergeCell ref="W101:W102"/>
    <mergeCell ref="W71:W72"/>
    <mergeCell ref="W135:W136"/>
    <mergeCell ref="V137:V138"/>
    <mergeCell ref="W137:W138"/>
    <mergeCell ref="V103:V106"/>
    <mergeCell ref="V111:V112"/>
    <mergeCell ref="W113:W114"/>
    <mergeCell ref="W128:W129"/>
    <mergeCell ref="W120:W125"/>
    <mergeCell ref="W111:W112"/>
    <mergeCell ref="W93:W94"/>
    <mergeCell ref="W95:W97"/>
    <mergeCell ref="V101:V102"/>
    <mergeCell ref="W107:W110"/>
    <mergeCell ref="W103:W105"/>
    <mergeCell ref="V115:V119"/>
    <mergeCell ref="W115:W119"/>
    <mergeCell ref="Y146:Y148"/>
    <mergeCell ref="Z146:Z148"/>
    <mergeCell ref="AA137:AA138"/>
    <mergeCell ref="AA32:AA33"/>
    <mergeCell ref="AA135:AA136"/>
    <mergeCell ref="AA141:AA142"/>
    <mergeCell ref="AB141:AB142"/>
    <mergeCell ref="AC141:AC142"/>
    <mergeCell ref="AA143:AA144"/>
    <mergeCell ref="AB143:AB144"/>
    <mergeCell ref="AC143:AC144"/>
    <mergeCell ref="Y135:Y136"/>
    <mergeCell ref="AC111:AC112"/>
    <mergeCell ref="AA126:AA127"/>
    <mergeCell ref="AB130:AB131"/>
    <mergeCell ref="AC130:AC131"/>
    <mergeCell ref="AA130:AA131"/>
  </mergeCells>
  <pageMargins left="3.9370078740157501E-2" right="3.9370078740157501E-2" top="0" bottom="0" header="0.31496062992126" footer="0.31496062992126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2021-05-17T07:21:24Z</cp:lastPrinted>
  <dcterms:created xsi:type="dcterms:W3CDTF">2018-07-04T12:33:56Z</dcterms:created>
  <dcterms:modified xsi:type="dcterms:W3CDTF">2021-05-18T11:49:05Z</dcterms:modified>
</cp:coreProperties>
</file>