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2505" windowWidth="15150" windowHeight="5580"/>
  </bookViews>
  <sheets>
    <sheet name="PL MARTIE" sheetId="3" r:id="rId1"/>
  </sheets>
  <definedNames>
    <definedName name="_xlnm.Print_Titles" localSheetId="0">'PL MARTIE'!$4:$6</definedName>
  </definedNames>
  <calcPr calcId="144525"/>
</workbook>
</file>

<file path=xl/calcChain.xml><?xml version="1.0" encoding="utf-8"?>
<calcChain xmlns="http://schemas.openxmlformats.org/spreadsheetml/2006/main">
  <c r="O88" i="3" l="1"/>
  <c r="O19" i="3"/>
  <c r="Q56" i="3" l="1"/>
  <c r="R56" i="3"/>
  <c r="Q16" i="3"/>
  <c r="R16" i="3"/>
  <c r="Q33" i="3"/>
  <c r="P120" i="3" l="1"/>
  <c r="N120" i="3"/>
  <c r="M120" i="3"/>
  <c r="L120" i="3"/>
  <c r="K120" i="3"/>
  <c r="J120" i="3"/>
  <c r="I120" i="3"/>
  <c r="O91" i="3"/>
  <c r="O93" i="3"/>
  <c r="O85" i="3"/>
  <c r="O118" i="3"/>
  <c r="O120" i="3" s="1"/>
  <c r="O73" i="3"/>
  <c r="F123" i="3" l="1"/>
  <c r="F120" i="3"/>
  <c r="P117" i="3"/>
  <c r="O117" i="3"/>
  <c r="N117" i="3"/>
  <c r="M117" i="3"/>
  <c r="L117" i="3"/>
  <c r="K117" i="3"/>
  <c r="J117" i="3"/>
  <c r="I117" i="3"/>
  <c r="F117" i="3"/>
  <c r="P114" i="3"/>
  <c r="N114" i="3"/>
  <c r="M114" i="3"/>
  <c r="L114" i="3"/>
  <c r="K114" i="3"/>
  <c r="J114" i="3"/>
  <c r="I114" i="3"/>
  <c r="F114" i="3"/>
  <c r="P95" i="3"/>
  <c r="N95" i="3"/>
  <c r="M95" i="3"/>
  <c r="L95" i="3"/>
  <c r="K95" i="3"/>
  <c r="J95" i="3"/>
  <c r="I95" i="3"/>
  <c r="F95" i="3"/>
  <c r="P62" i="3"/>
  <c r="O62" i="3"/>
  <c r="N62" i="3"/>
  <c r="M62" i="3"/>
  <c r="L62" i="3"/>
  <c r="K62" i="3"/>
  <c r="J62" i="3"/>
  <c r="I62" i="3"/>
  <c r="F62" i="3"/>
  <c r="P56" i="3"/>
  <c r="N56" i="3"/>
  <c r="M56" i="3"/>
  <c r="L56" i="3"/>
  <c r="K56" i="3"/>
  <c r="J56" i="3"/>
  <c r="I56" i="3"/>
  <c r="F56" i="3"/>
  <c r="P33" i="3"/>
  <c r="N33" i="3"/>
  <c r="M33" i="3"/>
  <c r="L33" i="3"/>
  <c r="K33" i="3"/>
  <c r="J33" i="3"/>
  <c r="I33" i="3"/>
  <c r="F33" i="3"/>
  <c r="L123" i="3"/>
  <c r="K123" i="3"/>
  <c r="J123" i="3"/>
  <c r="I123" i="3"/>
  <c r="O17" i="3" l="1"/>
  <c r="O15" i="3"/>
  <c r="O7" i="3"/>
  <c r="O8" i="3"/>
  <c r="O9" i="3"/>
  <c r="O10" i="3"/>
  <c r="N18" i="3" l="1"/>
  <c r="M18" i="3"/>
  <c r="L18" i="3"/>
  <c r="K18" i="3"/>
  <c r="J18" i="3"/>
  <c r="I18" i="3"/>
  <c r="F18" i="3"/>
  <c r="M13" i="3"/>
  <c r="O113" i="3"/>
  <c r="O114" i="3" s="1"/>
  <c r="O104" i="3" l="1"/>
  <c r="O81" i="3"/>
  <c r="O22" i="3" l="1"/>
  <c r="O35" i="3"/>
  <c r="P111" i="3" l="1"/>
  <c r="N111" i="3"/>
  <c r="M111" i="3"/>
  <c r="L111" i="3"/>
  <c r="K111" i="3"/>
  <c r="J111" i="3"/>
  <c r="I111" i="3"/>
  <c r="F111" i="3"/>
  <c r="O51" i="3" l="1"/>
  <c r="J26" i="3" l="1"/>
  <c r="J23" i="3"/>
  <c r="J21" i="3"/>
  <c r="K21" i="3"/>
  <c r="L21" i="3"/>
  <c r="O109" i="3" l="1"/>
  <c r="O111" i="3" s="1"/>
  <c r="O96" i="3"/>
  <c r="O95" i="3"/>
  <c r="O83" i="3"/>
  <c r="O79" i="3"/>
  <c r="O75" i="3"/>
  <c r="O72" i="3"/>
  <c r="O47" i="3"/>
  <c r="O48" i="3"/>
  <c r="O49" i="3"/>
  <c r="O46" i="3"/>
  <c r="O36" i="3"/>
  <c r="O34" i="3"/>
  <c r="O29" i="3"/>
  <c r="O28" i="3"/>
  <c r="O27" i="3"/>
  <c r="I21" i="3"/>
  <c r="F21" i="3"/>
  <c r="O99" i="3"/>
  <c r="O33" i="3" l="1"/>
  <c r="P21" i="3"/>
  <c r="N21" i="3"/>
  <c r="M21" i="3"/>
  <c r="O41" i="3" l="1"/>
  <c r="O40" i="3"/>
  <c r="O39" i="3"/>
  <c r="O38" i="3"/>
  <c r="O24" i="3"/>
  <c r="O63" i="3" l="1"/>
  <c r="O57" i="3"/>
  <c r="O53" i="3" l="1"/>
  <c r="O52" i="3"/>
  <c r="O56" i="3" l="1"/>
  <c r="P123" i="3"/>
  <c r="O123" i="3"/>
  <c r="N123" i="3"/>
  <c r="M123" i="3"/>
  <c r="O77" i="3" l="1"/>
  <c r="O106" i="3" l="1"/>
  <c r="O102" i="3" l="1"/>
  <c r="O21" i="3" l="1"/>
  <c r="Q13" i="3"/>
  <c r="P13" i="3"/>
  <c r="N13" i="3"/>
  <c r="L13" i="3"/>
  <c r="K13" i="3"/>
  <c r="J13" i="3"/>
  <c r="I13" i="3"/>
  <c r="R124" i="3"/>
  <c r="P16" i="3"/>
  <c r="N16" i="3"/>
  <c r="M16" i="3"/>
  <c r="L16" i="3"/>
  <c r="K16" i="3"/>
  <c r="J16" i="3"/>
  <c r="I16" i="3"/>
  <c r="F16" i="3"/>
  <c r="F13" i="3"/>
  <c r="Q45" i="3"/>
  <c r="P45" i="3"/>
  <c r="N45" i="3"/>
  <c r="M45" i="3"/>
  <c r="L45" i="3"/>
  <c r="K45" i="3"/>
  <c r="J45" i="3"/>
  <c r="I45" i="3"/>
  <c r="F45" i="3"/>
  <c r="P74" i="3" l="1"/>
  <c r="J37" i="3"/>
  <c r="P23" i="3" l="1"/>
  <c r="L23" i="3"/>
  <c r="I23" i="3"/>
  <c r="P82" i="3"/>
  <c r="N82" i="3"/>
  <c r="M82" i="3"/>
  <c r="L82" i="3"/>
  <c r="K82" i="3"/>
  <c r="J82" i="3"/>
  <c r="I82" i="3"/>
  <c r="F82" i="3"/>
  <c r="P76" i="3"/>
  <c r="N76" i="3"/>
  <c r="M76" i="3"/>
  <c r="L76" i="3"/>
  <c r="K76" i="3"/>
  <c r="J76" i="3"/>
  <c r="I76" i="3"/>
  <c r="F76" i="3"/>
  <c r="O82" i="3"/>
  <c r="F23" i="3"/>
  <c r="O23" i="3" l="1"/>
  <c r="O16" i="3" l="1"/>
  <c r="N74" i="3" l="1"/>
  <c r="M74" i="3"/>
  <c r="L74" i="3"/>
  <c r="K74" i="3"/>
  <c r="J74" i="3"/>
  <c r="I74" i="3"/>
  <c r="F74" i="3"/>
  <c r="P71" i="3" l="1"/>
  <c r="N71" i="3"/>
  <c r="M71" i="3"/>
  <c r="L71" i="3"/>
  <c r="K71" i="3"/>
  <c r="J71" i="3"/>
  <c r="I71" i="3"/>
  <c r="F71" i="3"/>
  <c r="P101" i="3" l="1"/>
  <c r="N101" i="3"/>
  <c r="M101" i="3"/>
  <c r="L101" i="3"/>
  <c r="K101" i="3"/>
  <c r="J101" i="3"/>
  <c r="I101" i="3"/>
  <c r="F101" i="3"/>
  <c r="P92" i="3"/>
  <c r="O92" i="3"/>
  <c r="N92" i="3"/>
  <c r="M92" i="3"/>
  <c r="L92" i="3"/>
  <c r="K92" i="3"/>
  <c r="J92" i="3"/>
  <c r="I92" i="3"/>
  <c r="F92" i="3"/>
  <c r="O45" i="3"/>
  <c r="O76" i="3"/>
  <c r="O74" i="3"/>
  <c r="P108" i="3" l="1"/>
  <c r="O108" i="3"/>
  <c r="N108" i="3"/>
  <c r="M108" i="3"/>
  <c r="L108" i="3"/>
  <c r="K108" i="3"/>
  <c r="J108" i="3"/>
  <c r="I108" i="3"/>
  <c r="F108" i="3"/>
  <c r="P105" i="3" l="1"/>
  <c r="O105" i="3"/>
  <c r="N105" i="3"/>
  <c r="M105" i="3"/>
  <c r="L105" i="3"/>
  <c r="K105" i="3"/>
  <c r="J105" i="3"/>
  <c r="I105" i="3"/>
  <c r="F105" i="3"/>
  <c r="P68" i="3" l="1"/>
  <c r="J98" i="3"/>
  <c r="O71" i="3"/>
  <c r="J68" i="3" l="1"/>
  <c r="I68" i="3"/>
  <c r="F68" i="3"/>
  <c r="P84" i="3" l="1"/>
  <c r="N84" i="3"/>
  <c r="M84" i="3"/>
  <c r="L84" i="3"/>
  <c r="K84" i="3"/>
  <c r="J84" i="3"/>
  <c r="I84" i="3"/>
  <c r="F84" i="3"/>
  <c r="P103" i="3" l="1"/>
  <c r="L103" i="3"/>
  <c r="J103" i="3"/>
  <c r="I103" i="3"/>
  <c r="F103" i="3"/>
  <c r="O101" i="3"/>
  <c r="P98" i="3"/>
  <c r="N98" i="3"/>
  <c r="M98" i="3"/>
  <c r="L98" i="3"/>
  <c r="K98" i="3"/>
  <c r="I98" i="3"/>
  <c r="F98" i="3"/>
  <c r="O98" i="3"/>
  <c r="P90" i="3"/>
  <c r="N90" i="3"/>
  <c r="M90" i="3"/>
  <c r="L90" i="3"/>
  <c r="K90" i="3"/>
  <c r="J90" i="3"/>
  <c r="I90" i="3"/>
  <c r="F90" i="3"/>
  <c r="P87" i="3"/>
  <c r="N87" i="3"/>
  <c r="M87" i="3"/>
  <c r="L87" i="3"/>
  <c r="K87" i="3"/>
  <c r="J87" i="3"/>
  <c r="I87" i="3"/>
  <c r="F87" i="3"/>
  <c r="P80" i="3"/>
  <c r="O80" i="3"/>
  <c r="N80" i="3"/>
  <c r="M80" i="3"/>
  <c r="L80" i="3"/>
  <c r="K80" i="3"/>
  <c r="J80" i="3"/>
  <c r="I80" i="3"/>
  <c r="F80" i="3"/>
  <c r="P78" i="3"/>
  <c r="O78" i="3"/>
  <c r="N78" i="3"/>
  <c r="M78" i="3"/>
  <c r="L78" i="3"/>
  <c r="K78" i="3"/>
  <c r="J78" i="3"/>
  <c r="I78" i="3"/>
  <c r="F78" i="3"/>
  <c r="N68" i="3"/>
  <c r="M68" i="3"/>
  <c r="K68" i="3"/>
  <c r="O68" i="3"/>
  <c r="P65" i="3"/>
  <c r="N65" i="3"/>
  <c r="M65" i="3"/>
  <c r="L65" i="3"/>
  <c r="K65" i="3"/>
  <c r="J65" i="3"/>
  <c r="I65" i="3"/>
  <c r="F65" i="3"/>
  <c r="P59" i="3"/>
  <c r="N59" i="3"/>
  <c r="M59" i="3"/>
  <c r="L59" i="3"/>
  <c r="K59" i="3"/>
  <c r="J59" i="3"/>
  <c r="I59" i="3"/>
  <c r="F59" i="3"/>
  <c r="P50" i="3"/>
  <c r="N50" i="3"/>
  <c r="M50" i="3"/>
  <c r="L50" i="3"/>
  <c r="K50" i="3"/>
  <c r="J50" i="3"/>
  <c r="I50" i="3"/>
  <c r="F50" i="3"/>
  <c r="P37" i="3"/>
  <c r="N37" i="3"/>
  <c r="M37" i="3"/>
  <c r="L37" i="3"/>
  <c r="K37" i="3"/>
  <c r="I37" i="3"/>
  <c r="F37" i="3"/>
  <c r="O37" i="3"/>
  <c r="P26" i="3"/>
  <c r="N26" i="3"/>
  <c r="M26" i="3"/>
  <c r="L26" i="3"/>
  <c r="K26" i="3"/>
  <c r="I26" i="3"/>
  <c r="F26" i="3"/>
  <c r="N23" i="3"/>
  <c r="M23" i="3"/>
  <c r="K23" i="3"/>
  <c r="Q124" i="3"/>
  <c r="K124" i="3" l="1"/>
  <c r="N124" i="3"/>
  <c r="L124" i="3"/>
  <c r="O103" i="3"/>
  <c r="M124" i="3"/>
  <c r="I124" i="3"/>
  <c r="F124" i="3"/>
  <c r="J124" i="3"/>
  <c r="O84" i="3"/>
  <c r="O59" i="3"/>
  <c r="O65" i="3"/>
  <c r="O87" i="3"/>
  <c r="O90" i="3"/>
  <c r="O50" i="3"/>
  <c r="O26" i="3"/>
  <c r="O12" i="3" l="1"/>
  <c r="O13" i="3" s="1"/>
  <c r="P18" i="3"/>
  <c r="P124" i="3" s="1"/>
  <c r="O18" i="3"/>
  <c r="O124" i="3" l="1"/>
</calcChain>
</file>

<file path=xl/sharedStrings.xml><?xml version="1.0" encoding="utf-8"?>
<sst xmlns="http://schemas.openxmlformats.org/spreadsheetml/2006/main" count="136" uniqueCount="95">
  <si>
    <t>Ionescu Marius</t>
  </si>
  <si>
    <t xml:space="preserve"> </t>
  </si>
  <si>
    <t>intocmit</t>
  </si>
  <si>
    <t>Ec. Adriana Hluhaniuc</t>
  </si>
  <si>
    <t xml:space="preserve">TOTAL GENERAL </t>
  </si>
  <si>
    <t>TOTAL</t>
  </si>
  <si>
    <t>AIR LIQUIDE VITALAIRE</t>
  </si>
  <si>
    <t>ATOMEDICAL VEST</t>
  </si>
  <si>
    <t>BIOSINTEX</t>
  </si>
  <si>
    <t>AUDIO NOVA</t>
  </si>
  <si>
    <t>ROMSOUND</t>
  </si>
  <si>
    <t>MOTIVATION</t>
  </si>
  <si>
    <t>plata</t>
  </si>
  <si>
    <t>RON</t>
  </si>
  <si>
    <t>suma</t>
  </si>
  <si>
    <t xml:space="preserve">data </t>
  </si>
  <si>
    <t>numar</t>
  </si>
  <si>
    <t>Retineri</t>
  </si>
  <si>
    <t>Refuz</t>
  </si>
  <si>
    <t>Factura</t>
  </si>
  <si>
    <t>Beneficiar</t>
  </si>
  <si>
    <t>Nr.crt</t>
  </si>
  <si>
    <t>CAS Maramures</t>
  </si>
  <si>
    <t>PAUL HARTMANN</t>
  </si>
  <si>
    <t>CLARFON</t>
  </si>
  <si>
    <t>ORTOTECH</t>
  </si>
  <si>
    <t>ORTOPEDICA</t>
  </si>
  <si>
    <t xml:space="preserve">Platit </t>
  </si>
  <si>
    <t>ORTOPROFIL</t>
  </si>
  <si>
    <t>DISTRIBUTION</t>
  </si>
  <si>
    <t>popriri</t>
  </si>
  <si>
    <t>VALDOMEDICA</t>
  </si>
  <si>
    <t>fi stornate</t>
  </si>
  <si>
    <t>ficiarului</t>
  </si>
  <si>
    <t>rate bene</t>
  </si>
  <si>
    <t>Suma dato -</t>
  </si>
  <si>
    <t>PHARMA TELNET</t>
  </si>
  <si>
    <t>OSTEOPHARM</t>
  </si>
  <si>
    <t>inregis-</t>
  </si>
  <si>
    <t>trare</t>
  </si>
  <si>
    <t>MEDICA M3</t>
  </si>
  <si>
    <t xml:space="preserve">urmeaza a </t>
  </si>
  <si>
    <t>AUDIOGRAM</t>
  </si>
  <si>
    <t>ERP</t>
  </si>
  <si>
    <t>ANCEU</t>
  </si>
  <si>
    <t xml:space="preserve">       Director executiv - Direcţia Economică</t>
  </si>
  <si>
    <t xml:space="preserve">      Ec. Carmen Prodan</t>
  </si>
  <si>
    <t>MESSER HOME CARE</t>
  </si>
  <si>
    <t>MEDICAL VISION</t>
  </si>
  <si>
    <t>MED SERVICES NEUROLOGY</t>
  </si>
  <si>
    <t>MEDICAL EXPRESS</t>
  </si>
  <si>
    <t>PROTETIKA</t>
  </si>
  <si>
    <t xml:space="preserve">PROTMED </t>
  </si>
  <si>
    <t xml:space="preserve">EUROMEDICAL  </t>
  </si>
  <si>
    <t xml:space="preserve">Trimis </t>
  </si>
  <si>
    <t>Nr.</t>
  </si>
  <si>
    <t>Data</t>
  </si>
  <si>
    <t xml:space="preserve">Suma de </t>
  </si>
  <si>
    <t xml:space="preserve">Ramas </t>
  </si>
  <si>
    <t xml:space="preserve"> de</t>
  </si>
  <si>
    <t>Facturi ce</t>
  </si>
  <si>
    <t>ORTODAC</t>
  </si>
  <si>
    <t>Director general</t>
  </si>
  <si>
    <t xml:space="preserve">Director executiv  - Direcţia Relaţii Contractuale    
ec. Camelia Stretea    
</t>
  </si>
  <si>
    <t>ec Stretea Camelia</t>
  </si>
  <si>
    <t xml:space="preserve">Sef serviciu </t>
  </si>
  <si>
    <t>ec.Blaga Gabriela</t>
  </si>
  <si>
    <t>BEST MEDIC MAG</t>
  </si>
  <si>
    <t>NEWMEDICS COM</t>
  </si>
  <si>
    <t xml:space="preserve">                                                                                                          </t>
  </si>
  <si>
    <t xml:space="preserve">M-G EXIM </t>
  </si>
  <si>
    <t>ROMITALIA</t>
  </si>
  <si>
    <t>FILIP MED HELP</t>
  </si>
  <si>
    <t>LINDE GAZ</t>
  </si>
  <si>
    <t>noi 2020</t>
  </si>
  <si>
    <t xml:space="preserve">SONOROM </t>
  </si>
  <si>
    <t xml:space="preserve">WESOUND AMG </t>
  </si>
  <si>
    <t>A AUDIO ALFA SRL</t>
  </si>
  <si>
    <t>1546</t>
  </si>
  <si>
    <t>ACCES MEDICAL DEVICES</t>
  </si>
  <si>
    <t>ADAPTARE</t>
  </si>
  <si>
    <t>RECUPERARE</t>
  </si>
  <si>
    <t xml:space="preserve"> MEDICAL </t>
  </si>
  <si>
    <t>1902</t>
  </si>
  <si>
    <t>1874</t>
  </si>
  <si>
    <t>1873</t>
  </si>
  <si>
    <t>dec 2020</t>
  </si>
  <si>
    <t>04279</t>
  </si>
  <si>
    <t>13995</t>
  </si>
  <si>
    <t>2400568</t>
  </si>
  <si>
    <t>1701</t>
  </si>
  <si>
    <t>Centralizatorul facturilor aferente dispozitivelor medicale platite in luna decembrie 2020</t>
  </si>
  <si>
    <t>noiembrie</t>
  </si>
  <si>
    <t xml:space="preserve">THERANOVA </t>
  </si>
  <si>
    <t>AGENT 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</si>
</sst>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_ ;\-#,##0\ 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Arial"/>
      <family val="2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17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2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2" applyFont="1" applyFill="1" applyAlignment="1"/>
    <xf numFmtId="0" fontId="6" fillId="2" borderId="0" xfId="0" applyFont="1" applyFill="1"/>
    <xf numFmtId="0" fontId="0" fillId="2" borderId="1" xfId="0" applyFill="1" applyBorder="1"/>
    <xf numFmtId="1" fontId="0" fillId="2" borderId="0" xfId="0" applyNumberFormat="1" applyFill="1"/>
    <xf numFmtId="0" fontId="8" fillId="2" borderId="0" xfId="0" applyFont="1" applyFill="1"/>
    <xf numFmtId="0" fontId="0" fillId="2" borderId="0" xfId="0" applyFont="1" applyFill="1"/>
    <xf numFmtId="0" fontId="9" fillId="2" borderId="0" xfId="0" applyFont="1" applyFill="1"/>
    <xf numFmtId="1" fontId="0" fillId="2" borderId="0" xfId="0" applyNumberFormat="1" applyFont="1" applyFill="1"/>
    <xf numFmtId="0" fontId="6" fillId="2" borderId="1" xfId="0" applyFont="1" applyFill="1" applyBorder="1"/>
    <xf numFmtId="2" fontId="6" fillId="2" borderId="1" xfId="0" applyNumberFormat="1" applyFont="1" applyFill="1" applyBorder="1"/>
    <xf numFmtId="2" fontId="10" fillId="2" borderId="1" xfId="0" applyNumberFormat="1" applyFont="1" applyFill="1" applyBorder="1"/>
    <xf numFmtId="0" fontId="0" fillId="2" borderId="1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/>
    <xf numFmtId="14" fontId="10" fillId="2" borderId="1" xfId="0" applyNumberFormat="1" applyFont="1" applyFill="1" applyBorder="1"/>
    <xf numFmtId="2" fontId="5" fillId="2" borderId="1" xfId="2" applyNumberFormat="1" applyFont="1" applyFill="1" applyBorder="1"/>
    <xf numFmtId="1" fontId="6" fillId="2" borderId="1" xfId="0" applyNumberFormat="1" applyFont="1" applyFill="1" applyBorder="1"/>
    <xf numFmtId="0" fontId="10" fillId="2" borderId="1" xfId="3" applyFont="1" applyFill="1" applyBorder="1"/>
    <xf numFmtId="0" fontId="10" fillId="2" borderId="1" xfId="3" applyFont="1" applyFill="1" applyBorder="1" applyAlignment="1">
      <alignment horizontal="center"/>
    </xf>
    <xf numFmtId="2" fontId="5" fillId="2" borderId="1" xfId="3" applyNumberFormat="1" applyFont="1" applyFill="1" applyBorder="1"/>
    <xf numFmtId="1" fontId="5" fillId="2" borderId="1" xfId="3" applyNumberFormat="1" applyFont="1" applyFill="1" applyBorder="1"/>
    <xf numFmtId="1" fontId="10" fillId="2" borderId="1" xfId="0" applyNumberFormat="1" applyFont="1" applyFill="1" applyBorder="1"/>
    <xf numFmtId="2" fontId="0" fillId="2" borderId="1" xfId="0" applyNumberFormat="1" applyFont="1" applyFill="1" applyBorder="1"/>
    <xf numFmtId="2" fontId="5" fillId="2" borderId="0" xfId="3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0" fontId="5" fillId="2" borderId="1" xfId="3" applyFont="1" applyFill="1" applyBorder="1"/>
    <xf numFmtId="0" fontId="5" fillId="2" borderId="1" xfId="3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0" fontId="9" fillId="2" borderId="0" xfId="2" applyFont="1" applyFill="1" applyBorder="1" applyAlignment="1"/>
    <xf numFmtId="0" fontId="10" fillId="2" borderId="0" xfId="2" applyFont="1" applyFill="1" applyAlignment="1">
      <alignment horizontal="center"/>
    </xf>
    <xf numFmtId="1" fontId="5" fillId="2" borderId="0" xfId="3" applyNumberFormat="1" applyFont="1" applyFill="1" applyBorder="1"/>
    <xf numFmtId="0" fontId="2" fillId="2" borderId="0" xfId="2" applyFont="1" applyFill="1" applyBorder="1" applyAlignment="1"/>
    <xf numFmtId="1" fontId="2" fillId="2" borderId="0" xfId="2" applyNumberFormat="1" applyFont="1" applyFill="1" applyBorder="1" applyAlignment="1"/>
    <xf numFmtId="0" fontId="2" fillId="2" borderId="0" xfId="2" applyFont="1" applyFill="1" applyBorder="1" applyAlignment="1">
      <alignment vertical="center"/>
    </xf>
    <xf numFmtId="4" fontId="9" fillId="2" borderId="0" xfId="0" applyNumberFormat="1" applyFont="1" applyFill="1"/>
    <xf numFmtId="0" fontId="9" fillId="2" borderId="0" xfId="3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" fontId="9" fillId="2" borderId="0" xfId="0" applyNumberFormat="1" applyFont="1" applyFill="1"/>
    <xf numFmtId="4" fontId="0" fillId="2" borderId="0" xfId="0" applyNumberFormat="1" applyFont="1" applyFill="1"/>
    <xf numFmtId="4" fontId="2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8" fillId="0" borderId="0" xfId="0" applyFont="1"/>
    <xf numFmtId="0" fontId="1" fillId="0" borderId="0" xfId="0" applyFont="1" applyFill="1" applyBorder="1"/>
    <xf numFmtId="49" fontId="10" fillId="2" borderId="1" xfId="0" applyNumberFormat="1" applyFont="1" applyFill="1" applyBorder="1" applyAlignment="1">
      <alignment horizontal="right"/>
    </xf>
    <xf numFmtId="14" fontId="10" fillId="2" borderId="1" xfId="3" applyNumberFormat="1" applyFont="1" applyFill="1" applyBorder="1" applyAlignment="1">
      <alignment horizontal="right"/>
    </xf>
    <xf numFmtId="1" fontId="11" fillId="2" borderId="1" xfId="3" applyNumberFormat="1" applyFont="1" applyFill="1" applyBorder="1"/>
    <xf numFmtId="2" fontId="10" fillId="2" borderId="1" xfId="3" applyNumberFormat="1" applyFont="1" applyFill="1" applyBorder="1" applyAlignment="1">
      <alignment horizontal="right"/>
    </xf>
    <xf numFmtId="2" fontId="11" fillId="2" borderId="1" xfId="0" applyNumberFormat="1" applyFont="1" applyFill="1" applyBorder="1"/>
    <xf numFmtId="2" fontId="14" fillId="2" borderId="1" xfId="0" applyNumberFormat="1" applyFont="1" applyFill="1" applyBorder="1"/>
    <xf numFmtId="1" fontId="14" fillId="2" borderId="1" xfId="0" applyNumberFormat="1" applyFont="1" applyFill="1" applyBorder="1"/>
    <xf numFmtId="2" fontId="11" fillId="2" borderId="1" xfId="3" applyNumberFormat="1" applyFont="1" applyFill="1" applyBorder="1"/>
    <xf numFmtId="1" fontId="2" fillId="2" borderId="0" xfId="2" applyNumberFormat="1" applyFont="1" applyFill="1" applyAlignment="1"/>
    <xf numFmtId="0" fontId="16" fillId="2" borderId="0" xfId="0" applyFont="1" applyFill="1"/>
    <xf numFmtId="0" fontId="9" fillId="0" borderId="0" xfId="2" applyFont="1" applyFill="1" applyBorder="1" applyAlignment="1">
      <alignment vertical="center"/>
    </xf>
    <xf numFmtId="0" fontId="17" fillId="2" borderId="0" xfId="0" applyFont="1" applyFill="1"/>
    <xf numFmtId="0" fontId="2" fillId="2" borderId="0" xfId="0" applyFont="1" applyFill="1"/>
    <xf numFmtId="2" fontId="10" fillId="2" borderId="1" xfId="3" applyNumberFormat="1" applyFont="1" applyFill="1" applyBorder="1"/>
    <xf numFmtId="1" fontId="10" fillId="2" borderId="1" xfId="3" applyNumberFormat="1" applyFont="1" applyFill="1" applyBorder="1"/>
    <xf numFmtId="0" fontId="10" fillId="2" borderId="1" xfId="3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right"/>
    </xf>
    <xf numFmtId="0" fontId="18" fillId="2" borderId="0" xfId="0" applyFont="1" applyFill="1"/>
    <xf numFmtId="0" fontId="2" fillId="2" borderId="1" xfId="3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1" fontId="2" fillId="2" borderId="4" xfId="2" applyNumberFormat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/>
    </xf>
    <xf numFmtId="1" fontId="2" fillId="2" borderId="3" xfId="2" applyNumberFormat="1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4" fontId="2" fillId="2" borderId="11" xfId="2" applyNumberFormat="1" applyFont="1" applyFill="1" applyBorder="1" applyAlignment="1">
      <alignment horizontal="center"/>
    </xf>
    <xf numFmtId="4" fontId="2" fillId="2" borderId="4" xfId="2" applyNumberFormat="1" applyFont="1" applyFill="1" applyBorder="1"/>
    <xf numFmtId="4" fontId="2" fillId="2" borderId="6" xfId="2" applyNumberFormat="1" applyFont="1" applyFill="1" applyBorder="1"/>
    <xf numFmtId="4" fontId="2" fillId="2" borderId="3" xfId="2" applyNumberFormat="1" applyFont="1" applyFill="1" applyBorder="1"/>
    <xf numFmtId="4" fontId="7" fillId="2" borderId="6" xfId="2" applyNumberFormat="1" applyFont="1" applyFill="1" applyBorder="1"/>
    <xf numFmtId="49" fontId="2" fillId="2" borderId="3" xfId="2" applyNumberFormat="1" applyFont="1" applyFill="1" applyBorder="1"/>
    <xf numFmtId="0" fontId="2" fillId="2" borderId="4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1" fontId="2" fillId="2" borderId="3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shrinkToFit="1"/>
    </xf>
    <xf numFmtId="0" fontId="2" fillId="2" borderId="6" xfId="2" applyFont="1" applyFill="1" applyBorder="1" applyAlignment="1">
      <alignment horizontal="center" shrinkToFit="1"/>
    </xf>
    <xf numFmtId="0" fontId="2" fillId="2" borderId="3" xfId="2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0" fontId="16" fillId="2" borderId="4" xfId="0" applyFont="1" applyFill="1" applyBorder="1"/>
    <xf numFmtId="0" fontId="16" fillId="2" borderId="6" xfId="0" applyFont="1" applyFill="1" applyBorder="1"/>
    <xf numFmtId="0" fontId="16" fillId="2" borderId="3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/>
    <xf numFmtId="1" fontId="11" fillId="2" borderId="1" xfId="0" applyNumberFormat="1" applyFont="1" applyFill="1" applyBorder="1"/>
    <xf numFmtId="2" fontId="14" fillId="2" borderId="1" xfId="3" applyNumberFormat="1" applyFont="1" applyFill="1" applyBorder="1"/>
    <xf numFmtId="0" fontId="12" fillId="2" borderId="0" xfId="0" applyFont="1" applyFill="1" applyAlignment="1">
      <alignment horizontal="left" wrapText="1"/>
    </xf>
    <xf numFmtId="4" fontId="9" fillId="2" borderId="0" xfId="2" applyNumberFormat="1" applyFont="1" applyFill="1" applyBorder="1" applyAlignment="1">
      <alignment horizontal="left" wrapText="1"/>
    </xf>
    <xf numFmtId="4" fontId="15" fillId="2" borderId="0" xfId="0" applyNumberFormat="1" applyFont="1" applyFill="1"/>
    <xf numFmtId="0" fontId="6" fillId="2" borderId="2" xfId="0" applyFont="1" applyFill="1" applyBorder="1"/>
    <xf numFmtId="49" fontId="10" fillId="2" borderId="2" xfId="3" applyNumberFormat="1" applyFont="1" applyFill="1" applyBorder="1" applyAlignment="1">
      <alignment horizontal="right"/>
    </xf>
    <xf numFmtId="0" fontId="10" fillId="2" borderId="2" xfId="3" applyFont="1" applyFill="1" applyBorder="1"/>
    <xf numFmtId="0" fontId="0" fillId="2" borderId="6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0" fillId="2" borderId="13" xfId="0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right"/>
    </xf>
    <xf numFmtId="2" fontId="22" fillId="2" borderId="1" xfId="0" applyNumberFormat="1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" fillId="0" borderId="0" xfId="2" applyFont="1" applyBorder="1" applyAlignment="1">
      <alignment horizontal="right" vertic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" fontId="9" fillId="2" borderId="0" xfId="2" applyNumberFormat="1" applyFont="1" applyFill="1" applyBorder="1" applyAlignment="1">
      <alignment horizontal="center" wrapText="1"/>
    </xf>
    <xf numFmtId="0" fontId="21" fillId="2" borderId="4" xfId="3" applyFont="1" applyFill="1" applyBorder="1" applyAlignment="1">
      <alignment horizontal="center" vertical="center" wrapText="1"/>
    </xf>
    <xf numFmtId="0" fontId="21" fillId="2" borderId="3" xfId="3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2" borderId="12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justify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164" fontId="1" fillId="2" borderId="9" xfId="1" applyNumberFormat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4" fontId="2" fillId="2" borderId="4" xfId="2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0" fontId="23" fillId="2" borderId="6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24" fillId="2" borderId="4" xfId="3" applyFont="1" applyFill="1" applyBorder="1" applyAlignment="1">
      <alignment horizontal="center" vertical="center" wrapText="1"/>
    </xf>
    <xf numFmtId="0" fontId="24" fillId="2" borderId="3" xfId="3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5"/>
  <sheetViews>
    <sheetView tabSelected="1" topLeftCell="A33" workbookViewId="0">
      <selection activeCell="D85" sqref="D85"/>
    </sheetView>
  </sheetViews>
  <sheetFormatPr defaultRowHeight="15" x14ac:dyDescent="0.25"/>
  <cols>
    <col min="1" max="1" width="6.85546875" customWidth="1"/>
    <col min="2" max="2" width="4" style="51" customWidth="1"/>
    <col min="3" max="3" width="17.85546875" style="1" customWidth="1"/>
    <col min="4" max="4" width="11.140625" style="7" customWidth="1"/>
    <col min="5" max="5" width="10.5703125" style="4" customWidth="1"/>
    <col min="6" max="6" width="11.140625" style="1" customWidth="1"/>
    <col min="7" max="7" width="7.85546875" style="9" customWidth="1"/>
    <col min="8" max="8" width="10.28515625" style="1" customWidth="1"/>
    <col min="9" max="10" width="10.85546875" style="1" customWidth="1"/>
    <col min="11" max="11" width="0.140625" style="1" hidden="1" customWidth="1"/>
    <col min="12" max="12" width="10.85546875" style="1" customWidth="1"/>
    <col min="13" max="13" width="8.28515625" style="1" customWidth="1"/>
    <col min="14" max="14" width="9.7109375" style="1" customWidth="1"/>
    <col min="15" max="15" width="10.85546875" style="1" customWidth="1"/>
    <col min="16" max="16" width="11" style="7" customWidth="1"/>
    <col min="17" max="17" width="8.85546875" style="1" customWidth="1"/>
    <col min="18" max="18" width="0" hidden="1" customWidth="1"/>
  </cols>
  <sheetData>
    <row r="1" spans="2:18" x14ac:dyDescent="0.25">
      <c r="B1" s="10"/>
      <c r="C1" s="65" t="s">
        <v>22</v>
      </c>
      <c r="D1" s="12"/>
      <c r="E1" s="5"/>
      <c r="F1" s="11"/>
      <c r="G1" s="13"/>
      <c r="H1" s="11"/>
      <c r="I1" s="11"/>
      <c r="J1" s="11"/>
      <c r="K1" s="11"/>
      <c r="L1" s="11"/>
      <c r="M1" s="11"/>
      <c r="N1" s="11"/>
      <c r="O1" s="11"/>
    </row>
    <row r="2" spans="2:18" ht="20.25" customHeight="1" x14ac:dyDescent="0.25">
      <c r="B2" s="2"/>
      <c r="C2" s="3" t="s">
        <v>91</v>
      </c>
      <c r="D2" s="3"/>
      <c r="E2" s="6"/>
      <c r="F2" s="3"/>
      <c r="G2" s="61"/>
      <c r="H2" s="3"/>
      <c r="I2" s="3"/>
      <c r="J2" s="3"/>
      <c r="K2" s="3"/>
      <c r="L2" s="3"/>
      <c r="M2" s="3"/>
      <c r="N2" s="3"/>
      <c r="O2" s="3"/>
      <c r="P2" s="12"/>
    </row>
    <row r="3" spans="2:18" x14ac:dyDescent="0.25">
      <c r="B3" s="2"/>
      <c r="C3" s="3"/>
      <c r="D3" s="3"/>
      <c r="E3" s="6"/>
      <c r="F3" s="3"/>
      <c r="G3" s="61"/>
      <c r="H3" s="3"/>
      <c r="I3" s="3"/>
      <c r="J3" s="3"/>
      <c r="K3" s="3"/>
      <c r="L3" s="3"/>
      <c r="M3" s="3"/>
      <c r="N3" s="3"/>
      <c r="O3" s="3"/>
      <c r="P3" s="12"/>
    </row>
    <row r="4" spans="2:18" s="1" customFormat="1" ht="21" customHeight="1" x14ac:dyDescent="0.25">
      <c r="B4" s="157" t="s">
        <v>21</v>
      </c>
      <c r="C4" s="158" t="s">
        <v>20</v>
      </c>
      <c r="D4" s="159" t="s">
        <v>19</v>
      </c>
      <c r="E4" s="159"/>
      <c r="F4" s="160"/>
      <c r="G4" s="81" t="s">
        <v>55</v>
      </c>
      <c r="H4" s="84"/>
      <c r="I4" s="87" t="s">
        <v>35</v>
      </c>
      <c r="J4" s="87" t="s">
        <v>54</v>
      </c>
      <c r="K4" s="80" t="s">
        <v>17</v>
      </c>
      <c r="L4" s="87" t="s">
        <v>54</v>
      </c>
      <c r="M4" s="153" t="s">
        <v>18</v>
      </c>
      <c r="N4" s="92" t="s">
        <v>27</v>
      </c>
      <c r="O4" s="95" t="s">
        <v>57</v>
      </c>
      <c r="P4" s="92" t="s">
        <v>58</v>
      </c>
      <c r="Q4" s="99" t="s">
        <v>60</v>
      </c>
    </row>
    <row r="5" spans="2:18" s="1" customFormat="1" ht="18.75" customHeight="1" x14ac:dyDescent="0.4">
      <c r="B5" s="157"/>
      <c r="C5" s="158"/>
      <c r="D5" s="146" t="s">
        <v>16</v>
      </c>
      <c r="E5" s="148" t="s">
        <v>15</v>
      </c>
      <c r="F5" s="165" t="s">
        <v>14</v>
      </c>
      <c r="G5" s="82" t="s">
        <v>38</v>
      </c>
      <c r="H5" s="85" t="s">
        <v>56</v>
      </c>
      <c r="I5" s="88" t="s">
        <v>34</v>
      </c>
      <c r="J5" s="90" t="s">
        <v>43</v>
      </c>
      <c r="K5" s="80"/>
      <c r="L5" s="90" t="s">
        <v>43</v>
      </c>
      <c r="M5" s="153"/>
      <c r="N5" s="93" t="s">
        <v>92</v>
      </c>
      <c r="O5" s="96" t="s">
        <v>12</v>
      </c>
      <c r="P5" s="98" t="s">
        <v>59</v>
      </c>
      <c r="Q5" s="100" t="s">
        <v>41</v>
      </c>
    </row>
    <row r="6" spans="2:18" s="1" customFormat="1" ht="18" customHeight="1" x14ac:dyDescent="0.25">
      <c r="B6" s="157"/>
      <c r="C6" s="158"/>
      <c r="D6" s="147"/>
      <c r="E6" s="149"/>
      <c r="F6" s="166"/>
      <c r="G6" s="83" t="s">
        <v>39</v>
      </c>
      <c r="H6" s="86"/>
      <c r="I6" s="89" t="s">
        <v>33</v>
      </c>
      <c r="J6" s="91" t="s">
        <v>86</v>
      </c>
      <c r="K6" s="80" t="s">
        <v>30</v>
      </c>
      <c r="L6" s="91" t="s">
        <v>74</v>
      </c>
      <c r="M6" s="153"/>
      <c r="N6" s="94">
        <v>2020</v>
      </c>
      <c r="O6" s="118" t="s">
        <v>13</v>
      </c>
      <c r="P6" s="97" t="s">
        <v>12</v>
      </c>
      <c r="Q6" s="101" t="s">
        <v>32</v>
      </c>
    </row>
    <row r="7" spans="2:18" s="1" customFormat="1" x14ac:dyDescent="0.25">
      <c r="B7" s="154">
        <v>1</v>
      </c>
      <c r="C7" s="169" t="s">
        <v>50</v>
      </c>
      <c r="D7" s="14">
        <v>92244</v>
      </c>
      <c r="E7" s="54">
        <v>44162</v>
      </c>
      <c r="F7" s="15">
        <v>36315.79</v>
      </c>
      <c r="G7" s="8">
        <v>556</v>
      </c>
      <c r="H7" s="54">
        <v>44174</v>
      </c>
      <c r="I7" s="15">
        <v>36315.79</v>
      </c>
      <c r="J7" s="15">
        <v>36315.79</v>
      </c>
      <c r="K7" s="15"/>
      <c r="L7" s="15"/>
      <c r="M7" s="15"/>
      <c r="N7" s="15"/>
      <c r="O7" s="15">
        <f t="shared" ref="O7:O10" si="0">F7-M7-P7</f>
        <v>36315.79</v>
      </c>
      <c r="P7" s="15">
        <v>0</v>
      </c>
      <c r="Q7" s="8"/>
    </row>
    <row r="8" spans="2:18" s="1" customFormat="1" x14ac:dyDescent="0.25">
      <c r="B8" s="154"/>
      <c r="C8" s="170"/>
      <c r="D8" s="14">
        <v>92276</v>
      </c>
      <c r="E8" s="54">
        <v>44162</v>
      </c>
      <c r="F8" s="15">
        <v>11412.95</v>
      </c>
      <c r="G8" s="8">
        <v>555</v>
      </c>
      <c r="H8" s="54">
        <v>44174</v>
      </c>
      <c r="I8" s="15">
        <v>11412.95</v>
      </c>
      <c r="J8" s="15">
        <v>11412.95</v>
      </c>
      <c r="K8" s="15"/>
      <c r="L8" s="15"/>
      <c r="M8" s="15"/>
      <c r="N8" s="15"/>
      <c r="O8" s="15">
        <f t="shared" si="0"/>
        <v>11412.95</v>
      </c>
      <c r="P8" s="15">
        <v>0</v>
      </c>
      <c r="Q8" s="8"/>
    </row>
    <row r="9" spans="2:18" s="1" customFormat="1" x14ac:dyDescent="0.25">
      <c r="B9" s="154"/>
      <c r="C9" s="170"/>
      <c r="D9" s="14">
        <v>92313</v>
      </c>
      <c r="E9" s="54">
        <v>44162</v>
      </c>
      <c r="F9" s="15">
        <v>6224.38</v>
      </c>
      <c r="G9" s="22">
        <v>572</v>
      </c>
      <c r="H9" s="54">
        <v>44179</v>
      </c>
      <c r="I9" s="15">
        <v>6224.38</v>
      </c>
      <c r="J9" s="15">
        <v>6224.38</v>
      </c>
      <c r="K9" s="15"/>
      <c r="L9" s="15"/>
      <c r="M9" s="15"/>
      <c r="N9" s="15"/>
      <c r="O9" s="15">
        <f t="shared" si="0"/>
        <v>0</v>
      </c>
      <c r="P9" s="15">
        <v>6224.38</v>
      </c>
      <c r="Q9" s="8"/>
    </row>
    <row r="10" spans="2:18" s="1" customFormat="1" x14ac:dyDescent="0.25">
      <c r="B10" s="154"/>
      <c r="C10" s="170"/>
      <c r="D10" s="14">
        <v>92314</v>
      </c>
      <c r="E10" s="54">
        <v>44162</v>
      </c>
      <c r="F10" s="15">
        <v>1480.51</v>
      </c>
      <c r="G10" s="22">
        <v>573</v>
      </c>
      <c r="H10" s="54">
        <v>44179</v>
      </c>
      <c r="I10" s="15">
        <v>1480.51</v>
      </c>
      <c r="J10" s="15">
        <v>1480.51</v>
      </c>
      <c r="K10" s="15"/>
      <c r="L10" s="15"/>
      <c r="M10" s="15"/>
      <c r="N10" s="15"/>
      <c r="O10" s="15">
        <f t="shared" si="0"/>
        <v>0</v>
      </c>
      <c r="P10" s="15">
        <v>1480.51</v>
      </c>
      <c r="Q10" s="8"/>
    </row>
    <row r="11" spans="2:18" s="1" customFormat="1" x14ac:dyDescent="0.25">
      <c r="B11" s="154"/>
      <c r="C11" s="170"/>
      <c r="D11" s="14">
        <v>92135</v>
      </c>
      <c r="E11" s="54">
        <v>44134</v>
      </c>
      <c r="F11" s="15"/>
      <c r="G11" s="22"/>
      <c r="H11" s="54"/>
      <c r="I11" s="15"/>
      <c r="J11" s="15"/>
      <c r="K11" s="15"/>
      <c r="L11" s="15"/>
      <c r="M11" s="15"/>
      <c r="N11" s="15"/>
      <c r="O11" s="15"/>
      <c r="P11" s="15"/>
      <c r="Q11" s="126">
        <v>263.5</v>
      </c>
    </row>
    <row r="12" spans="2:18" s="1" customFormat="1" x14ac:dyDescent="0.25">
      <c r="B12" s="154"/>
      <c r="C12" s="170"/>
      <c r="D12" s="14"/>
      <c r="E12" s="54"/>
      <c r="F12" s="15"/>
      <c r="G12" s="22"/>
      <c r="H12" s="54"/>
      <c r="I12" s="15"/>
      <c r="J12" s="15"/>
      <c r="K12" s="15"/>
      <c r="L12" s="15"/>
      <c r="M12" s="15"/>
      <c r="N12" s="15"/>
      <c r="O12" s="15">
        <f t="shared" ref="O12" si="1">F12-M12-P12</f>
        <v>0</v>
      </c>
      <c r="P12" s="15"/>
      <c r="Q12" s="8">
        <v>89.76</v>
      </c>
    </row>
    <row r="13" spans="2:18" s="1" customFormat="1" x14ac:dyDescent="0.25">
      <c r="B13" s="154"/>
      <c r="C13" s="18" t="s">
        <v>5</v>
      </c>
      <c r="D13" s="19"/>
      <c r="E13" s="20"/>
      <c r="F13" s="21">
        <f>SUM(F7:F12)</f>
        <v>55433.630000000005</v>
      </c>
      <c r="G13" s="21"/>
      <c r="H13" s="21"/>
      <c r="I13" s="21">
        <f t="shared" ref="I13:Q13" si="2">SUM(I7:I12)</f>
        <v>55433.630000000005</v>
      </c>
      <c r="J13" s="21">
        <f t="shared" si="2"/>
        <v>55433.630000000005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2"/>
        <v>0</v>
      </c>
      <c r="O13" s="21">
        <f t="shared" si="2"/>
        <v>47728.740000000005</v>
      </c>
      <c r="P13" s="21">
        <f t="shared" si="2"/>
        <v>7704.89</v>
      </c>
      <c r="Q13" s="21">
        <f t="shared" si="2"/>
        <v>353.26</v>
      </c>
    </row>
    <row r="14" spans="2:18" s="1" customFormat="1" x14ac:dyDescent="0.25">
      <c r="B14" s="141">
        <v>2</v>
      </c>
      <c r="C14" s="162" t="s">
        <v>28</v>
      </c>
      <c r="D14" s="17">
        <v>2400570</v>
      </c>
      <c r="E14" s="54">
        <v>44165</v>
      </c>
      <c r="F14" s="15">
        <v>106108.9</v>
      </c>
      <c r="G14" s="22">
        <v>544</v>
      </c>
      <c r="H14" s="54">
        <v>44173</v>
      </c>
      <c r="I14" s="15">
        <v>106108.9</v>
      </c>
      <c r="J14" s="15">
        <v>106108.9</v>
      </c>
      <c r="K14" s="15"/>
      <c r="L14" s="15"/>
      <c r="M14" s="15"/>
      <c r="N14" s="15">
        <v>5038.59</v>
      </c>
      <c r="O14" s="15">
        <v>101070.31</v>
      </c>
      <c r="P14" s="15">
        <v>0</v>
      </c>
      <c r="Q14" s="8"/>
    </row>
    <row r="15" spans="2:18" s="1" customFormat="1" ht="15" customHeight="1" x14ac:dyDescent="0.25">
      <c r="B15" s="142"/>
      <c r="C15" s="162"/>
      <c r="D15" s="127" t="s">
        <v>89</v>
      </c>
      <c r="E15" s="54">
        <v>44134</v>
      </c>
      <c r="F15" s="8"/>
      <c r="G15" s="22"/>
      <c r="H15" s="54"/>
      <c r="I15" s="8"/>
      <c r="J15" s="8"/>
      <c r="K15" s="8"/>
      <c r="L15" s="8"/>
      <c r="M15" s="8"/>
      <c r="N15" s="8"/>
      <c r="O15" s="15">
        <f t="shared" ref="O15" si="3">F15-M15-P15</f>
        <v>0</v>
      </c>
      <c r="P15" s="15">
        <v>0</v>
      </c>
      <c r="Q15" s="8">
        <v>19.239999999999998</v>
      </c>
    </row>
    <row r="16" spans="2:18" s="1" customFormat="1" x14ac:dyDescent="0.25">
      <c r="B16" s="161"/>
      <c r="C16" s="102" t="s">
        <v>5</v>
      </c>
      <c r="D16" s="23"/>
      <c r="E16" s="24"/>
      <c r="F16" s="25">
        <f>SUM(F14:F15)</f>
        <v>106108.9</v>
      </c>
      <c r="G16" s="25"/>
      <c r="H16" s="25"/>
      <c r="I16" s="25">
        <f t="shared" ref="I16:R16" si="4">SUM(I14:I15)</f>
        <v>106108.9</v>
      </c>
      <c r="J16" s="25">
        <f t="shared" si="4"/>
        <v>106108.9</v>
      </c>
      <c r="K16" s="25">
        <f t="shared" si="4"/>
        <v>0</v>
      </c>
      <c r="L16" s="25">
        <f t="shared" si="4"/>
        <v>0</v>
      </c>
      <c r="M16" s="25">
        <f t="shared" si="4"/>
        <v>0</v>
      </c>
      <c r="N16" s="25">
        <f t="shared" si="4"/>
        <v>5038.59</v>
      </c>
      <c r="O16" s="25">
        <f t="shared" si="4"/>
        <v>101070.31</v>
      </c>
      <c r="P16" s="25">
        <f t="shared" si="4"/>
        <v>0</v>
      </c>
      <c r="Q16" s="25">
        <f t="shared" si="4"/>
        <v>19.239999999999998</v>
      </c>
      <c r="R16" s="25">
        <f t="shared" si="4"/>
        <v>0</v>
      </c>
    </row>
    <row r="17" spans="2:17" s="1" customFormat="1" x14ac:dyDescent="0.25">
      <c r="B17" s="163">
        <v>3</v>
      </c>
      <c r="C17" s="124" t="s">
        <v>11</v>
      </c>
      <c r="D17" s="111">
        <v>320200805</v>
      </c>
      <c r="E17" s="54">
        <v>44162</v>
      </c>
      <c r="F17" s="60">
        <v>63566.28</v>
      </c>
      <c r="G17" s="8">
        <v>554</v>
      </c>
      <c r="H17" s="54">
        <v>44174</v>
      </c>
      <c r="I17" s="60">
        <v>63566.28</v>
      </c>
      <c r="J17" s="60">
        <v>63566.28</v>
      </c>
      <c r="K17" s="25"/>
      <c r="L17" s="60"/>
      <c r="M17" s="25"/>
      <c r="N17" s="15"/>
      <c r="O17" s="15">
        <f>F17-M17-P17</f>
        <v>63566.28</v>
      </c>
      <c r="P17" s="60">
        <v>0</v>
      </c>
      <c r="Q17" s="8"/>
    </row>
    <row r="18" spans="2:17" s="1" customFormat="1" x14ac:dyDescent="0.25">
      <c r="B18" s="164"/>
      <c r="C18" s="123" t="s">
        <v>5</v>
      </c>
      <c r="D18" s="23"/>
      <c r="E18" s="24"/>
      <c r="F18" s="25">
        <f>SUM(F17:F17)</f>
        <v>63566.28</v>
      </c>
      <c r="G18" s="26"/>
      <c r="H18" s="25"/>
      <c r="I18" s="25">
        <f t="shared" ref="I18:P18" si="5">SUM(I17:I17)</f>
        <v>63566.28</v>
      </c>
      <c r="J18" s="25">
        <f t="shared" si="5"/>
        <v>63566.28</v>
      </c>
      <c r="K18" s="25">
        <f t="shared" si="5"/>
        <v>0</v>
      </c>
      <c r="L18" s="25">
        <f t="shared" si="5"/>
        <v>0</v>
      </c>
      <c r="M18" s="25">
        <f t="shared" si="5"/>
        <v>0</v>
      </c>
      <c r="N18" s="25">
        <f t="shared" si="5"/>
        <v>0</v>
      </c>
      <c r="O18" s="25">
        <f t="shared" si="5"/>
        <v>63566.28</v>
      </c>
      <c r="P18" s="25">
        <f t="shared" si="5"/>
        <v>0</v>
      </c>
      <c r="Q18" s="8"/>
    </row>
    <row r="19" spans="2:17" s="1" customFormat="1" ht="15" customHeight="1" x14ac:dyDescent="0.25">
      <c r="B19" s="129">
        <v>4</v>
      </c>
      <c r="C19" s="167" t="s">
        <v>10</v>
      </c>
      <c r="D19" s="19">
        <v>91871</v>
      </c>
      <c r="E19" s="54">
        <v>44165</v>
      </c>
      <c r="F19" s="16">
        <v>12100.2</v>
      </c>
      <c r="G19" s="8">
        <v>567</v>
      </c>
      <c r="H19" s="54">
        <v>44175</v>
      </c>
      <c r="I19" s="16">
        <v>12100.2</v>
      </c>
      <c r="J19" s="16">
        <v>12100.2</v>
      </c>
      <c r="K19" s="25"/>
      <c r="L19" s="16"/>
      <c r="M19" s="25"/>
      <c r="N19" s="16"/>
      <c r="O19" s="15">
        <f t="shared" ref="O19:O22" si="6">F19-M19-P19</f>
        <v>0</v>
      </c>
      <c r="P19" s="16">
        <v>12100.2</v>
      </c>
      <c r="Q19" s="8"/>
    </row>
    <row r="20" spans="2:17" s="1" customFormat="1" ht="15" customHeight="1" x14ac:dyDescent="0.25">
      <c r="B20" s="130"/>
      <c r="C20" s="168"/>
      <c r="D20" s="19">
        <v>90539</v>
      </c>
      <c r="E20" s="54">
        <v>44165</v>
      </c>
      <c r="F20" s="16">
        <v>10083.5</v>
      </c>
      <c r="G20" s="8">
        <v>566</v>
      </c>
      <c r="H20" s="54">
        <v>44175</v>
      </c>
      <c r="I20" s="16">
        <v>10083.5</v>
      </c>
      <c r="J20" s="16">
        <v>10083.5</v>
      </c>
      <c r="K20" s="25"/>
      <c r="L20" s="16"/>
      <c r="M20" s="25"/>
      <c r="N20" s="16"/>
      <c r="O20" s="15">
        <v>0</v>
      </c>
      <c r="P20" s="16">
        <v>10083.5</v>
      </c>
      <c r="Q20" s="8"/>
    </row>
    <row r="21" spans="2:17" s="1" customFormat="1" x14ac:dyDescent="0.25">
      <c r="B21" s="131"/>
      <c r="C21" s="73" t="s">
        <v>5</v>
      </c>
      <c r="D21" s="23"/>
      <c r="E21" s="24"/>
      <c r="F21" s="25">
        <f>SUM(F19:F20)</f>
        <v>22183.7</v>
      </c>
      <c r="G21" s="25"/>
      <c r="H21" s="25"/>
      <c r="I21" s="25">
        <f t="shared" ref="I21:P21" si="7">SUM(I19:I20)</f>
        <v>22183.7</v>
      </c>
      <c r="J21" s="25">
        <f t="shared" si="7"/>
        <v>22183.7</v>
      </c>
      <c r="K21" s="25">
        <f t="shared" si="7"/>
        <v>0</v>
      </c>
      <c r="L21" s="25">
        <f t="shared" si="7"/>
        <v>0</v>
      </c>
      <c r="M21" s="25">
        <f t="shared" si="7"/>
        <v>0</v>
      </c>
      <c r="N21" s="25">
        <f t="shared" si="7"/>
        <v>0</v>
      </c>
      <c r="O21" s="25">
        <f t="shared" si="7"/>
        <v>0</v>
      </c>
      <c r="P21" s="25">
        <f t="shared" si="7"/>
        <v>22183.7</v>
      </c>
      <c r="Q21" s="25"/>
    </row>
    <row r="22" spans="2:17" s="1" customFormat="1" ht="15" customHeight="1" x14ac:dyDescent="0.25">
      <c r="B22" s="129">
        <v>5</v>
      </c>
      <c r="C22" s="124" t="s">
        <v>9</v>
      </c>
      <c r="D22" s="119">
        <v>1570145</v>
      </c>
      <c r="E22" s="54">
        <v>44162</v>
      </c>
      <c r="F22" s="16">
        <v>38317.300000000003</v>
      </c>
      <c r="G22" s="22">
        <v>571</v>
      </c>
      <c r="H22" s="54">
        <v>44176</v>
      </c>
      <c r="I22" s="16">
        <v>38317.300000000003</v>
      </c>
      <c r="J22" s="16">
        <v>38317.300000000003</v>
      </c>
      <c r="K22" s="16"/>
      <c r="L22" s="16"/>
      <c r="M22" s="16"/>
      <c r="N22" s="16"/>
      <c r="O22" s="15">
        <f t="shared" si="6"/>
        <v>0</v>
      </c>
      <c r="P22" s="16">
        <v>38317.300000000003</v>
      </c>
      <c r="Q22" s="8"/>
    </row>
    <row r="23" spans="2:17" s="1" customFormat="1" x14ac:dyDescent="0.25">
      <c r="B23" s="131"/>
      <c r="C23" s="102" t="s">
        <v>5</v>
      </c>
      <c r="D23" s="23"/>
      <c r="E23" s="24"/>
      <c r="F23" s="25">
        <f>SUM(F22:F22)</f>
        <v>38317.300000000003</v>
      </c>
      <c r="G23" s="25"/>
      <c r="H23" s="25"/>
      <c r="I23" s="25">
        <f t="shared" ref="I23:P23" si="8">SUM(I22:I22)</f>
        <v>38317.300000000003</v>
      </c>
      <c r="J23" s="25">
        <f t="shared" si="8"/>
        <v>38317.300000000003</v>
      </c>
      <c r="K23" s="25">
        <f t="shared" si="8"/>
        <v>0</v>
      </c>
      <c r="L23" s="25">
        <f t="shared" si="8"/>
        <v>0</v>
      </c>
      <c r="M23" s="25">
        <f t="shared" si="8"/>
        <v>0</v>
      </c>
      <c r="N23" s="25">
        <f t="shared" si="8"/>
        <v>0</v>
      </c>
      <c r="O23" s="25">
        <f t="shared" si="8"/>
        <v>0</v>
      </c>
      <c r="P23" s="25">
        <f t="shared" si="8"/>
        <v>38317.300000000003</v>
      </c>
      <c r="Q23" s="8"/>
    </row>
    <row r="24" spans="2:17" s="1" customFormat="1" ht="15" hidden="1" customHeight="1" x14ac:dyDescent="0.25">
      <c r="B24" s="129">
        <v>6</v>
      </c>
      <c r="C24" s="155" t="s">
        <v>23</v>
      </c>
      <c r="D24" s="103"/>
      <c r="E24" s="54"/>
      <c r="F24" s="16"/>
      <c r="G24" s="22"/>
      <c r="H24" s="54"/>
      <c r="I24" s="16"/>
      <c r="J24" s="16"/>
      <c r="K24" s="66"/>
      <c r="L24" s="16"/>
      <c r="M24" s="66"/>
      <c r="N24" s="66"/>
      <c r="O24" s="15">
        <f t="shared" ref="O24" si="9">F24-M24-P24</f>
        <v>0</v>
      </c>
      <c r="P24" s="16">
        <v>0</v>
      </c>
      <c r="Q24" s="8"/>
    </row>
    <row r="25" spans="2:17" s="1" customFormat="1" ht="13.5" hidden="1" customHeight="1" x14ac:dyDescent="0.25">
      <c r="B25" s="130"/>
      <c r="C25" s="156"/>
      <c r="D25" s="103"/>
      <c r="E25" s="54"/>
      <c r="F25" s="16"/>
      <c r="G25" s="22"/>
      <c r="H25" s="54"/>
      <c r="I25" s="16"/>
      <c r="J25" s="16"/>
      <c r="K25" s="66"/>
      <c r="L25" s="66"/>
      <c r="M25" s="66"/>
      <c r="N25" s="66"/>
      <c r="O25" s="15"/>
      <c r="P25" s="16"/>
      <c r="Q25" s="8"/>
    </row>
    <row r="26" spans="2:17" s="1" customFormat="1" hidden="1" x14ac:dyDescent="0.25">
      <c r="B26" s="131"/>
      <c r="C26" s="73" t="s">
        <v>5</v>
      </c>
      <c r="D26" s="23"/>
      <c r="E26" s="24"/>
      <c r="F26" s="25">
        <f>SUM(F24:F25)</f>
        <v>0</v>
      </c>
      <c r="G26" s="26"/>
      <c r="H26" s="25"/>
      <c r="I26" s="25">
        <f t="shared" ref="I26:P26" si="10">SUM(I24:I25)</f>
        <v>0</v>
      </c>
      <c r="J26" s="25">
        <f t="shared" si="10"/>
        <v>0</v>
      </c>
      <c r="K26" s="25">
        <f t="shared" ref="K26:L26" si="11">SUM(K24:K25)</f>
        <v>0</v>
      </c>
      <c r="L26" s="25">
        <f t="shared" si="11"/>
        <v>0</v>
      </c>
      <c r="M26" s="25">
        <f t="shared" si="10"/>
        <v>0</v>
      </c>
      <c r="N26" s="25">
        <f t="shared" si="10"/>
        <v>0</v>
      </c>
      <c r="O26" s="25">
        <f t="shared" si="10"/>
        <v>0</v>
      </c>
      <c r="P26" s="25">
        <f t="shared" si="10"/>
        <v>0</v>
      </c>
      <c r="Q26" s="8"/>
    </row>
    <row r="27" spans="2:17" s="1" customFormat="1" x14ac:dyDescent="0.25">
      <c r="B27" s="130">
        <v>6</v>
      </c>
      <c r="C27" s="168" t="s">
        <v>68</v>
      </c>
      <c r="D27" s="8">
        <v>31669</v>
      </c>
      <c r="E27" s="54">
        <v>44165</v>
      </c>
      <c r="F27" s="56">
        <v>23083.200000000001</v>
      </c>
      <c r="G27" s="8">
        <v>559</v>
      </c>
      <c r="H27" s="54">
        <v>44174</v>
      </c>
      <c r="I27" s="56">
        <v>23083.200000000001</v>
      </c>
      <c r="J27" s="56">
        <v>23083.200000000001</v>
      </c>
      <c r="K27" s="8"/>
      <c r="L27" s="56"/>
      <c r="M27" s="8"/>
      <c r="N27" s="8"/>
      <c r="O27" s="15">
        <f t="shared" ref="O27:O29" si="12">F27-M27-P27</f>
        <v>23083.200000000001</v>
      </c>
      <c r="P27" s="56">
        <v>0</v>
      </c>
      <c r="Q27" s="8"/>
    </row>
    <row r="28" spans="2:17" s="1" customFormat="1" x14ac:dyDescent="0.25">
      <c r="B28" s="130"/>
      <c r="C28" s="168"/>
      <c r="D28" s="8">
        <v>31671</v>
      </c>
      <c r="E28" s="54">
        <v>44165</v>
      </c>
      <c r="F28" s="56">
        <v>192.36</v>
      </c>
      <c r="G28" s="8">
        <v>558</v>
      </c>
      <c r="H28" s="54">
        <v>44174</v>
      </c>
      <c r="I28" s="56">
        <v>192.36</v>
      </c>
      <c r="J28" s="56">
        <v>192.36</v>
      </c>
      <c r="K28" s="8"/>
      <c r="L28" s="56"/>
      <c r="M28" s="8"/>
      <c r="N28" s="8"/>
      <c r="O28" s="15">
        <f t="shared" si="12"/>
        <v>192.36</v>
      </c>
      <c r="P28" s="56">
        <v>0</v>
      </c>
      <c r="Q28" s="8"/>
    </row>
    <row r="29" spans="2:17" s="1" customFormat="1" x14ac:dyDescent="0.25">
      <c r="B29" s="130"/>
      <c r="C29" s="168"/>
      <c r="D29" s="8">
        <v>31670</v>
      </c>
      <c r="E29" s="54">
        <v>44165</v>
      </c>
      <c r="F29" s="56">
        <v>442.44</v>
      </c>
      <c r="G29" s="8">
        <v>557</v>
      </c>
      <c r="H29" s="54">
        <v>44174</v>
      </c>
      <c r="I29" s="56">
        <v>442.44</v>
      </c>
      <c r="J29" s="56">
        <v>442.44</v>
      </c>
      <c r="K29" s="8"/>
      <c r="L29" s="56"/>
      <c r="M29" s="8"/>
      <c r="N29" s="8"/>
      <c r="O29" s="15">
        <f t="shared" si="12"/>
        <v>442.44</v>
      </c>
      <c r="P29" s="56">
        <v>0</v>
      </c>
      <c r="Q29" s="8"/>
    </row>
    <row r="30" spans="2:17" s="1" customFormat="1" x14ac:dyDescent="0.25">
      <c r="B30" s="130"/>
      <c r="C30" s="168"/>
      <c r="D30" s="8">
        <v>31032</v>
      </c>
      <c r="E30" s="54">
        <v>44134</v>
      </c>
      <c r="F30" s="56"/>
      <c r="G30" s="8"/>
      <c r="H30" s="54"/>
      <c r="I30" s="56"/>
      <c r="J30" s="56"/>
      <c r="K30" s="8"/>
      <c r="L30" s="56"/>
      <c r="M30" s="8"/>
      <c r="N30" s="8"/>
      <c r="O30" s="15"/>
      <c r="P30" s="56"/>
      <c r="Q30" s="8">
        <v>76.94</v>
      </c>
    </row>
    <row r="31" spans="2:17" s="1" customFormat="1" x14ac:dyDescent="0.25">
      <c r="B31" s="130"/>
      <c r="C31" s="125"/>
      <c r="D31" s="8">
        <v>31031</v>
      </c>
      <c r="E31" s="54">
        <v>44134</v>
      </c>
      <c r="F31" s="56"/>
      <c r="G31" s="8"/>
      <c r="H31" s="54"/>
      <c r="I31" s="56"/>
      <c r="J31" s="56"/>
      <c r="K31" s="8"/>
      <c r="L31" s="56"/>
      <c r="M31" s="8"/>
      <c r="N31" s="8"/>
      <c r="O31" s="15"/>
      <c r="P31" s="56"/>
      <c r="Q31" s="8">
        <v>346.25</v>
      </c>
    </row>
    <row r="32" spans="2:17" s="1" customFormat="1" x14ac:dyDescent="0.25">
      <c r="B32" s="130"/>
      <c r="C32" s="125"/>
      <c r="D32" s="8">
        <v>30623</v>
      </c>
      <c r="E32" s="54">
        <v>44104</v>
      </c>
      <c r="F32" s="56"/>
      <c r="G32" s="8"/>
      <c r="H32" s="54"/>
      <c r="I32" s="56"/>
      <c r="J32" s="56"/>
      <c r="K32" s="8"/>
      <c r="L32" s="56"/>
      <c r="M32" s="8"/>
      <c r="N32" s="8"/>
      <c r="O32" s="15"/>
      <c r="P32" s="56"/>
      <c r="Q32" s="8">
        <v>141.05000000000001</v>
      </c>
    </row>
    <row r="33" spans="2:17" s="1" customFormat="1" x14ac:dyDescent="0.25">
      <c r="B33" s="131"/>
      <c r="C33" s="73" t="s">
        <v>5</v>
      </c>
      <c r="D33" s="23"/>
      <c r="E33" s="24"/>
      <c r="F33" s="25">
        <f>SUM(F27:F32)</f>
        <v>23718</v>
      </c>
      <c r="G33" s="26"/>
      <c r="H33" s="25"/>
      <c r="I33" s="25">
        <f t="shared" ref="I33:Q33" si="13">SUM(I27:I32)</f>
        <v>23718</v>
      </c>
      <c r="J33" s="25">
        <f t="shared" si="13"/>
        <v>23718</v>
      </c>
      <c r="K33" s="25">
        <f t="shared" si="13"/>
        <v>0</v>
      </c>
      <c r="L33" s="25">
        <f t="shared" si="13"/>
        <v>0</v>
      </c>
      <c r="M33" s="25">
        <f t="shared" si="13"/>
        <v>0</v>
      </c>
      <c r="N33" s="25">
        <f t="shared" si="13"/>
        <v>0</v>
      </c>
      <c r="O33" s="25">
        <f t="shared" si="13"/>
        <v>23718</v>
      </c>
      <c r="P33" s="25">
        <f t="shared" si="13"/>
        <v>0</v>
      </c>
      <c r="Q33" s="25">
        <f t="shared" si="13"/>
        <v>564.24</v>
      </c>
    </row>
    <row r="34" spans="2:17" s="1" customFormat="1" x14ac:dyDescent="0.25">
      <c r="B34" s="129">
        <v>7</v>
      </c>
      <c r="C34" s="167" t="s">
        <v>8</v>
      </c>
      <c r="D34" s="23">
        <v>212421</v>
      </c>
      <c r="E34" s="54">
        <v>44165</v>
      </c>
      <c r="F34" s="60">
        <v>11928.82</v>
      </c>
      <c r="G34" s="55">
        <v>569</v>
      </c>
      <c r="H34" s="54">
        <v>44175</v>
      </c>
      <c r="I34" s="60">
        <v>11928.82</v>
      </c>
      <c r="J34" s="60">
        <v>11928.82</v>
      </c>
      <c r="K34" s="25"/>
      <c r="L34" s="60"/>
      <c r="M34" s="25"/>
      <c r="N34" s="60"/>
      <c r="O34" s="15">
        <f t="shared" ref="O34:O36" si="14">F34-M34-P34</f>
        <v>0</v>
      </c>
      <c r="P34" s="60">
        <v>11928.82</v>
      </c>
      <c r="Q34" s="25"/>
    </row>
    <row r="35" spans="2:17" s="1" customFormat="1" x14ac:dyDescent="0.25">
      <c r="B35" s="130"/>
      <c r="C35" s="168"/>
      <c r="D35" s="23">
        <v>212422</v>
      </c>
      <c r="E35" s="54">
        <v>44165</v>
      </c>
      <c r="F35" s="60">
        <v>8359.7000000000007</v>
      </c>
      <c r="G35" s="55">
        <v>570</v>
      </c>
      <c r="H35" s="54">
        <v>44175</v>
      </c>
      <c r="I35" s="60">
        <v>8359.7000000000007</v>
      </c>
      <c r="J35" s="60">
        <v>8359.7000000000007</v>
      </c>
      <c r="K35" s="25"/>
      <c r="L35" s="60"/>
      <c r="M35" s="25"/>
      <c r="N35" s="60"/>
      <c r="O35" s="15">
        <f t="shared" si="14"/>
        <v>0</v>
      </c>
      <c r="P35" s="60">
        <v>8359.7000000000007</v>
      </c>
      <c r="Q35" s="25"/>
    </row>
    <row r="36" spans="2:17" s="1" customFormat="1" hidden="1" x14ac:dyDescent="0.25">
      <c r="B36" s="130"/>
      <c r="C36" s="168"/>
      <c r="D36" s="23"/>
      <c r="E36" s="54"/>
      <c r="F36" s="60"/>
      <c r="G36" s="55"/>
      <c r="H36" s="54"/>
      <c r="I36" s="60"/>
      <c r="J36" s="60"/>
      <c r="K36" s="25"/>
      <c r="L36" s="60"/>
      <c r="M36" s="25"/>
      <c r="N36" s="60"/>
      <c r="O36" s="15">
        <f t="shared" si="14"/>
        <v>0</v>
      </c>
      <c r="P36" s="60">
        <v>0</v>
      </c>
      <c r="Q36" s="25"/>
    </row>
    <row r="37" spans="2:17" s="1" customFormat="1" x14ac:dyDescent="0.25">
      <c r="B37" s="131"/>
      <c r="C37" s="122" t="s">
        <v>5</v>
      </c>
      <c r="D37" s="23"/>
      <c r="E37" s="24"/>
      <c r="F37" s="25">
        <f>SUM(F34:F36)</f>
        <v>20288.52</v>
      </c>
      <c r="G37" s="25"/>
      <c r="H37" s="25"/>
      <c r="I37" s="25">
        <f>SUM(I34:I36)</f>
        <v>20288.52</v>
      </c>
      <c r="J37" s="25">
        <f>SUM(J34:J36)</f>
        <v>20288.52</v>
      </c>
      <c r="K37" s="25">
        <f>SUM(K34:K36)</f>
        <v>0</v>
      </c>
      <c r="L37" s="25">
        <f>SUM(L34:L36)</f>
        <v>0</v>
      </c>
      <c r="M37" s="25">
        <f>SUM(M34:M34)</f>
        <v>0</v>
      </c>
      <c r="N37" s="25">
        <f>SUM(N34:N34)</f>
        <v>0</v>
      </c>
      <c r="O37" s="25">
        <f>SUM(O34:O36)</f>
        <v>0</v>
      </c>
      <c r="P37" s="25">
        <f>SUM(P34:P36)</f>
        <v>20288.52</v>
      </c>
      <c r="Q37" s="8"/>
    </row>
    <row r="38" spans="2:17" s="1" customFormat="1" x14ac:dyDescent="0.25">
      <c r="B38" s="113"/>
      <c r="C38" s="75"/>
      <c r="D38" s="74">
        <v>1000138311</v>
      </c>
      <c r="E38" s="54">
        <v>44165</v>
      </c>
      <c r="F38" s="15">
        <v>17889.48</v>
      </c>
      <c r="G38" s="22">
        <v>551</v>
      </c>
      <c r="H38" s="54">
        <v>44173</v>
      </c>
      <c r="I38" s="15">
        <v>17831.77</v>
      </c>
      <c r="J38" s="15">
        <v>17831.77</v>
      </c>
      <c r="K38" s="15"/>
      <c r="L38" s="15"/>
      <c r="M38" s="15">
        <v>57.71</v>
      </c>
      <c r="N38" s="15"/>
      <c r="O38" s="15">
        <f t="shared" ref="O38:O41" si="15">F38-M38-P38</f>
        <v>17831.77</v>
      </c>
      <c r="P38" s="15">
        <v>0</v>
      </c>
      <c r="Q38" s="8"/>
    </row>
    <row r="39" spans="2:17" s="1" customFormat="1" x14ac:dyDescent="0.25">
      <c r="B39" s="114"/>
      <c r="C39" s="76"/>
      <c r="D39" s="74">
        <v>1000138313</v>
      </c>
      <c r="E39" s="54">
        <v>44165</v>
      </c>
      <c r="F39" s="15">
        <v>577.54</v>
      </c>
      <c r="G39" s="22">
        <v>550</v>
      </c>
      <c r="H39" s="54">
        <v>44173</v>
      </c>
      <c r="I39" s="15">
        <v>577.54</v>
      </c>
      <c r="J39" s="15">
        <v>577.54</v>
      </c>
      <c r="K39" s="15"/>
      <c r="L39" s="15"/>
      <c r="M39" s="15"/>
      <c r="N39" s="15"/>
      <c r="O39" s="15">
        <f t="shared" si="15"/>
        <v>577.54</v>
      </c>
      <c r="P39" s="15">
        <v>0</v>
      </c>
      <c r="Q39" s="8"/>
    </row>
    <row r="40" spans="2:17" s="1" customFormat="1" x14ac:dyDescent="0.25">
      <c r="B40" s="114">
        <v>8</v>
      </c>
      <c r="C40" s="76" t="s">
        <v>73</v>
      </c>
      <c r="D40" s="74">
        <v>1000138310</v>
      </c>
      <c r="E40" s="54">
        <v>44165</v>
      </c>
      <c r="F40" s="15">
        <v>1154.1600000000001</v>
      </c>
      <c r="G40" s="22">
        <v>548</v>
      </c>
      <c r="H40" s="54">
        <v>44173</v>
      </c>
      <c r="I40" s="15">
        <v>1154.1600000000001</v>
      </c>
      <c r="J40" s="15">
        <v>1154.1600000000001</v>
      </c>
      <c r="K40" s="15"/>
      <c r="L40" s="15"/>
      <c r="M40" s="15"/>
      <c r="N40" s="15"/>
      <c r="O40" s="15">
        <f t="shared" si="15"/>
        <v>1154.1600000000001</v>
      </c>
      <c r="P40" s="15">
        <v>0</v>
      </c>
      <c r="Q40" s="8"/>
    </row>
    <row r="41" spans="2:17" s="1" customFormat="1" x14ac:dyDescent="0.25">
      <c r="B41" s="114"/>
      <c r="C41" s="76"/>
      <c r="D41" s="74">
        <v>1000138312</v>
      </c>
      <c r="E41" s="54">
        <v>44165</v>
      </c>
      <c r="F41" s="15">
        <v>577.54</v>
      </c>
      <c r="G41" s="22">
        <v>549</v>
      </c>
      <c r="H41" s="54">
        <v>44173</v>
      </c>
      <c r="I41" s="15">
        <v>577.54</v>
      </c>
      <c r="J41" s="15">
        <v>577.54</v>
      </c>
      <c r="K41" s="15"/>
      <c r="L41" s="15"/>
      <c r="M41" s="15"/>
      <c r="N41" s="15"/>
      <c r="O41" s="15">
        <f t="shared" si="15"/>
        <v>577.54</v>
      </c>
      <c r="P41" s="15">
        <v>0</v>
      </c>
      <c r="Q41" s="8"/>
    </row>
    <row r="42" spans="2:17" s="1" customFormat="1" x14ac:dyDescent="0.25">
      <c r="B42" s="114"/>
      <c r="C42" s="76"/>
      <c r="D42" s="74">
        <v>1000115259</v>
      </c>
      <c r="E42" s="54">
        <v>44074</v>
      </c>
      <c r="F42" s="15"/>
      <c r="G42" s="55"/>
      <c r="H42" s="54"/>
      <c r="I42" s="15"/>
      <c r="J42" s="15"/>
      <c r="K42" s="15"/>
      <c r="L42" s="15"/>
      <c r="M42" s="15"/>
      <c r="N42" s="15"/>
      <c r="O42" s="15"/>
      <c r="P42" s="15"/>
      <c r="Q42" s="8">
        <v>179.13</v>
      </c>
    </row>
    <row r="43" spans="2:17" s="1" customFormat="1" x14ac:dyDescent="0.25">
      <c r="B43" s="115"/>
      <c r="C43" s="76"/>
      <c r="D43" s="74">
        <v>1000122676</v>
      </c>
      <c r="E43" s="54">
        <v>44104</v>
      </c>
      <c r="F43" s="15"/>
      <c r="G43" s="55"/>
      <c r="H43" s="54"/>
      <c r="I43" s="15"/>
      <c r="J43" s="15"/>
      <c r="K43" s="15"/>
      <c r="L43" s="15"/>
      <c r="M43" s="15"/>
      <c r="N43" s="15"/>
      <c r="O43" s="15"/>
      <c r="P43" s="15"/>
      <c r="Q43" s="8">
        <v>102.37</v>
      </c>
    </row>
    <row r="44" spans="2:17" s="1" customFormat="1" x14ac:dyDescent="0.25">
      <c r="B44" s="114"/>
      <c r="C44" s="76"/>
      <c r="D44" s="74">
        <v>1000108104</v>
      </c>
      <c r="E44" s="54">
        <v>44043</v>
      </c>
      <c r="F44" s="15"/>
      <c r="G44" s="67"/>
      <c r="H44" s="54"/>
      <c r="I44" s="15"/>
      <c r="J44" s="15"/>
      <c r="K44" s="15"/>
      <c r="L44" s="15"/>
      <c r="M44" s="15"/>
      <c r="N44" s="15"/>
      <c r="O44" s="15"/>
      <c r="P44" s="15"/>
      <c r="Q44" s="8">
        <v>115.42</v>
      </c>
    </row>
    <row r="45" spans="2:17" s="1" customFormat="1" x14ac:dyDescent="0.25">
      <c r="B45" s="77"/>
      <c r="C45" s="73" t="s">
        <v>5</v>
      </c>
      <c r="D45" s="23"/>
      <c r="E45" s="24"/>
      <c r="F45" s="25">
        <f>SUM(F38:F44)</f>
        <v>20198.72</v>
      </c>
      <c r="G45" s="25"/>
      <c r="H45" s="25"/>
      <c r="I45" s="25">
        <f t="shared" ref="I45:Q45" si="16">SUM(I38:I44)</f>
        <v>20141.010000000002</v>
      </c>
      <c r="J45" s="25">
        <f t="shared" si="16"/>
        <v>20141.010000000002</v>
      </c>
      <c r="K45" s="25">
        <f t="shared" si="16"/>
        <v>0</v>
      </c>
      <c r="L45" s="25">
        <f t="shared" si="16"/>
        <v>0</v>
      </c>
      <c r="M45" s="25">
        <f t="shared" si="16"/>
        <v>57.71</v>
      </c>
      <c r="N45" s="25">
        <f t="shared" si="16"/>
        <v>0</v>
      </c>
      <c r="O45" s="25">
        <f t="shared" si="16"/>
        <v>20141.010000000002</v>
      </c>
      <c r="P45" s="25">
        <f t="shared" si="16"/>
        <v>0</v>
      </c>
      <c r="Q45" s="25">
        <f t="shared" si="16"/>
        <v>396.92</v>
      </c>
    </row>
    <row r="46" spans="2:17" s="1" customFormat="1" ht="15" hidden="1" customHeight="1" x14ac:dyDescent="0.25">
      <c r="B46" s="150">
        <v>9</v>
      </c>
      <c r="C46" s="167" t="s">
        <v>7</v>
      </c>
      <c r="D46" s="30"/>
      <c r="E46" s="54"/>
      <c r="F46" s="15"/>
      <c r="G46" s="22"/>
      <c r="H46" s="54"/>
      <c r="I46" s="15"/>
      <c r="J46" s="15"/>
      <c r="K46" s="15"/>
      <c r="L46" s="15"/>
      <c r="M46" s="15"/>
      <c r="N46" s="15"/>
      <c r="O46" s="15">
        <f t="shared" ref="O46:O51" si="17">F46-M46-P46</f>
        <v>0</v>
      </c>
      <c r="P46" s="15">
        <v>0</v>
      </c>
      <c r="Q46" s="8"/>
    </row>
    <row r="47" spans="2:17" s="1" customFormat="1" ht="15" hidden="1" customHeight="1" x14ac:dyDescent="0.25">
      <c r="B47" s="151"/>
      <c r="C47" s="168"/>
      <c r="D47" s="30"/>
      <c r="E47" s="54"/>
      <c r="F47" s="15"/>
      <c r="G47" s="22"/>
      <c r="H47" s="54"/>
      <c r="I47" s="15"/>
      <c r="J47" s="15"/>
      <c r="K47" s="15"/>
      <c r="L47" s="15"/>
      <c r="M47" s="15"/>
      <c r="N47" s="15"/>
      <c r="O47" s="15">
        <f t="shared" si="17"/>
        <v>0</v>
      </c>
      <c r="P47" s="15">
        <v>0</v>
      </c>
      <c r="Q47" s="8"/>
    </row>
    <row r="48" spans="2:17" s="1" customFormat="1" hidden="1" x14ac:dyDescent="0.25">
      <c r="B48" s="151"/>
      <c r="C48" s="168"/>
      <c r="D48" s="30"/>
      <c r="E48" s="54"/>
      <c r="F48" s="15"/>
      <c r="G48" s="22"/>
      <c r="H48" s="54"/>
      <c r="I48" s="15"/>
      <c r="J48" s="15"/>
      <c r="K48" s="15"/>
      <c r="L48" s="15"/>
      <c r="M48" s="15"/>
      <c r="N48" s="15"/>
      <c r="O48" s="15">
        <f t="shared" si="17"/>
        <v>0</v>
      </c>
      <c r="P48" s="15">
        <v>0</v>
      </c>
      <c r="Q48" s="8"/>
    </row>
    <row r="49" spans="2:18" s="1" customFormat="1" hidden="1" x14ac:dyDescent="0.25">
      <c r="B49" s="151"/>
      <c r="C49" s="168"/>
      <c r="D49" s="30"/>
      <c r="E49" s="54"/>
      <c r="F49" s="15"/>
      <c r="G49" s="22"/>
      <c r="H49" s="54"/>
      <c r="I49" s="15"/>
      <c r="J49" s="15"/>
      <c r="K49" s="15"/>
      <c r="L49" s="15"/>
      <c r="M49" s="15"/>
      <c r="N49" s="15"/>
      <c r="O49" s="15">
        <f t="shared" si="17"/>
        <v>0</v>
      </c>
      <c r="P49" s="15">
        <v>0</v>
      </c>
      <c r="Q49" s="8"/>
    </row>
    <row r="50" spans="2:18" s="1" customFormat="1" hidden="1" x14ac:dyDescent="0.25">
      <c r="B50" s="152"/>
      <c r="C50" s="73" t="s">
        <v>5</v>
      </c>
      <c r="D50" s="31"/>
      <c r="E50" s="32"/>
      <c r="F50" s="25">
        <f>SUM(F46:F49)</f>
        <v>0</v>
      </c>
      <c r="G50" s="25"/>
      <c r="H50" s="25"/>
      <c r="I50" s="25">
        <f t="shared" ref="I50:P50" si="18">SUM(I46:I49)</f>
        <v>0</v>
      </c>
      <c r="J50" s="25">
        <f t="shared" si="18"/>
        <v>0</v>
      </c>
      <c r="K50" s="25">
        <f t="shared" si="18"/>
        <v>0</v>
      </c>
      <c r="L50" s="25">
        <f t="shared" si="18"/>
        <v>0</v>
      </c>
      <c r="M50" s="25">
        <f t="shared" si="18"/>
        <v>0</v>
      </c>
      <c r="N50" s="25">
        <f t="shared" si="18"/>
        <v>0</v>
      </c>
      <c r="O50" s="25">
        <f t="shared" si="18"/>
        <v>0</v>
      </c>
      <c r="P50" s="25">
        <f t="shared" si="18"/>
        <v>0</v>
      </c>
      <c r="Q50" s="8"/>
    </row>
    <row r="51" spans="2:18" s="1" customFormat="1" ht="15" customHeight="1" x14ac:dyDescent="0.25">
      <c r="B51" s="150">
        <v>9</v>
      </c>
      <c r="C51" s="167" t="s">
        <v>6</v>
      </c>
      <c r="D51" s="30" t="s">
        <v>83</v>
      </c>
      <c r="E51" s="54">
        <v>44165</v>
      </c>
      <c r="F51" s="28">
        <v>53995.42</v>
      </c>
      <c r="G51" s="22">
        <v>547</v>
      </c>
      <c r="H51" s="54">
        <v>44173</v>
      </c>
      <c r="I51" s="28">
        <v>53815.88</v>
      </c>
      <c r="J51" s="28">
        <v>53815.88</v>
      </c>
      <c r="K51" s="17"/>
      <c r="L51" s="28"/>
      <c r="M51" s="17">
        <v>179.54</v>
      </c>
      <c r="N51" s="28"/>
      <c r="O51" s="15">
        <f t="shared" si="17"/>
        <v>53815.88</v>
      </c>
      <c r="P51" s="28">
        <v>0</v>
      </c>
      <c r="Q51" s="8"/>
    </row>
    <row r="52" spans="2:18" s="1" customFormat="1" x14ac:dyDescent="0.25">
      <c r="B52" s="151"/>
      <c r="C52" s="168"/>
      <c r="D52" s="30" t="s">
        <v>84</v>
      </c>
      <c r="E52" s="54">
        <v>44165</v>
      </c>
      <c r="F52" s="28">
        <v>2308.3200000000002</v>
      </c>
      <c r="G52" s="22">
        <v>546</v>
      </c>
      <c r="H52" s="54">
        <v>44173</v>
      </c>
      <c r="I52" s="28">
        <v>2308.3200000000002</v>
      </c>
      <c r="J52" s="28">
        <v>2308.3200000000002</v>
      </c>
      <c r="K52" s="17"/>
      <c r="L52" s="28"/>
      <c r="M52" s="17"/>
      <c r="N52" s="28"/>
      <c r="O52" s="15">
        <f t="shared" ref="O52:O53" si="19">F52-M52-P52</f>
        <v>2308.3200000000002</v>
      </c>
      <c r="P52" s="28">
        <v>0</v>
      </c>
      <c r="Q52" s="8"/>
    </row>
    <row r="53" spans="2:18" s="1" customFormat="1" ht="15" customHeight="1" x14ac:dyDescent="0.25">
      <c r="B53" s="151"/>
      <c r="C53" s="168"/>
      <c r="D53" s="30" t="s">
        <v>85</v>
      </c>
      <c r="E53" s="54">
        <v>44165</v>
      </c>
      <c r="F53" s="28">
        <v>1756.9</v>
      </c>
      <c r="G53" s="22">
        <v>545</v>
      </c>
      <c r="H53" s="54">
        <v>44173</v>
      </c>
      <c r="I53" s="28">
        <v>1756.9</v>
      </c>
      <c r="J53" s="28">
        <v>1756.9</v>
      </c>
      <c r="K53" s="17"/>
      <c r="L53" s="28"/>
      <c r="M53" s="17"/>
      <c r="N53" s="28"/>
      <c r="O53" s="15">
        <f t="shared" si="19"/>
        <v>1756.9</v>
      </c>
      <c r="P53" s="28">
        <v>0</v>
      </c>
      <c r="Q53" s="8"/>
    </row>
    <row r="54" spans="2:18" s="1" customFormat="1" ht="15" customHeight="1" x14ac:dyDescent="0.25">
      <c r="B54" s="151"/>
      <c r="C54" s="125"/>
      <c r="D54" s="30" t="s">
        <v>90</v>
      </c>
      <c r="E54" s="54">
        <v>44135</v>
      </c>
      <c r="F54" s="28"/>
      <c r="G54" s="22"/>
      <c r="H54" s="54"/>
      <c r="I54" s="28"/>
      <c r="J54" s="28"/>
      <c r="K54" s="17"/>
      <c r="L54" s="28"/>
      <c r="M54" s="17"/>
      <c r="N54" s="28"/>
      <c r="O54" s="15"/>
      <c r="P54" s="28"/>
      <c r="Q54" s="8">
        <v>6.41</v>
      </c>
    </row>
    <row r="55" spans="2:18" s="1" customFormat="1" ht="15" customHeight="1" x14ac:dyDescent="0.25">
      <c r="B55" s="151"/>
      <c r="C55" s="125"/>
      <c r="D55" s="30" t="s">
        <v>78</v>
      </c>
      <c r="E55" s="54">
        <v>44104</v>
      </c>
      <c r="F55" s="28"/>
      <c r="G55" s="22"/>
      <c r="H55" s="54"/>
      <c r="I55" s="28"/>
      <c r="J55" s="28"/>
      <c r="K55" s="17"/>
      <c r="L55" s="28"/>
      <c r="M55" s="17"/>
      <c r="N55" s="28"/>
      <c r="O55" s="15"/>
      <c r="P55" s="28"/>
      <c r="Q55" s="8">
        <v>448.84</v>
      </c>
    </row>
    <row r="56" spans="2:18" s="1" customFormat="1" x14ac:dyDescent="0.25">
      <c r="B56" s="152"/>
      <c r="C56" s="73" t="s">
        <v>5</v>
      </c>
      <c r="D56" s="23"/>
      <c r="E56" s="24"/>
      <c r="F56" s="25">
        <f>SUM(F51:F55)</f>
        <v>58060.639999999999</v>
      </c>
      <c r="G56" s="26"/>
      <c r="H56" s="25"/>
      <c r="I56" s="25">
        <f t="shared" ref="I56:P56" si="20">SUM(I51:I55)</f>
        <v>57881.1</v>
      </c>
      <c r="J56" s="25">
        <f t="shared" si="20"/>
        <v>57881.1</v>
      </c>
      <c r="K56" s="25">
        <f t="shared" si="20"/>
        <v>0</v>
      </c>
      <c r="L56" s="25">
        <f t="shared" si="20"/>
        <v>0</v>
      </c>
      <c r="M56" s="25">
        <f t="shared" si="20"/>
        <v>179.54</v>
      </c>
      <c r="N56" s="25">
        <f t="shared" si="20"/>
        <v>0</v>
      </c>
      <c r="O56" s="25">
        <f t="shared" si="20"/>
        <v>57881.1</v>
      </c>
      <c r="P56" s="25">
        <f t="shared" si="20"/>
        <v>0</v>
      </c>
      <c r="Q56" s="25">
        <f t="shared" ref="Q56:R56" si="21">SUM(Q51:Q55)</f>
        <v>455.25</v>
      </c>
      <c r="R56" s="25">
        <f t="shared" si="21"/>
        <v>0</v>
      </c>
    </row>
    <row r="57" spans="2:18" s="1" customFormat="1" ht="16.5" hidden="1" customHeight="1" x14ac:dyDescent="0.25">
      <c r="B57" s="129">
        <v>11</v>
      </c>
      <c r="C57" s="138" t="s">
        <v>49</v>
      </c>
      <c r="D57" s="22"/>
      <c r="E57" s="54"/>
      <c r="F57" s="56"/>
      <c r="G57" s="22"/>
      <c r="H57" s="54"/>
      <c r="I57" s="56"/>
      <c r="J57" s="56"/>
      <c r="K57" s="14"/>
      <c r="L57" s="56"/>
      <c r="M57" s="14"/>
      <c r="N57" s="14"/>
      <c r="O57" s="15">
        <f t="shared" ref="O57" si="22">F57-M57-P57</f>
        <v>0</v>
      </c>
      <c r="P57" s="56">
        <v>0</v>
      </c>
      <c r="Q57" s="8"/>
    </row>
    <row r="58" spans="2:18" s="1" customFormat="1" hidden="1" x14ac:dyDescent="0.25">
      <c r="B58" s="130"/>
      <c r="C58" s="139"/>
      <c r="D58" s="14"/>
      <c r="E58" s="54"/>
      <c r="F58" s="33"/>
      <c r="G58" s="67"/>
      <c r="H58" s="54"/>
      <c r="I58" s="33"/>
      <c r="J58" s="33"/>
      <c r="K58" s="14"/>
      <c r="L58" s="33"/>
      <c r="M58" s="14"/>
      <c r="N58" s="14"/>
      <c r="O58" s="15"/>
      <c r="P58" s="33"/>
      <c r="Q58" s="8"/>
    </row>
    <row r="59" spans="2:18" s="1" customFormat="1" hidden="1" x14ac:dyDescent="0.25">
      <c r="B59" s="131"/>
      <c r="C59" s="122" t="s">
        <v>5</v>
      </c>
      <c r="D59" s="23"/>
      <c r="E59" s="24"/>
      <c r="F59" s="25">
        <f>SUM(F57:F58)</f>
        <v>0</v>
      </c>
      <c r="G59" s="26"/>
      <c r="H59" s="25"/>
      <c r="I59" s="25">
        <f t="shared" ref="I59:O59" si="23">SUM(I57:I58)</f>
        <v>0</v>
      </c>
      <c r="J59" s="25">
        <f t="shared" si="23"/>
        <v>0</v>
      </c>
      <c r="K59" s="25">
        <f t="shared" si="23"/>
        <v>0</v>
      </c>
      <c r="L59" s="25">
        <f t="shared" si="23"/>
        <v>0</v>
      </c>
      <c r="M59" s="25">
        <f t="shared" si="23"/>
        <v>0</v>
      </c>
      <c r="N59" s="25">
        <f t="shared" si="23"/>
        <v>0</v>
      </c>
      <c r="O59" s="25">
        <f t="shared" si="23"/>
        <v>0</v>
      </c>
      <c r="P59" s="25">
        <f>SUM(P57:P58)</f>
        <v>0</v>
      </c>
      <c r="Q59" s="8"/>
    </row>
    <row r="60" spans="2:18" s="1" customFormat="1" ht="15.75" hidden="1" customHeight="1" x14ac:dyDescent="0.25">
      <c r="B60" s="132">
        <v>13</v>
      </c>
      <c r="C60" s="122" t="s">
        <v>70</v>
      </c>
      <c r="D60" s="110"/>
      <c r="E60" s="54"/>
      <c r="F60" s="66"/>
      <c r="G60" s="22"/>
      <c r="H60" s="54"/>
      <c r="I60" s="66"/>
      <c r="J60" s="66"/>
      <c r="K60" s="25"/>
      <c r="L60" s="66"/>
      <c r="M60" s="25"/>
      <c r="N60" s="25"/>
      <c r="O60" s="15"/>
      <c r="P60" s="66"/>
      <c r="Q60" s="8"/>
    </row>
    <row r="61" spans="2:18" s="1" customFormat="1" hidden="1" x14ac:dyDescent="0.25">
      <c r="B61" s="133"/>
      <c r="C61" s="123" t="s">
        <v>71</v>
      </c>
      <c r="D61" s="110"/>
      <c r="E61" s="54"/>
      <c r="F61" s="66"/>
      <c r="G61" s="22"/>
      <c r="H61" s="54"/>
      <c r="I61" s="66"/>
      <c r="J61" s="66"/>
      <c r="K61" s="25"/>
      <c r="L61" s="66"/>
      <c r="M61" s="25"/>
      <c r="N61" s="25"/>
      <c r="O61" s="15"/>
      <c r="P61" s="66"/>
      <c r="Q61" s="8"/>
    </row>
    <row r="62" spans="2:18" s="1" customFormat="1" hidden="1" x14ac:dyDescent="0.25">
      <c r="B62" s="131"/>
      <c r="C62" s="123" t="s">
        <v>5</v>
      </c>
      <c r="D62" s="19"/>
      <c r="E62" s="24"/>
      <c r="F62" s="25">
        <f>SUM(F60:F61)</f>
        <v>0</v>
      </c>
      <c r="G62" s="26"/>
      <c r="H62" s="25"/>
      <c r="I62" s="25">
        <f t="shared" ref="I62:P62" si="24">SUM(I60:I61)</f>
        <v>0</v>
      </c>
      <c r="J62" s="25">
        <f t="shared" si="24"/>
        <v>0</v>
      </c>
      <c r="K62" s="25">
        <f t="shared" si="24"/>
        <v>0</v>
      </c>
      <c r="L62" s="25">
        <f t="shared" si="24"/>
        <v>0</v>
      </c>
      <c r="M62" s="25">
        <f t="shared" si="24"/>
        <v>0</v>
      </c>
      <c r="N62" s="25">
        <f t="shared" si="24"/>
        <v>0</v>
      </c>
      <c r="O62" s="25">
        <f t="shared" si="24"/>
        <v>0</v>
      </c>
      <c r="P62" s="25">
        <f t="shared" si="24"/>
        <v>0</v>
      </c>
      <c r="Q62" s="8"/>
    </row>
    <row r="63" spans="2:18" s="1" customFormat="1" ht="15" hidden="1" customHeight="1" x14ac:dyDescent="0.25">
      <c r="B63" s="129">
        <v>12</v>
      </c>
      <c r="C63" s="138" t="s">
        <v>76</v>
      </c>
      <c r="D63" s="19"/>
      <c r="E63" s="54"/>
      <c r="F63" s="66"/>
      <c r="G63" s="22"/>
      <c r="H63" s="54"/>
      <c r="I63" s="66"/>
      <c r="J63" s="66"/>
      <c r="K63" s="25"/>
      <c r="L63" s="66"/>
      <c r="M63" s="25"/>
      <c r="N63" s="25"/>
      <c r="O63" s="15">
        <f t="shared" ref="O63" si="25">F63-M63-P63</f>
        <v>0</v>
      </c>
      <c r="P63" s="66">
        <v>0</v>
      </c>
      <c r="Q63" s="8"/>
    </row>
    <row r="64" spans="2:18" s="1" customFormat="1" ht="16.5" hidden="1" customHeight="1" x14ac:dyDescent="0.25">
      <c r="B64" s="130"/>
      <c r="C64" s="139"/>
      <c r="D64" s="19"/>
      <c r="E64" s="54"/>
      <c r="F64" s="66"/>
      <c r="G64" s="67"/>
      <c r="H64" s="54"/>
      <c r="I64" s="66"/>
      <c r="J64" s="66"/>
      <c r="K64" s="25"/>
      <c r="L64" s="66"/>
      <c r="M64" s="25"/>
      <c r="N64" s="25"/>
      <c r="O64" s="15"/>
      <c r="P64" s="66"/>
      <c r="Q64" s="8"/>
    </row>
    <row r="65" spans="2:17" s="1" customFormat="1" hidden="1" x14ac:dyDescent="0.25">
      <c r="B65" s="131"/>
      <c r="C65" s="73" t="s">
        <v>5</v>
      </c>
      <c r="D65" s="19"/>
      <c r="E65" s="24"/>
      <c r="F65" s="25">
        <f>SUM(F63:F64)</f>
        <v>0</v>
      </c>
      <c r="G65" s="25"/>
      <c r="H65" s="25"/>
      <c r="I65" s="25">
        <f t="shared" ref="I65:P65" si="26">SUM(I63:I64)</f>
        <v>0</v>
      </c>
      <c r="J65" s="25">
        <f t="shared" si="26"/>
        <v>0</v>
      </c>
      <c r="K65" s="25">
        <f t="shared" si="26"/>
        <v>0</v>
      </c>
      <c r="L65" s="25">
        <f t="shared" si="26"/>
        <v>0</v>
      </c>
      <c r="M65" s="25">
        <f t="shared" si="26"/>
        <v>0</v>
      </c>
      <c r="N65" s="25">
        <f t="shared" si="26"/>
        <v>0</v>
      </c>
      <c r="O65" s="25">
        <f t="shared" si="26"/>
        <v>0</v>
      </c>
      <c r="P65" s="25">
        <f t="shared" si="26"/>
        <v>0</v>
      </c>
      <c r="Q65" s="8"/>
    </row>
    <row r="66" spans="2:17" s="1" customFormat="1" hidden="1" x14ac:dyDescent="0.25">
      <c r="B66" s="129">
        <v>15</v>
      </c>
      <c r="C66" s="138" t="s">
        <v>61</v>
      </c>
      <c r="D66" s="19"/>
      <c r="E66" s="54"/>
      <c r="F66" s="15"/>
      <c r="G66" s="67"/>
      <c r="H66" s="54"/>
      <c r="I66" s="15"/>
      <c r="J66" s="15"/>
      <c r="K66" s="14"/>
      <c r="L66" s="14"/>
      <c r="M66" s="15"/>
      <c r="N66" s="14"/>
      <c r="O66" s="16"/>
      <c r="P66" s="15"/>
      <c r="Q66" s="8"/>
    </row>
    <row r="67" spans="2:17" s="1" customFormat="1" hidden="1" x14ac:dyDescent="0.25">
      <c r="B67" s="130"/>
      <c r="C67" s="139"/>
      <c r="D67" s="19"/>
      <c r="E67" s="54"/>
      <c r="F67" s="15"/>
      <c r="G67" s="67"/>
      <c r="H67" s="54"/>
      <c r="I67" s="15"/>
      <c r="J67" s="15"/>
      <c r="K67" s="14"/>
      <c r="L67" s="14"/>
      <c r="M67" s="15"/>
      <c r="N67" s="14"/>
      <c r="O67" s="16"/>
      <c r="P67" s="15"/>
      <c r="Q67" s="8"/>
    </row>
    <row r="68" spans="2:17" s="1" customFormat="1" hidden="1" x14ac:dyDescent="0.25">
      <c r="B68" s="131"/>
      <c r="C68" s="73" t="s">
        <v>5</v>
      </c>
      <c r="D68" s="19"/>
      <c r="E68" s="68"/>
      <c r="F68" s="25">
        <f>SUM(F66:F67)</f>
        <v>0</v>
      </c>
      <c r="G68" s="25"/>
      <c r="H68" s="25"/>
      <c r="I68" s="25">
        <f t="shared" ref="I68:J68" si="27">SUM(I66:I67)</f>
        <v>0</v>
      </c>
      <c r="J68" s="25">
        <f t="shared" si="27"/>
        <v>0</v>
      </c>
      <c r="K68" s="25">
        <f>SUM(K66:K66)</f>
        <v>0</v>
      </c>
      <c r="L68" s="25">
        <v>0</v>
      </c>
      <c r="M68" s="25">
        <f>SUM(M66:M66)</f>
        <v>0</v>
      </c>
      <c r="N68" s="25">
        <f>SUM(N66:N66)</f>
        <v>0</v>
      </c>
      <c r="O68" s="25">
        <f>SUM(O66:O67)</f>
        <v>0</v>
      </c>
      <c r="P68" s="25">
        <f t="shared" ref="P68" si="28">SUM(P66:P67)</f>
        <v>0</v>
      </c>
      <c r="Q68" s="8"/>
    </row>
    <row r="69" spans="2:17" s="1" customFormat="1" hidden="1" x14ac:dyDescent="0.25">
      <c r="B69" s="129">
        <v>13</v>
      </c>
      <c r="C69" s="138" t="s">
        <v>31</v>
      </c>
      <c r="D69" s="19"/>
      <c r="E69" s="54"/>
      <c r="F69" s="66"/>
      <c r="G69" s="67"/>
      <c r="H69" s="54"/>
      <c r="I69" s="66"/>
      <c r="J69" s="66"/>
      <c r="K69" s="66"/>
      <c r="L69" s="66"/>
      <c r="M69" s="66"/>
      <c r="N69" s="66"/>
      <c r="O69" s="15"/>
      <c r="P69" s="66">
        <v>0</v>
      </c>
      <c r="Q69" s="8"/>
    </row>
    <row r="70" spans="2:17" s="1" customFormat="1" hidden="1" x14ac:dyDescent="0.25">
      <c r="B70" s="130"/>
      <c r="C70" s="139"/>
      <c r="D70" s="19"/>
      <c r="E70" s="54"/>
      <c r="F70" s="66"/>
      <c r="G70" s="22"/>
      <c r="H70" s="54"/>
      <c r="I70" s="66"/>
      <c r="J70" s="66"/>
      <c r="K70" s="66"/>
      <c r="L70" s="66"/>
      <c r="M70" s="66"/>
      <c r="N70" s="66"/>
      <c r="O70" s="16"/>
      <c r="P70" s="66"/>
      <c r="Q70" s="8"/>
    </row>
    <row r="71" spans="2:17" s="1" customFormat="1" hidden="1" x14ac:dyDescent="0.25">
      <c r="B71" s="131"/>
      <c r="C71" s="122" t="s">
        <v>5</v>
      </c>
      <c r="D71" s="19"/>
      <c r="E71" s="68"/>
      <c r="F71" s="25">
        <f>SUM(F69:F70)</f>
        <v>0</v>
      </c>
      <c r="G71" s="26"/>
      <c r="H71" s="25"/>
      <c r="I71" s="25">
        <f t="shared" ref="I71:P71" si="29">SUM(I69:I70)</f>
        <v>0</v>
      </c>
      <c r="J71" s="25">
        <f t="shared" si="29"/>
        <v>0</v>
      </c>
      <c r="K71" s="25">
        <f t="shared" si="29"/>
        <v>0</v>
      </c>
      <c r="L71" s="25">
        <f t="shared" si="29"/>
        <v>0</v>
      </c>
      <c r="M71" s="25">
        <f t="shared" si="29"/>
        <v>0</v>
      </c>
      <c r="N71" s="25">
        <f t="shared" si="29"/>
        <v>0</v>
      </c>
      <c r="O71" s="25">
        <f t="shared" si="29"/>
        <v>0</v>
      </c>
      <c r="P71" s="25">
        <f t="shared" si="29"/>
        <v>0</v>
      </c>
      <c r="Q71" s="8"/>
    </row>
    <row r="72" spans="2:17" s="1" customFormat="1" ht="15.75" customHeight="1" x14ac:dyDescent="0.25">
      <c r="B72" s="132">
        <v>10</v>
      </c>
      <c r="C72" s="171" t="s">
        <v>47</v>
      </c>
      <c r="D72" s="109">
        <v>775</v>
      </c>
      <c r="E72" s="54">
        <v>44165</v>
      </c>
      <c r="F72" s="66">
        <v>1923.6</v>
      </c>
      <c r="G72" s="22">
        <v>563</v>
      </c>
      <c r="H72" s="54">
        <v>44174</v>
      </c>
      <c r="I72" s="66">
        <v>1923.6</v>
      </c>
      <c r="J72" s="66">
        <v>1923.6</v>
      </c>
      <c r="K72" s="66"/>
      <c r="L72" s="66"/>
      <c r="M72" s="66"/>
      <c r="N72" s="66"/>
      <c r="O72" s="15">
        <f t="shared" ref="O72:O73" si="30">F72-M72-P72</f>
        <v>1923.6</v>
      </c>
      <c r="P72" s="66">
        <v>0</v>
      </c>
      <c r="Q72" s="8"/>
    </row>
    <row r="73" spans="2:17" s="1" customFormat="1" ht="15" customHeight="1" x14ac:dyDescent="0.25">
      <c r="B73" s="133"/>
      <c r="C73" s="172"/>
      <c r="D73" s="109">
        <v>774</v>
      </c>
      <c r="E73" s="54">
        <v>44165</v>
      </c>
      <c r="F73" s="66">
        <v>160.30000000000001</v>
      </c>
      <c r="G73" s="22">
        <v>562</v>
      </c>
      <c r="H73" s="54">
        <v>44174</v>
      </c>
      <c r="I73" s="66">
        <v>160.30000000000001</v>
      </c>
      <c r="J73" s="66">
        <v>160.30000000000001</v>
      </c>
      <c r="K73" s="66"/>
      <c r="L73" s="66"/>
      <c r="M73" s="66"/>
      <c r="N73" s="66"/>
      <c r="O73" s="15">
        <f t="shared" si="30"/>
        <v>160.30000000000001</v>
      </c>
      <c r="P73" s="66">
        <v>0</v>
      </c>
      <c r="Q73" s="8"/>
    </row>
    <row r="74" spans="2:17" s="1" customFormat="1" x14ac:dyDescent="0.25">
      <c r="B74" s="131"/>
      <c r="C74" s="73" t="s">
        <v>5</v>
      </c>
      <c r="D74" s="19"/>
      <c r="E74" s="68"/>
      <c r="F74" s="25">
        <f>SUM(F72:F73)</f>
        <v>2083.9</v>
      </c>
      <c r="G74" s="26"/>
      <c r="H74" s="25"/>
      <c r="I74" s="25">
        <f t="shared" ref="I74:P74" si="31">SUM(I72:I73)</f>
        <v>2083.9</v>
      </c>
      <c r="J74" s="25">
        <f t="shared" si="31"/>
        <v>2083.9</v>
      </c>
      <c r="K74" s="25">
        <f t="shared" si="31"/>
        <v>0</v>
      </c>
      <c r="L74" s="25">
        <f t="shared" si="31"/>
        <v>0</v>
      </c>
      <c r="M74" s="25">
        <f t="shared" si="31"/>
        <v>0</v>
      </c>
      <c r="N74" s="25">
        <f t="shared" si="31"/>
        <v>0</v>
      </c>
      <c r="O74" s="25">
        <f t="shared" si="31"/>
        <v>2083.9</v>
      </c>
      <c r="P74" s="25">
        <f t="shared" si="31"/>
        <v>0</v>
      </c>
      <c r="Q74" s="105"/>
    </row>
    <row r="75" spans="2:17" s="1" customFormat="1" x14ac:dyDescent="0.25">
      <c r="B75" s="129">
        <v>11</v>
      </c>
      <c r="C75" s="122" t="s">
        <v>24</v>
      </c>
      <c r="D75" s="53" t="s">
        <v>87</v>
      </c>
      <c r="E75" s="54">
        <v>44162</v>
      </c>
      <c r="F75" s="56">
        <v>14834.38</v>
      </c>
      <c r="G75" s="55">
        <v>564</v>
      </c>
      <c r="H75" s="54">
        <v>44175</v>
      </c>
      <c r="I75" s="56">
        <v>14834.38</v>
      </c>
      <c r="J75" s="56">
        <v>14834.38</v>
      </c>
      <c r="K75" s="66"/>
      <c r="L75" s="56"/>
      <c r="M75" s="66"/>
      <c r="N75" s="66"/>
      <c r="O75" s="16">
        <f>F75-M75-P75</f>
        <v>8899.7799999999988</v>
      </c>
      <c r="P75" s="56">
        <v>5934.6</v>
      </c>
      <c r="Q75" s="8"/>
    </row>
    <row r="76" spans="2:17" s="1" customFormat="1" x14ac:dyDescent="0.25">
      <c r="B76" s="131"/>
      <c r="C76" s="73" t="s">
        <v>5</v>
      </c>
      <c r="D76" s="19"/>
      <c r="E76" s="68"/>
      <c r="F76" s="25">
        <f>SUM(F75:F75)</f>
        <v>14834.38</v>
      </c>
      <c r="G76" s="26"/>
      <c r="H76" s="25"/>
      <c r="I76" s="25">
        <f t="shared" ref="I76:P76" si="32">SUM(I75:I75)</f>
        <v>14834.38</v>
      </c>
      <c r="J76" s="25">
        <f t="shared" si="32"/>
        <v>14834.38</v>
      </c>
      <c r="K76" s="25">
        <f t="shared" si="32"/>
        <v>0</v>
      </c>
      <c r="L76" s="25">
        <f t="shared" si="32"/>
        <v>0</v>
      </c>
      <c r="M76" s="25">
        <f t="shared" si="32"/>
        <v>0</v>
      </c>
      <c r="N76" s="25">
        <f t="shared" si="32"/>
        <v>0</v>
      </c>
      <c r="O76" s="25">
        <f t="shared" si="32"/>
        <v>8899.7799999999988</v>
      </c>
      <c r="P76" s="25">
        <f t="shared" si="32"/>
        <v>5934.6</v>
      </c>
      <c r="Q76" s="8"/>
    </row>
    <row r="77" spans="2:17" s="1" customFormat="1" hidden="1" x14ac:dyDescent="0.25">
      <c r="B77" s="129">
        <v>14</v>
      </c>
      <c r="C77" s="122" t="s">
        <v>40</v>
      </c>
      <c r="D77" s="19"/>
      <c r="E77" s="54"/>
      <c r="F77" s="66"/>
      <c r="G77" s="22"/>
      <c r="H77" s="54"/>
      <c r="I77" s="66"/>
      <c r="J77" s="66"/>
      <c r="K77" s="66"/>
      <c r="L77" s="66"/>
      <c r="M77" s="66"/>
      <c r="N77" s="66"/>
      <c r="O77" s="16">
        <f>F77-M77-P77</f>
        <v>0</v>
      </c>
      <c r="P77" s="66">
        <v>0</v>
      </c>
      <c r="Q77" s="8"/>
    </row>
    <row r="78" spans="2:17" s="1" customFormat="1" hidden="1" x14ac:dyDescent="0.25">
      <c r="B78" s="131"/>
      <c r="C78" s="73" t="s">
        <v>5</v>
      </c>
      <c r="D78" s="19"/>
      <c r="E78" s="68"/>
      <c r="F78" s="25">
        <f>SUM(F77:F77)</f>
        <v>0</v>
      </c>
      <c r="G78" s="25"/>
      <c r="H78" s="25"/>
      <c r="I78" s="25">
        <f t="shared" ref="I78:P78" si="33">SUM(I77:I77)</f>
        <v>0</v>
      </c>
      <c r="J78" s="25">
        <f t="shared" si="33"/>
        <v>0</v>
      </c>
      <c r="K78" s="25">
        <f t="shared" si="33"/>
        <v>0</v>
      </c>
      <c r="L78" s="25">
        <f t="shared" si="33"/>
        <v>0</v>
      </c>
      <c r="M78" s="25">
        <f t="shared" si="33"/>
        <v>0</v>
      </c>
      <c r="N78" s="25">
        <f t="shared" si="33"/>
        <v>0</v>
      </c>
      <c r="O78" s="25">
        <f t="shared" si="33"/>
        <v>0</v>
      </c>
      <c r="P78" s="25">
        <f t="shared" si="33"/>
        <v>0</v>
      </c>
      <c r="Q78" s="8"/>
    </row>
    <row r="79" spans="2:17" s="1" customFormat="1" x14ac:dyDescent="0.25">
      <c r="B79" s="129">
        <v>12</v>
      </c>
      <c r="C79" s="122" t="s">
        <v>25</v>
      </c>
      <c r="D79" s="19">
        <v>23486</v>
      </c>
      <c r="E79" s="54">
        <v>44162</v>
      </c>
      <c r="F79" s="66">
        <v>263.5</v>
      </c>
      <c r="G79" s="22">
        <v>552</v>
      </c>
      <c r="H79" s="54">
        <v>44174</v>
      </c>
      <c r="I79" s="66">
        <v>263.5</v>
      </c>
      <c r="J79" s="66">
        <v>263.5</v>
      </c>
      <c r="K79" s="66"/>
      <c r="L79" s="66"/>
      <c r="M79" s="66"/>
      <c r="N79" s="66"/>
      <c r="O79" s="16">
        <f>F79-M79-P79</f>
        <v>263.5</v>
      </c>
      <c r="P79" s="66">
        <v>0</v>
      </c>
      <c r="Q79" s="8"/>
    </row>
    <row r="80" spans="2:17" s="1" customFormat="1" x14ac:dyDescent="0.25">
      <c r="B80" s="131"/>
      <c r="C80" s="73" t="s">
        <v>5</v>
      </c>
      <c r="D80" s="19"/>
      <c r="E80" s="68"/>
      <c r="F80" s="25">
        <f>SUM(F79:F79)</f>
        <v>263.5</v>
      </c>
      <c r="G80" s="25"/>
      <c r="H80" s="25"/>
      <c r="I80" s="25">
        <f t="shared" ref="I80:P80" si="34">SUM(I79:I79)</f>
        <v>263.5</v>
      </c>
      <c r="J80" s="25">
        <f t="shared" si="34"/>
        <v>263.5</v>
      </c>
      <c r="K80" s="25">
        <f t="shared" si="34"/>
        <v>0</v>
      </c>
      <c r="L80" s="25">
        <f t="shared" si="34"/>
        <v>0</v>
      </c>
      <c r="M80" s="25">
        <f t="shared" si="34"/>
        <v>0</v>
      </c>
      <c r="N80" s="25">
        <f t="shared" si="34"/>
        <v>0</v>
      </c>
      <c r="O80" s="25">
        <f t="shared" si="34"/>
        <v>263.5</v>
      </c>
      <c r="P80" s="25">
        <f t="shared" si="34"/>
        <v>0</v>
      </c>
      <c r="Q80" s="8"/>
    </row>
    <row r="81" spans="2:17" s="1" customFormat="1" ht="18" hidden="1" customHeight="1" x14ac:dyDescent="0.25">
      <c r="B81" s="129">
        <v>16</v>
      </c>
      <c r="C81" s="122" t="s">
        <v>37</v>
      </c>
      <c r="D81" s="19"/>
      <c r="E81" s="54"/>
      <c r="F81" s="66"/>
      <c r="G81" s="22"/>
      <c r="H81" s="54"/>
      <c r="I81" s="66"/>
      <c r="J81" s="66"/>
      <c r="K81" s="25"/>
      <c r="L81" s="66"/>
      <c r="M81" s="25"/>
      <c r="N81" s="25"/>
      <c r="O81" s="16">
        <f t="shared" ref="O81" si="35">F81-M81-P81</f>
        <v>0</v>
      </c>
      <c r="P81" s="66">
        <v>0</v>
      </c>
      <c r="Q81" s="8"/>
    </row>
    <row r="82" spans="2:17" s="1" customFormat="1" ht="15" hidden="1" customHeight="1" x14ac:dyDescent="0.25">
      <c r="B82" s="131"/>
      <c r="C82" s="73" t="s">
        <v>5</v>
      </c>
      <c r="D82" s="19"/>
      <c r="E82" s="68"/>
      <c r="F82" s="25">
        <f>SUM(F81:F81)</f>
        <v>0</v>
      </c>
      <c r="G82" s="26"/>
      <c r="H82" s="25"/>
      <c r="I82" s="25">
        <f t="shared" ref="I82:P82" si="36">SUM(I81:I81)</f>
        <v>0</v>
      </c>
      <c r="J82" s="25">
        <f t="shared" si="36"/>
        <v>0</v>
      </c>
      <c r="K82" s="25">
        <f t="shared" si="36"/>
        <v>0</v>
      </c>
      <c r="L82" s="25">
        <f t="shared" si="36"/>
        <v>0</v>
      </c>
      <c r="M82" s="25">
        <f t="shared" si="36"/>
        <v>0</v>
      </c>
      <c r="N82" s="25">
        <f t="shared" si="36"/>
        <v>0</v>
      </c>
      <c r="O82" s="25">
        <f t="shared" si="36"/>
        <v>0</v>
      </c>
      <c r="P82" s="25">
        <f t="shared" si="36"/>
        <v>0</v>
      </c>
      <c r="Q82" s="8"/>
    </row>
    <row r="83" spans="2:17" s="1" customFormat="1" x14ac:dyDescent="0.25">
      <c r="B83" s="129">
        <v>13</v>
      </c>
      <c r="C83" s="122" t="s">
        <v>26</v>
      </c>
      <c r="D83" s="53" t="s">
        <v>88</v>
      </c>
      <c r="E83" s="54">
        <v>44165</v>
      </c>
      <c r="F83" s="66">
        <v>243.07</v>
      </c>
      <c r="G83" s="55">
        <v>568</v>
      </c>
      <c r="H83" s="54">
        <v>44175</v>
      </c>
      <c r="I83" s="66">
        <v>243.07</v>
      </c>
      <c r="J83" s="66">
        <v>243.07</v>
      </c>
      <c r="K83" s="25"/>
      <c r="L83" s="66"/>
      <c r="M83" s="25"/>
      <c r="N83" s="25"/>
      <c r="O83" s="16">
        <f t="shared" ref="O83:O85" si="37">F83-M83-P83</f>
        <v>0</v>
      </c>
      <c r="P83" s="66">
        <v>243.07</v>
      </c>
      <c r="Q83" s="8"/>
    </row>
    <row r="84" spans="2:17" s="1" customFormat="1" x14ac:dyDescent="0.25">
      <c r="B84" s="131"/>
      <c r="C84" s="73" t="s">
        <v>5</v>
      </c>
      <c r="D84" s="19"/>
      <c r="E84" s="68"/>
      <c r="F84" s="25">
        <f>SUM(F83:F83)</f>
        <v>243.07</v>
      </c>
      <c r="G84" s="25"/>
      <c r="H84" s="25"/>
      <c r="I84" s="25">
        <f t="shared" ref="I84:P84" si="38">SUM(I83:I83)</f>
        <v>243.07</v>
      </c>
      <c r="J84" s="25">
        <f t="shared" si="38"/>
        <v>243.07</v>
      </c>
      <c r="K84" s="25">
        <f t="shared" si="38"/>
        <v>0</v>
      </c>
      <c r="L84" s="25">
        <f t="shared" si="38"/>
        <v>0</v>
      </c>
      <c r="M84" s="25">
        <f t="shared" si="38"/>
        <v>0</v>
      </c>
      <c r="N84" s="25">
        <f t="shared" si="38"/>
        <v>0</v>
      </c>
      <c r="O84" s="25">
        <f t="shared" si="38"/>
        <v>0</v>
      </c>
      <c r="P84" s="25">
        <f t="shared" si="38"/>
        <v>243.07</v>
      </c>
      <c r="Q84" s="8"/>
    </row>
    <row r="85" spans="2:17" s="1" customFormat="1" ht="17.25" customHeight="1" x14ac:dyDescent="0.25">
      <c r="B85" s="129">
        <v>14</v>
      </c>
      <c r="C85" s="138" t="s">
        <v>93</v>
      </c>
      <c r="D85" s="19">
        <v>137</v>
      </c>
      <c r="E85" s="54">
        <v>44165</v>
      </c>
      <c r="F85" s="60">
        <v>8682.2999999999993</v>
      </c>
      <c r="G85" s="67">
        <v>553</v>
      </c>
      <c r="H85" s="54">
        <v>44174</v>
      </c>
      <c r="I85" s="60">
        <v>8682.2999999999993</v>
      </c>
      <c r="J85" s="60">
        <v>8682.2999999999993</v>
      </c>
      <c r="K85" s="25"/>
      <c r="L85" s="60"/>
      <c r="M85" s="25"/>
      <c r="N85" s="25"/>
      <c r="O85" s="16">
        <f t="shared" si="37"/>
        <v>8682.2999999999993</v>
      </c>
      <c r="P85" s="60">
        <v>0</v>
      </c>
      <c r="Q85" s="8"/>
    </row>
    <row r="86" spans="2:17" s="1" customFormat="1" ht="15" hidden="1" customHeight="1" x14ac:dyDescent="0.25">
      <c r="B86" s="130"/>
      <c r="C86" s="139"/>
      <c r="D86" s="19"/>
      <c r="E86" s="54"/>
      <c r="F86" s="60"/>
      <c r="G86" s="55"/>
      <c r="H86" s="54"/>
      <c r="I86" s="60"/>
      <c r="J86" s="60"/>
      <c r="K86" s="25"/>
      <c r="L86" s="25"/>
      <c r="M86" s="25"/>
      <c r="N86" s="25"/>
      <c r="O86" s="15"/>
      <c r="P86" s="60"/>
      <c r="Q86" s="8"/>
    </row>
    <row r="87" spans="2:17" s="1" customFormat="1" x14ac:dyDescent="0.25">
      <c r="B87" s="131"/>
      <c r="C87" s="73" t="s">
        <v>5</v>
      </c>
      <c r="D87" s="19"/>
      <c r="E87" s="68"/>
      <c r="F87" s="25">
        <f>SUM(F85:F86)</f>
        <v>8682.2999999999993</v>
      </c>
      <c r="G87" s="26"/>
      <c r="H87" s="25"/>
      <c r="I87" s="25">
        <f t="shared" ref="I87:P87" si="39">SUM(I85:I86)</f>
        <v>8682.2999999999993</v>
      </c>
      <c r="J87" s="25">
        <f t="shared" si="39"/>
        <v>8682.2999999999993</v>
      </c>
      <c r="K87" s="25">
        <f t="shared" si="39"/>
        <v>0</v>
      </c>
      <c r="L87" s="25">
        <f t="shared" si="39"/>
        <v>0</v>
      </c>
      <c r="M87" s="25">
        <f t="shared" si="39"/>
        <v>0</v>
      </c>
      <c r="N87" s="25">
        <f t="shared" si="39"/>
        <v>0</v>
      </c>
      <c r="O87" s="25">
        <f t="shared" si="39"/>
        <v>8682.2999999999993</v>
      </c>
      <c r="P87" s="25">
        <f t="shared" si="39"/>
        <v>0</v>
      </c>
      <c r="Q87" s="8"/>
    </row>
    <row r="88" spans="2:17" s="1" customFormat="1" ht="16.5" customHeight="1" x14ac:dyDescent="0.25">
      <c r="B88" s="129">
        <v>15</v>
      </c>
      <c r="C88" s="176" t="s">
        <v>36</v>
      </c>
      <c r="D88" s="19">
        <v>170</v>
      </c>
      <c r="E88" s="54">
        <v>44165</v>
      </c>
      <c r="F88" s="66">
        <v>2112.3200000000002</v>
      </c>
      <c r="G88" s="22">
        <v>560</v>
      </c>
      <c r="H88" s="54">
        <v>44174</v>
      </c>
      <c r="I88" s="66">
        <v>2112.3200000000002</v>
      </c>
      <c r="J88" s="66">
        <v>2112.3200000000002</v>
      </c>
      <c r="K88" s="25"/>
      <c r="L88" s="66"/>
      <c r="M88" s="25"/>
      <c r="N88" s="25"/>
      <c r="O88" s="15">
        <f>F88-M88-P88</f>
        <v>2112.3200000000002</v>
      </c>
      <c r="P88" s="66">
        <v>0</v>
      </c>
      <c r="Q88" s="8"/>
    </row>
    <row r="89" spans="2:17" s="1" customFormat="1" ht="16.5" hidden="1" customHeight="1" x14ac:dyDescent="0.25">
      <c r="B89" s="130"/>
      <c r="C89" s="177"/>
      <c r="D89" s="19"/>
      <c r="E89" s="54"/>
      <c r="F89" s="66"/>
      <c r="G89" s="67"/>
      <c r="H89" s="54"/>
      <c r="I89" s="66"/>
      <c r="J89" s="66"/>
      <c r="K89" s="25"/>
      <c r="L89" s="66"/>
      <c r="M89" s="25"/>
      <c r="N89" s="25"/>
      <c r="O89" s="15"/>
      <c r="P89" s="66"/>
      <c r="Q89" s="8"/>
    </row>
    <row r="90" spans="2:17" s="1" customFormat="1" x14ac:dyDescent="0.25">
      <c r="B90" s="131"/>
      <c r="C90" s="73" t="s">
        <v>5</v>
      </c>
      <c r="D90" s="19"/>
      <c r="E90" s="68"/>
      <c r="F90" s="25">
        <f>SUM(F88:F89)</f>
        <v>2112.3200000000002</v>
      </c>
      <c r="G90" s="26"/>
      <c r="H90" s="25"/>
      <c r="I90" s="25">
        <f>SUM(I88:I89)</f>
        <v>2112.3200000000002</v>
      </c>
      <c r="J90" s="25">
        <f>SUM(J88:J89)</f>
        <v>2112.3200000000002</v>
      </c>
      <c r="K90" s="25">
        <f t="shared" ref="K90" si="40">SUM(K88:K88)</f>
        <v>0</v>
      </c>
      <c r="L90" s="25">
        <f>SUM(L88:L89)</f>
        <v>0</v>
      </c>
      <c r="M90" s="25">
        <f>SUM(M88:M88)</f>
        <v>0</v>
      </c>
      <c r="N90" s="25">
        <f>SUM(N88:N88)</f>
        <v>0</v>
      </c>
      <c r="O90" s="25">
        <f>SUM(O88:O89)</f>
        <v>2112.3200000000002</v>
      </c>
      <c r="P90" s="25">
        <f>SUM(P88:P89)</f>
        <v>0</v>
      </c>
      <c r="Q90" s="25"/>
    </row>
    <row r="91" spans="2:17" s="1" customFormat="1" hidden="1" x14ac:dyDescent="0.25">
      <c r="B91" s="129">
        <v>20</v>
      </c>
      <c r="C91" s="122" t="s">
        <v>44</v>
      </c>
      <c r="D91" s="53"/>
      <c r="E91" s="54"/>
      <c r="F91" s="16"/>
      <c r="G91" s="22"/>
      <c r="H91" s="54"/>
      <c r="I91" s="16"/>
      <c r="J91" s="16"/>
      <c r="K91" s="19"/>
      <c r="L91" s="19"/>
      <c r="M91" s="19"/>
      <c r="N91" s="19"/>
      <c r="O91" s="16">
        <f t="shared" ref="O91" si="41">F91-M91-P91</f>
        <v>0</v>
      </c>
      <c r="P91" s="16">
        <v>0</v>
      </c>
      <c r="Q91" s="8"/>
    </row>
    <row r="92" spans="2:17" s="1" customFormat="1" hidden="1" x14ac:dyDescent="0.25">
      <c r="B92" s="131"/>
      <c r="C92" s="73" t="s">
        <v>5</v>
      </c>
      <c r="D92" s="19"/>
      <c r="E92" s="35"/>
      <c r="F92" s="37">
        <f>SUM(F91:F91)</f>
        <v>0</v>
      </c>
      <c r="G92" s="36"/>
      <c r="H92" s="37"/>
      <c r="I92" s="37">
        <f t="shared" ref="I92:P92" si="42">SUM(I91:I91)</f>
        <v>0</v>
      </c>
      <c r="J92" s="37">
        <f t="shared" si="42"/>
        <v>0</v>
      </c>
      <c r="K92" s="37">
        <f t="shared" si="42"/>
        <v>0</v>
      </c>
      <c r="L92" s="37">
        <f t="shared" si="42"/>
        <v>0</v>
      </c>
      <c r="M92" s="37">
        <f t="shared" si="42"/>
        <v>0</v>
      </c>
      <c r="N92" s="37">
        <f t="shared" si="42"/>
        <v>0</v>
      </c>
      <c r="O92" s="37">
        <f t="shared" si="42"/>
        <v>0</v>
      </c>
      <c r="P92" s="37">
        <f t="shared" si="42"/>
        <v>0</v>
      </c>
      <c r="Q92" s="8"/>
    </row>
    <row r="93" spans="2:17" s="1" customFormat="1" ht="15" hidden="1" customHeight="1" x14ac:dyDescent="0.25">
      <c r="B93" s="129">
        <v>21</v>
      </c>
      <c r="C93" s="78" t="s">
        <v>52</v>
      </c>
      <c r="D93" s="53"/>
      <c r="E93" s="54"/>
      <c r="F93" s="16"/>
      <c r="G93" s="22"/>
      <c r="H93" s="54"/>
      <c r="I93" s="16"/>
      <c r="J93" s="16"/>
      <c r="K93" s="16"/>
      <c r="L93" s="16"/>
      <c r="M93" s="16"/>
      <c r="N93" s="16"/>
      <c r="O93" s="16">
        <f t="shared" ref="O93" si="43">F93-M93-P93</f>
        <v>0</v>
      </c>
      <c r="P93" s="16">
        <v>0</v>
      </c>
      <c r="Q93" s="8"/>
    </row>
    <row r="94" spans="2:17" s="1" customFormat="1" ht="15" hidden="1" customHeight="1" x14ac:dyDescent="0.25">
      <c r="B94" s="130"/>
      <c r="C94" s="79" t="s">
        <v>51</v>
      </c>
      <c r="D94" s="19"/>
      <c r="E94" s="35"/>
      <c r="F94" s="16"/>
      <c r="G94" s="27"/>
      <c r="H94" s="16"/>
      <c r="I94" s="16"/>
      <c r="J94" s="16"/>
      <c r="K94" s="16"/>
      <c r="L94" s="16"/>
      <c r="M94" s="16"/>
      <c r="N94" s="16"/>
      <c r="O94" s="15"/>
      <c r="P94" s="16"/>
      <c r="Q94" s="8"/>
    </row>
    <row r="95" spans="2:17" s="1" customFormat="1" ht="15" hidden="1" customHeight="1" x14ac:dyDescent="0.25">
      <c r="B95" s="131"/>
      <c r="C95" s="73" t="s">
        <v>5</v>
      </c>
      <c r="D95" s="19"/>
      <c r="E95" s="35"/>
      <c r="F95" s="37">
        <f>SUM(F93:F94)</f>
        <v>0</v>
      </c>
      <c r="G95" s="36"/>
      <c r="H95" s="37"/>
      <c r="I95" s="37">
        <f t="shared" ref="I95:P95" si="44">SUM(I93:I94)</f>
        <v>0</v>
      </c>
      <c r="J95" s="37">
        <f t="shared" si="44"/>
        <v>0</v>
      </c>
      <c r="K95" s="37">
        <f t="shared" si="44"/>
        <v>0</v>
      </c>
      <c r="L95" s="37">
        <f t="shared" si="44"/>
        <v>0</v>
      </c>
      <c r="M95" s="37">
        <f t="shared" si="44"/>
        <v>0</v>
      </c>
      <c r="N95" s="37">
        <f t="shared" si="44"/>
        <v>0</v>
      </c>
      <c r="O95" s="37">
        <f t="shared" si="44"/>
        <v>0</v>
      </c>
      <c r="P95" s="37">
        <f t="shared" si="44"/>
        <v>0</v>
      </c>
      <c r="Q95" s="8"/>
    </row>
    <row r="96" spans="2:17" s="1" customFormat="1" ht="18" hidden="1" customHeight="1" x14ac:dyDescent="0.25">
      <c r="B96" s="129">
        <v>22</v>
      </c>
      <c r="C96" s="122" t="s">
        <v>53</v>
      </c>
      <c r="D96" s="74"/>
      <c r="E96" s="54"/>
      <c r="F96" s="57"/>
      <c r="G96" s="22"/>
      <c r="H96" s="54"/>
      <c r="I96" s="57"/>
      <c r="J96" s="57"/>
      <c r="K96" s="57"/>
      <c r="L96" s="57"/>
      <c r="M96" s="57"/>
      <c r="N96" s="57"/>
      <c r="O96" s="16">
        <f t="shared" ref="O96" si="45">F96-M96-P96</f>
        <v>0</v>
      </c>
      <c r="P96" s="57">
        <v>0</v>
      </c>
      <c r="Q96" s="8"/>
    </row>
    <row r="97" spans="2:17" s="1" customFormat="1" ht="15" hidden="1" customHeight="1" x14ac:dyDescent="0.25">
      <c r="B97" s="130"/>
      <c r="C97" s="123" t="s">
        <v>29</v>
      </c>
      <c r="D97" s="74"/>
      <c r="E97" s="54"/>
      <c r="F97" s="57"/>
      <c r="G97" s="104"/>
      <c r="H97" s="54"/>
      <c r="I97" s="57"/>
      <c r="J97" s="57"/>
      <c r="K97" s="57"/>
      <c r="L97" s="57"/>
      <c r="M97" s="57"/>
      <c r="N97" s="57"/>
      <c r="O97" s="16"/>
      <c r="P97" s="57"/>
      <c r="Q97" s="8"/>
    </row>
    <row r="98" spans="2:17" s="1" customFormat="1" ht="15" hidden="1" customHeight="1" x14ac:dyDescent="0.25">
      <c r="B98" s="131"/>
      <c r="C98" s="123" t="s">
        <v>5</v>
      </c>
      <c r="D98" s="19"/>
      <c r="E98" s="35"/>
      <c r="F98" s="37">
        <f>SUM(F96:F97)</f>
        <v>0</v>
      </c>
      <c r="G98" s="36"/>
      <c r="H98" s="37"/>
      <c r="I98" s="37">
        <f t="shared" ref="I98:P98" si="46">SUM(I96:I97)</f>
        <v>0</v>
      </c>
      <c r="J98" s="37">
        <f t="shared" si="46"/>
        <v>0</v>
      </c>
      <c r="K98" s="37">
        <f t="shared" si="46"/>
        <v>0</v>
      </c>
      <c r="L98" s="37">
        <f t="shared" si="46"/>
        <v>0</v>
      </c>
      <c r="M98" s="37">
        <f t="shared" si="46"/>
        <v>0</v>
      </c>
      <c r="N98" s="37">
        <f t="shared" si="46"/>
        <v>0</v>
      </c>
      <c r="O98" s="37">
        <f t="shared" si="46"/>
        <v>0</v>
      </c>
      <c r="P98" s="37">
        <f t="shared" si="46"/>
        <v>0</v>
      </c>
      <c r="Q98" s="8"/>
    </row>
    <row r="99" spans="2:17" s="1" customFormat="1" ht="15" hidden="1" customHeight="1" x14ac:dyDescent="0.25">
      <c r="B99" s="141">
        <v>23</v>
      </c>
      <c r="C99" s="144" t="s">
        <v>48</v>
      </c>
      <c r="D99" s="17"/>
      <c r="E99" s="54"/>
      <c r="F99" s="15"/>
      <c r="G99" s="22"/>
      <c r="H99" s="54"/>
      <c r="I99" s="15"/>
      <c r="J99" s="15"/>
      <c r="K99" s="15"/>
      <c r="L99" s="15"/>
      <c r="M99" s="15"/>
      <c r="N99" s="15"/>
      <c r="O99" s="15">
        <f>F99-M99-P99</f>
        <v>0</v>
      </c>
      <c r="P99" s="15">
        <v>0</v>
      </c>
      <c r="Q99" s="8"/>
    </row>
    <row r="100" spans="2:17" s="1" customFormat="1" ht="15" hidden="1" customHeight="1" x14ac:dyDescent="0.25">
      <c r="B100" s="142"/>
      <c r="C100" s="145"/>
      <c r="D100" s="19"/>
      <c r="E100" s="54"/>
      <c r="F100" s="16"/>
      <c r="G100" s="27"/>
      <c r="H100" s="54"/>
      <c r="I100" s="16"/>
      <c r="J100" s="16"/>
      <c r="K100" s="37"/>
      <c r="L100" s="16"/>
      <c r="M100" s="37"/>
      <c r="N100" s="37"/>
      <c r="O100" s="15"/>
      <c r="P100" s="16"/>
      <c r="Q100" s="8"/>
    </row>
    <row r="101" spans="2:17" s="1" customFormat="1" ht="15" hidden="1" customHeight="1" x14ac:dyDescent="0.25">
      <c r="B101" s="112"/>
      <c r="C101" s="73" t="s">
        <v>5</v>
      </c>
      <c r="D101" s="19"/>
      <c r="E101" s="35"/>
      <c r="F101" s="37">
        <f>SUM(F99:F100)</f>
        <v>0</v>
      </c>
      <c r="G101" s="36"/>
      <c r="H101" s="37"/>
      <c r="I101" s="37">
        <f t="shared" ref="I101:P101" si="47">SUM(I99:I100)</f>
        <v>0</v>
      </c>
      <c r="J101" s="37">
        <f t="shared" si="47"/>
        <v>0</v>
      </c>
      <c r="K101" s="37">
        <f t="shared" si="47"/>
        <v>0</v>
      </c>
      <c r="L101" s="37">
        <f t="shared" si="47"/>
        <v>0</v>
      </c>
      <c r="M101" s="37">
        <f t="shared" si="47"/>
        <v>0</v>
      </c>
      <c r="N101" s="37">
        <f t="shared" si="47"/>
        <v>0</v>
      </c>
      <c r="O101" s="37">
        <f t="shared" si="47"/>
        <v>0</v>
      </c>
      <c r="P101" s="37">
        <f t="shared" si="47"/>
        <v>0</v>
      </c>
      <c r="Q101" s="8"/>
    </row>
    <row r="102" spans="2:17" s="1" customFormat="1" ht="15" hidden="1" customHeight="1" x14ac:dyDescent="0.25">
      <c r="B102" s="129">
        <v>24</v>
      </c>
      <c r="C102" s="122" t="s">
        <v>42</v>
      </c>
      <c r="D102" s="53"/>
      <c r="E102" s="54"/>
      <c r="F102" s="57"/>
      <c r="G102" s="22"/>
      <c r="H102" s="54"/>
      <c r="I102" s="57"/>
      <c r="J102" s="57"/>
      <c r="K102" s="37"/>
      <c r="L102" s="57"/>
      <c r="M102" s="37"/>
      <c r="N102" s="37"/>
      <c r="O102" s="15">
        <f>F102-M102-P102</f>
        <v>0</v>
      </c>
      <c r="P102" s="57">
        <v>0</v>
      </c>
      <c r="Q102" s="8"/>
    </row>
    <row r="103" spans="2:17" s="1" customFormat="1" ht="15" hidden="1" customHeight="1" x14ac:dyDescent="0.25">
      <c r="B103" s="131"/>
      <c r="C103" s="73" t="s">
        <v>5</v>
      </c>
      <c r="D103" s="19"/>
      <c r="E103" s="35"/>
      <c r="F103" s="58">
        <f>SUM(F102:F102)</f>
        <v>0</v>
      </c>
      <c r="G103" s="59"/>
      <c r="H103" s="58"/>
      <c r="I103" s="58">
        <f>SUM(I102:I102)</f>
        <v>0</v>
      </c>
      <c r="J103" s="58">
        <f>SUM(J102:J102)</f>
        <v>0</v>
      </c>
      <c r="K103" s="58"/>
      <c r="L103" s="58">
        <f>SUM(L102:L102)</f>
        <v>0</v>
      </c>
      <c r="M103" s="58"/>
      <c r="N103" s="58"/>
      <c r="O103" s="128">
        <f>F103-M103-P103</f>
        <v>0</v>
      </c>
      <c r="P103" s="58">
        <f>SUM(P102:P102)</f>
        <v>0</v>
      </c>
      <c r="Q103" s="8"/>
    </row>
    <row r="104" spans="2:17" s="1" customFormat="1" ht="15" hidden="1" customHeight="1" x14ac:dyDescent="0.25">
      <c r="B104" s="129">
        <v>25</v>
      </c>
      <c r="C104" s="122" t="s">
        <v>72</v>
      </c>
      <c r="D104" s="19"/>
      <c r="E104" s="54"/>
      <c r="F104" s="57"/>
      <c r="G104" s="104"/>
      <c r="H104" s="54"/>
      <c r="I104" s="57"/>
      <c r="J104" s="57"/>
      <c r="K104" s="58"/>
      <c r="L104" s="57"/>
      <c r="M104" s="58"/>
      <c r="N104" s="58"/>
      <c r="O104" s="15">
        <f>F104-M104-P104</f>
        <v>0</v>
      </c>
      <c r="P104" s="57">
        <v>0</v>
      </c>
      <c r="Q104" s="8"/>
    </row>
    <row r="105" spans="2:17" s="1" customFormat="1" ht="15" hidden="1" customHeight="1" x14ac:dyDescent="0.25">
      <c r="B105" s="131"/>
      <c r="C105" s="73" t="s">
        <v>5</v>
      </c>
      <c r="D105" s="19"/>
      <c r="E105" s="35"/>
      <c r="F105" s="58">
        <f>SUM(F104:F104)</f>
        <v>0</v>
      </c>
      <c r="G105" s="59"/>
      <c r="H105" s="58"/>
      <c r="I105" s="58">
        <f t="shared" ref="I105:P105" si="48">SUM(I104:I104)</f>
        <v>0</v>
      </c>
      <c r="J105" s="58">
        <f t="shared" si="48"/>
        <v>0</v>
      </c>
      <c r="K105" s="58">
        <f t="shared" si="48"/>
        <v>0</v>
      </c>
      <c r="L105" s="58">
        <f t="shared" si="48"/>
        <v>0</v>
      </c>
      <c r="M105" s="58">
        <f t="shared" si="48"/>
        <v>0</v>
      </c>
      <c r="N105" s="58">
        <f t="shared" si="48"/>
        <v>0</v>
      </c>
      <c r="O105" s="58">
        <f t="shared" si="48"/>
        <v>0</v>
      </c>
      <c r="P105" s="58">
        <f t="shared" si="48"/>
        <v>0</v>
      </c>
      <c r="Q105" s="8"/>
    </row>
    <row r="106" spans="2:17" s="1" customFormat="1" ht="15" hidden="1" customHeight="1" x14ac:dyDescent="0.25">
      <c r="B106" s="129">
        <v>24</v>
      </c>
      <c r="C106" s="138" t="s">
        <v>67</v>
      </c>
      <c r="D106" s="19"/>
      <c r="E106" s="54"/>
      <c r="F106" s="57"/>
      <c r="G106" s="104"/>
      <c r="H106" s="54"/>
      <c r="I106" s="57"/>
      <c r="J106" s="57"/>
      <c r="K106" s="57"/>
      <c r="L106" s="57"/>
      <c r="M106" s="57"/>
      <c r="N106" s="57"/>
      <c r="O106" s="15">
        <f>F106-M106-P106</f>
        <v>0</v>
      </c>
      <c r="P106" s="57">
        <v>0</v>
      </c>
      <c r="Q106" s="8"/>
    </row>
    <row r="107" spans="2:17" s="1" customFormat="1" ht="15" hidden="1" customHeight="1" x14ac:dyDescent="0.25">
      <c r="B107" s="130"/>
      <c r="C107" s="139"/>
      <c r="D107" s="19"/>
      <c r="E107" s="54"/>
      <c r="F107" s="57"/>
      <c r="G107" s="104"/>
      <c r="H107" s="54"/>
      <c r="I107" s="57"/>
      <c r="J107" s="57"/>
      <c r="K107" s="58"/>
      <c r="L107" s="58"/>
      <c r="M107" s="58"/>
      <c r="N107" s="58"/>
      <c r="O107" s="15"/>
      <c r="P107" s="57"/>
      <c r="Q107" s="8"/>
    </row>
    <row r="108" spans="2:17" s="1" customFormat="1" ht="15" hidden="1" customHeight="1" x14ac:dyDescent="0.25">
      <c r="B108" s="131"/>
      <c r="C108" s="73" t="s">
        <v>5</v>
      </c>
      <c r="D108" s="19"/>
      <c r="E108" s="35"/>
      <c r="F108" s="58">
        <f>SUM(F106:F107)</f>
        <v>0</v>
      </c>
      <c r="G108" s="59"/>
      <c r="H108" s="58"/>
      <c r="I108" s="58">
        <f t="shared" ref="I108:P108" si="49">SUM(I106:I107)</f>
        <v>0</v>
      </c>
      <c r="J108" s="58">
        <f t="shared" si="49"/>
        <v>0</v>
      </c>
      <c r="K108" s="58">
        <f t="shared" si="49"/>
        <v>0</v>
      </c>
      <c r="L108" s="58">
        <f t="shared" si="49"/>
        <v>0</v>
      </c>
      <c r="M108" s="58">
        <f t="shared" si="49"/>
        <v>0</v>
      </c>
      <c r="N108" s="58">
        <f t="shared" si="49"/>
        <v>0</v>
      </c>
      <c r="O108" s="58">
        <f t="shared" si="49"/>
        <v>0</v>
      </c>
      <c r="P108" s="58">
        <f t="shared" si="49"/>
        <v>0</v>
      </c>
      <c r="Q108" s="8"/>
    </row>
    <row r="109" spans="2:17" s="1" customFormat="1" ht="15" hidden="1" customHeight="1" x14ac:dyDescent="0.25">
      <c r="B109" s="129">
        <v>25</v>
      </c>
      <c r="C109" s="138" t="s">
        <v>77</v>
      </c>
      <c r="D109" s="19"/>
      <c r="E109" s="54"/>
      <c r="F109" s="57"/>
      <c r="G109" s="104"/>
      <c r="H109" s="54"/>
      <c r="I109" s="57"/>
      <c r="J109" s="57"/>
      <c r="K109" s="58"/>
      <c r="L109" s="57"/>
      <c r="M109" s="58"/>
      <c r="N109" s="58"/>
      <c r="O109" s="15">
        <f>F109-M109-P109</f>
        <v>0</v>
      </c>
      <c r="P109" s="57">
        <v>0</v>
      </c>
      <c r="Q109" s="8"/>
    </row>
    <row r="110" spans="2:17" s="1" customFormat="1" ht="15" hidden="1" customHeight="1" x14ac:dyDescent="0.25">
      <c r="B110" s="130"/>
      <c r="C110" s="139"/>
      <c r="D110" s="19"/>
      <c r="E110" s="35"/>
      <c r="F110" s="58"/>
      <c r="G110" s="59"/>
      <c r="H110" s="58"/>
      <c r="I110" s="58"/>
      <c r="J110" s="58"/>
      <c r="K110" s="58"/>
      <c r="L110" s="58"/>
      <c r="M110" s="58"/>
      <c r="N110" s="58"/>
      <c r="O110" s="58"/>
      <c r="P110" s="58"/>
      <c r="Q110" s="8"/>
    </row>
    <row r="111" spans="2:17" s="1" customFormat="1" ht="15" hidden="1" customHeight="1" x14ac:dyDescent="0.25">
      <c r="B111" s="131"/>
      <c r="C111" s="73" t="s">
        <v>5</v>
      </c>
      <c r="D111" s="19"/>
      <c r="E111" s="35"/>
      <c r="F111" s="58">
        <f>SUM(F109:F110)</f>
        <v>0</v>
      </c>
      <c r="G111" s="59"/>
      <c r="H111" s="58"/>
      <c r="I111" s="58">
        <f t="shared" ref="I111:P111" si="50">SUM(I109:I110)</f>
        <v>0</v>
      </c>
      <c r="J111" s="58">
        <f t="shared" si="50"/>
        <v>0</v>
      </c>
      <c r="K111" s="58">
        <f t="shared" si="50"/>
        <v>0</v>
      </c>
      <c r="L111" s="58">
        <f t="shared" si="50"/>
        <v>0</v>
      </c>
      <c r="M111" s="58">
        <f t="shared" si="50"/>
        <v>0</v>
      </c>
      <c r="N111" s="58">
        <f t="shared" si="50"/>
        <v>0</v>
      </c>
      <c r="O111" s="58">
        <f t="shared" si="50"/>
        <v>0</v>
      </c>
      <c r="P111" s="58">
        <f t="shared" si="50"/>
        <v>0</v>
      </c>
      <c r="Q111" s="8"/>
    </row>
    <row r="112" spans="2:17" s="1" customFormat="1" ht="15" hidden="1" customHeight="1" x14ac:dyDescent="0.25">
      <c r="B112" s="120"/>
      <c r="C112" s="138" t="s">
        <v>75</v>
      </c>
      <c r="D112" s="19"/>
      <c r="E112" s="35"/>
      <c r="F112" s="58"/>
      <c r="G112" s="59"/>
      <c r="H112" s="58"/>
      <c r="I112" s="58"/>
      <c r="J112" s="58"/>
      <c r="K112" s="58"/>
      <c r="L112" s="58"/>
      <c r="M112" s="58"/>
      <c r="N112" s="58"/>
      <c r="O112" s="58"/>
      <c r="P112" s="58"/>
      <c r="Q112" s="8"/>
    </row>
    <row r="113" spans="2:18" s="1" customFormat="1" ht="15" hidden="1" customHeight="1" x14ac:dyDescent="0.25">
      <c r="B113" s="121">
        <v>26</v>
      </c>
      <c r="C113" s="139"/>
      <c r="D113" s="19"/>
      <c r="E113" s="54"/>
      <c r="F113" s="57"/>
      <c r="G113" s="104"/>
      <c r="H113" s="54"/>
      <c r="I113" s="57"/>
      <c r="J113" s="58"/>
      <c r="K113" s="58"/>
      <c r="L113" s="57"/>
      <c r="M113" s="58"/>
      <c r="N113" s="58"/>
      <c r="O113" s="15">
        <f>F113-M113-P113</f>
        <v>0</v>
      </c>
      <c r="P113" s="57">
        <v>0</v>
      </c>
      <c r="Q113" s="8"/>
    </row>
    <row r="114" spans="2:18" s="1" customFormat="1" ht="15" hidden="1" customHeight="1" x14ac:dyDescent="0.25">
      <c r="B114" s="77"/>
      <c r="C114" s="122" t="s">
        <v>5</v>
      </c>
      <c r="D114" s="19"/>
      <c r="E114" s="35"/>
      <c r="F114" s="58">
        <f>SUM(F112:F113)</f>
        <v>0</v>
      </c>
      <c r="G114" s="59"/>
      <c r="H114" s="58"/>
      <c r="I114" s="58">
        <f t="shared" ref="I114:P114" si="51">SUM(I112:I113)</f>
        <v>0</v>
      </c>
      <c r="J114" s="58">
        <f t="shared" si="51"/>
        <v>0</v>
      </c>
      <c r="K114" s="58">
        <f t="shared" si="51"/>
        <v>0</v>
      </c>
      <c r="L114" s="58">
        <f t="shared" si="51"/>
        <v>0</v>
      </c>
      <c r="M114" s="58">
        <f t="shared" si="51"/>
        <v>0</v>
      </c>
      <c r="N114" s="58">
        <f t="shared" si="51"/>
        <v>0</v>
      </c>
      <c r="O114" s="58">
        <f t="shared" si="51"/>
        <v>0</v>
      </c>
      <c r="P114" s="58">
        <f t="shared" si="51"/>
        <v>0</v>
      </c>
      <c r="Q114" s="8"/>
    </row>
    <row r="115" spans="2:18" s="1" customFormat="1" ht="15" hidden="1" customHeight="1" x14ac:dyDescent="0.25">
      <c r="B115" s="129">
        <v>27</v>
      </c>
      <c r="C115" s="122" t="s">
        <v>80</v>
      </c>
      <c r="D115" s="74"/>
      <c r="E115" s="35"/>
      <c r="F115" s="58"/>
      <c r="G115" s="59"/>
      <c r="H115" s="58"/>
      <c r="I115" s="58"/>
      <c r="J115" s="58"/>
      <c r="K115" s="58"/>
      <c r="L115" s="58"/>
      <c r="M115" s="58"/>
      <c r="N115" s="58"/>
      <c r="O115" s="58"/>
      <c r="P115" s="58"/>
      <c r="Q115" s="8"/>
    </row>
    <row r="116" spans="2:18" s="1" customFormat="1" ht="15" hidden="1" customHeight="1" x14ac:dyDescent="0.25">
      <c r="B116" s="130"/>
      <c r="C116" s="123" t="s">
        <v>81</v>
      </c>
      <c r="D116" s="74"/>
      <c r="E116" s="35"/>
      <c r="F116" s="58"/>
      <c r="G116" s="59"/>
      <c r="H116" s="58"/>
      <c r="I116" s="58"/>
      <c r="J116" s="58"/>
      <c r="K116" s="58"/>
      <c r="L116" s="58"/>
      <c r="M116" s="58"/>
      <c r="N116" s="58"/>
      <c r="O116" s="58"/>
      <c r="P116" s="58"/>
      <c r="Q116" s="8"/>
    </row>
    <row r="117" spans="2:18" s="1" customFormat="1" ht="15" hidden="1" customHeight="1" x14ac:dyDescent="0.25">
      <c r="B117" s="131"/>
      <c r="C117" s="123" t="s">
        <v>5</v>
      </c>
      <c r="D117" s="19"/>
      <c r="E117" s="35"/>
      <c r="F117" s="58">
        <f>SUM(F115:F116)</f>
        <v>0</v>
      </c>
      <c r="G117" s="59"/>
      <c r="H117" s="58"/>
      <c r="I117" s="58">
        <f t="shared" ref="I117:P117" si="52">SUM(I115:I116)</f>
        <v>0</v>
      </c>
      <c r="J117" s="58">
        <f t="shared" si="52"/>
        <v>0</v>
      </c>
      <c r="K117" s="58">
        <f t="shared" si="52"/>
        <v>0</v>
      </c>
      <c r="L117" s="58">
        <f t="shared" si="52"/>
        <v>0</v>
      </c>
      <c r="M117" s="58">
        <f t="shared" si="52"/>
        <v>0</v>
      </c>
      <c r="N117" s="58">
        <f t="shared" si="52"/>
        <v>0</v>
      </c>
      <c r="O117" s="58">
        <f t="shared" si="52"/>
        <v>0</v>
      </c>
      <c r="P117" s="58">
        <f t="shared" si="52"/>
        <v>0</v>
      </c>
      <c r="Q117" s="8"/>
    </row>
    <row r="118" spans="2:18" s="1" customFormat="1" ht="15" customHeight="1" x14ac:dyDescent="0.25">
      <c r="B118" s="129">
        <v>16</v>
      </c>
      <c r="C118" s="175" t="s">
        <v>94</v>
      </c>
      <c r="D118" s="19">
        <v>524</v>
      </c>
      <c r="E118" s="54">
        <v>44165</v>
      </c>
      <c r="F118" s="57">
        <v>1852.76</v>
      </c>
      <c r="G118" s="104">
        <v>561</v>
      </c>
      <c r="H118" s="54">
        <v>44174</v>
      </c>
      <c r="I118" s="57">
        <v>1852.76</v>
      </c>
      <c r="J118" s="57">
        <v>1852.76</v>
      </c>
      <c r="K118" s="57"/>
      <c r="L118" s="57"/>
      <c r="M118" s="57"/>
      <c r="N118" s="57"/>
      <c r="O118" s="15">
        <f>F118-M118-P118</f>
        <v>1852.76</v>
      </c>
      <c r="P118" s="57">
        <v>0</v>
      </c>
      <c r="Q118" s="8"/>
    </row>
    <row r="119" spans="2:18" s="1" customFormat="1" ht="15" hidden="1" customHeight="1" x14ac:dyDescent="0.25">
      <c r="B119" s="130"/>
      <c r="C119" s="174" t="s">
        <v>82</v>
      </c>
      <c r="D119" s="19"/>
      <c r="E119" s="35"/>
      <c r="F119" s="58"/>
      <c r="G119" s="59"/>
      <c r="H119" s="58"/>
      <c r="I119" s="58"/>
      <c r="J119" s="58"/>
      <c r="K119" s="58"/>
      <c r="L119" s="58"/>
      <c r="M119" s="58"/>
      <c r="N119" s="58"/>
      <c r="O119" s="58"/>
      <c r="P119" s="58"/>
      <c r="Q119" s="8"/>
    </row>
    <row r="120" spans="2:18" s="1" customFormat="1" ht="15" customHeight="1" x14ac:dyDescent="0.25">
      <c r="B120" s="131"/>
      <c r="C120" s="73" t="s">
        <v>5</v>
      </c>
      <c r="D120" s="19"/>
      <c r="E120" s="35"/>
      <c r="F120" s="58">
        <f>SUM(F118:F119)</f>
        <v>1852.76</v>
      </c>
      <c r="G120" s="59"/>
      <c r="H120" s="58"/>
      <c r="I120" s="58">
        <f t="shared" ref="I120:P120" si="53">SUM(I118:I119)</f>
        <v>1852.76</v>
      </c>
      <c r="J120" s="58">
        <f t="shared" si="53"/>
        <v>1852.76</v>
      </c>
      <c r="K120" s="58">
        <f t="shared" si="53"/>
        <v>0</v>
      </c>
      <c r="L120" s="58">
        <f t="shared" si="53"/>
        <v>0</v>
      </c>
      <c r="M120" s="58">
        <f t="shared" si="53"/>
        <v>0</v>
      </c>
      <c r="N120" s="58">
        <f t="shared" si="53"/>
        <v>0</v>
      </c>
      <c r="O120" s="58">
        <f t="shared" si="53"/>
        <v>1852.76</v>
      </c>
      <c r="P120" s="58">
        <f t="shared" si="53"/>
        <v>0</v>
      </c>
      <c r="Q120" s="8"/>
    </row>
    <row r="121" spans="2:18" s="1" customFormat="1" ht="15" hidden="1" customHeight="1" x14ac:dyDescent="0.25">
      <c r="B121" s="129">
        <v>28</v>
      </c>
      <c r="C121" s="138" t="s">
        <v>79</v>
      </c>
      <c r="D121" s="19"/>
      <c r="E121" s="35"/>
      <c r="F121" s="58"/>
      <c r="G121" s="59"/>
      <c r="H121" s="58"/>
      <c r="I121" s="58"/>
      <c r="J121" s="58"/>
      <c r="K121" s="58"/>
      <c r="L121" s="58"/>
      <c r="M121" s="58"/>
      <c r="N121" s="58"/>
      <c r="O121" s="58"/>
      <c r="P121" s="58"/>
      <c r="Q121" s="8"/>
    </row>
    <row r="122" spans="2:18" s="1" customFormat="1" ht="15" hidden="1" customHeight="1" x14ac:dyDescent="0.25">
      <c r="B122" s="130"/>
      <c r="C122" s="139"/>
      <c r="D122" s="19"/>
      <c r="E122" s="35"/>
      <c r="F122" s="58"/>
      <c r="G122" s="59"/>
      <c r="H122" s="58"/>
      <c r="I122" s="58"/>
      <c r="J122" s="58"/>
      <c r="K122" s="58"/>
      <c r="L122" s="58"/>
      <c r="M122" s="58"/>
      <c r="N122" s="58"/>
      <c r="O122" s="58"/>
      <c r="P122" s="58"/>
      <c r="Q122" s="8"/>
    </row>
    <row r="123" spans="2:18" s="1" customFormat="1" ht="15" hidden="1" customHeight="1" x14ac:dyDescent="0.25">
      <c r="B123" s="131"/>
      <c r="C123" s="73" t="s">
        <v>5</v>
      </c>
      <c r="D123" s="19"/>
      <c r="E123" s="35"/>
      <c r="F123" s="58">
        <f>SUM(F121:F122)</f>
        <v>0</v>
      </c>
      <c r="G123" s="59"/>
      <c r="H123" s="58"/>
      <c r="I123" s="58">
        <f>SUM(I113:I114)</f>
        <v>0</v>
      </c>
      <c r="J123" s="58">
        <f t="shared" ref="J123:P123" si="54">SUM(J113:J114)</f>
        <v>0</v>
      </c>
      <c r="K123" s="58">
        <f t="shared" si="54"/>
        <v>0</v>
      </c>
      <c r="L123" s="58">
        <f t="shared" si="54"/>
        <v>0</v>
      </c>
      <c r="M123" s="58">
        <f t="shared" si="54"/>
        <v>0</v>
      </c>
      <c r="N123" s="58">
        <f t="shared" si="54"/>
        <v>0</v>
      </c>
      <c r="O123" s="58">
        <f t="shared" si="54"/>
        <v>0</v>
      </c>
      <c r="P123" s="58">
        <f t="shared" si="54"/>
        <v>0</v>
      </c>
      <c r="Q123" s="8"/>
    </row>
    <row r="124" spans="2:18" s="1" customFormat="1" x14ac:dyDescent="0.25">
      <c r="B124" s="69"/>
      <c r="C124" s="70" t="s">
        <v>4</v>
      </c>
      <c r="D124" s="19"/>
      <c r="E124" s="71"/>
      <c r="F124" s="25">
        <f>F13+F16+F18+F21+F23+F26+F33+F37+F45+F50+F56+F59+F62+F65+F68+F71+F74+F76+F78+F80+F82+F84+F87+F90+F92+F95+F98+F103+F101+F105+F108+F114+F123+F117+F111+F120</f>
        <v>437947.9200000001</v>
      </c>
      <c r="G124" s="25"/>
      <c r="H124" s="25"/>
      <c r="I124" s="25">
        <f t="shared" ref="I124:Q124" si="55">I13+I16+I18+I21+I23+I26+I33+I37+I45+I50+I56+I59+I62+I65+I68+I71+I74+I76+I78+I80+I82+I84+I87+I90+I92+I95+I98+I103+I101+I105+I108+I114+I123+I117+I111+I120</f>
        <v>437710.67000000004</v>
      </c>
      <c r="J124" s="25">
        <f t="shared" si="55"/>
        <v>437710.67000000004</v>
      </c>
      <c r="K124" s="25">
        <f t="shared" si="55"/>
        <v>0</v>
      </c>
      <c r="L124" s="25">
        <f t="shared" si="55"/>
        <v>0</v>
      </c>
      <c r="M124" s="25">
        <f t="shared" si="55"/>
        <v>237.25</v>
      </c>
      <c r="N124" s="25">
        <f t="shared" si="55"/>
        <v>5038.59</v>
      </c>
      <c r="O124" s="25">
        <f t="shared" si="55"/>
        <v>338000</v>
      </c>
      <c r="P124" s="25">
        <f t="shared" si="55"/>
        <v>94672.080000000016</v>
      </c>
      <c r="Q124" s="25">
        <f t="shared" si="55"/>
        <v>1788.91</v>
      </c>
      <c r="R124" s="25">
        <f>R13+R16+R18+R21+R23+R26+R33+R37+R45+R50+R56+R59+R62+R65+R68+R71+R74+R76+R78+R80+R82+R84+R87+R90+R92+R95+R98+R103+R101+R105+R108</f>
        <v>0</v>
      </c>
    </row>
    <row r="125" spans="2:18" x14ac:dyDescent="0.25">
      <c r="C125" s="12"/>
      <c r="D125" s="38"/>
      <c r="E125" s="39"/>
      <c r="F125" s="29"/>
      <c r="G125" s="40"/>
      <c r="H125" s="29"/>
      <c r="I125" s="11"/>
      <c r="J125" s="11"/>
      <c r="K125" s="11"/>
      <c r="L125" s="11"/>
      <c r="M125" s="11"/>
      <c r="N125" s="11"/>
      <c r="O125" s="72"/>
      <c r="P125" s="72"/>
    </row>
    <row r="126" spans="2:18" ht="15.75" customHeight="1" x14ac:dyDescent="0.25">
      <c r="B126" s="137" t="s">
        <v>62</v>
      </c>
      <c r="C126" s="137"/>
      <c r="D126" s="12"/>
      <c r="E126" s="41" t="s">
        <v>45</v>
      </c>
      <c r="F126" s="41"/>
      <c r="G126" s="42"/>
      <c r="H126" s="41"/>
      <c r="I126" s="41"/>
      <c r="J126" s="41"/>
      <c r="K126" s="106" t="s">
        <v>63</v>
      </c>
      <c r="L126" s="140" t="s">
        <v>63</v>
      </c>
      <c r="M126" s="140"/>
      <c r="N126" s="140"/>
      <c r="O126" s="140"/>
      <c r="P126" s="140"/>
      <c r="Q126" s="140"/>
    </row>
    <row r="127" spans="2:18" ht="15.75" customHeight="1" x14ac:dyDescent="0.25">
      <c r="B127" s="63" t="s">
        <v>46</v>
      </c>
      <c r="C127" s="43"/>
      <c r="D127" s="12"/>
      <c r="E127" s="135" t="s">
        <v>3</v>
      </c>
      <c r="F127" s="135"/>
      <c r="G127" s="135"/>
      <c r="H127" s="135"/>
      <c r="I127" s="135"/>
      <c r="J127" s="117"/>
      <c r="K127" s="107" t="s">
        <v>63</v>
      </c>
      <c r="L127" s="143" t="s">
        <v>64</v>
      </c>
      <c r="M127" s="143"/>
      <c r="N127" s="143"/>
      <c r="O127" s="143"/>
      <c r="P127" s="143"/>
    </row>
    <row r="128" spans="2:18" x14ac:dyDescent="0.25">
      <c r="B128" s="52"/>
      <c r="C128" s="45"/>
      <c r="D128" s="12"/>
      <c r="E128" s="46"/>
      <c r="F128" s="44"/>
      <c r="G128" s="47"/>
      <c r="H128" s="44"/>
      <c r="I128" s="48"/>
      <c r="J128" s="48"/>
      <c r="K128" s="136"/>
      <c r="L128" s="136"/>
      <c r="M128" s="136"/>
      <c r="N128" s="49"/>
      <c r="O128" s="50"/>
    </row>
    <row r="129" spans="2:16" x14ac:dyDescent="0.25">
      <c r="B129" s="52"/>
      <c r="C129" s="34"/>
      <c r="D129" s="12"/>
      <c r="E129" s="5"/>
      <c r="F129" s="11"/>
      <c r="G129" s="13"/>
      <c r="H129" s="11"/>
      <c r="I129" s="108" t="s">
        <v>65</v>
      </c>
      <c r="J129" s="48"/>
      <c r="K129" s="134"/>
      <c r="L129" s="134"/>
      <c r="M129" s="134"/>
      <c r="N129" s="134"/>
    </row>
    <row r="130" spans="2:16" x14ac:dyDescent="0.25">
      <c r="B130" s="52"/>
      <c r="C130" s="34"/>
      <c r="D130" s="12"/>
      <c r="E130" s="5"/>
      <c r="F130" s="11"/>
      <c r="G130" s="13"/>
      <c r="H130" s="173" t="s">
        <v>66</v>
      </c>
      <c r="I130" s="173"/>
      <c r="J130" s="173"/>
      <c r="K130" s="116"/>
      <c r="L130" s="116"/>
      <c r="M130" s="116"/>
      <c r="N130" s="116"/>
      <c r="O130" s="62" t="s">
        <v>2</v>
      </c>
    </row>
    <row r="131" spans="2:16" x14ac:dyDescent="0.25">
      <c r="B131" s="52"/>
      <c r="C131" s="34"/>
      <c r="D131" s="12"/>
      <c r="E131" s="5"/>
      <c r="F131" s="11"/>
      <c r="G131" s="13"/>
      <c r="H131" s="11"/>
      <c r="I131" s="48"/>
      <c r="J131" s="48"/>
      <c r="K131" s="116"/>
      <c r="L131" s="116"/>
      <c r="M131" s="116"/>
      <c r="N131" s="116"/>
      <c r="O131" s="64" t="s">
        <v>0</v>
      </c>
    </row>
    <row r="132" spans="2:16" x14ac:dyDescent="0.25">
      <c r="C132" s="12"/>
      <c r="D132" s="12"/>
      <c r="E132" s="5"/>
      <c r="F132" s="11"/>
      <c r="G132" s="13"/>
      <c r="H132" s="11"/>
      <c r="I132" s="11"/>
      <c r="J132" s="11"/>
      <c r="K132" s="11"/>
      <c r="L132" s="11"/>
      <c r="M132" s="11"/>
      <c r="N132" s="11"/>
      <c r="O132" s="62"/>
    </row>
    <row r="133" spans="2:16" x14ac:dyDescent="0.25">
      <c r="C133" s="12"/>
      <c r="D133" s="12"/>
      <c r="E133" s="5" t="s">
        <v>1</v>
      </c>
      <c r="F133" s="11"/>
      <c r="G133" s="13"/>
      <c r="H133" s="11" t="s">
        <v>69</v>
      </c>
      <c r="I133" s="11"/>
      <c r="J133" s="11"/>
      <c r="K133" s="11"/>
      <c r="L133" s="11"/>
      <c r="M133" s="11"/>
      <c r="N133" s="11"/>
      <c r="O133" s="64"/>
    </row>
    <row r="134" spans="2:16" x14ac:dyDescent="0.25">
      <c r="C134" s="12"/>
      <c r="D134" s="12"/>
      <c r="E134" s="5" t="s">
        <v>1</v>
      </c>
      <c r="F134" s="11"/>
      <c r="G134" s="13"/>
      <c r="H134" s="11"/>
      <c r="I134" s="11"/>
      <c r="J134" s="11"/>
      <c r="K134" s="11"/>
      <c r="L134" s="11"/>
      <c r="M134" s="11"/>
      <c r="N134" s="11"/>
      <c r="O134" s="11"/>
    </row>
    <row r="135" spans="2:16" x14ac:dyDescent="0.25">
      <c r="B135"/>
      <c r="C135" s="11"/>
      <c r="F135" s="11"/>
      <c r="G135" s="13"/>
      <c r="H135" s="11"/>
      <c r="I135" s="11"/>
      <c r="J135" s="11"/>
      <c r="K135" s="11"/>
      <c r="L135" s="11"/>
      <c r="M135" s="11"/>
      <c r="N135" s="11"/>
      <c r="O135" s="11"/>
      <c r="P135" s="1"/>
    </row>
  </sheetData>
  <mergeCells count="68">
    <mergeCell ref="H130:J130"/>
    <mergeCell ref="C109:C110"/>
    <mergeCell ref="B106:B108"/>
    <mergeCell ref="B109:B111"/>
    <mergeCell ref="C121:C122"/>
    <mergeCell ref="B121:B123"/>
    <mergeCell ref="C112:C113"/>
    <mergeCell ref="B115:B117"/>
    <mergeCell ref="B118:B120"/>
    <mergeCell ref="F5:F6"/>
    <mergeCell ref="C106:C107"/>
    <mergeCell ref="C19:C20"/>
    <mergeCell ref="C7:C12"/>
    <mergeCell ref="C51:C53"/>
    <mergeCell ref="C34:C36"/>
    <mergeCell ref="C27:C30"/>
    <mergeCell ref="C46:C49"/>
    <mergeCell ref="C69:C70"/>
    <mergeCell ref="C66:C67"/>
    <mergeCell ref="C72:C73"/>
    <mergeCell ref="B24:B26"/>
    <mergeCell ref="D5:D6"/>
    <mergeCell ref="E5:E6"/>
    <mergeCell ref="B51:B56"/>
    <mergeCell ref="M4:M6"/>
    <mergeCell ref="B7:B13"/>
    <mergeCell ref="C24:C25"/>
    <mergeCell ref="B4:B6"/>
    <mergeCell ref="C4:C6"/>
    <mergeCell ref="D4:F4"/>
    <mergeCell ref="B19:B21"/>
    <mergeCell ref="B22:B23"/>
    <mergeCell ref="B14:B16"/>
    <mergeCell ref="C14:C15"/>
    <mergeCell ref="B17:B18"/>
    <mergeCell ref="B46:B50"/>
    <mergeCell ref="B99:B100"/>
    <mergeCell ref="L127:P127"/>
    <mergeCell ref="B104:B105"/>
    <mergeCell ref="C99:C100"/>
    <mergeCell ref="B27:B33"/>
    <mergeCell ref="B34:B37"/>
    <mergeCell ref="B57:B59"/>
    <mergeCell ref="C63:C64"/>
    <mergeCell ref="C57:C58"/>
    <mergeCell ref="B60:B62"/>
    <mergeCell ref="B63:B65"/>
    <mergeCell ref="B88:B90"/>
    <mergeCell ref="B77:B78"/>
    <mergeCell ref="B79:B80"/>
    <mergeCell ref="B81:B82"/>
    <mergeCell ref="K129:N129"/>
    <mergeCell ref="E127:I127"/>
    <mergeCell ref="K128:M128"/>
    <mergeCell ref="B126:C126"/>
    <mergeCell ref="C85:C86"/>
    <mergeCell ref="C88:C89"/>
    <mergeCell ref="L126:Q126"/>
    <mergeCell ref="B91:B92"/>
    <mergeCell ref="B93:B95"/>
    <mergeCell ref="B96:B98"/>
    <mergeCell ref="B102:B103"/>
    <mergeCell ref="B85:B87"/>
    <mergeCell ref="B69:B71"/>
    <mergeCell ref="B66:B68"/>
    <mergeCell ref="B83:B84"/>
    <mergeCell ref="B75:B76"/>
    <mergeCell ref="B72:B74"/>
  </mergeCells>
  <pageMargins left="0.2" right="0.2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MARTIE</vt:lpstr>
      <vt:lpstr>'PL MARTIE'!Print_Titles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Ionescu</cp:lastModifiedBy>
  <cp:lastPrinted>2020-12-22T09:13:35Z</cp:lastPrinted>
  <dcterms:created xsi:type="dcterms:W3CDTF">2017-06-21T10:50:40Z</dcterms:created>
  <dcterms:modified xsi:type="dcterms:W3CDTF">2020-12-22T09:23:05Z</dcterms:modified>
</cp:coreProperties>
</file>