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685" windowWidth="15150" windowHeight="540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L79" i="3" l="1"/>
  <c r="Q43" i="3" l="1"/>
  <c r="P120" i="3" l="1"/>
  <c r="Q67" i="3"/>
  <c r="P25" i="3" l="1"/>
  <c r="L25" i="3"/>
  <c r="I25" i="3"/>
  <c r="F25" i="3"/>
  <c r="O29" i="3" l="1"/>
  <c r="O27" i="3" l="1"/>
  <c r="O15" i="3" l="1"/>
  <c r="O14" i="3"/>
  <c r="P97" i="3"/>
  <c r="N97" i="3"/>
  <c r="M97" i="3"/>
  <c r="L97" i="3"/>
  <c r="K97" i="3"/>
  <c r="J97" i="3"/>
  <c r="I97" i="3"/>
  <c r="F97" i="3"/>
  <c r="P88" i="3"/>
  <c r="N88" i="3"/>
  <c r="M88" i="3"/>
  <c r="L88" i="3"/>
  <c r="K88" i="3"/>
  <c r="J88" i="3"/>
  <c r="I88" i="3"/>
  <c r="F88" i="3"/>
  <c r="O24" i="3"/>
  <c r="P33" i="3"/>
  <c r="N33" i="3"/>
  <c r="M33" i="3"/>
  <c r="L33" i="3"/>
  <c r="K33" i="3"/>
  <c r="J33" i="3"/>
  <c r="I33" i="3"/>
  <c r="F33" i="3"/>
  <c r="P30" i="3"/>
  <c r="N30" i="3"/>
  <c r="M30" i="3"/>
  <c r="L30" i="3"/>
  <c r="K30" i="3"/>
  <c r="J30" i="3"/>
  <c r="I30" i="3"/>
  <c r="F30" i="3"/>
  <c r="N25" i="3"/>
  <c r="M25" i="3"/>
  <c r="K25" i="3"/>
  <c r="J25" i="3"/>
  <c r="O96" i="3"/>
  <c r="O32" i="3" l="1"/>
  <c r="O38" i="3"/>
  <c r="O37" i="3"/>
  <c r="O13" i="3" l="1"/>
  <c r="O9" i="3"/>
  <c r="O10" i="3"/>
  <c r="O83" i="3"/>
  <c r="O87" i="3"/>
  <c r="O88" i="3" s="1"/>
  <c r="O77" i="3" l="1"/>
  <c r="O53" i="3" l="1"/>
  <c r="O54" i="3"/>
  <c r="O52" i="3"/>
  <c r="O51" i="3"/>
  <c r="O50" i="3"/>
  <c r="O49" i="3"/>
  <c r="O48" i="3"/>
  <c r="O65" i="3"/>
  <c r="O64" i="3"/>
  <c r="O63" i="3"/>
  <c r="O66" i="3"/>
  <c r="O62" i="3"/>
  <c r="O19" i="3"/>
  <c r="O20" i="3" l="1"/>
  <c r="O18" i="3"/>
  <c r="O11" i="3" l="1"/>
  <c r="O12" i="3"/>
  <c r="O8" i="3"/>
  <c r="O7" i="3"/>
  <c r="O101" i="3" l="1"/>
  <c r="O26" i="3"/>
  <c r="O30" i="3" s="1"/>
  <c r="R67" i="3" l="1"/>
  <c r="Q21" i="3"/>
  <c r="R21" i="3"/>
  <c r="P132" i="3" l="1"/>
  <c r="N132" i="3"/>
  <c r="M132" i="3"/>
  <c r="L132" i="3"/>
  <c r="K132" i="3"/>
  <c r="J132" i="3"/>
  <c r="I132" i="3"/>
  <c r="O103" i="3"/>
  <c r="O105" i="3"/>
  <c r="O98" i="3"/>
  <c r="O130" i="3"/>
  <c r="O132" i="3" s="1"/>
  <c r="F135" i="3" l="1"/>
  <c r="F132" i="3"/>
  <c r="P129" i="3"/>
  <c r="O129" i="3"/>
  <c r="N129" i="3"/>
  <c r="M129" i="3"/>
  <c r="L129" i="3"/>
  <c r="K129" i="3"/>
  <c r="J129" i="3"/>
  <c r="I129" i="3"/>
  <c r="F129" i="3"/>
  <c r="P126" i="3"/>
  <c r="N126" i="3"/>
  <c r="M126" i="3"/>
  <c r="L126" i="3"/>
  <c r="K126" i="3"/>
  <c r="J126" i="3"/>
  <c r="I126" i="3"/>
  <c r="F126" i="3"/>
  <c r="P107" i="3"/>
  <c r="N107" i="3"/>
  <c r="M107" i="3"/>
  <c r="L107" i="3"/>
  <c r="K107" i="3"/>
  <c r="J107" i="3"/>
  <c r="I107" i="3"/>
  <c r="F107" i="3"/>
  <c r="P73" i="3"/>
  <c r="O73" i="3"/>
  <c r="N73" i="3"/>
  <c r="M73" i="3"/>
  <c r="L73" i="3"/>
  <c r="K73" i="3"/>
  <c r="J73" i="3"/>
  <c r="I73" i="3"/>
  <c r="F73" i="3"/>
  <c r="P67" i="3"/>
  <c r="N67" i="3"/>
  <c r="M67" i="3"/>
  <c r="L67" i="3"/>
  <c r="K67" i="3"/>
  <c r="J67" i="3"/>
  <c r="I67" i="3"/>
  <c r="F67" i="3"/>
  <c r="P43" i="3"/>
  <c r="N43" i="3"/>
  <c r="M43" i="3"/>
  <c r="L43" i="3"/>
  <c r="K43" i="3"/>
  <c r="J43" i="3"/>
  <c r="I43" i="3"/>
  <c r="F43" i="3"/>
  <c r="L135" i="3"/>
  <c r="K135" i="3"/>
  <c r="J135" i="3"/>
  <c r="I135" i="3"/>
  <c r="O23" i="3" l="1"/>
  <c r="O25" i="3" s="1"/>
  <c r="M17" i="3" l="1"/>
  <c r="O125" i="3"/>
  <c r="O126" i="3" s="1"/>
  <c r="O116" i="3" l="1"/>
  <c r="O93" i="3"/>
  <c r="O31" i="3" l="1"/>
  <c r="O33" i="3" s="1"/>
  <c r="O45" i="3"/>
  <c r="P123" i="3" l="1"/>
  <c r="N123" i="3"/>
  <c r="M123" i="3"/>
  <c r="L123" i="3"/>
  <c r="K123" i="3"/>
  <c r="J123" i="3"/>
  <c r="I123" i="3"/>
  <c r="F123" i="3"/>
  <c r="J36" i="3" l="1"/>
  <c r="O121" i="3" l="1"/>
  <c r="O123" i="3" s="1"/>
  <c r="O108" i="3"/>
  <c r="O107" i="3"/>
  <c r="O95" i="3"/>
  <c r="O97" i="3" s="1"/>
  <c r="O91" i="3"/>
  <c r="O58" i="3"/>
  <c r="O59" i="3"/>
  <c r="O60" i="3"/>
  <c r="O57" i="3"/>
  <c r="O46" i="3"/>
  <c r="O44" i="3"/>
  <c r="O111" i="3"/>
  <c r="O43" i="3" l="1"/>
  <c r="O34" i="3" l="1"/>
  <c r="O74" i="3" l="1"/>
  <c r="O68" i="3"/>
  <c r="O67" i="3" l="1"/>
  <c r="P135" i="3"/>
  <c r="O135" i="3"/>
  <c r="N135" i="3"/>
  <c r="M135" i="3"/>
  <c r="O89" i="3" l="1"/>
  <c r="O118" i="3" l="1"/>
  <c r="O114" i="3" l="1"/>
  <c r="Q17" i="3" l="1"/>
  <c r="P17" i="3"/>
  <c r="N17" i="3"/>
  <c r="L17" i="3"/>
  <c r="K17" i="3"/>
  <c r="J17" i="3"/>
  <c r="I17" i="3"/>
  <c r="R136" i="3"/>
  <c r="P21" i="3"/>
  <c r="N21" i="3"/>
  <c r="M21" i="3"/>
  <c r="L21" i="3"/>
  <c r="K21" i="3"/>
  <c r="J21" i="3"/>
  <c r="I21" i="3"/>
  <c r="F21" i="3"/>
  <c r="F17" i="3"/>
  <c r="Q56" i="3"/>
  <c r="P56" i="3"/>
  <c r="N56" i="3"/>
  <c r="M56" i="3"/>
  <c r="L56" i="3"/>
  <c r="K56" i="3"/>
  <c r="J56" i="3"/>
  <c r="I56" i="3"/>
  <c r="F56" i="3"/>
  <c r="P85" i="3" l="1"/>
  <c r="J47" i="3"/>
  <c r="P94" i="3" l="1"/>
  <c r="N94" i="3"/>
  <c r="M94" i="3"/>
  <c r="L94" i="3"/>
  <c r="K94" i="3"/>
  <c r="J94" i="3"/>
  <c r="I94" i="3"/>
  <c r="F94" i="3"/>
  <c r="O94" i="3"/>
  <c r="O21" i="3" l="1"/>
  <c r="N85" i="3" l="1"/>
  <c r="M85" i="3"/>
  <c r="L85" i="3"/>
  <c r="K85" i="3"/>
  <c r="J85" i="3"/>
  <c r="I85" i="3"/>
  <c r="F85" i="3"/>
  <c r="P82" i="3" l="1"/>
  <c r="N82" i="3"/>
  <c r="M82" i="3"/>
  <c r="L82" i="3"/>
  <c r="K82" i="3"/>
  <c r="J82" i="3"/>
  <c r="I82" i="3"/>
  <c r="F82" i="3"/>
  <c r="P113" i="3" l="1"/>
  <c r="N113" i="3"/>
  <c r="M113" i="3"/>
  <c r="L113" i="3"/>
  <c r="K113" i="3"/>
  <c r="J113" i="3"/>
  <c r="I113" i="3"/>
  <c r="F113" i="3"/>
  <c r="P104" i="3"/>
  <c r="O104" i="3"/>
  <c r="N104" i="3"/>
  <c r="M104" i="3"/>
  <c r="L104" i="3"/>
  <c r="K104" i="3"/>
  <c r="J104" i="3"/>
  <c r="I104" i="3"/>
  <c r="F104" i="3"/>
  <c r="O56" i="3"/>
  <c r="O85" i="3"/>
  <c r="O120" i="3" l="1"/>
  <c r="N120" i="3"/>
  <c r="M120" i="3"/>
  <c r="L120" i="3"/>
  <c r="K120" i="3"/>
  <c r="J120" i="3"/>
  <c r="I120" i="3"/>
  <c r="F120" i="3"/>
  <c r="P117" i="3" l="1"/>
  <c r="O117" i="3"/>
  <c r="N117" i="3"/>
  <c r="M117" i="3"/>
  <c r="L117" i="3"/>
  <c r="K117" i="3"/>
  <c r="J117" i="3"/>
  <c r="I117" i="3"/>
  <c r="F117" i="3"/>
  <c r="P79" i="3" l="1"/>
  <c r="J110" i="3"/>
  <c r="O82" i="3"/>
  <c r="J79" i="3" l="1"/>
  <c r="I79" i="3"/>
  <c r="F79" i="3"/>
  <c r="P115" i="3" l="1"/>
  <c r="L115" i="3"/>
  <c r="J115" i="3"/>
  <c r="I115" i="3"/>
  <c r="F115" i="3"/>
  <c r="O113" i="3"/>
  <c r="P110" i="3"/>
  <c r="N110" i="3"/>
  <c r="M110" i="3"/>
  <c r="L110" i="3"/>
  <c r="K110" i="3"/>
  <c r="I110" i="3"/>
  <c r="F110" i="3"/>
  <c r="O110" i="3"/>
  <c r="P102" i="3"/>
  <c r="N102" i="3"/>
  <c r="M102" i="3"/>
  <c r="L102" i="3"/>
  <c r="K102" i="3"/>
  <c r="J102" i="3"/>
  <c r="I102" i="3"/>
  <c r="F102" i="3"/>
  <c r="P100" i="3"/>
  <c r="N100" i="3"/>
  <c r="M100" i="3"/>
  <c r="L100" i="3"/>
  <c r="K100" i="3"/>
  <c r="J100" i="3"/>
  <c r="I100" i="3"/>
  <c r="F100" i="3"/>
  <c r="P92" i="3"/>
  <c r="O92" i="3"/>
  <c r="N92" i="3"/>
  <c r="M92" i="3"/>
  <c r="L92" i="3"/>
  <c r="K92" i="3"/>
  <c r="J92" i="3"/>
  <c r="I92" i="3"/>
  <c r="F92" i="3"/>
  <c r="P90" i="3"/>
  <c r="O90" i="3"/>
  <c r="N90" i="3"/>
  <c r="M90" i="3"/>
  <c r="L90" i="3"/>
  <c r="K90" i="3"/>
  <c r="J90" i="3"/>
  <c r="I90" i="3"/>
  <c r="F90" i="3"/>
  <c r="N79" i="3"/>
  <c r="M79" i="3"/>
  <c r="K79" i="3"/>
  <c r="O79" i="3"/>
  <c r="P76" i="3"/>
  <c r="N76" i="3"/>
  <c r="M76" i="3"/>
  <c r="L76" i="3"/>
  <c r="K76" i="3"/>
  <c r="J76" i="3"/>
  <c r="I76" i="3"/>
  <c r="F76" i="3"/>
  <c r="P70" i="3"/>
  <c r="N70" i="3"/>
  <c r="M70" i="3"/>
  <c r="L70" i="3"/>
  <c r="K70" i="3"/>
  <c r="J70" i="3"/>
  <c r="I70" i="3"/>
  <c r="F70" i="3"/>
  <c r="P61" i="3"/>
  <c r="N61" i="3"/>
  <c r="M61" i="3"/>
  <c r="L61" i="3"/>
  <c r="K61" i="3"/>
  <c r="J61" i="3"/>
  <c r="I61" i="3"/>
  <c r="F61" i="3"/>
  <c r="P47" i="3"/>
  <c r="N47" i="3"/>
  <c r="M47" i="3"/>
  <c r="L47" i="3"/>
  <c r="K47" i="3"/>
  <c r="I47" i="3"/>
  <c r="F47" i="3"/>
  <c r="O47" i="3"/>
  <c r="P36" i="3"/>
  <c r="N36" i="3"/>
  <c r="M36" i="3"/>
  <c r="L36" i="3"/>
  <c r="K36" i="3"/>
  <c r="I36" i="3"/>
  <c r="F36" i="3"/>
  <c r="Q136" i="3"/>
  <c r="K136" i="3" l="1"/>
  <c r="N136" i="3"/>
  <c r="L136" i="3"/>
  <c r="O115" i="3"/>
  <c r="M136" i="3"/>
  <c r="I136" i="3"/>
  <c r="F136" i="3"/>
  <c r="J136" i="3"/>
  <c r="O70" i="3"/>
  <c r="O76" i="3"/>
  <c r="O100" i="3"/>
  <c r="O102" i="3"/>
  <c r="O61" i="3"/>
  <c r="O36" i="3"/>
  <c r="O17" i="3" l="1"/>
  <c r="P136" i="3"/>
  <c r="O136" i="3" l="1"/>
</calcChain>
</file>

<file path=xl/sharedStrings.xml><?xml version="1.0" encoding="utf-8"?>
<sst xmlns="http://schemas.openxmlformats.org/spreadsheetml/2006/main" count="234" uniqueCount="143">
  <si>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</si>
  <si>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</si>
  <si>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</si>
  <si>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</si>
  <si>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</si>
  <si>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</si>
  <si>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</si>
  <si>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</si>
  <si>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</si>
  <si>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</si>
  <si>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</si>
  <si>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</si>
  <si>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</si>
  <si>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</si>
  <si>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</si>
  <si>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</si>
  <si>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</si>
  <si>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</si>
  <si>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</si>
  <si>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</si>
  <si>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</si>
  <si>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</si>
  <si>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</si>
  <si>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</si>
  <si>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</si>
  <si>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</si>
  <si>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</si>
  <si>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</si>
  <si>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</si>
  <si>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</si>
  <si>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</si>
  <si>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</si>
  <si>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</si>
  <si>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</si>
  <si>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</si>
  <si>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</si>
  <si>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</si>
  <si>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</si>
  <si>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</si>
  <si>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</si>
  <si>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</si>
  <si>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</si>
  <si>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</si>
  <si>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</si>
  <si>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</si>
  <si>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</si>
  <si>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</si>
  <si>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</si>
  <si>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</si>
  <si>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</si>
  <si>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</si>
  <si>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</si>
  <si>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</si>
  <si>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</si>
  <si>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</si>
  <si>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</si>
  <si>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</si>
  <si>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</si>
  <si>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</si>
  <si>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</si>
  <si>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</si>
  <si>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</si>
  <si>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</si>
  <si>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</si>
  <si>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</si>
  <si>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</si>
  <si>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</si>
  <si>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</si>
  <si>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</si>
  <si>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 xml:space="preserve">M-G EXIM </t>
  </si>
  <si>
    <t>ROMITALIA</t>
  </si>
  <si>
    <t>FILIP MED HELP</t>
  </si>
  <si>
    <t>LINDE GAZ</t>
  </si>
  <si>
    <t xml:space="preserve">SONOROM </t>
  </si>
  <si>
    <t xml:space="preserve">WESOUND AMG </t>
  </si>
  <si>
    <t>A AUDIO ALFA SRL</t>
  </si>
  <si>
    <t>ACCES MEDICAL DEVICES</t>
  </si>
  <si>
    <t>ADAPTARE</t>
  </si>
  <si>
    <t>RECUPERARE</t>
  </si>
  <si>
    <t xml:space="preserve"> MEDICAL </t>
  </si>
  <si>
    <t>dec 2020</t>
  </si>
  <si>
    <t>04279</t>
  </si>
  <si>
    <t>13995</t>
  </si>
  <si>
    <t>noiembrie</t>
  </si>
  <si>
    <t xml:space="preserve">THERANOVA </t>
  </si>
  <si>
    <t>AGENT MEDICAL</t>
  </si>
  <si>
    <t>ian 2021</t>
  </si>
  <si>
    <t>00011</t>
  </si>
  <si>
    <t>174282</t>
  </si>
  <si>
    <t>1906</t>
  </si>
  <si>
    <t>1907</t>
  </si>
  <si>
    <t>1904</t>
  </si>
  <si>
    <t>1905</t>
  </si>
  <si>
    <t>1903</t>
  </si>
  <si>
    <t>172602</t>
  </si>
  <si>
    <t>04327</t>
  </si>
  <si>
    <t>31-12-2020</t>
  </si>
  <si>
    <t>30-12-2020</t>
  </si>
  <si>
    <t>172603</t>
  </si>
  <si>
    <t>1574214</t>
  </si>
  <si>
    <t>CJ00011</t>
  </si>
  <si>
    <t>825</t>
  </si>
  <si>
    <t>17</t>
  </si>
  <si>
    <t>BSX212493</t>
  </si>
  <si>
    <t>CLOF04327</t>
  </si>
  <si>
    <t>12167</t>
  </si>
  <si>
    <t>CAS1</t>
  </si>
  <si>
    <t>18-12-2020</t>
  </si>
  <si>
    <t>1000153835</t>
  </si>
  <si>
    <t>1000153834</t>
  </si>
  <si>
    <t>1000153833</t>
  </si>
  <si>
    <t>1000153832</t>
  </si>
  <si>
    <t>1000153831</t>
  </si>
  <si>
    <t>1000153830</t>
  </si>
  <si>
    <t>1000153836</t>
  </si>
  <si>
    <t>1684</t>
  </si>
  <si>
    <t>92463</t>
  </si>
  <si>
    <t>88848</t>
  </si>
  <si>
    <t>88849</t>
  </si>
  <si>
    <t>92464</t>
  </si>
  <si>
    <t>88850</t>
  </si>
  <si>
    <t>92405</t>
  </si>
  <si>
    <t>88847</t>
  </si>
  <si>
    <t>MSNMM 51</t>
  </si>
  <si>
    <t>869</t>
  </si>
  <si>
    <t>320200872</t>
  </si>
  <si>
    <t>320200902</t>
  </si>
  <si>
    <t>32431</t>
  </si>
  <si>
    <t>32432</t>
  </si>
  <si>
    <t>FEORP00014242</t>
  </si>
  <si>
    <t>2400574</t>
  </si>
  <si>
    <t>0500515</t>
  </si>
  <si>
    <t>23-12-2020</t>
  </si>
  <si>
    <t>2400573</t>
  </si>
  <si>
    <t>ORTO F 23495</t>
  </si>
  <si>
    <t>14000196</t>
  </si>
  <si>
    <t>192</t>
  </si>
  <si>
    <t>91872</t>
  </si>
  <si>
    <t>90540</t>
  </si>
  <si>
    <t>14242</t>
  </si>
  <si>
    <t>,</t>
  </si>
  <si>
    <t>Centralizatorul facturilor aferente dispozitivelor medicale platite in luna ianuarie 2021</t>
  </si>
  <si>
    <t xml:space="preserve"> BERNASOUND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</si>
</sst>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23" fillId="2" borderId="6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  <xf numFmtId="0" fontId="2" fillId="2" borderId="2" xfId="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4" fontId="0" fillId="0" borderId="13" xfId="0" applyNumberFormat="1" applyBorder="1" applyAlignment="1">
      <alignment horizontal="right"/>
    </xf>
    <xf numFmtId="0" fontId="0" fillId="0" borderId="13" xfId="0" applyBorder="1"/>
    <xf numFmtId="0" fontId="0" fillId="3" borderId="13" xfId="0" applyFill="1" applyBorder="1"/>
    <xf numFmtId="4" fontId="0" fillId="3" borderId="13" xfId="0" applyNumberFormat="1" applyFill="1" applyBorder="1" applyAlignment="1">
      <alignment horizontal="right"/>
    </xf>
    <xf numFmtId="0" fontId="0" fillId="4" borderId="13" xfId="0" applyFill="1" applyBorder="1"/>
    <xf numFmtId="0" fontId="0" fillId="4" borderId="0" xfId="0" applyFill="1" applyBorder="1"/>
    <xf numFmtId="0" fontId="0" fillId="0" borderId="0" xfId="0" applyBorder="1"/>
    <xf numFmtId="4" fontId="0" fillId="0" borderId="0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10" fillId="2" borderId="2" xfId="3" applyFont="1" applyFill="1" applyBorder="1"/>
    <xf numFmtId="0" fontId="0" fillId="2" borderId="1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0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0" fontId="24" fillId="2" borderId="4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14" fontId="10" fillId="2" borderId="1" xfId="3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0" fontId="2" fillId="2" borderId="3" xfId="2" applyFont="1" applyFill="1" applyBorder="1" applyAlignment="1">
      <alignment horizontal="center"/>
    </xf>
    <xf numFmtId="2" fontId="22" fillId="2" borderId="1" xfId="0" applyNumberFormat="1" applyFont="1" applyFill="1" applyBorder="1"/>
    <xf numFmtId="0" fontId="0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7"/>
  <sheetViews>
    <sheetView tabSelected="1" topLeftCell="A64" workbookViewId="0">
      <selection activeCell="O48" sqref="O48"/>
    </sheetView>
  </sheetViews>
  <sheetFormatPr defaultRowHeight="15" x14ac:dyDescent="0.25"/>
  <cols>
    <col min="1" max="1" width="6.85546875" customWidth="1"/>
    <col min="2" max="2" width="4" style="51" customWidth="1"/>
    <col min="3" max="3" width="17.28515625" style="1" customWidth="1"/>
    <col min="4" max="4" width="11.8554687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hidden="1" customWidth="1"/>
    <col min="19" max="19" width="13.28515625" hidden="1" customWidth="1"/>
    <col min="20" max="21" width="0" hidden="1" customWidth="1"/>
  </cols>
  <sheetData>
    <row r="1" spans="2:21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21" ht="17.25" customHeight="1" x14ac:dyDescent="0.25">
      <c r="B2" s="2"/>
      <c r="C2" s="3" t="s">
        <v>141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21" ht="16.5" customHeight="1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21" s="1" customFormat="1" ht="21" customHeight="1" x14ac:dyDescent="0.25">
      <c r="B4" s="162" t="s">
        <v>21</v>
      </c>
      <c r="C4" s="163" t="s">
        <v>20</v>
      </c>
      <c r="D4" s="164" t="s">
        <v>19</v>
      </c>
      <c r="E4" s="164"/>
      <c r="F4" s="165"/>
      <c r="G4" s="81" t="s">
        <v>55</v>
      </c>
      <c r="H4" s="84"/>
      <c r="I4" s="87" t="s">
        <v>35</v>
      </c>
      <c r="J4" s="87" t="s">
        <v>54</v>
      </c>
      <c r="K4" s="80" t="s">
        <v>17</v>
      </c>
      <c r="L4" s="87" t="s">
        <v>54</v>
      </c>
      <c r="M4" s="160" t="s">
        <v>18</v>
      </c>
      <c r="N4" s="92" t="s">
        <v>27</v>
      </c>
      <c r="O4" s="95" t="s">
        <v>57</v>
      </c>
      <c r="P4" s="92" t="s">
        <v>58</v>
      </c>
      <c r="Q4" s="99" t="s">
        <v>60</v>
      </c>
    </row>
    <row r="5" spans="2:21" s="1" customFormat="1" ht="18.75" customHeight="1" x14ac:dyDescent="0.4">
      <c r="B5" s="162"/>
      <c r="C5" s="163"/>
      <c r="D5" s="175" t="s">
        <v>16</v>
      </c>
      <c r="E5" s="177" t="s">
        <v>15</v>
      </c>
      <c r="F5" s="170" t="s">
        <v>14</v>
      </c>
      <c r="G5" s="82" t="s">
        <v>38</v>
      </c>
      <c r="H5" s="85" t="s">
        <v>56</v>
      </c>
      <c r="I5" s="88" t="s">
        <v>34</v>
      </c>
      <c r="J5" s="90" t="s">
        <v>43</v>
      </c>
      <c r="K5" s="80"/>
      <c r="L5" s="90" t="s">
        <v>43</v>
      </c>
      <c r="M5" s="160"/>
      <c r="N5" s="93" t="s">
        <v>83</v>
      </c>
      <c r="O5" s="96" t="s">
        <v>12</v>
      </c>
      <c r="P5" s="98" t="s">
        <v>59</v>
      </c>
      <c r="Q5" s="100" t="s">
        <v>41</v>
      </c>
    </row>
    <row r="6" spans="2:21" s="1" customFormat="1" ht="18" customHeight="1" x14ac:dyDescent="0.25">
      <c r="B6" s="162"/>
      <c r="C6" s="163"/>
      <c r="D6" s="176"/>
      <c r="E6" s="178"/>
      <c r="F6" s="171"/>
      <c r="G6" s="83" t="s">
        <v>39</v>
      </c>
      <c r="H6" s="86"/>
      <c r="I6" s="89" t="s">
        <v>33</v>
      </c>
      <c r="J6" s="91" t="s">
        <v>80</v>
      </c>
      <c r="K6" s="80" t="s">
        <v>30</v>
      </c>
      <c r="L6" s="91" t="s">
        <v>86</v>
      </c>
      <c r="M6" s="160"/>
      <c r="N6" s="94">
        <v>2020</v>
      </c>
      <c r="O6" s="144" t="s">
        <v>13</v>
      </c>
      <c r="P6" s="97" t="s">
        <v>12</v>
      </c>
      <c r="Q6" s="101" t="s">
        <v>32</v>
      </c>
    </row>
    <row r="7" spans="2:21" s="1" customFormat="1" x14ac:dyDescent="0.25">
      <c r="B7" s="161">
        <v>1</v>
      </c>
      <c r="C7" s="172" t="s">
        <v>50</v>
      </c>
      <c r="D7" s="14">
        <v>92313</v>
      </c>
      <c r="E7" s="54">
        <v>44162</v>
      </c>
      <c r="F7" s="15">
        <v>6224.38</v>
      </c>
      <c r="G7" s="22">
        <v>572</v>
      </c>
      <c r="H7" s="54">
        <v>44179</v>
      </c>
      <c r="I7" s="15">
        <v>6224.38</v>
      </c>
      <c r="J7" s="15">
        <v>6224.38</v>
      </c>
      <c r="K7" s="15"/>
      <c r="L7" s="15"/>
      <c r="M7" s="15"/>
      <c r="N7" s="15"/>
      <c r="O7" s="15">
        <f t="shared" ref="O7:O15" si="0">F7-M7-P7</f>
        <v>6224.38</v>
      </c>
      <c r="P7" s="15">
        <v>0</v>
      </c>
      <c r="Q7" s="8"/>
      <c r="S7" s="123" t="s">
        <v>116</v>
      </c>
      <c r="T7" s="120" t="s">
        <v>96</v>
      </c>
      <c r="U7" s="119">
        <v>263.5</v>
      </c>
    </row>
    <row r="8" spans="2:21" s="1" customFormat="1" x14ac:dyDescent="0.25">
      <c r="B8" s="161"/>
      <c r="C8" s="173"/>
      <c r="D8" s="14">
        <v>92314</v>
      </c>
      <c r="E8" s="54">
        <v>44162</v>
      </c>
      <c r="F8" s="15">
        <v>1480.51</v>
      </c>
      <c r="G8" s="22">
        <v>573</v>
      </c>
      <c r="H8" s="54">
        <v>44179</v>
      </c>
      <c r="I8" s="15">
        <v>1480.51</v>
      </c>
      <c r="J8" s="15">
        <v>1480.51</v>
      </c>
      <c r="K8" s="15"/>
      <c r="L8" s="15"/>
      <c r="M8" s="15"/>
      <c r="N8" s="15"/>
      <c r="O8" s="15">
        <f t="shared" si="0"/>
        <v>1480.51</v>
      </c>
      <c r="P8" s="15">
        <v>0</v>
      </c>
      <c r="Q8" s="8"/>
      <c r="S8" s="121" t="s">
        <v>117</v>
      </c>
      <c r="T8" s="120" t="s">
        <v>96</v>
      </c>
      <c r="U8" s="119">
        <v>1317.5</v>
      </c>
    </row>
    <row r="9" spans="2:21" s="1" customFormat="1" x14ac:dyDescent="0.25">
      <c r="B9" s="161"/>
      <c r="C9" s="173"/>
      <c r="D9" s="14">
        <v>92405</v>
      </c>
      <c r="E9" s="54">
        <v>44196</v>
      </c>
      <c r="F9" s="15">
        <v>1480.51</v>
      </c>
      <c r="G9" s="22">
        <v>607</v>
      </c>
      <c r="H9" s="54">
        <v>44207</v>
      </c>
      <c r="I9" s="15">
        <v>1480.51</v>
      </c>
      <c r="J9" s="15"/>
      <c r="K9" s="15"/>
      <c r="L9" s="15">
        <v>1480.51</v>
      </c>
      <c r="M9" s="15"/>
      <c r="N9" s="15"/>
      <c r="O9" s="15">
        <f t="shared" si="0"/>
        <v>1480.51</v>
      </c>
      <c r="P9" s="15">
        <v>0</v>
      </c>
      <c r="Q9" s="8"/>
      <c r="S9" s="121" t="s">
        <v>118</v>
      </c>
      <c r="T9" s="120" t="s">
        <v>96</v>
      </c>
      <c r="U9" s="119">
        <v>2617.42</v>
      </c>
    </row>
    <row r="10" spans="2:21" s="1" customFormat="1" x14ac:dyDescent="0.25">
      <c r="B10" s="161"/>
      <c r="C10" s="173"/>
      <c r="D10" s="14">
        <v>88849</v>
      </c>
      <c r="E10" s="54">
        <v>44196</v>
      </c>
      <c r="F10" s="15">
        <v>2617.42</v>
      </c>
      <c r="G10" s="22">
        <v>608</v>
      </c>
      <c r="H10" s="54">
        <v>44207</v>
      </c>
      <c r="I10" s="15">
        <v>2617.42</v>
      </c>
      <c r="J10" s="15"/>
      <c r="K10" s="15"/>
      <c r="L10" s="15">
        <v>2617.42</v>
      </c>
      <c r="M10" s="15"/>
      <c r="N10" s="15"/>
      <c r="O10" s="15">
        <f t="shared" si="0"/>
        <v>2617.42</v>
      </c>
      <c r="P10" s="15">
        <v>0</v>
      </c>
      <c r="Q10" s="8"/>
      <c r="S10" s="123" t="s">
        <v>119</v>
      </c>
      <c r="T10" s="120" t="s">
        <v>96</v>
      </c>
      <c r="U10" s="119">
        <v>13717.38</v>
      </c>
    </row>
    <row r="11" spans="2:21" s="1" customFormat="1" x14ac:dyDescent="0.25">
      <c r="B11" s="161"/>
      <c r="C11" s="173"/>
      <c r="D11" s="14">
        <v>88850</v>
      </c>
      <c r="E11" s="54">
        <v>44196</v>
      </c>
      <c r="F11" s="15">
        <v>21051.06</v>
      </c>
      <c r="G11" s="22">
        <v>609</v>
      </c>
      <c r="H11" s="54">
        <v>44207</v>
      </c>
      <c r="I11" s="15">
        <v>21051.06</v>
      </c>
      <c r="J11" s="15"/>
      <c r="K11" s="15"/>
      <c r="L11" s="15">
        <v>21051.06</v>
      </c>
      <c r="M11" s="15"/>
      <c r="N11" s="15"/>
      <c r="O11" s="15">
        <f t="shared" si="0"/>
        <v>21051.06</v>
      </c>
      <c r="P11" s="15">
        <v>0</v>
      </c>
      <c r="Q11" s="8"/>
      <c r="S11" s="121" t="s">
        <v>120</v>
      </c>
      <c r="T11" s="120" t="s">
        <v>96</v>
      </c>
      <c r="U11" s="119">
        <v>21051.06</v>
      </c>
    </row>
    <row r="12" spans="2:21" s="1" customFormat="1" x14ac:dyDescent="0.25">
      <c r="B12" s="161"/>
      <c r="C12" s="173"/>
      <c r="D12" s="14">
        <v>88847</v>
      </c>
      <c r="E12" s="54">
        <v>44196</v>
      </c>
      <c r="F12" s="15">
        <v>20216.650000000001</v>
      </c>
      <c r="G12" s="22">
        <v>610</v>
      </c>
      <c r="H12" s="54">
        <v>44207</v>
      </c>
      <c r="I12" s="15">
        <v>20216.650000000001</v>
      </c>
      <c r="J12" s="15"/>
      <c r="K12" s="15"/>
      <c r="L12" s="15">
        <v>20216.650000000001</v>
      </c>
      <c r="M12" s="15"/>
      <c r="N12" s="15"/>
      <c r="O12" s="15">
        <f t="shared" si="0"/>
        <v>20216.650000000001</v>
      </c>
      <c r="P12" s="15">
        <v>0</v>
      </c>
      <c r="Q12" s="8"/>
      <c r="S12" s="121" t="s">
        <v>121</v>
      </c>
      <c r="T12" s="120" t="s">
        <v>96</v>
      </c>
      <c r="U12" s="119">
        <v>1480.51</v>
      </c>
    </row>
    <row r="13" spans="2:21" s="1" customFormat="1" x14ac:dyDescent="0.25">
      <c r="B13" s="161"/>
      <c r="C13" s="173"/>
      <c r="D13" s="14">
        <v>88848</v>
      </c>
      <c r="E13" s="54">
        <v>44196</v>
      </c>
      <c r="F13" s="15">
        <v>1317.5</v>
      </c>
      <c r="G13" s="22">
        <v>611</v>
      </c>
      <c r="H13" s="54">
        <v>44207</v>
      </c>
      <c r="I13" s="15">
        <v>1317.5</v>
      </c>
      <c r="J13" s="15"/>
      <c r="K13" s="15"/>
      <c r="L13" s="15">
        <v>1317.5</v>
      </c>
      <c r="M13" s="15"/>
      <c r="N13" s="15"/>
      <c r="O13" s="15">
        <f t="shared" si="0"/>
        <v>1317.5</v>
      </c>
      <c r="P13" s="15">
        <v>0</v>
      </c>
      <c r="Q13" s="8"/>
      <c r="S13" s="121" t="s">
        <v>122</v>
      </c>
      <c r="T13" s="120" t="s">
        <v>96</v>
      </c>
      <c r="U13" s="119">
        <v>20216.650000000001</v>
      </c>
    </row>
    <row r="14" spans="2:21" s="1" customFormat="1" x14ac:dyDescent="0.25">
      <c r="B14" s="161"/>
      <c r="C14" s="173"/>
      <c r="D14" s="14">
        <v>92463</v>
      </c>
      <c r="E14" s="54">
        <v>44196</v>
      </c>
      <c r="F14" s="15">
        <v>263.5</v>
      </c>
      <c r="G14" s="22">
        <v>621</v>
      </c>
      <c r="H14" s="54">
        <v>44209</v>
      </c>
      <c r="I14" s="15">
        <v>263.5</v>
      </c>
      <c r="J14" s="15"/>
      <c r="K14" s="15"/>
      <c r="L14" s="15">
        <v>263.5</v>
      </c>
      <c r="M14" s="15"/>
      <c r="N14" s="15"/>
      <c r="O14" s="15">
        <f t="shared" si="0"/>
        <v>0</v>
      </c>
      <c r="P14" s="15">
        <v>263.5</v>
      </c>
      <c r="Q14" s="8"/>
      <c r="S14" s="131"/>
      <c r="T14" s="125"/>
      <c r="U14" s="126"/>
    </row>
    <row r="15" spans="2:21" s="1" customFormat="1" x14ac:dyDescent="0.25">
      <c r="B15" s="161"/>
      <c r="C15" s="173"/>
      <c r="D15" s="14">
        <v>92464</v>
      </c>
      <c r="E15" s="54">
        <v>44196</v>
      </c>
      <c r="F15" s="15">
        <v>13717.38</v>
      </c>
      <c r="G15" s="22">
        <v>622</v>
      </c>
      <c r="H15" s="54">
        <v>44209</v>
      </c>
      <c r="I15" s="15">
        <v>13717.38</v>
      </c>
      <c r="J15" s="15"/>
      <c r="K15" s="15"/>
      <c r="L15" s="15">
        <v>13717.38</v>
      </c>
      <c r="M15" s="15"/>
      <c r="N15" s="15"/>
      <c r="O15" s="15">
        <f t="shared" si="0"/>
        <v>0</v>
      </c>
      <c r="P15" s="15">
        <v>13717.38</v>
      </c>
      <c r="Q15" s="8"/>
      <c r="S15" s="131"/>
      <c r="T15" s="125"/>
      <c r="U15" s="126"/>
    </row>
    <row r="16" spans="2:21" s="1" customFormat="1" x14ac:dyDescent="0.25">
      <c r="B16" s="161"/>
      <c r="C16" s="173"/>
      <c r="D16" s="14">
        <v>84138</v>
      </c>
      <c r="E16" s="54">
        <v>43888</v>
      </c>
      <c r="F16" s="15"/>
      <c r="G16" s="22"/>
      <c r="H16" s="54"/>
      <c r="I16" s="15"/>
      <c r="J16" s="15"/>
      <c r="K16" s="15"/>
      <c r="L16" s="15"/>
      <c r="M16" s="15"/>
      <c r="N16" s="15"/>
      <c r="O16" s="15"/>
      <c r="P16" s="15"/>
      <c r="Q16" s="8">
        <v>89.76</v>
      </c>
    </row>
    <row r="17" spans="2:21" s="1" customFormat="1" x14ac:dyDescent="0.25">
      <c r="B17" s="161"/>
      <c r="C17" s="18" t="s">
        <v>5</v>
      </c>
      <c r="D17" s="19"/>
      <c r="E17" s="20"/>
      <c r="F17" s="21">
        <f>SUM(F7:F16)</f>
        <v>68368.91</v>
      </c>
      <c r="G17" s="21"/>
      <c r="H17" s="21"/>
      <c r="I17" s="21">
        <f t="shared" ref="I17:Q17" si="1">SUM(I7:I16)</f>
        <v>68368.91</v>
      </c>
      <c r="J17" s="21">
        <f t="shared" si="1"/>
        <v>7704.89</v>
      </c>
      <c r="K17" s="21">
        <f t="shared" si="1"/>
        <v>0</v>
      </c>
      <c r="L17" s="21">
        <f t="shared" si="1"/>
        <v>60664.02</v>
      </c>
      <c r="M17" s="21">
        <f t="shared" si="1"/>
        <v>0</v>
      </c>
      <c r="N17" s="21">
        <f t="shared" si="1"/>
        <v>0</v>
      </c>
      <c r="O17" s="21">
        <f t="shared" si="1"/>
        <v>54388.030000000006</v>
      </c>
      <c r="P17" s="21">
        <f t="shared" si="1"/>
        <v>13980.88</v>
      </c>
      <c r="Q17" s="21">
        <f t="shared" si="1"/>
        <v>89.76</v>
      </c>
    </row>
    <row r="18" spans="2:21" s="1" customFormat="1" x14ac:dyDescent="0.25">
      <c r="B18" s="166">
        <v>2</v>
      </c>
      <c r="C18" s="169" t="s">
        <v>28</v>
      </c>
      <c r="D18" s="17">
        <v>500515</v>
      </c>
      <c r="E18" s="54">
        <v>44188</v>
      </c>
      <c r="F18" s="15">
        <v>1480.51</v>
      </c>
      <c r="G18" s="22">
        <v>576</v>
      </c>
      <c r="H18" s="54">
        <v>44202</v>
      </c>
      <c r="I18" s="15">
        <v>1480.51</v>
      </c>
      <c r="J18" s="15"/>
      <c r="K18" s="15"/>
      <c r="L18" s="15">
        <v>1480.51</v>
      </c>
      <c r="M18" s="15"/>
      <c r="N18" s="15"/>
      <c r="O18" s="15">
        <f t="shared" ref="O18:O20" si="2">F18-M18-P18</f>
        <v>1480.51</v>
      </c>
      <c r="P18" s="15">
        <v>0</v>
      </c>
      <c r="Q18" s="8"/>
      <c r="S18" s="121" t="s">
        <v>130</v>
      </c>
      <c r="T18" s="120" t="s">
        <v>96</v>
      </c>
      <c r="U18" s="119">
        <v>7534.09</v>
      </c>
    </row>
    <row r="19" spans="2:21" s="1" customFormat="1" x14ac:dyDescent="0.25">
      <c r="B19" s="167"/>
      <c r="C19" s="169"/>
      <c r="D19" s="127">
        <v>2400573</v>
      </c>
      <c r="E19" s="54">
        <v>44196</v>
      </c>
      <c r="F19" s="15">
        <v>82847.05</v>
      </c>
      <c r="G19" s="22">
        <v>584</v>
      </c>
      <c r="H19" s="54">
        <v>44202</v>
      </c>
      <c r="I19" s="15">
        <v>82847.05</v>
      </c>
      <c r="J19" s="15"/>
      <c r="K19" s="15"/>
      <c r="L19" s="15">
        <v>82847.05</v>
      </c>
      <c r="M19" s="15"/>
      <c r="N19" s="15"/>
      <c r="O19" s="15">
        <f t="shared" si="2"/>
        <v>82847.05</v>
      </c>
      <c r="P19" s="15">
        <v>0</v>
      </c>
      <c r="Q19" s="8"/>
      <c r="S19" s="121" t="s">
        <v>131</v>
      </c>
      <c r="T19" s="120" t="s">
        <v>132</v>
      </c>
      <c r="U19" s="119">
        <v>1480.51</v>
      </c>
    </row>
    <row r="20" spans="2:21" s="1" customFormat="1" ht="15" customHeight="1" x14ac:dyDescent="0.25">
      <c r="B20" s="167"/>
      <c r="C20" s="169"/>
      <c r="D20" s="127">
        <v>2400574</v>
      </c>
      <c r="E20" s="54">
        <v>44196</v>
      </c>
      <c r="F20" s="8">
        <v>7534.09</v>
      </c>
      <c r="G20" s="22">
        <v>583</v>
      </c>
      <c r="H20" s="54">
        <v>44202</v>
      </c>
      <c r="I20" s="8">
        <v>7534.09</v>
      </c>
      <c r="J20" s="8"/>
      <c r="K20" s="8"/>
      <c r="L20" s="8">
        <v>7534.09</v>
      </c>
      <c r="M20" s="8"/>
      <c r="N20" s="8"/>
      <c r="O20" s="15">
        <f t="shared" si="2"/>
        <v>7534.09</v>
      </c>
      <c r="P20" s="8">
        <v>0</v>
      </c>
      <c r="Q20" s="8"/>
      <c r="S20" s="121" t="s">
        <v>133</v>
      </c>
      <c r="T20" s="120" t="s">
        <v>96</v>
      </c>
      <c r="U20" s="119">
        <v>82847.05</v>
      </c>
    </row>
    <row r="21" spans="2:21" s="1" customFormat="1" x14ac:dyDescent="0.25">
      <c r="B21" s="168"/>
      <c r="C21" s="102" t="s">
        <v>5</v>
      </c>
      <c r="D21" s="23"/>
      <c r="E21" s="24"/>
      <c r="F21" s="25">
        <f>SUM(F18:F20)</f>
        <v>91861.65</v>
      </c>
      <c r="G21" s="25"/>
      <c r="H21" s="25"/>
      <c r="I21" s="25">
        <f t="shared" ref="I21:R21" si="3">SUM(I18:I20)</f>
        <v>91861.65</v>
      </c>
      <c r="J21" s="25">
        <f t="shared" si="3"/>
        <v>0</v>
      </c>
      <c r="K21" s="25">
        <f t="shared" si="3"/>
        <v>0</v>
      </c>
      <c r="L21" s="25">
        <f t="shared" si="3"/>
        <v>91861.65</v>
      </c>
      <c r="M21" s="25">
        <f t="shared" si="3"/>
        <v>0</v>
      </c>
      <c r="N21" s="25">
        <f t="shared" si="3"/>
        <v>0</v>
      </c>
      <c r="O21" s="25">
        <f t="shared" si="3"/>
        <v>91861.65</v>
      </c>
      <c r="P21" s="25">
        <f t="shared" si="3"/>
        <v>0</v>
      </c>
      <c r="Q21" s="25">
        <f t="shared" si="3"/>
        <v>0</v>
      </c>
      <c r="R21" s="25">
        <f t="shared" si="3"/>
        <v>0</v>
      </c>
    </row>
    <row r="22" spans="2:21" s="1" customFormat="1" x14ac:dyDescent="0.25">
      <c r="B22" s="182">
        <v>3</v>
      </c>
      <c r="C22" s="158" t="s">
        <v>11</v>
      </c>
      <c r="D22" s="128">
        <v>320200842</v>
      </c>
      <c r="E22" s="141">
        <v>44167</v>
      </c>
      <c r="F22" s="60">
        <v>12024.01</v>
      </c>
      <c r="G22" s="55">
        <v>565</v>
      </c>
      <c r="H22" s="54">
        <v>44174</v>
      </c>
      <c r="I22" s="60">
        <v>12024.01</v>
      </c>
      <c r="J22" s="25"/>
      <c r="K22" s="25"/>
      <c r="L22" s="60">
        <v>12024.01</v>
      </c>
      <c r="M22" s="25"/>
      <c r="N22" s="25"/>
      <c r="O22" s="60">
        <v>12024.01</v>
      </c>
      <c r="P22" s="15">
        <v>0</v>
      </c>
      <c r="Q22" s="25"/>
      <c r="R22" s="29"/>
    </row>
    <row r="23" spans="2:21" s="1" customFormat="1" x14ac:dyDescent="0.25">
      <c r="B23" s="183"/>
      <c r="C23" s="159"/>
      <c r="D23" s="128">
        <v>320200872</v>
      </c>
      <c r="E23" s="54">
        <v>44196</v>
      </c>
      <c r="F23" s="60">
        <v>16248.65</v>
      </c>
      <c r="G23" s="8">
        <v>582</v>
      </c>
      <c r="H23" s="54">
        <v>44202</v>
      </c>
      <c r="I23" s="60">
        <v>16248.65</v>
      </c>
      <c r="J23" s="60"/>
      <c r="K23" s="25"/>
      <c r="L23" s="60">
        <v>16248.65</v>
      </c>
      <c r="M23" s="25"/>
      <c r="N23" s="15"/>
      <c r="O23" s="15">
        <f>F23-M23-P23</f>
        <v>16248.65</v>
      </c>
      <c r="P23" s="60">
        <v>0</v>
      </c>
      <c r="Q23" s="8"/>
      <c r="S23" s="121" t="s">
        <v>125</v>
      </c>
      <c r="T23" s="120" t="s">
        <v>96</v>
      </c>
      <c r="U23" s="119">
        <v>16248.65</v>
      </c>
    </row>
    <row r="24" spans="2:21" s="1" customFormat="1" x14ac:dyDescent="0.25">
      <c r="B24" s="183"/>
      <c r="C24" s="174"/>
      <c r="D24" s="128">
        <v>320200902</v>
      </c>
      <c r="E24" s="54">
        <v>44196</v>
      </c>
      <c r="F24" s="60">
        <v>45142.18</v>
      </c>
      <c r="G24" s="8">
        <v>614</v>
      </c>
      <c r="H24" s="54">
        <v>44208</v>
      </c>
      <c r="I24" s="60">
        <v>45142.18</v>
      </c>
      <c r="J24" s="60"/>
      <c r="K24" s="25"/>
      <c r="L24" s="60">
        <v>45142.18</v>
      </c>
      <c r="M24" s="25"/>
      <c r="N24" s="15"/>
      <c r="O24" s="15">
        <f>F24-M24-P24</f>
        <v>0</v>
      </c>
      <c r="P24" s="60">
        <v>45142.18</v>
      </c>
      <c r="Q24" s="8"/>
      <c r="S24" s="121"/>
      <c r="T24" s="120"/>
      <c r="U24" s="119"/>
    </row>
    <row r="25" spans="2:21" s="1" customFormat="1" x14ac:dyDescent="0.25">
      <c r="B25" s="140"/>
      <c r="C25" s="135" t="s">
        <v>5</v>
      </c>
      <c r="D25" s="23"/>
      <c r="E25" s="24"/>
      <c r="F25" s="25">
        <f>SUM(F22:F24)</f>
        <v>73414.84</v>
      </c>
      <c r="G25" s="26"/>
      <c r="H25" s="25"/>
      <c r="I25" s="25">
        <f>SUM(I22:I24)</f>
        <v>73414.84</v>
      </c>
      <c r="J25" s="25">
        <f t="shared" ref="J25:N25" si="4">SUM(J23:J24)</f>
        <v>0</v>
      </c>
      <c r="K25" s="25">
        <f t="shared" si="4"/>
        <v>0</v>
      </c>
      <c r="L25" s="25">
        <f>SUM(L22:L24)</f>
        <v>73414.84</v>
      </c>
      <c r="M25" s="25">
        <f t="shared" si="4"/>
        <v>0</v>
      </c>
      <c r="N25" s="25">
        <f t="shared" si="4"/>
        <v>0</v>
      </c>
      <c r="O25" s="25">
        <f>SUM(O22:O24)</f>
        <v>28272.66</v>
      </c>
      <c r="P25" s="25">
        <f>SUM(P22:P24)</f>
        <v>45142.18</v>
      </c>
      <c r="Q25" s="8"/>
      <c r="S25" s="123" t="s">
        <v>126</v>
      </c>
      <c r="T25" s="120" t="s">
        <v>96</v>
      </c>
      <c r="U25" s="119">
        <v>45142.18</v>
      </c>
    </row>
    <row r="26" spans="2:21" s="1" customFormat="1" ht="15" customHeight="1" x14ac:dyDescent="0.25">
      <c r="B26" s="149">
        <v>4</v>
      </c>
      <c r="C26" s="158" t="s">
        <v>10</v>
      </c>
      <c r="D26" s="19">
        <v>91871</v>
      </c>
      <c r="E26" s="54">
        <v>44165</v>
      </c>
      <c r="F26" s="16">
        <v>12100.2</v>
      </c>
      <c r="G26" s="8">
        <v>567</v>
      </c>
      <c r="H26" s="54">
        <v>44175</v>
      </c>
      <c r="I26" s="16">
        <v>12100.2</v>
      </c>
      <c r="J26" s="16">
        <v>12100.2</v>
      </c>
      <c r="K26" s="25"/>
      <c r="L26" s="16"/>
      <c r="M26" s="25"/>
      <c r="N26" s="16"/>
      <c r="O26" s="15">
        <f t="shared" ref="O26:O32" si="5">F26-M26-P26</f>
        <v>12100.2</v>
      </c>
      <c r="P26" s="16">
        <v>0</v>
      </c>
      <c r="Q26" s="8"/>
    </row>
    <row r="27" spans="2:21" s="1" customFormat="1" ht="15" customHeight="1" x14ac:dyDescent="0.25">
      <c r="B27" s="150"/>
      <c r="C27" s="159"/>
      <c r="D27" s="19">
        <v>90539</v>
      </c>
      <c r="E27" s="54">
        <v>44165</v>
      </c>
      <c r="F27" s="16">
        <v>10083.5</v>
      </c>
      <c r="G27" s="8">
        <v>566</v>
      </c>
      <c r="H27" s="54">
        <v>44175</v>
      </c>
      <c r="I27" s="16">
        <v>10083.5</v>
      </c>
      <c r="J27" s="16">
        <v>10083.5</v>
      </c>
      <c r="K27" s="25"/>
      <c r="L27" s="16"/>
      <c r="M27" s="25"/>
      <c r="N27" s="16"/>
      <c r="O27" s="15">
        <f t="shared" si="5"/>
        <v>10083.5</v>
      </c>
      <c r="P27" s="16">
        <v>0</v>
      </c>
      <c r="Q27" s="8"/>
      <c r="S27" s="121" t="s">
        <v>137</v>
      </c>
      <c r="T27" s="120" t="s">
        <v>96</v>
      </c>
      <c r="U27" s="119">
        <v>17141.95</v>
      </c>
    </row>
    <row r="28" spans="2:21" s="1" customFormat="1" ht="15" customHeight="1" x14ac:dyDescent="0.25">
      <c r="B28" s="150"/>
      <c r="C28" s="142"/>
      <c r="D28" s="19">
        <v>90540</v>
      </c>
      <c r="E28" s="54">
        <v>44196</v>
      </c>
      <c r="F28" s="16">
        <v>5041.75</v>
      </c>
      <c r="G28" s="8">
        <v>599</v>
      </c>
      <c r="H28" s="54">
        <v>44203</v>
      </c>
      <c r="I28" s="16">
        <v>5041.75</v>
      </c>
      <c r="J28" s="16"/>
      <c r="K28" s="25"/>
      <c r="L28" s="16">
        <v>5041.75</v>
      </c>
      <c r="M28" s="25"/>
      <c r="N28" s="16"/>
      <c r="O28" s="16">
        <v>5041.75</v>
      </c>
      <c r="P28" s="16">
        <v>0</v>
      </c>
      <c r="Q28" s="8"/>
      <c r="S28" s="121" t="s">
        <v>138</v>
      </c>
      <c r="T28" s="120" t="s">
        <v>96</v>
      </c>
      <c r="U28" s="119">
        <v>5041.75</v>
      </c>
    </row>
    <row r="29" spans="2:21" s="1" customFormat="1" ht="15" customHeight="1" x14ac:dyDescent="0.25">
      <c r="B29" s="150"/>
      <c r="C29" s="137"/>
      <c r="D29" s="19">
        <v>91872</v>
      </c>
      <c r="E29" s="54">
        <v>44196</v>
      </c>
      <c r="F29" s="16">
        <v>17141.95</v>
      </c>
      <c r="G29" s="8">
        <v>600</v>
      </c>
      <c r="H29" s="54">
        <v>44203</v>
      </c>
      <c r="I29" s="16">
        <v>17141.95</v>
      </c>
      <c r="J29" s="16"/>
      <c r="K29" s="25"/>
      <c r="L29" s="16">
        <v>17141.95</v>
      </c>
      <c r="M29" s="25"/>
      <c r="N29" s="16"/>
      <c r="O29" s="15">
        <f t="shared" si="5"/>
        <v>17141.95</v>
      </c>
      <c r="P29" s="16">
        <v>0</v>
      </c>
      <c r="Q29" s="8"/>
    </row>
    <row r="30" spans="2:21" s="1" customFormat="1" x14ac:dyDescent="0.25">
      <c r="B30" s="151"/>
      <c r="C30" s="73" t="s">
        <v>5</v>
      </c>
      <c r="D30" s="23"/>
      <c r="E30" s="24"/>
      <c r="F30" s="25">
        <f>SUM(F26:F29)</f>
        <v>44367.4</v>
      </c>
      <c r="G30" s="25"/>
      <c r="H30" s="25"/>
      <c r="I30" s="25">
        <f t="shared" ref="I30:P30" si="6">SUM(I26:I29)</f>
        <v>44367.4</v>
      </c>
      <c r="J30" s="25">
        <f t="shared" si="6"/>
        <v>22183.7</v>
      </c>
      <c r="K30" s="25">
        <f t="shared" si="6"/>
        <v>0</v>
      </c>
      <c r="L30" s="25">
        <f t="shared" si="6"/>
        <v>22183.7</v>
      </c>
      <c r="M30" s="25">
        <f t="shared" si="6"/>
        <v>0</v>
      </c>
      <c r="N30" s="25">
        <f t="shared" si="6"/>
        <v>0</v>
      </c>
      <c r="O30" s="25">
        <f t="shared" si="6"/>
        <v>44367.4</v>
      </c>
      <c r="P30" s="25">
        <f t="shared" si="6"/>
        <v>0</v>
      </c>
      <c r="Q30" s="25"/>
    </row>
    <row r="31" spans="2:21" s="1" customFormat="1" ht="15" customHeight="1" x14ac:dyDescent="0.25">
      <c r="B31" s="149">
        <v>5</v>
      </c>
      <c r="C31" s="154" t="s">
        <v>9</v>
      </c>
      <c r="D31" s="129">
        <v>1570145</v>
      </c>
      <c r="E31" s="54">
        <v>44162</v>
      </c>
      <c r="F31" s="16">
        <v>38317.300000000003</v>
      </c>
      <c r="G31" s="22">
        <v>571</v>
      </c>
      <c r="H31" s="54">
        <v>44176</v>
      </c>
      <c r="I31" s="16">
        <v>38317.300000000003</v>
      </c>
      <c r="J31" s="16">
        <v>38317.300000000003</v>
      </c>
      <c r="K31" s="16"/>
      <c r="L31" s="16"/>
      <c r="M31" s="16"/>
      <c r="N31" s="16"/>
      <c r="O31" s="15">
        <f t="shared" si="5"/>
        <v>38317.300000000003</v>
      </c>
      <c r="P31" s="16">
        <v>0</v>
      </c>
      <c r="Q31" s="8"/>
      <c r="S31" s="121" t="s">
        <v>99</v>
      </c>
      <c r="T31" s="120" t="s">
        <v>96</v>
      </c>
      <c r="U31" s="119">
        <v>23192.05</v>
      </c>
    </row>
    <row r="32" spans="2:21" s="1" customFormat="1" ht="15" customHeight="1" x14ac:dyDescent="0.25">
      <c r="B32" s="150"/>
      <c r="C32" s="155"/>
      <c r="D32" s="130">
        <v>1574214</v>
      </c>
      <c r="E32" s="54">
        <v>44196</v>
      </c>
      <c r="F32" s="16">
        <v>23192.05</v>
      </c>
      <c r="G32" s="22">
        <v>615</v>
      </c>
      <c r="H32" s="54">
        <v>44208</v>
      </c>
      <c r="I32" s="16">
        <v>23192.05</v>
      </c>
      <c r="J32" s="16"/>
      <c r="K32" s="16"/>
      <c r="L32" s="16">
        <v>23192.05</v>
      </c>
      <c r="M32" s="16"/>
      <c r="N32" s="16"/>
      <c r="O32" s="15">
        <f t="shared" si="5"/>
        <v>0</v>
      </c>
      <c r="P32" s="16">
        <v>23192.05</v>
      </c>
      <c r="Q32" s="8"/>
    </row>
    <row r="33" spans="2:21" s="1" customFormat="1" x14ac:dyDescent="0.25">
      <c r="B33" s="151"/>
      <c r="C33" s="102" t="s">
        <v>5</v>
      </c>
      <c r="D33" s="23"/>
      <c r="E33" s="24"/>
      <c r="F33" s="25">
        <f>SUM(F31:F32)</f>
        <v>61509.350000000006</v>
      </c>
      <c r="G33" s="25"/>
      <c r="H33" s="25"/>
      <c r="I33" s="25">
        <f t="shared" ref="I33:P33" si="7">SUM(I31:I32)</f>
        <v>61509.350000000006</v>
      </c>
      <c r="J33" s="25">
        <f t="shared" si="7"/>
        <v>38317.300000000003</v>
      </c>
      <c r="K33" s="25">
        <f t="shared" si="7"/>
        <v>0</v>
      </c>
      <c r="L33" s="25">
        <f t="shared" si="7"/>
        <v>23192.05</v>
      </c>
      <c r="M33" s="25">
        <f t="shared" si="7"/>
        <v>0</v>
      </c>
      <c r="N33" s="25">
        <f t="shared" si="7"/>
        <v>0</v>
      </c>
      <c r="O33" s="25">
        <f t="shared" si="7"/>
        <v>38317.300000000003</v>
      </c>
      <c r="P33" s="25">
        <f t="shared" si="7"/>
        <v>23192.05</v>
      </c>
      <c r="Q33" s="8"/>
    </row>
    <row r="34" spans="2:21" s="1" customFormat="1" ht="15" hidden="1" customHeight="1" x14ac:dyDescent="0.25">
      <c r="B34" s="149">
        <v>6</v>
      </c>
      <c r="C34" s="156" t="s">
        <v>23</v>
      </c>
      <c r="D34" s="103"/>
      <c r="E34" s="54"/>
      <c r="F34" s="16"/>
      <c r="G34" s="22"/>
      <c r="H34" s="54"/>
      <c r="I34" s="16"/>
      <c r="J34" s="16"/>
      <c r="K34" s="66"/>
      <c r="L34" s="16"/>
      <c r="M34" s="66"/>
      <c r="N34" s="66"/>
      <c r="O34" s="15">
        <f t="shared" ref="O34" si="8">F34-M34-P34</f>
        <v>0</v>
      </c>
      <c r="P34" s="16">
        <v>0</v>
      </c>
      <c r="Q34" s="8"/>
    </row>
    <row r="35" spans="2:21" s="1" customFormat="1" ht="13.5" hidden="1" customHeight="1" x14ac:dyDescent="0.25">
      <c r="B35" s="150"/>
      <c r="C35" s="157"/>
      <c r="D35" s="103"/>
      <c r="E35" s="54"/>
      <c r="F35" s="16"/>
      <c r="G35" s="22"/>
      <c r="H35" s="54"/>
      <c r="I35" s="16"/>
      <c r="J35" s="16"/>
      <c r="K35" s="66"/>
      <c r="L35" s="66"/>
      <c r="M35" s="66"/>
      <c r="N35" s="66"/>
      <c r="O35" s="15"/>
      <c r="P35" s="16"/>
      <c r="Q35" s="8"/>
    </row>
    <row r="36" spans="2:21" s="1" customFormat="1" hidden="1" x14ac:dyDescent="0.25">
      <c r="B36" s="151"/>
      <c r="C36" s="73" t="s">
        <v>5</v>
      </c>
      <c r="D36" s="23"/>
      <c r="E36" s="24"/>
      <c r="F36" s="25">
        <f>SUM(F34:F35)</f>
        <v>0</v>
      </c>
      <c r="G36" s="26"/>
      <c r="H36" s="25"/>
      <c r="I36" s="25">
        <f t="shared" ref="I36:P36" si="9">SUM(I34:I35)</f>
        <v>0</v>
      </c>
      <c r="J36" s="25">
        <f t="shared" si="9"/>
        <v>0</v>
      </c>
      <c r="K36" s="25">
        <f t="shared" ref="K36:L36" si="10">SUM(K34:K35)</f>
        <v>0</v>
      </c>
      <c r="L36" s="25">
        <f t="shared" si="10"/>
        <v>0</v>
      </c>
      <c r="M36" s="25">
        <f t="shared" si="9"/>
        <v>0</v>
      </c>
      <c r="N36" s="25">
        <f t="shared" si="9"/>
        <v>0</v>
      </c>
      <c r="O36" s="25">
        <f t="shared" si="9"/>
        <v>0</v>
      </c>
      <c r="P36" s="25">
        <f t="shared" si="9"/>
        <v>0</v>
      </c>
      <c r="Q36" s="8"/>
    </row>
    <row r="37" spans="2:21" s="1" customFormat="1" x14ac:dyDescent="0.25">
      <c r="B37" s="150">
        <v>6</v>
      </c>
      <c r="C37" s="159" t="s">
        <v>67</v>
      </c>
      <c r="D37" s="8">
        <v>32432</v>
      </c>
      <c r="E37" s="54">
        <v>44196</v>
      </c>
      <c r="F37" s="56">
        <v>1795.4</v>
      </c>
      <c r="G37" s="8">
        <v>612</v>
      </c>
      <c r="H37" s="54">
        <v>44208</v>
      </c>
      <c r="I37" s="56">
        <v>1308.06</v>
      </c>
      <c r="J37" s="56"/>
      <c r="K37" s="8"/>
      <c r="L37" s="56">
        <v>1308.06</v>
      </c>
      <c r="M37" s="8">
        <v>487.34</v>
      </c>
      <c r="N37" s="8"/>
      <c r="O37" s="15">
        <f t="shared" ref="O37:O38" si="11">F37-M37-P37</f>
        <v>1308.0600000000002</v>
      </c>
      <c r="P37" s="56">
        <v>0</v>
      </c>
      <c r="Q37" s="8"/>
      <c r="S37" s="121" t="s">
        <v>127</v>
      </c>
      <c r="T37" s="120" t="s">
        <v>96</v>
      </c>
      <c r="U37" s="119">
        <v>22313.759999999998</v>
      </c>
    </row>
    <row r="38" spans="2:21" s="1" customFormat="1" x14ac:dyDescent="0.25">
      <c r="B38" s="150"/>
      <c r="C38" s="159"/>
      <c r="D38" s="8">
        <v>32431</v>
      </c>
      <c r="E38" s="54">
        <v>44196</v>
      </c>
      <c r="F38" s="56">
        <v>22313.759999999998</v>
      </c>
      <c r="G38" s="8">
        <v>613</v>
      </c>
      <c r="H38" s="54">
        <v>44208</v>
      </c>
      <c r="I38" s="56">
        <v>22313.759999999998</v>
      </c>
      <c r="J38" s="56"/>
      <c r="K38" s="8"/>
      <c r="L38" s="56">
        <v>22313.759999999998</v>
      </c>
      <c r="M38" s="8"/>
      <c r="N38" s="8"/>
      <c r="O38" s="15">
        <f t="shared" si="11"/>
        <v>18947.759999999998</v>
      </c>
      <c r="P38" s="56">
        <v>3366</v>
      </c>
      <c r="Q38" s="8"/>
      <c r="S38" s="121" t="s">
        <v>128</v>
      </c>
      <c r="T38" s="120" t="s">
        <v>96</v>
      </c>
      <c r="U38" s="119">
        <v>1795.4</v>
      </c>
    </row>
    <row r="39" spans="2:21" s="1" customFormat="1" hidden="1" x14ac:dyDescent="0.25">
      <c r="B39" s="150"/>
      <c r="C39" s="159"/>
      <c r="D39" s="8"/>
      <c r="E39" s="54"/>
      <c r="F39" s="56"/>
      <c r="G39" s="8"/>
      <c r="H39" s="54"/>
      <c r="I39" s="56"/>
      <c r="J39" s="56"/>
      <c r="K39" s="8"/>
      <c r="L39" s="56"/>
      <c r="M39" s="8"/>
      <c r="N39" s="8"/>
      <c r="O39" s="15"/>
      <c r="P39" s="56">
        <v>0</v>
      </c>
      <c r="Q39" s="8"/>
    </row>
    <row r="40" spans="2:21" s="1" customFormat="1" ht="15.75" hidden="1" customHeight="1" x14ac:dyDescent="0.25">
      <c r="B40" s="150"/>
      <c r="C40" s="159"/>
      <c r="D40" s="8"/>
      <c r="E40" s="54"/>
      <c r="F40" s="56"/>
      <c r="G40" s="8"/>
      <c r="H40" s="54"/>
      <c r="I40" s="56"/>
      <c r="J40" s="56"/>
      <c r="K40" s="8"/>
      <c r="L40" s="56"/>
      <c r="M40" s="8"/>
      <c r="N40" s="8"/>
      <c r="O40" s="15"/>
      <c r="P40" s="56"/>
      <c r="Q40" s="8"/>
    </row>
    <row r="41" spans="2:21" s="1" customFormat="1" hidden="1" x14ac:dyDescent="0.25">
      <c r="B41" s="150"/>
      <c r="C41" s="137"/>
      <c r="D41" s="8"/>
      <c r="E41" s="54"/>
      <c r="F41" s="56"/>
      <c r="G41" s="8"/>
      <c r="H41" s="54"/>
      <c r="I41" s="56"/>
      <c r="J41" s="56"/>
      <c r="K41" s="8"/>
      <c r="L41" s="56"/>
      <c r="M41" s="8"/>
      <c r="N41" s="8"/>
      <c r="O41" s="15"/>
      <c r="P41" s="56"/>
      <c r="Q41" s="8"/>
    </row>
    <row r="42" spans="2:21" s="1" customFormat="1" hidden="1" x14ac:dyDescent="0.25">
      <c r="B42" s="150"/>
      <c r="C42" s="137"/>
      <c r="D42" s="8"/>
      <c r="E42" s="54"/>
      <c r="F42" s="56"/>
      <c r="G42" s="8"/>
      <c r="H42" s="54"/>
      <c r="I42" s="56"/>
      <c r="J42" s="56"/>
      <c r="K42" s="8"/>
      <c r="L42" s="56"/>
      <c r="M42" s="8"/>
      <c r="N42" s="8"/>
      <c r="O42" s="15"/>
      <c r="P42" s="56"/>
      <c r="Q42" s="8"/>
    </row>
    <row r="43" spans="2:21" s="1" customFormat="1" x14ac:dyDescent="0.25">
      <c r="B43" s="151"/>
      <c r="C43" s="73" t="s">
        <v>5</v>
      </c>
      <c r="D43" s="23"/>
      <c r="E43" s="24"/>
      <c r="F43" s="25">
        <f>SUM(F37:F42)</f>
        <v>24109.16</v>
      </c>
      <c r="G43" s="26"/>
      <c r="H43" s="25"/>
      <c r="I43" s="25">
        <f t="shared" ref="I43:Q43" si="12">SUM(I37:I42)</f>
        <v>23621.82</v>
      </c>
      <c r="J43" s="25">
        <f t="shared" si="12"/>
        <v>0</v>
      </c>
      <c r="K43" s="25">
        <f t="shared" si="12"/>
        <v>0</v>
      </c>
      <c r="L43" s="25">
        <f t="shared" si="12"/>
        <v>23621.82</v>
      </c>
      <c r="M43" s="25">
        <f t="shared" si="12"/>
        <v>487.34</v>
      </c>
      <c r="N43" s="25">
        <f t="shared" si="12"/>
        <v>0</v>
      </c>
      <c r="O43" s="25">
        <f t="shared" si="12"/>
        <v>20255.82</v>
      </c>
      <c r="P43" s="25">
        <f t="shared" si="12"/>
        <v>3366</v>
      </c>
      <c r="Q43" s="25">
        <f t="shared" si="12"/>
        <v>0</v>
      </c>
    </row>
    <row r="44" spans="2:21" s="1" customFormat="1" x14ac:dyDescent="0.25">
      <c r="B44" s="149">
        <v>7</v>
      </c>
      <c r="C44" s="158" t="s">
        <v>8</v>
      </c>
      <c r="D44" s="23">
        <v>212421</v>
      </c>
      <c r="E44" s="54">
        <v>44165</v>
      </c>
      <c r="F44" s="60">
        <v>11928.82</v>
      </c>
      <c r="G44" s="55">
        <v>569</v>
      </c>
      <c r="H44" s="54">
        <v>44175</v>
      </c>
      <c r="I44" s="60">
        <v>11928.82</v>
      </c>
      <c r="J44" s="60">
        <v>11928.82</v>
      </c>
      <c r="K44" s="25"/>
      <c r="L44" s="60"/>
      <c r="M44" s="25"/>
      <c r="N44" s="60"/>
      <c r="O44" s="15">
        <f t="shared" ref="O44:O51" si="13">F44-M44-P44</f>
        <v>11928.82</v>
      </c>
      <c r="P44" s="60">
        <v>0</v>
      </c>
      <c r="Q44" s="25"/>
    </row>
    <row r="45" spans="2:21" s="1" customFormat="1" x14ac:dyDescent="0.25">
      <c r="B45" s="150"/>
      <c r="C45" s="159"/>
      <c r="D45" s="23">
        <v>212422</v>
      </c>
      <c r="E45" s="54">
        <v>44165</v>
      </c>
      <c r="F45" s="60">
        <v>8359.7000000000007</v>
      </c>
      <c r="G45" s="55">
        <v>570</v>
      </c>
      <c r="H45" s="54">
        <v>44175</v>
      </c>
      <c r="I45" s="60">
        <v>8359.7000000000007</v>
      </c>
      <c r="J45" s="60">
        <v>8359.7000000000007</v>
      </c>
      <c r="K45" s="25"/>
      <c r="L45" s="60"/>
      <c r="M45" s="25"/>
      <c r="N45" s="60"/>
      <c r="O45" s="15">
        <f t="shared" si="13"/>
        <v>8359.7000000000007</v>
      </c>
      <c r="P45" s="60">
        <v>0</v>
      </c>
      <c r="Q45" s="25"/>
      <c r="S45" s="121" t="s">
        <v>103</v>
      </c>
      <c r="T45" s="120" t="s">
        <v>96</v>
      </c>
      <c r="U45" s="119">
        <v>15757.18</v>
      </c>
    </row>
    <row r="46" spans="2:21" s="1" customFormat="1" x14ac:dyDescent="0.25">
      <c r="B46" s="150"/>
      <c r="C46" s="159"/>
      <c r="D46" s="23">
        <v>212493</v>
      </c>
      <c r="E46" s="54">
        <v>44196</v>
      </c>
      <c r="F46" s="60">
        <v>15757.18</v>
      </c>
      <c r="G46" s="8">
        <v>616</v>
      </c>
      <c r="H46" s="54">
        <v>44208</v>
      </c>
      <c r="I46" s="60">
        <v>15757.18</v>
      </c>
      <c r="J46" s="60"/>
      <c r="K46" s="25"/>
      <c r="L46" s="60">
        <v>15757.18</v>
      </c>
      <c r="M46" s="25"/>
      <c r="N46" s="60"/>
      <c r="O46" s="15">
        <f t="shared" si="13"/>
        <v>0</v>
      </c>
      <c r="P46" s="60">
        <v>15757.18</v>
      </c>
      <c r="Q46" s="25"/>
    </row>
    <row r="47" spans="2:21" s="1" customFormat="1" x14ac:dyDescent="0.25">
      <c r="B47" s="151"/>
      <c r="C47" s="134" t="s">
        <v>5</v>
      </c>
      <c r="D47" s="23"/>
      <c r="E47" s="24"/>
      <c r="F47" s="25">
        <f>SUM(F44:F46)</f>
        <v>36045.699999999997</v>
      </c>
      <c r="G47" s="25"/>
      <c r="H47" s="25"/>
      <c r="I47" s="25">
        <f>SUM(I44:I46)</f>
        <v>36045.699999999997</v>
      </c>
      <c r="J47" s="25">
        <f>SUM(J44:J46)</f>
        <v>20288.52</v>
      </c>
      <c r="K47" s="25">
        <f>SUM(K44:K46)</f>
        <v>0</v>
      </c>
      <c r="L47" s="25">
        <f>SUM(L44:L46)</f>
        <v>15757.18</v>
      </c>
      <c r="M47" s="25">
        <f>SUM(M44:M44)</f>
        <v>0</v>
      </c>
      <c r="N47" s="25">
        <f>SUM(N44:N44)</f>
        <v>0</v>
      </c>
      <c r="O47" s="25">
        <f>SUM(O44:O46)</f>
        <v>20288.52</v>
      </c>
      <c r="P47" s="25">
        <f>SUM(P44:P46)</f>
        <v>15757.18</v>
      </c>
      <c r="Q47" s="8"/>
    </row>
    <row r="48" spans="2:21" s="1" customFormat="1" x14ac:dyDescent="0.25">
      <c r="B48" s="132"/>
      <c r="C48" s="75"/>
      <c r="D48" s="74">
        <v>1000153835</v>
      </c>
      <c r="E48" s="54">
        <v>44196</v>
      </c>
      <c r="F48" s="15">
        <v>371.33</v>
      </c>
      <c r="G48" s="22">
        <v>592</v>
      </c>
      <c r="H48" s="54">
        <v>44203</v>
      </c>
      <c r="I48" s="15">
        <v>326.58</v>
      </c>
      <c r="J48" s="15"/>
      <c r="K48" s="15"/>
      <c r="L48" s="15">
        <v>326.58</v>
      </c>
      <c r="M48" s="15">
        <v>44.75</v>
      </c>
      <c r="N48" s="15"/>
      <c r="O48" s="15">
        <f t="shared" si="13"/>
        <v>326.58</v>
      </c>
      <c r="P48" s="15">
        <v>0</v>
      </c>
      <c r="Q48" s="8"/>
      <c r="S48" s="120" t="s">
        <v>114</v>
      </c>
      <c r="T48" s="120" t="s">
        <v>96</v>
      </c>
      <c r="U48" s="122">
        <v>172.86</v>
      </c>
    </row>
    <row r="49" spans="2:21" s="1" customFormat="1" x14ac:dyDescent="0.25">
      <c r="B49" s="133"/>
      <c r="C49" s="76"/>
      <c r="D49" s="74">
        <v>1000153836</v>
      </c>
      <c r="E49" s="54">
        <v>44196</v>
      </c>
      <c r="F49" s="15">
        <v>172.86</v>
      </c>
      <c r="G49" s="22">
        <v>593</v>
      </c>
      <c r="H49" s="54">
        <v>44203</v>
      </c>
      <c r="I49" s="15">
        <v>172.86</v>
      </c>
      <c r="J49" s="15"/>
      <c r="K49" s="15"/>
      <c r="L49" s="15">
        <v>172.86</v>
      </c>
      <c r="M49" s="15"/>
      <c r="N49" s="15"/>
      <c r="O49" s="15">
        <f t="shared" si="13"/>
        <v>172.86</v>
      </c>
      <c r="P49" s="15">
        <v>0</v>
      </c>
      <c r="Q49" s="8"/>
      <c r="S49" s="120" t="s">
        <v>113</v>
      </c>
      <c r="T49" s="120" t="s">
        <v>96</v>
      </c>
      <c r="U49" s="122">
        <v>1154.1600000000001</v>
      </c>
    </row>
    <row r="50" spans="2:21" s="1" customFormat="1" x14ac:dyDescent="0.25">
      <c r="B50" s="133"/>
      <c r="C50" s="76"/>
      <c r="D50" s="74">
        <v>1000153834</v>
      </c>
      <c r="E50" s="54">
        <v>44196</v>
      </c>
      <c r="F50" s="15">
        <v>332.92</v>
      </c>
      <c r="G50" s="22">
        <v>594</v>
      </c>
      <c r="H50" s="54">
        <v>44203</v>
      </c>
      <c r="I50" s="15">
        <v>332.92</v>
      </c>
      <c r="J50" s="15"/>
      <c r="K50" s="15"/>
      <c r="L50" s="15">
        <v>332.92</v>
      </c>
      <c r="M50" s="15"/>
      <c r="N50" s="15"/>
      <c r="O50" s="15">
        <f t="shared" si="13"/>
        <v>332.92</v>
      </c>
      <c r="P50" s="15">
        <v>0</v>
      </c>
      <c r="Q50" s="8"/>
      <c r="S50" s="120" t="s">
        <v>112</v>
      </c>
      <c r="T50" s="120" t="s">
        <v>96</v>
      </c>
      <c r="U50" s="122">
        <v>17504.759999999998</v>
      </c>
    </row>
    <row r="51" spans="2:21" s="1" customFormat="1" x14ac:dyDescent="0.25">
      <c r="B51" s="133">
        <v>8</v>
      </c>
      <c r="C51" s="76" t="s">
        <v>72</v>
      </c>
      <c r="D51" s="74">
        <v>1000153833</v>
      </c>
      <c r="E51" s="54">
        <v>44196</v>
      </c>
      <c r="F51" s="15">
        <v>577.54</v>
      </c>
      <c r="G51" s="22">
        <v>595</v>
      </c>
      <c r="H51" s="54">
        <v>44203</v>
      </c>
      <c r="I51" s="15">
        <v>577.54</v>
      </c>
      <c r="J51" s="15"/>
      <c r="K51" s="15"/>
      <c r="L51" s="15">
        <v>577.54</v>
      </c>
      <c r="M51" s="15"/>
      <c r="N51" s="15"/>
      <c r="O51" s="15">
        <f t="shared" si="13"/>
        <v>577.54</v>
      </c>
      <c r="P51" s="15">
        <v>0</v>
      </c>
      <c r="Q51" s="8"/>
      <c r="S51" s="120" t="s">
        <v>111</v>
      </c>
      <c r="T51" s="120" t="s">
        <v>96</v>
      </c>
      <c r="U51" s="122">
        <v>577.54</v>
      </c>
    </row>
    <row r="52" spans="2:21" s="1" customFormat="1" x14ac:dyDescent="0.25">
      <c r="B52" s="133"/>
      <c r="C52" s="76"/>
      <c r="D52" s="74">
        <v>1000153832</v>
      </c>
      <c r="E52" s="54">
        <v>44196</v>
      </c>
      <c r="F52" s="15">
        <v>577.54</v>
      </c>
      <c r="G52" s="22">
        <v>596</v>
      </c>
      <c r="H52" s="54">
        <v>44203</v>
      </c>
      <c r="I52" s="15">
        <v>577.54</v>
      </c>
      <c r="J52" s="15"/>
      <c r="K52" s="15"/>
      <c r="L52" s="15">
        <v>577.54</v>
      </c>
      <c r="M52" s="15"/>
      <c r="N52" s="15"/>
      <c r="O52" s="15">
        <f t="shared" ref="O52:O54" si="14">F52-M52-P52</f>
        <v>577.54</v>
      </c>
      <c r="P52" s="15">
        <v>0</v>
      </c>
      <c r="Q52" s="8"/>
      <c r="S52" s="120" t="s">
        <v>110</v>
      </c>
      <c r="T52" s="120" t="s">
        <v>96</v>
      </c>
      <c r="U52" s="122">
        <v>577.54</v>
      </c>
    </row>
    <row r="53" spans="2:21" s="1" customFormat="1" x14ac:dyDescent="0.25">
      <c r="B53" s="133"/>
      <c r="C53" s="76"/>
      <c r="D53" s="74">
        <v>1000153830</v>
      </c>
      <c r="E53" s="54">
        <v>44196</v>
      </c>
      <c r="F53" s="15">
        <v>1154.1600000000001</v>
      </c>
      <c r="G53" s="22">
        <v>597</v>
      </c>
      <c r="H53" s="54">
        <v>44203</v>
      </c>
      <c r="I53" s="15">
        <v>1154.1600000000001</v>
      </c>
      <c r="J53" s="15"/>
      <c r="K53" s="15"/>
      <c r="L53" s="15">
        <v>1154.1600000000001</v>
      </c>
      <c r="M53" s="15"/>
      <c r="N53" s="15"/>
      <c r="O53" s="15">
        <f t="shared" si="14"/>
        <v>1154.1600000000001</v>
      </c>
      <c r="P53" s="15">
        <v>0</v>
      </c>
      <c r="Q53" s="8"/>
      <c r="S53" s="120" t="s">
        <v>109</v>
      </c>
      <c r="T53" s="120" t="s">
        <v>96</v>
      </c>
      <c r="U53" s="122">
        <v>332.92</v>
      </c>
    </row>
    <row r="54" spans="2:21" s="1" customFormat="1" x14ac:dyDescent="0.25">
      <c r="B54" s="133"/>
      <c r="C54" s="76"/>
      <c r="D54" s="74">
        <v>1000153831</v>
      </c>
      <c r="E54" s="54">
        <v>44196</v>
      </c>
      <c r="F54" s="15">
        <v>17504.759999999998</v>
      </c>
      <c r="G54" s="22">
        <v>598</v>
      </c>
      <c r="H54" s="54">
        <v>44203</v>
      </c>
      <c r="I54" s="15">
        <v>17504.759999999998</v>
      </c>
      <c r="J54" s="15"/>
      <c r="K54" s="15"/>
      <c r="L54" s="15">
        <v>17504.759999999998</v>
      </c>
      <c r="M54" s="15"/>
      <c r="N54" s="15"/>
      <c r="O54" s="15">
        <f t="shared" si="14"/>
        <v>17504.759999999998</v>
      </c>
      <c r="P54" s="15">
        <v>0</v>
      </c>
      <c r="Q54" s="8"/>
      <c r="S54" s="120" t="s">
        <v>108</v>
      </c>
      <c r="T54" s="120" t="s">
        <v>96</v>
      </c>
      <c r="U54" s="122">
        <v>371.33</v>
      </c>
    </row>
    <row r="55" spans="2:21" s="1" customFormat="1" x14ac:dyDescent="0.25">
      <c r="B55" s="133"/>
      <c r="C55" s="76"/>
      <c r="D55" s="74">
        <v>1000122676</v>
      </c>
      <c r="E55" s="54">
        <v>44104</v>
      </c>
      <c r="F55" s="15"/>
      <c r="G55" s="55"/>
      <c r="H55" s="54"/>
      <c r="I55" s="15"/>
      <c r="J55" s="15"/>
      <c r="K55" s="15"/>
      <c r="L55" s="15"/>
      <c r="M55" s="15"/>
      <c r="N55" s="15"/>
      <c r="O55" s="15"/>
      <c r="P55" s="15"/>
      <c r="Q55" s="8">
        <v>102.37</v>
      </c>
    </row>
    <row r="56" spans="2:21" s="1" customFormat="1" x14ac:dyDescent="0.25">
      <c r="B56" s="77"/>
      <c r="C56" s="73" t="s">
        <v>5</v>
      </c>
      <c r="D56" s="23"/>
      <c r="E56" s="24"/>
      <c r="F56" s="25">
        <f>SUM(F48:F55)</f>
        <v>20691.11</v>
      </c>
      <c r="G56" s="25"/>
      <c r="H56" s="25"/>
      <c r="I56" s="25">
        <f t="shared" ref="I56:Q56" si="15">SUM(I48:I55)</f>
        <v>20646.36</v>
      </c>
      <c r="J56" s="25">
        <f t="shared" si="15"/>
        <v>0</v>
      </c>
      <c r="K56" s="25">
        <f t="shared" si="15"/>
        <v>0</v>
      </c>
      <c r="L56" s="25">
        <f t="shared" si="15"/>
        <v>20646.36</v>
      </c>
      <c r="M56" s="25">
        <f t="shared" si="15"/>
        <v>44.75</v>
      </c>
      <c r="N56" s="25">
        <f t="shared" si="15"/>
        <v>0</v>
      </c>
      <c r="O56" s="25">
        <f t="shared" si="15"/>
        <v>20646.36</v>
      </c>
      <c r="P56" s="25">
        <f t="shared" si="15"/>
        <v>0</v>
      </c>
      <c r="Q56" s="25">
        <f t="shared" si="15"/>
        <v>102.37</v>
      </c>
    </row>
    <row r="57" spans="2:21" s="1" customFormat="1" ht="15" customHeight="1" x14ac:dyDescent="0.25">
      <c r="B57" s="179">
        <v>9</v>
      </c>
      <c r="C57" s="158" t="s">
        <v>7</v>
      </c>
      <c r="D57" s="30" t="s">
        <v>88</v>
      </c>
      <c r="E57" s="54">
        <v>44195</v>
      </c>
      <c r="F57" s="15">
        <v>5790.29</v>
      </c>
      <c r="G57" s="22">
        <v>578</v>
      </c>
      <c r="H57" s="54">
        <v>44202</v>
      </c>
      <c r="I57" s="15">
        <v>5790.29</v>
      </c>
      <c r="J57" s="15"/>
      <c r="K57" s="15"/>
      <c r="L57" s="15">
        <v>5790.29</v>
      </c>
      <c r="M57" s="15"/>
      <c r="N57" s="15"/>
      <c r="O57" s="15">
        <f t="shared" ref="O57:O66" si="16">F57-M57-P57</f>
        <v>5790.29</v>
      </c>
      <c r="P57" s="15">
        <v>0</v>
      </c>
      <c r="Q57" s="8"/>
      <c r="S57" s="121" t="s">
        <v>98</v>
      </c>
      <c r="T57" s="120" t="s">
        <v>96</v>
      </c>
      <c r="U57" s="122">
        <v>6336.96</v>
      </c>
    </row>
    <row r="58" spans="2:21" s="1" customFormat="1" ht="15" customHeight="1" x14ac:dyDescent="0.25">
      <c r="B58" s="180"/>
      <c r="C58" s="159"/>
      <c r="D58" s="30" t="s">
        <v>94</v>
      </c>
      <c r="E58" s="54">
        <v>44196</v>
      </c>
      <c r="F58" s="15">
        <v>572.13</v>
      </c>
      <c r="G58" s="22">
        <v>590</v>
      </c>
      <c r="H58" s="54">
        <v>44203</v>
      </c>
      <c r="I58" s="15">
        <v>572.13</v>
      </c>
      <c r="J58" s="15"/>
      <c r="K58" s="15"/>
      <c r="L58" s="15">
        <v>572.13</v>
      </c>
      <c r="M58" s="15"/>
      <c r="N58" s="15"/>
      <c r="O58" s="15">
        <f t="shared" si="16"/>
        <v>572.13</v>
      </c>
      <c r="P58" s="15">
        <v>0</v>
      </c>
      <c r="Q58" s="8"/>
      <c r="S58" s="121" t="s">
        <v>88</v>
      </c>
      <c r="T58" s="120" t="s">
        <v>97</v>
      </c>
      <c r="U58" s="122">
        <v>5790.29</v>
      </c>
    </row>
    <row r="59" spans="2:21" s="1" customFormat="1" x14ac:dyDescent="0.25">
      <c r="B59" s="180"/>
      <c r="C59" s="159"/>
      <c r="D59" s="30" t="s">
        <v>98</v>
      </c>
      <c r="E59" s="54">
        <v>44196</v>
      </c>
      <c r="F59" s="15">
        <v>6336.96</v>
      </c>
      <c r="G59" s="22">
        <v>591</v>
      </c>
      <c r="H59" s="54">
        <v>44203</v>
      </c>
      <c r="I59" s="15">
        <v>6336.96</v>
      </c>
      <c r="J59" s="15"/>
      <c r="K59" s="15"/>
      <c r="L59" s="15">
        <v>6336.96</v>
      </c>
      <c r="M59" s="15"/>
      <c r="N59" s="15"/>
      <c r="O59" s="15">
        <f t="shared" si="16"/>
        <v>6336.96</v>
      </c>
      <c r="P59" s="15">
        <v>0</v>
      </c>
      <c r="Q59" s="8"/>
      <c r="S59" s="121" t="s">
        <v>94</v>
      </c>
      <c r="T59" s="120" t="s">
        <v>96</v>
      </c>
      <c r="U59" s="122">
        <v>572.13</v>
      </c>
    </row>
    <row r="60" spans="2:21" s="1" customFormat="1" hidden="1" x14ac:dyDescent="0.25">
      <c r="B60" s="180"/>
      <c r="C60" s="159"/>
      <c r="D60" s="30"/>
      <c r="E60" s="54"/>
      <c r="F60" s="15"/>
      <c r="G60" s="22"/>
      <c r="H60" s="54"/>
      <c r="I60" s="15"/>
      <c r="J60" s="15"/>
      <c r="K60" s="15"/>
      <c r="L60" s="15"/>
      <c r="M60" s="15"/>
      <c r="N60" s="15"/>
      <c r="O60" s="15">
        <f t="shared" si="16"/>
        <v>0</v>
      </c>
      <c r="P60" s="15">
        <v>0</v>
      </c>
      <c r="Q60" s="8"/>
    </row>
    <row r="61" spans="2:21" s="1" customFormat="1" x14ac:dyDescent="0.25">
      <c r="B61" s="181"/>
      <c r="C61" s="73" t="s">
        <v>5</v>
      </c>
      <c r="D61" s="31"/>
      <c r="E61" s="32"/>
      <c r="F61" s="25">
        <f>SUM(F57:F60)</f>
        <v>12699.380000000001</v>
      </c>
      <c r="G61" s="25"/>
      <c r="H61" s="25"/>
      <c r="I61" s="25">
        <f t="shared" ref="I61:P61" si="17">SUM(I57:I60)</f>
        <v>12699.380000000001</v>
      </c>
      <c r="J61" s="25">
        <f t="shared" si="17"/>
        <v>0</v>
      </c>
      <c r="K61" s="25">
        <f t="shared" si="17"/>
        <v>0</v>
      </c>
      <c r="L61" s="25">
        <f t="shared" si="17"/>
        <v>12699.380000000001</v>
      </c>
      <c r="M61" s="25">
        <f t="shared" si="17"/>
        <v>0</v>
      </c>
      <c r="N61" s="25">
        <f t="shared" si="17"/>
        <v>0</v>
      </c>
      <c r="O61" s="25">
        <f t="shared" si="17"/>
        <v>12699.380000000001</v>
      </c>
      <c r="P61" s="25">
        <f t="shared" si="17"/>
        <v>0</v>
      </c>
      <c r="Q61" s="8"/>
    </row>
    <row r="62" spans="2:21" s="1" customFormat="1" ht="15" customHeight="1" x14ac:dyDescent="0.25">
      <c r="B62" s="179">
        <v>10</v>
      </c>
      <c r="C62" s="158" t="s">
        <v>6</v>
      </c>
      <c r="D62" s="30" t="s">
        <v>89</v>
      </c>
      <c r="E62" s="54">
        <v>44196</v>
      </c>
      <c r="F62" s="28">
        <v>192.36</v>
      </c>
      <c r="G62" s="22">
        <v>585</v>
      </c>
      <c r="H62" s="54">
        <v>44203</v>
      </c>
      <c r="I62" s="28">
        <v>192.36</v>
      </c>
      <c r="J62" s="28"/>
      <c r="K62" s="17"/>
      <c r="L62" s="28">
        <v>192.36</v>
      </c>
      <c r="M62" s="17"/>
      <c r="N62" s="28"/>
      <c r="O62" s="15">
        <f t="shared" si="16"/>
        <v>192.36</v>
      </c>
      <c r="P62" s="28">
        <v>0</v>
      </c>
      <c r="Q62" s="8"/>
      <c r="S62" s="121" t="s">
        <v>93</v>
      </c>
      <c r="T62" s="120" t="s">
        <v>96</v>
      </c>
      <c r="U62" s="119">
        <v>57515.63</v>
      </c>
    </row>
    <row r="63" spans="2:21" s="1" customFormat="1" x14ac:dyDescent="0.25">
      <c r="B63" s="180"/>
      <c r="C63" s="159"/>
      <c r="D63" s="30" t="s">
        <v>90</v>
      </c>
      <c r="E63" s="54">
        <v>44196</v>
      </c>
      <c r="F63" s="28">
        <v>192.36</v>
      </c>
      <c r="G63" s="22">
        <v>586</v>
      </c>
      <c r="H63" s="54">
        <v>44203</v>
      </c>
      <c r="I63" s="28">
        <v>192.36</v>
      </c>
      <c r="J63" s="28"/>
      <c r="K63" s="17"/>
      <c r="L63" s="28">
        <v>192.36</v>
      </c>
      <c r="M63" s="17"/>
      <c r="N63" s="28"/>
      <c r="O63" s="15">
        <f t="shared" ref="O63:O65" si="18">F63-M63-P63</f>
        <v>192.36</v>
      </c>
      <c r="P63" s="28">
        <v>0</v>
      </c>
      <c r="Q63" s="8"/>
      <c r="S63" s="121" t="s">
        <v>90</v>
      </c>
      <c r="T63" s="120" t="s">
        <v>96</v>
      </c>
      <c r="U63" s="119">
        <v>192.36</v>
      </c>
    </row>
    <row r="64" spans="2:21" s="1" customFormat="1" x14ac:dyDescent="0.25">
      <c r="B64" s="180"/>
      <c r="C64" s="159"/>
      <c r="D64" s="30" t="s">
        <v>91</v>
      </c>
      <c r="E64" s="54">
        <v>44196</v>
      </c>
      <c r="F64" s="28">
        <v>634.78</v>
      </c>
      <c r="G64" s="22">
        <v>587</v>
      </c>
      <c r="H64" s="54">
        <v>44203</v>
      </c>
      <c r="I64" s="28">
        <v>634.78</v>
      </c>
      <c r="J64" s="28"/>
      <c r="K64" s="17"/>
      <c r="L64" s="28">
        <v>634.78</v>
      </c>
      <c r="M64" s="17"/>
      <c r="N64" s="28"/>
      <c r="O64" s="15">
        <f t="shared" si="18"/>
        <v>634.78</v>
      </c>
      <c r="P64" s="28">
        <v>0</v>
      </c>
      <c r="Q64" s="8"/>
      <c r="S64" s="121" t="s">
        <v>89</v>
      </c>
      <c r="T64" s="120" t="s">
        <v>96</v>
      </c>
      <c r="U64" s="119">
        <v>192.36</v>
      </c>
    </row>
    <row r="65" spans="2:21" s="1" customFormat="1" x14ac:dyDescent="0.25">
      <c r="B65" s="180"/>
      <c r="C65" s="159"/>
      <c r="D65" s="30" t="s">
        <v>92</v>
      </c>
      <c r="E65" s="54">
        <v>44196</v>
      </c>
      <c r="F65" s="28">
        <v>2308.3200000000002</v>
      </c>
      <c r="G65" s="22">
        <v>588</v>
      </c>
      <c r="H65" s="54">
        <v>44203</v>
      </c>
      <c r="I65" s="28">
        <v>2308.3200000000002</v>
      </c>
      <c r="J65" s="28"/>
      <c r="K65" s="17"/>
      <c r="L65" s="28">
        <v>2308.3200000000002</v>
      </c>
      <c r="M65" s="17"/>
      <c r="N65" s="28"/>
      <c r="O65" s="15">
        <f t="shared" si="18"/>
        <v>2308.3200000000002</v>
      </c>
      <c r="P65" s="28">
        <v>0</v>
      </c>
      <c r="Q65" s="8"/>
      <c r="S65" s="121" t="s">
        <v>91</v>
      </c>
      <c r="T65" s="120" t="s">
        <v>96</v>
      </c>
      <c r="U65" s="119">
        <v>634.78</v>
      </c>
    </row>
    <row r="66" spans="2:21" s="1" customFormat="1" ht="15" customHeight="1" x14ac:dyDescent="0.25">
      <c r="B66" s="180"/>
      <c r="C66" s="159"/>
      <c r="D66" s="30" t="s">
        <v>93</v>
      </c>
      <c r="E66" s="54">
        <v>44196</v>
      </c>
      <c r="F66" s="28">
        <v>57515.63</v>
      </c>
      <c r="G66" s="22">
        <v>589</v>
      </c>
      <c r="H66" s="54">
        <v>44203</v>
      </c>
      <c r="I66" s="28">
        <v>57207.85</v>
      </c>
      <c r="J66" s="28"/>
      <c r="K66" s="17"/>
      <c r="L66" s="28">
        <v>57207.85</v>
      </c>
      <c r="M66" s="17">
        <v>307.77999999999997</v>
      </c>
      <c r="N66" s="28"/>
      <c r="O66" s="15">
        <f t="shared" si="16"/>
        <v>57207.85</v>
      </c>
      <c r="P66" s="28">
        <v>0</v>
      </c>
      <c r="Q66" s="8"/>
      <c r="S66" s="121" t="s">
        <v>92</v>
      </c>
      <c r="T66" s="120" t="s">
        <v>96</v>
      </c>
      <c r="U66" s="119">
        <v>2308.3200000000002</v>
      </c>
    </row>
    <row r="67" spans="2:21" s="1" customFormat="1" x14ac:dyDescent="0.25">
      <c r="B67" s="181"/>
      <c r="C67" s="73" t="s">
        <v>5</v>
      </c>
      <c r="D67" s="23"/>
      <c r="E67" s="24"/>
      <c r="F67" s="25">
        <f>SUM(F62:F66)</f>
        <v>60843.45</v>
      </c>
      <c r="G67" s="26"/>
      <c r="H67" s="25"/>
      <c r="I67" s="25">
        <f t="shared" ref="I67:R67" si="19">SUM(I62:I66)</f>
        <v>60535.67</v>
      </c>
      <c r="J67" s="25">
        <f t="shared" si="19"/>
        <v>0</v>
      </c>
      <c r="K67" s="25">
        <f t="shared" si="19"/>
        <v>0</v>
      </c>
      <c r="L67" s="25">
        <f t="shared" si="19"/>
        <v>60535.67</v>
      </c>
      <c r="M67" s="25">
        <f t="shared" si="19"/>
        <v>307.77999999999997</v>
      </c>
      <c r="N67" s="25">
        <f t="shared" si="19"/>
        <v>0</v>
      </c>
      <c r="O67" s="25">
        <f t="shared" si="19"/>
        <v>60535.67</v>
      </c>
      <c r="P67" s="25">
        <f t="shared" si="19"/>
        <v>0</v>
      </c>
      <c r="Q67" s="25">
        <f t="shared" si="19"/>
        <v>0</v>
      </c>
      <c r="R67" s="25">
        <f t="shared" si="19"/>
        <v>0</v>
      </c>
    </row>
    <row r="68" spans="2:21" s="1" customFormat="1" ht="16.5" customHeight="1" x14ac:dyDescent="0.25">
      <c r="B68" s="149">
        <v>11</v>
      </c>
      <c r="C68" s="147" t="s">
        <v>49</v>
      </c>
      <c r="D68" s="22">
        <v>51</v>
      </c>
      <c r="E68" s="54">
        <v>44196</v>
      </c>
      <c r="F68" s="56">
        <v>3327.97</v>
      </c>
      <c r="G68" s="22">
        <v>579</v>
      </c>
      <c r="H68" s="54">
        <v>44202</v>
      </c>
      <c r="I68" s="56">
        <v>3327.97</v>
      </c>
      <c r="J68" s="56"/>
      <c r="K68" s="14"/>
      <c r="L68" s="56">
        <v>3327.97</v>
      </c>
      <c r="M68" s="14"/>
      <c r="N68" s="14"/>
      <c r="O68" s="15">
        <f t="shared" ref="O68" si="20">F68-M68-P68</f>
        <v>3327.97</v>
      </c>
      <c r="P68" s="56">
        <v>0</v>
      </c>
      <c r="Q68" s="8"/>
      <c r="S68" s="121" t="s">
        <v>123</v>
      </c>
      <c r="T68" s="120" t="s">
        <v>96</v>
      </c>
      <c r="U68" s="119">
        <v>3327.97</v>
      </c>
    </row>
    <row r="69" spans="2:21" s="1" customFormat="1" x14ac:dyDescent="0.25">
      <c r="B69" s="150"/>
      <c r="C69" s="148"/>
      <c r="D69" s="14"/>
      <c r="E69" s="54"/>
      <c r="F69" s="33"/>
      <c r="G69" s="67"/>
      <c r="H69" s="54"/>
      <c r="I69" s="33"/>
      <c r="J69" s="33"/>
      <c r="K69" s="14"/>
      <c r="L69" s="33"/>
      <c r="M69" s="14"/>
      <c r="N69" s="14"/>
      <c r="O69" s="15"/>
      <c r="P69" s="33"/>
      <c r="Q69" s="8"/>
    </row>
    <row r="70" spans="2:21" s="1" customFormat="1" x14ac:dyDescent="0.25">
      <c r="B70" s="151"/>
      <c r="C70" s="134" t="s">
        <v>5</v>
      </c>
      <c r="D70" s="23"/>
      <c r="E70" s="24"/>
      <c r="F70" s="25">
        <f>SUM(F68:F69)</f>
        <v>3327.97</v>
      </c>
      <c r="G70" s="26"/>
      <c r="H70" s="25"/>
      <c r="I70" s="25">
        <f t="shared" ref="I70:O70" si="21">SUM(I68:I69)</f>
        <v>3327.97</v>
      </c>
      <c r="J70" s="25">
        <f t="shared" si="21"/>
        <v>0</v>
      </c>
      <c r="K70" s="25">
        <f t="shared" si="21"/>
        <v>0</v>
      </c>
      <c r="L70" s="25">
        <f t="shared" si="21"/>
        <v>3327.97</v>
      </c>
      <c r="M70" s="25">
        <f t="shared" si="21"/>
        <v>0</v>
      </c>
      <c r="N70" s="25">
        <f t="shared" si="21"/>
        <v>0</v>
      </c>
      <c r="O70" s="25">
        <f t="shared" si="21"/>
        <v>3327.97</v>
      </c>
      <c r="P70" s="25">
        <f>SUM(P68:P69)</f>
        <v>0</v>
      </c>
      <c r="Q70" s="8"/>
    </row>
    <row r="71" spans="2:21" s="1" customFormat="1" ht="15.75" hidden="1" customHeight="1" x14ac:dyDescent="0.25">
      <c r="B71" s="186">
        <v>13</v>
      </c>
      <c r="C71" s="134" t="s">
        <v>69</v>
      </c>
      <c r="D71" s="110"/>
      <c r="E71" s="54"/>
      <c r="F71" s="66"/>
      <c r="G71" s="22"/>
      <c r="H71" s="54"/>
      <c r="I71" s="66"/>
      <c r="J71" s="66"/>
      <c r="K71" s="25"/>
      <c r="L71" s="66"/>
      <c r="M71" s="25"/>
      <c r="N71" s="25"/>
      <c r="O71" s="15"/>
      <c r="P71" s="66"/>
      <c r="Q71" s="8"/>
    </row>
    <row r="72" spans="2:21" s="1" customFormat="1" hidden="1" x14ac:dyDescent="0.25">
      <c r="B72" s="187"/>
      <c r="C72" s="135" t="s">
        <v>70</v>
      </c>
      <c r="D72" s="110"/>
      <c r="E72" s="54"/>
      <c r="F72" s="66"/>
      <c r="G72" s="22"/>
      <c r="H72" s="54"/>
      <c r="I72" s="66"/>
      <c r="J72" s="66"/>
      <c r="K72" s="25"/>
      <c r="L72" s="66"/>
      <c r="M72" s="25"/>
      <c r="N72" s="25"/>
      <c r="O72" s="15"/>
      <c r="P72" s="66"/>
      <c r="Q72" s="8"/>
    </row>
    <row r="73" spans="2:21" s="1" customFormat="1" hidden="1" x14ac:dyDescent="0.25">
      <c r="B73" s="151"/>
      <c r="C73" s="135" t="s">
        <v>5</v>
      </c>
      <c r="D73" s="19"/>
      <c r="E73" s="24"/>
      <c r="F73" s="25">
        <f>SUM(F71:F72)</f>
        <v>0</v>
      </c>
      <c r="G73" s="26"/>
      <c r="H73" s="25"/>
      <c r="I73" s="25">
        <f t="shared" ref="I73:P73" si="22">SUM(I71:I72)</f>
        <v>0</v>
      </c>
      <c r="J73" s="25">
        <f t="shared" si="22"/>
        <v>0</v>
      </c>
      <c r="K73" s="25">
        <f t="shared" si="22"/>
        <v>0</v>
      </c>
      <c r="L73" s="25">
        <f t="shared" si="22"/>
        <v>0</v>
      </c>
      <c r="M73" s="25">
        <f t="shared" si="22"/>
        <v>0</v>
      </c>
      <c r="N73" s="25">
        <f t="shared" si="22"/>
        <v>0</v>
      </c>
      <c r="O73" s="25">
        <f t="shared" si="22"/>
        <v>0</v>
      </c>
      <c r="P73" s="25">
        <f t="shared" si="22"/>
        <v>0</v>
      </c>
      <c r="Q73" s="8"/>
    </row>
    <row r="74" spans="2:21" s="1" customFormat="1" ht="15" hidden="1" customHeight="1" x14ac:dyDescent="0.25">
      <c r="B74" s="149">
        <v>12</v>
      </c>
      <c r="C74" s="147" t="s">
        <v>74</v>
      </c>
      <c r="D74" s="19"/>
      <c r="E74" s="54"/>
      <c r="F74" s="66"/>
      <c r="G74" s="22"/>
      <c r="H74" s="54"/>
      <c r="I74" s="66"/>
      <c r="J74" s="66"/>
      <c r="K74" s="25"/>
      <c r="L74" s="66"/>
      <c r="M74" s="25"/>
      <c r="N74" s="25"/>
      <c r="O74" s="15">
        <f t="shared" ref="O74" si="23">F74-M74-P74</f>
        <v>0</v>
      </c>
      <c r="P74" s="66">
        <v>0</v>
      </c>
      <c r="Q74" s="8"/>
    </row>
    <row r="75" spans="2:21" s="1" customFormat="1" ht="16.5" hidden="1" customHeight="1" x14ac:dyDescent="0.25">
      <c r="B75" s="150"/>
      <c r="C75" s="148"/>
      <c r="D75" s="19"/>
      <c r="E75" s="54"/>
      <c r="F75" s="66"/>
      <c r="G75" s="67"/>
      <c r="H75" s="54"/>
      <c r="I75" s="66"/>
      <c r="J75" s="66"/>
      <c r="K75" s="25"/>
      <c r="L75" s="66"/>
      <c r="M75" s="25"/>
      <c r="N75" s="25"/>
      <c r="O75" s="15"/>
      <c r="P75" s="66"/>
      <c r="Q75" s="8"/>
    </row>
    <row r="76" spans="2:21" s="1" customFormat="1" hidden="1" x14ac:dyDescent="0.25">
      <c r="B76" s="151"/>
      <c r="C76" s="73" t="s">
        <v>5</v>
      </c>
      <c r="D76" s="19"/>
      <c r="E76" s="24"/>
      <c r="F76" s="25">
        <f>SUM(F74:F75)</f>
        <v>0</v>
      </c>
      <c r="G76" s="25"/>
      <c r="H76" s="25"/>
      <c r="I76" s="25">
        <f t="shared" ref="I76:P76" si="24">SUM(I74:I75)</f>
        <v>0</v>
      </c>
      <c r="J76" s="25">
        <f t="shared" si="24"/>
        <v>0</v>
      </c>
      <c r="K76" s="25">
        <f t="shared" si="24"/>
        <v>0</v>
      </c>
      <c r="L76" s="25">
        <f t="shared" si="24"/>
        <v>0</v>
      </c>
      <c r="M76" s="25">
        <f t="shared" si="24"/>
        <v>0</v>
      </c>
      <c r="N76" s="25">
        <f t="shared" si="24"/>
        <v>0</v>
      </c>
      <c r="O76" s="25">
        <f t="shared" si="24"/>
        <v>0</v>
      </c>
      <c r="P76" s="25">
        <f t="shared" si="24"/>
        <v>0</v>
      </c>
      <c r="Q76" s="8"/>
    </row>
    <row r="77" spans="2:21" s="1" customFormat="1" x14ac:dyDescent="0.25">
      <c r="B77" s="149">
        <v>12</v>
      </c>
      <c r="C77" s="147" t="s">
        <v>142</v>
      </c>
      <c r="D77" s="19">
        <v>825</v>
      </c>
      <c r="E77" s="54">
        <v>44196</v>
      </c>
      <c r="F77" s="15">
        <v>1008.35</v>
      </c>
      <c r="G77" s="67">
        <v>601</v>
      </c>
      <c r="H77" s="54">
        <v>44204</v>
      </c>
      <c r="I77" s="15">
        <v>1008.35</v>
      </c>
      <c r="J77" s="15"/>
      <c r="K77" s="14"/>
      <c r="L77" s="15">
        <v>1008.35</v>
      </c>
      <c r="M77" s="15"/>
      <c r="N77" s="14"/>
      <c r="O77" s="15">
        <f t="shared" ref="O77" si="25">F77-M77-P77</f>
        <v>1008.35</v>
      </c>
      <c r="P77" s="15">
        <v>0</v>
      </c>
      <c r="Q77" s="8"/>
      <c r="S77" s="121" t="s">
        <v>101</v>
      </c>
      <c r="T77" s="120" t="s">
        <v>96</v>
      </c>
      <c r="U77" s="119">
        <v>1008.35</v>
      </c>
    </row>
    <row r="78" spans="2:21" s="1" customFormat="1" hidden="1" x14ac:dyDescent="0.25">
      <c r="B78" s="150"/>
      <c r="C78" s="148"/>
      <c r="D78" s="19"/>
      <c r="E78" s="54"/>
      <c r="F78" s="15"/>
      <c r="G78" s="67"/>
      <c r="H78" s="54"/>
      <c r="I78" s="15"/>
      <c r="J78" s="15"/>
      <c r="K78" s="14"/>
      <c r="L78" s="14"/>
      <c r="M78" s="15"/>
      <c r="N78" s="14"/>
      <c r="O78" s="16"/>
      <c r="P78" s="15"/>
      <c r="Q78" s="8"/>
    </row>
    <row r="79" spans="2:21" s="1" customFormat="1" x14ac:dyDescent="0.25">
      <c r="B79" s="151"/>
      <c r="C79" s="73" t="s">
        <v>5</v>
      </c>
      <c r="D79" s="19"/>
      <c r="E79" s="68"/>
      <c r="F79" s="25">
        <f>SUM(F77:F78)</f>
        <v>1008.35</v>
      </c>
      <c r="G79" s="25"/>
      <c r="H79" s="25"/>
      <c r="I79" s="25">
        <f t="shared" ref="I79:L79" si="26">SUM(I77:I78)</f>
        <v>1008.35</v>
      </c>
      <c r="J79" s="25">
        <f t="shared" si="26"/>
        <v>0</v>
      </c>
      <c r="K79" s="25">
        <f>SUM(K77:K77)</f>
        <v>0</v>
      </c>
      <c r="L79" s="25">
        <f t="shared" si="26"/>
        <v>1008.35</v>
      </c>
      <c r="M79" s="25">
        <f>SUM(M77:M77)</f>
        <v>0</v>
      </c>
      <c r="N79" s="25">
        <f>SUM(N77:N77)</f>
        <v>0</v>
      </c>
      <c r="O79" s="25">
        <f>SUM(O77:O78)</f>
        <v>1008.35</v>
      </c>
      <c r="P79" s="25">
        <f t="shared" ref="P79" si="27">SUM(P77:P78)</f>
        <v>0</v>
      </c>
      <c r="Q79" s="8"/>
    </row>
    <row r="80" spans="2:21" s="1" customFormat="1" hidden="1" x14ac:dyDescent="0.25">
      <c r="B80" s="149">
        <v>13</v>
      </c>
      <c r="C80" s="147" t="s">
        <v>31</v>
      </c>
      <c r="D80" s="19"/>
      <c r="E80" s="54"/>
      <c r="F80" s="66"/>
      <c r="G80" s="67"/>
      <c r="H80" s="54"/>
      <c r="I80" s="66"/>
      <c r="J80" s="66"/>
      <c r="K80" s="66"/>
      <c r="L80" s="66"/>
      <c r="M80" s="66"/>
      <c r="N80" s="66"/>
      <c r="O80" s="15"/>
      <c r="P80" s="66">
        <v>0</v>
      </c>
      <c r="Q80" s="8"/>
    </row>
    <row r="81" spans="2:21" s="1" customFormat="1" hidden="1" x14ac:dyDescent="0.25">
      <c r="B81" s="150"/>
      <c r="C81" s="148"/>
      <c r="D81" s="19"/>
      <c r="E81" s="54"/>
      <c r="F81" s="66"/>
      <c r="G81" s="22"/>
      <c r="H81" s="54"/>
      <c r="I81" s="66"/>
      <c r="J81" s="66"/>
      <c r="K81" s="66"/>
      <c r="L81" s="66"/>
      <c r="M81" s="66"/>
      <c r="N81" s="66"/>
      <c r="O81" s="16"/>
      <c r="P81" s="66"/>
      <c r="Q81" s="8"/>
    </row>
    <row r="82" spans="2:21" s="1" customFormat="1" hidden="1" x14ac:dyDescent="0.25">
      <c r="B82" s="151"/>
      <c r="C82" s="134" t="s">
        <v>5</v>
      </c>
      <c r="D82" s="19"/>
      <c r="E82" s="68"/>
      <c r="F82" s="25">
        <f>SUM(F80:F81)</f>
        <v>0</v>
      </c>
      <c r="G82" s="26"/>
      <c r="H82" s="25"/>
      <c r="I82" s="25">
        <f t="shared" ref="I82:P82" si="28">SUM(I80:I81)</f>
        <v>0</v>
      </c>
      <c r="J82" s="25">
        <f t="shared" si="28"/>
        <v>0</v>
      </c>
      <c r="K82" s="25">
        <f t="shared" si="28"/>
        <v>0</v>
      </c>
      <c r="L82" s="25">
        <f t="shared" si="28"/>
        <v>0</v>
      </c>
      <c r="M82" s="25">
        <f t="shared" si="28"/>
        <v>0</v>
      </c>
      <c r="N82" s="25">
        <f t="shared" si="28"/>
        <v>0</v>
      </c>
      <c r="O82" s="25">
        <f t="shared" si="28"/>
        <v>0</v>
      </c>
      <c r="P82" s="25">
        <f t="shared" si="28"/>
        <v>0</v>
      </c>
      <c r="Q82" s="8"/>
    </row>
    <row r="83" spans="2:21" s="1" customFormat="1" ht="15.75" customHeight="1" x14ac:dyDescent="0.25">
      <c r="B83" s="186">
        <v>13</v>
      </c>
      <c r="C83" s="152" t="s">
        <v>47</v>
      </c>
      <c r="D83" s="109">
        <v>869</v>
      </c>
      <c r="E83" s="54">
        <v>44196</v>
      </c>
      <c r="F83" s="66">
        <v>1923.6</v>
      </c>
      <c r="G83" s="55">
        <v>606</v>
      </c>
      <c r="H83" s="54">
        <v>44207</v>
      </c>
      <c r="I83" s="66">
        <v>1923.6</v>
      </c>
      <c r="J83" s="66"/>
      <c r="K83" s="66"/>
      <c r="L83" s="66">
        <v>1923.6</v>
      </c>
      <c r="M83" s="66"/>
      <c r="N83" s="66"/>
      <c r="O83" s="15">
        <f t="shared" ref="O83" si="29">F83-M83-P83</f>
        <v>1923.6</v>
      </c>
      <c r="P83" s="66">
        <v>0</v>
      </c>
      <c r="Q83" s="8"/>
      <c r="S83" s="121" t="s">
        <v>124</v>
      </c>
      <c r="T83" s="120" t="s">
        <v>96</v>
      </c>
      <c r="U83" s="119">
        <v>1923.6</v>
      </c>
    </row>
    <row r="84" spans="2:21" s="1" customFormat="1" ht="15" customHeight="1" x14ac:dyDescent="0.25">
      <c r="B84" s="187"/>
      <c r="C84" s="153"/>
      <c r="D84" s="109"/>
      <c r="E84" s="54"/>
      <c r="F84" s="66"/>
      <c r="G84" s="22"/>
      <c r="H84" s="54"/>
      <c r="I84" s="66"/>
      <c r="J84" s="66"/>
      <c r="K84" s="66"/>
      <c r="L84" s="66"/>
      <c r="M84" s="66"/>
      <c r="N84" s="66"/>
      <c r="O84" s="15"/>
      <c r="P84" s="66">
        <v>0</v>
      </c>
      <c r="Q84" s="8"/>
    </row>
    <row r="85" spans="2:21" s="1" customFormat="1" x14ac:dyDescent="0.25">
      <c r="B85" s="150"/>
      <c r="C85" s="134" t="s">
        <v>5</v>
      </c>
      <c r="D85" s="19"/>
      <c r="E85" s="68"/>
      <c r="F85" s="25">
        <f>SUM(F83:F84)</f>
        <v>1923.6</v>
      </c>
      <c r="G85" s="26"/>
      <c r="H85" s="25"/>
      <c r="I85" s="25">
        <f t="shared" ref="I85:P85" si="30">SUM(I83:I84)</f>
        <v>1923.6</v>
      </c>
      <c r="J85" s="25">
        <f t="shared" si="30"/>
        <v>0</v>
      </c>
      <c r="K85" s="25">
        <f t="shared" si="30"/>
        <v>0</v>
      </c>
      <c r="L85" s="25">
        <f t="shared" si="30"/>
        <v>1923.6</v>
      </c>
      <c r="M85" s="25">
        <f t="shared" si="30"/>
        <v>0</v>
      </c>
      <c r="N85" s="25">
        <f t="shared" si="30"/>
        <v>0</v>
      </c>
      <c r="O85" s="25">
        <f t="shared" si="30"/>
        <v>1923.6</v>
      </c>
      <c r="P85" s="25">
        <f t="shared" si="30"/>
        <v>0</v>
      </c>
      <c r="Q85" s="105"/>
    </row>
    <row r="86" spans="2:21" s="1" customFormat="1" x14ac:dyDescent="0.25">
      <c r="B86" s="132"/>
      <c r="C86" s="156" t="s">
        <v>24</v>
      </c>
      <c r="D86" s="116" t="s">
        <v>81</v>
      </c>
      <c r="E86" s="54">
        <v>44162</v>
      </c>
      <c r="F86" s="56">
        <v>14834.38</v>
      </c>
      <c r="G86" s="55">
        <v>564</v>
      </c>
      <c r="H86" s="54">
        <v>44175</v>
      </c>
      <c r="I86" s="56">
        <v>14834.38</v>
      </c>
      <c r="J86" s="56">
        <v>14834.38</v>
      </c>
      <c r="K86" s="66"/>
      <c r="L86" s="56"/>
      <c r="M86" s="66"/>
      <c r="N86" s="66">
        <v>8899.7800000000007</v>
      </c>
      <c r="O86" s="56">
        <v>5934.6</v>
      </c>
      <c r="P86" s="60">
        <v>0</v>
      </c>
      <c r="Q86" s="105"/>
    </row>
    <row r="87" spans="2:21" s="1" customFormat="1" x14ac:dyDescent="0.25">
      <c r="B87" s="118">
        <v>14</v>
      </c>
      <c r="C87" s="157"/>
      <c r="D87" s="116" t="s">
        <v>95</v>
      </c>
      <c r="E87" s="54">
        <v>44196</v>
      </c>
      <c r="F87" s="56">
        <v>11047.65</v>
      </c>
      <c r="G87" s="55">
        <v>602</v>
      </c>
      <c r="H87" s="54">
        <v>44207</v>
      </c>
      <c r="I87" s="56">
        <v>11047.65</v>
      </c>
      <c r="J87" s="56"/>
      <c r="K87" s="66"/>
      <c r="L87" s="56">
        <v>11047.65</v>
      </c>
      <c r="M87" s="66"/>
      <c r="N87" s="15"/>
      <c r="O87" s="15">
        <f t="shared" ref="O87" si="31">F87-M87-P87</f>
        <v>11047.65</v>
      </c>
      <c r="P87" s="56">
        <v>0</v>
      </c>
      <c r="Q87" s="8"/>
      <c r="S87" s="120" t="s">
        <v>104</v>
      </c>
      <c r="T87" s="120" t="s">
        <v>96</v>
      </c>
      <c r="U87" s="119">
        <v>11047.65</v>
      </c>
    </row>
    <row r="88" spans="2:21" s="1" customFormat="1" x14ac:dyDescent="0.25">
      <c r="B88" s="77"/>
      <c r="C88" s="117" t="s">
        <v>5</v>
      </c>
      <c r="D88" s="19"/>
      <c r="E88" s="68"/>
      <c r="F88" s="25">
        <f>SUM(F86:F87)</f>
        <v>25882.03</v>
      </c>
      <c r="G88" s="26"/>
      <c r="H88" s="25"/>
      <c r="I88" s="25">
        <f t="shared" ref="I88:P88" si="32">SUM(I86:I87)</f>
        <v>25882.03</v>
      </c>
      <c r="J88" s="25">
        <f t="shared" si="32"/>
        <v>14834.38</v>
      </c>
      <c r="K88" s="25">
        <f t="shared" si="32"/>
        <v>0</v>
      </c>
      <c r="L88" s="25">
        <f t="shared" si="32"/>
        <v>11047.65</v>
      </c>
      <c r="M88" s="25">
        <f t="shared" si="32"/>
        <v>0</v>
      </c>
      <c r="N88" s="25">
        <f t="shared" si="32"/>
        <v>8899.7800000000007</v>
      </c>
      <c r="O88" s="25">
        <f t="shared" si="32"/>
        <v>16982.25</v>
      </c>
      <c r="P88" s="25">
        <f t="shared" si="32"/>
        <v>0</v>
      </c>
      <c r="Q88" s="8"/>
    </row>
    <row r="89" spans="2:21" s="1" customFormat="1" x14ac:dyDescent="0.25">
      <c r="B89" s="149">
        <v>15</v>
      </c>
      <c r="C89" s="134" t="s">
        <v>40</v>
      </c>
      <c r="D89" s="19">
        <v>1684</v>
      </c>
      <c r="E89" s="54">
        <v>44196</v>
      </c>
      <c r="F89" s="66">
        <v>314.06</v>
      </c>
      <c r="G89" s="22">
        <v>580</v>
      </c>
      <c r="H89" s="54">
        <v>44202</v>
      </c>
      <c r="I89" s="66">
        <v>314.06</v>
      </c>
      <c r="J89" s="66"/>
      <c r="K89" s="66"/>
      <c r="L89" s="66">
        <v>314.06</v>
      </c>
      <c r="M89" s="66"/>
      <c r="N89" s="66"/>
      <c r="O89" s="16">
        <f>F89-M89-P89</f>
        <v>314.06</v>
      </c>
      <c r="P89" s="66">
        <v>0</v>
      </c>
      <c r="Q89" s="8"/>
      <c r="S89" s="121" t="s">
        <v>115</v>
      </c>
      <c r="T89" s="120" t="s">
        <v>96</v>
      </c>
      <c r="U89" s="119">
        <v>314.06</v>
      </c>
    </row>
    <row r="90" spans="2:21" s="1" customFormat="1" x14ac:dyDescent="0.25">
      <c r="B90" s="151"/>
      <c r="C90" s="73" t="s">
        <v>5</v>
      </c>
      <c r="D90" s="19"/>
      <c r="E90" s="68"/>
      <c r="F90" s="25">
        <f>SUM(F89:F89)</f>
        <v>314.06</v>
      </c>
      <c r="G90" s="25"/>
      <c r="H90" s="25"/>
      <c r="I90" s="25">
        <f t="shared" ref="I90:P90" si="33">SUM(I89:I89)</f>
        <v>314.06</v>
      </c>
      <c r="J90" s="25">
        <f t="shared" si="33"/>
        <v>0</v>
      </c>
      <c r="K90" s="25">
        <f t="shared" si="33"/>
        <v>0</v>
      </c>
      <c r="L90" s="25">
        <f t="shared" si="33"/>
        <v>314.06</v>
      </c>
      <c r="M90" s="25">
        <f t="shared" si="33"/>
        <v>0</v>
      </c>
      <c r="N90" s="25">
        <f t="shared" si="33"/>
        <v>0</v>
      </c>
      <c r="O90" s="25">
        <f t="shared" si="33"/>
        <v>314.06</v>
      </c>
      <c r="P90" s="25">
        <f t="shared" si="33"/>
        <v>0</v>
      </c>
      <c r="Q90" s="8"/>
    </row>
    <row r="91" spans="2:21" s="1" customFormat="1" x14ac:dyDescent="0.25">
      <c r="B91" s="149">
        <v>16</v>
      </c>
      <c r="C91" s="134" t="s">
        <v>25</v>
      </c>
      <c r="D91" s="19">
        <v>23495</v>
      </c>
      <c r="E91" s="54">
        <v>44196</v>
      </c>
      <c r="F91" s="66">
        <v>263.5</v>
      </c>
      <c r="G91" s="22">
        <v>603</v>
      </c>
      <c r="H91" s="54">
        <v>44207</v>
      </c>
      <c r="I91" s="66">
        <v>263.5</v>
      </c>
      <c r="J91" s="66"/>
      <c r="K91" s="66"/>
      <c r="L91" s="66">
        <v>263.5</v>
      </c>
      <c r="M91" s="66"/>
      <c r="N91" s="66"/>
      <c r="O91" s="16">
        <f>F91-M91-P91</f>
        <v>263.5</v>
      </c>
      <c r="P91" s="66">
        <v>0</v>
      </c>
      <c r="Q91" s="8"/>
      <c r="S91" s="121" t="s">
        <v>134</v>
      </c>
      <c r="T91" s="120" t="s">
        <v>96</v>
      </c>
      <c r="U91" s="119">
        <v>263.5</v>
      </c>
    </row>
    <row r="92" spans="2:21" s="1" customFormat="1" x14ac:dyDescent="0.25">
      <c r="B92" s="151"/>
      <c r="C92" s="73" t="s">
        <v>5</v>
      </c>
      <c r="D92" s="19"/>
      <c r="E92" s="68"/>
      <c r="F92" s="25">
        <f>SUM(F91:F91)</f>
        <v>263.5</v>
      </c>
      <c r="G92" s="25"/>
      <c r="H92" s="25"/>
      <c r="I92" s="25">
        <f t="shared" ref="I92:P92" si="34">SUM(I91:I91)</f>
        <v>263.5</v>
      </c>
      <c r="J92" s="25">
        <f t="shared" si="34"/>
        <v>0</v>
      </c>
      <c r="K92" s="25">
        <f t="shared" si="34"/>
        <v>0</v>
      </c>
      <c r="L92" s="25">
        <f t="shared" si="34"/>
        <v>263.5</v>
      </c>
      <c r="M92" s="25">
        <f t="shared" si="34"/>
        <v>0</v>
      </c>
      <c r="N92" s="25">
        <f t="shared" si="34"/>
        <v>0</v>
      </c>
      <c r="O92" s="25">
        <f t="shared" si="34"/>
        <v>263.5</v>
      </c>
      <c r="P92" s="25">
        <f t="shared" si="34"/>
        <v>0</v>
      </c>
      <c r="Q92" s="8"/>
    </row>
    <row r="93" spans="2:21" s="1" customFormat="1" ht="18" customHeight="1" x14ac:dyDescent="0.25">
      <c r="B93" s="149">
        <v>17</v>
      </c>
      <c r="C93" s="134" t="s">
        <v>37</v>
      </c>
      <c r="D93" s="19">
        <v>14000196</v>
      </c>
      <c r="E93" s="54">
        <v>44188</v>
      </c>
      <c r="F93" s="66">
        <v>619.49</v>
      </c>
      <c r="G93" s="22">
        <v>581</v>
      </c>
      <c r="H93" s="54">
        <v>44202</v>
      </c>
      <c r="I93" s="66">
        <v>619.49</v>
      </c>
      <c r="J93" s="66"/>
      <c r="K93" s="25"/>
      <c r="L93" s="66">
        <v>619.49</v>
      </c>
      <c r="M93" s="25"/>
      <c r="N93" s="25"/>
      <c r="O93" s="16">
        <f t="shared" ref="O93" si="35">F93-M93-P93</f>
        <v>619.49</v>
      </c>
      <c r="P93" s="66">
        <v>0</v>
      </c>
      <c r="Q93" s="8"/>
      <c r="S93" s="121" t="s">
        <v>135</v>
      </c>
      <c r="T93" s="120" t="s">
        <v>132</v>
      </c>
      <c r="U93" s="119">
        <v>619.49</v>
      </c>
    </row>
    <row r="94" spans="2:21" s="1" customFormat="1" ht="15" customHeight="1" x14ac:dyDescent="0.25">
      <c r="B94" s="151"/>
      <c r="C94" s="73" t="s">
        <v>5</v>
      </c>
      <c r="D94" s="19"/>
      <c r="E94" s="68"/>
      <c r="F94" s="25">
        <f>SUM(F93:F93)</f>
        <v>619.49</v>
      </c>
      <c r="G94" s="26"/>
      <c r="H94" s="25"/>
      <c r="I94" s="25">
        <f t="shared" ref="I94:P94" si="36">SUM(I93:I93)</f>
        <v>619.49</v>
      </c>
      <c r="J94" s="25">
        <f t="shared" si="36"/>
        <v>0</v>
      </c>
      <c r="K94" s="25">
        <f t="shared" si="36"/>
        <v>0</v>
      </c>
      <c r="L94" s="25">
        <f t="shared" si="36"/>
        <v>619.49</v>
      </c>
      <c r="M94" s="25">
        <f t="shared" si="36"/>
        <v>0</v>
      </c>
      <c r="N94" s="25">
        <f t="shared" si="36"/>
        <v>0</v>
      </c>
      <c r="O94" s="25">
        <f t="shared" si="36"/>
        <v>619.49</v>
      </c>
      <c r="P94" s="25">
        <f t="shared" si="36"/>
        <v>0</v>
      </c>
      <c r="Q94" s="8"/>
    </row>
    <row r="95" spans="2:21" s="1" customFormat="1" x14ac:dyDescent="0.25">
      <c r="B95" s="149">
        <v>18</v>
      </c>
      <c r="C95" s="147" t="s">
        <v>26</v>
      </c>
      <c r="D95" s="53" t="s">
        <v>82</v>
      </c>
      <c r="E95" s="54">
        <v>44165</v>
      </c>
      <c r="F95" s="66">
        <v>243.07</v>
      </c>
      <c r="G95" s="55">
        <v>568</v>
      </c>
      <c r="H95" s="54">
        <v>44175</v>
      </c>
      <c r="I95" s="66">
        <v>243.07</v>
      </c>
      <c r="J95" s="66">
        <v>243.07</v>
      </c>
      <c r="K95" s="25"/>
      <c r="L95" s="66"/>
      <c r="M95" s="25"/>
      <c r="N95" s="25"/>
      <c r="O95" s="16">
        <f t="shared" ref="O95:O98" si="37">F95-M95-P95</f>
        <v>243.07</v>
      </c>
      <c r="P95" s="66">
        <v>0</v>
      </c>
      <c r="Q95" s="8"/>
      <c r="S95" s="123" t="s">
        <v>129</v>
      </c>
      <c r="T95" s="120" t="s">
        <v>96</v>
      </c>
      <c r="U95" s="119">
        <v>243.07</v>
      </c>
    </row>
    <row r="96" spans="2:21" s="1" customFormat="1" x14ac:dyDescent="0.25">
      <c r="B96" s="150"/>
      <c r="C96" s="148"/>
      <c r="D96" s="53" t="s">
        <v>139</v>
      </c>
      <c r="E96" s="54">
        <v>44196</v>
      </c>
      <c r="F96" s="66">
        <v>243.07</v>
      </c>
      <c r="G96" s="55">
        <v>619</v>
      </c>
      <c r="H96" s="54">
        <v>44209</v>
      </c>
      <c r="I96" s="66">
        <v>243.07</v>
      </c>
      <c r="J96" s="66"/>
      <c r="K96" s="25"/>
      <c r="L96" s="66">
        <v>243.07</v>
      </c>
      <c r="M96" s="25"/>
      <c r="N96" s="25"/>
      <c r="O96" s="16">
        <f t="shared" si="37"/>
        <v>0</v>
      </c>
      <c r="P96" s="66">
        <v>243.07</v>
      </c>
      <c r="Q96" s="8"/>
      <c r="S96" s="124"/>
      <c r="T96" s="125"/>
      <c r="U96" s="126"/>
    </row>
    <row r="97" spans="2:21" s="1" customFormat="1" x14ac:dyDescent="0.25">
      <c r="B97" s="151"/>
      <c r="C97" s="73" t="s">
        <v>5</v>
      </c>
      <c r="D97" s="19"/>
      <c r="E97" s="68"/>
      <c r="F97" s="25">
        <f>SUM(F95:F96)</f>
        <v>486.14</v>
      </c>
      <c r="G97" s="25"/>
      <c r="H97" s="25"/>
      <c r="I97" s="25">
        <f t="shared" ref="I97:P97" si="38">SUM(I95:I96)</f>
        <v>486.14</v>
      </c>
      <c r="J97" s="25">
        <f t="shared" si="38"/>
        <v>243.07</v>
      </c>
      <c r="K97" s="25">
        <f t="shared" si="38"/>
        <v>0</v>
      </c>
      <c r="L97" s="25">
        <f t="shared" si="38"/>
        <v>243.07</v>
      </c>
      <c r="M97" s="25">
        <f t="shared" si="38"/>
        <v>0</v>
      </c>
      <c r="N97" s="25">
        <f t="shared" si="38"/>
        <v>0</v>
      </c>
      <c r="O97" s="25">
        <f t="shared" si="38"/>
        <v>243.07</v>
      </c>
      <c r="P97" s="25">
        <f t="shared" si="38"/>
        <v>243.07</v>
      </c>
      <c r="Q97" s="8"/>
    </row>
    <row r="98" spans="2:21" s="1" customFormat="1" ht="17.25" hidden="1" customHeight="1" x14ac:dyDescent="0.25">
      <c r="B98" s="149">
        <v>14</v>
      </c>
      <c r="C98" s="147" t="s">
        <v>84</v>
      </c>
      <c r="D98" s="19"/>
      <c r="E98" s="54"/>
      <c r="F98" s="60"/>
      <c r="G98" s="67"/>
      <c r="H98" s="54"/>
      <c r="I98" s="60"/>
      <c r="J98" s="60"/>
      <c r="K98" s="25"/>
      <c r="L98" s="60"/>
      <c r="M98" s="25"/>
      <c r="N98" s="25"/>
      <c r="O98" s="16">
        <f t="shared" si="37"/>
        <v>0</v>
      </c>
      <c r="P98" s="60">
        <v>0</v>
      </c>
      <c r="Q98" s="8"/>
    </row>
    <row r="99" spans="2:21" s="1" customFormat="1" ht="15" hidden="1" customHeight="1" x14ac:dyDescent="0.25">
      <c r="B99" s="150"/>
      <c r="C99" s="148"/>
      <c r="D99" s="19"/>
      <c r="E99" s="54"/>
      <c r="F99" s="60"/>
      <c r="G99" s="55"/>
      <c r="H99" s="54"/>
      <c r="I99" s="60"/>
      <c r="J99" s="60"/>
      <c r="K99" s="25"/>
      <c r="L99" s="25"/>
      <c r="M99" s="25"/>
      <c r="N99" s="25"/>
      <c r="O99" s="15"/>
      <c r="P99" s="60"/>
      <c r="Q99" s="8"/>
    </row>
    <row r="100" spans="2:21" s="1" customFormat="1" hidden="1" x14ac:dyDescent="0.25">
      <c r="B100" s="151"/>
      <c r="C100" s="73" t="s">
        <v>5</v>
      </c>
      <c r="D100" s="19"/>
      <c r="E100" s="68"/>
      <c r="F100" s="25">
        <f>SUM(F98:F99)</f>
        <v>0</v>
      </c>
      <c r="G100" s="26"/>
      <c r="H100" s="25"/>
      <c r="I100" s="25">
        <f t="shared" ref="I100:P100" si="39">SUM(I98:I99)</f>
        <v>0</v>
      </c>
      <c r="J100" s="25">
        <f t="shared" si="39"/>
        <v>0</v>
      </c>
      <c r="K100" s="25">
        <f t="shared" si="39"/>
        <v>0</v>
      </c>
      <c r="L100" s="25">
        <f t="shared" si="39"/>
        <v>0</v>
      </c>
      <c r="M100" s="25">
        <f t="shared" si="39"/>
        <v>0</v>
      </c>
      <c r="N100" s="25">
        <f t="shared" si="39"/>
        <v>0</v>
      </c>
      <c r="O100" s="25">
        <f t="shared" si="39"/>
        <v>0</v>
      </c>
      <c r="P100" s="25">
        <f t="shared" si="39"/>
        <v>0</v>
      </c>
      <c r="Q100" s="8"/>
    </row>
    <row r="101" spans="2:21" s="1" customFormat="1" ht="16.5" customHeight="1" x14ac:dyDescent="0.25">
      <c r="B101" s="149">
        <v>19</v>
      </c>
      <c r="C101" s="139" t="s">
        <v>36</v>
      </c>
      <c r="D101" s="19">
        <v>192</v>
      </c>
      <c r="E101" s="54">
        <v>44196</v>
      </c>
      <c r="F101" s="66">
        <v>2112.3200000000002</v>
      </c>
      <c r="G101" s="22">
        <v>604</v>
      </c>
      <c r="H101" s="54">
        <v>44207</v>
      </c>
      <c r="I101" s="66">
        <v>2112.3200000000002</v>
      </c>
      <c r="J101" s="66"/>
      <c r="K101" s="25"/>
      <c r="L101" s="66">
        <v>2112.3200000000002</v>
      </c>
      <c r="M101" s="25"/>
      <c r="N101" s="25"/>
      <c r="O101" s="15">
        <f>F101-M101-P101</f>
        <v>2112.3200000000002</v>
      </c>
      <c r="P101" s="66">
        <v>0</v>
      </c>
      <c r="Q101" s="8"/>
      <c r="S101" s="121" t="s">
        <v>136</v>
      </c>
      <c r="T101" s="120" t="s">
        <v>96</v>
      </c>
      <c r="U101" s="119">
        <v>2112.3200000000002</v>
      </c>
    </row>
    <row r="102" spans="2:21" s="1" customFormat="1" x14ac:dyDescent="0.25">
      <c r="B102" s="151"/>
      <c r="C102" s="73" t="s">
        <v>5</v>
      </c>
      <c r="D102" s="19"/>
      <c r="E102" s="68"/>
      <c r="F102" s="25">
        <f>SUM(F101:F101)</f>
        <v>2112.3200000000002</v>
      </c>
      <c r="G102" s="26"/>
      <c r="H102" s="25"/>
      <c r="I102" s="25">
        <f t="shared" ref="I102:P102" si="40">SUM(I101:I101)</f>
        <v>2112.3200000000002</v>
      </c>
      <c r="J102" s="25">
        <f t="shared" si="40"/>
        <v>0</v>
      </c>
      <c r="K102" s="25">
        <f t="shared" si="40"/>
        <v>0</v>
      </c>
      <c r="L102" s="25">
        <f t="shared" si="40"/>
        <v>2112.3200000000002</v>
      </c>
      <c r="M102" s="25">
        <f t="shared" si="40"/>
        <v>0</v>
      </c>
      <c r="N102" s="25">
        <f t="shared" si="40"/>
        <v>0</v>
      </c>
      <c r="O102" s="25">
        <f t="shared" si="40"/>
        <v>2112.3200000000002</v>
      </c>
      <c r="P102" s="25">
        <f t="shared" si="40"/>
        <v>0</v>
      </c>
      <c r="Q102" s="25"/>
    </row>
    <row r="103" spans="2:21" s="1" customFormat="1" hidden="1" x14ac:dyDescent="0.25">
      <c r="B103" s="149">
        <v>20</v>
      </c>
      <c r="C103" s="134" t="s">
        <v>44</v>
      </c>
      <c r="D103" s="53"/>
      <c r="E103" s="54"/>
      <c r="F103" s="16"/>
      <c r="G103" s="22"/>
      <c r="H103" s="54"/>
      <c r="I103" s="16"/>
      <c r="J103" s="16"/>
      <c r="K103" s="19"/>
      <c r="L103" s="19"/>
      <c r="M103" s="19"/>
      <c r="N103" s="19"/>
      <c r="O103" s="16">
        <f t="shared" ref="O103" si="41">F103-M103-P103</f>
        <v>0</v>
      </c>
      <c r="P103" s="16">
        <v>0</v>
      </c>
      <c r="Q103" s="8"/>
    </row>
    <row r="104" spans="2:21" s="1" customFormat="1" hidden="1" x14ac:dyDescent="0.25">
      <c r="B104" s="151"/>
      <c r="C104" s="73" t="s">
        <v>5</v>
      </c>
      <c r="D104" s="19"/>
      <c r="E104" s="35"/>
      <c r="F104" s="37">
        <f>SUM(F103:F103)</f>
        <v>0</v>
      </c>
      <c r="G104" s="36"/>
      <c r="H104" s="37"/>
      <c r="I104" s="37">
        <f t="shared" ref="I104:P104" si="42">SUM(I103:I103)</f>
        <v>0</v>
      </c>
      <c r="J104" s="37">
        <f t="shared" si="42"/>
        <v>0</v>
      </c>
      <c r="K104" s="37">
        <f t="shared" si="42"/>
        <v>0</v>
      </c>
      <c r="L104" s="37">
        <f t="shared" si="42"/>
        <v>0</v>
      </c>
      <c r="M104" s="37">
        <f t="shared" si="42"/>
        <v>0</v>
      </c>
      <c r="N104" s="37">
        <f t="shared" si="42"/>
        <v>0</v>
      </c>
      <c r="O104" s="37">
        <f t="shared" si="42"/>
        <v>0</v>
      </c>
      <c r="P104" s="37">
        <f t="shared" si="42"/>
        <v>0</v>
      </c>
      <c r="Q104" s="8"/>
    </row>
    <row r="105" spans="2:21" s="1" customFormat="1" ht="15" hidden="1" customHeight="1" x14ac:dyDescent="0.25">
      <c r="B105" s="149">
        <v>21</v>
      </c>
      <c r="C105" s="78" t="s">
        <v>52</v>
      </c>
      <c r="D105" s="53"/>
      <c r="E105" s="54"/>
      <c r="F105" s="16"/>
      <c r="G105" s="22"/>
      <c r="H105" s="54"/>
      <c r="I105" s="16"/>
      <c r="J105" s="16"/>
      <c r="K105" s="16"/>
      <c r="L105" s="16"/>
      <c r="M105" s="16"/>
      <c r="N105" s="16"/>
      <c r="O105" s="16">
        <f t="shared" ref="O105" si="43">F105-M105-P105</f>
        <v>0</v>
      </c>
      <c r="P105" s="16">
        <v>0</v>
      </c>
      <c r="Q105" s="8"/>
    </row>
    <row r="106" spans="2:21" s="1" customFormat="1" ht="15" hidden="1" customHeight="1" x14ac:dyDescent="0.25">
      <c r="B106" s="150"/>
      <c r="C106" s="79" t="s">
        <v>51</v>
      </c>
      <c r="D106" s="19"/>
      <c r="E106" s="35"/>
      <c r="F106" s="16"/>
      <c r="G106" s="27"/>
      <c r="H106" s="16"/>
      <c r="I106" s="16"/>
      <c r="J106" s="16"/>
      <c r="K106" s="16"/>
      <c r="L106" s="16"/>
      <c r="M106" s="16"/>
      <c r="N106" s="16"/>
      <c r="O106" s="15"/>
      <c r="P106" s="16"/>
      <c r="Q106" s="8"/>
    </row>
    <row r="107" spans="2:21" s="1" customFormat="1" ht="15" hidden="1" customHeight="1" x14ac:dyDescent="0.25">
      <c r="B107" s="151"/>
      <c r="C107" s="73" t="s">
        <v>5</v>
      </c>
      <c r="D107" s="19"/>
      <c r="E107" s="35"/>
      <c r="F107" s="37">
        <f>SUM(F105:F106)</f>
        <v>0</v>
      </c>
      <c r="G107" s="36"/>
      <c r="H107" s="37"/>
      <c r="I107" s="37">
        <f t="shared" ref="I107:P107" si="44">SUM(I105:I106)</f>
        <v>0</v>
      </c>
      <c r="J107" s="37">
        <f t="shared" si="44"/>
        <v>0</v>
      </c>
      <c r="K107" s="37">
        <f t="shared" si="44"/>
        <v>0</v>
      </c>
      <c r="L107" s="37">
        <f t="shared" si="44"/>
        <v>0</v>
      </c>
      <c r="M107" s="37">
        <f t="shared" si="44"/>
        <v>0</v>
      </c>
      <c r="N107" s="37">
        <f t="shared" si="44"/>
        <v>0</v>
      </c>
      <c r="O107" s="37">
        <f t="shared" si="44"/>
        <v>0</v>
      </c>
      <c r="P107" s="37">
        <f t="shared" si="44"/>
        <v>0</v>
      </c>
      <c r="Q107" s="8"/>
    </row>
    <row r="108" spans="2:21" s="1" customFormat="1" ht="18" customHeight="1" x14ac:dyDescent="0.25">
      <c r="B108" s="149">
        <v>20</v>
      </c>
      <c r="C108" s="134" t="s">
        <v>53</v>
      </c>
      <c r="D108" s="74">
        <v>12167</v>
      </c>
      <c r="E108" s="54">
        <v>44196</v>
      </c>
      <c r="F108" s="57">
        <v>564.25</v>
      </c>
      <c r="G108" s="22">
        <v>605</v>
      </c>
      <c r="H108" s="54">
        <v>44207</v>
      </c>
      <c r="I108" s="57">
        <v>564.25</v>
      </c>
      <c r="J108" s="57"/>
      <c r="K108" s="57"/>
      <c r="L108" s="57">
        <v>564.25</v>
      </c>
      <c r="M108" s="57"/>
      <c r="N108" s="57"/>
      <c r="O108" s="16">
        <f t="shared" ref="O108" si="45">F108-M108-P108</f>
        <v>564.25</v>
      </c>
      <c r="P108" s="57">
        <v>0</v>
      </c>
      <c r="Q108" s="8"/>
      <c r="S108" s="121" t="s">
        <v>105</v>
      </c>
      <c r="T108" s="120" t="s">
        <v>96</v>
      </c>
      <c r="U108" s="119">
        <v>564.25</v>
      </c>
    </row>
    <row r="109" spans="2:21" s="1" customFormat="1" ht="15" customHeight="1" x14ac:dyDescent="0.25">
      <c r="B109" s="150"/>
      <c r="C109" s="135" t="s">
        <v>29</v>
      </c>
      <c r="D109" s="74"/>
      <c r="E109" s="54"/>
      <c r="F109" s="57"/>
      <c r="G109" s="104"/>
      <c r="H109" s="54"/>
      <c r="I109" s="57"/>
      <c r="J109" s="57"/>
      <c r="K109" s="57"/>
      <c r="L109" s="57"/>
      <c r="M109" s="57"/>
      <c r="N109" s="57"/>
      <c r="O109" s="16"/>
      <c r="P109" s="57"/>
      <c r="Q109" s="8"/>
    </row>
    <row r="110" spans="2:21" s="1" customFormat="1" ht="15" customHeight="1" x14ac:dyDescent="0.25">
      <c r="B110" s="151"/>
      <c r="C110" s="135" t="s">
        <v>5</v>
      </c>
      <c r="D110" s="19"/>
      <c r="E110" s="35"/>
      <c r="F110" s="37">
        <f>SUM(F108:F109)</f>
        <v>564.25</v>
      </c>
      <c r="G110" s="36"/>
      <c r="H110" s="37"/>
      <c r="I110" s="37">
        <f t="shared" ref="I110:P110" si="46">SUM(I108:I109)</f>
        <v>564.25</v>
      </c>
      <c r="J110" s="37">
        <f t="shared" si="46"/>
        <v>0</v>
      </c>
      <c r="K110" s="37">
        <f t="shared" si="46"/>
        <v>0</v>
      </c>
      <c r="L110" s="37">
        <f t="shared" si="46"/>
        <v>564.25</v>
      </c>
      <c r="M110" s="37">
        <f t="shared" si="46"/>
        <v>0</v>
      </c>
      <c r="N110" s="37">
        <f t="shared" si="46"/>
        <v>0</v>
      </c>
      <c r="O110" s="37">
        <f t="shared" si="46"/>
        <v>564.25</v>
      </c>
      <c r="P110" s="37">
        <f t="shared" si="46"/>
        <v>0</v>
      </c>
      <c r="Q110" s="8"/>
    </row>
    <row r="111" spans="2:21" s="1" customFormat="1" ht="15" hidden="1" customHeight="1" x14ac:dyDescent="0.25">
      <c r="B111" s="166">
        <v>23</v>
      </c>
      <c r="C111" s="184" t="s">
        <v>48</v>
      </c>
      <c r="D111" s="17"/>
      <c r="E111" s="54"/>
      <c r="F111" s="15"/>
      <c r="G111" s="22"/>
      <c r="H111" s="54"/>
      <c r="I111" s="15"/>
      <c r="J111" s="15"/>
      <c r="K111" s="15"/>
      <c r="L111" s="15"/>
      <c r="M111" s="15"/>
      <c r="N111" s="15"/>
      <c r="O111" s="15">
        <f>F111-M111-P111</f>
        <v>0</v>
      </c>
      <c r="P111" s="15">
        <v>0</v>
      </c>
      <c r="Q111" s="8"/>
    </row>
    <row r="112" spans="2:21" s="1" customFormat="1" ht="15" hidden="1" customHeight="1" x14ac:dyDescent="0.25">
      <c r="B112" s="167"/>
      <c r="C112" s="185"/>
      <c r="D112" s="19"/>
      <c r="E112" s="54"/>
      <c r="F112" s="16"/>
      <c r="G112" s="27"/>
      <c r="H112" s="54"/>
      <c r="I112" s="16"/>
      <c r="J112" s="16"/>
      <c r="K112" s="37"/>
      <c r="L112" s="16"/>
      <c r="M112" s="37"/>
      <c r="N112" s="37"/>
      <c r="O112" s="15"/>
      <c r="P112" s="16"/>
      <c r="Q112" s="8"/>
    </row>
    <row r="113" spans="2:21" s="1" customFormat="1" ht="15" hidden="1" customHeight="1" x14ac:dyDescent="0.25">
      <c r="B113" s="136"/>
      <c r="C113" s="73" t="s">
        <v>5</v>
      </c>
      <c r="D113" s="19"/>
      <c r="E113" s="35"/>
      <c r="F113" s="37">
        <f>SUM(F111:F112)</f>
        <v>0</v>
      </c>
      <c r="G113" s="36"/>
      <c r="H113" s="37"/>
      <c r="I113" s="37">
        <f t="shared" ref="I113:P113" si="47">SUM(I111:I112)</f>
        <v>0</v>
      </c>
      <c r="J113" s="37">
        <f t="shared" si="47"/>
        <v>0</v>
      </c>
      <c r="K113" s="37">
        <f t="shared" si="47"/>
        <v>0</v>
      </c>
      <c r="L113" s="37">
        <f t="shared" si="47"/>
        <v>0</v>
      </c>
      <c r="M113" s="37">
        <f t="shared" si="47"/>
        <v>0</v>
      </c>
      <c r="N113" s="37">
        <f t="shared" si="47"/>
        <v>0</v>
      </c>
      <c r="O113" s="37">
        <f t="shared" si="47"/>
        <v>0</v>
      </c>
      <c r="P113" s="37">
        <f t="shared" si="47"/>
        <v>0</v>
      </c>
      <c r="Q113" s="8"/>
    </row>
    <row r="114" spans="2:21" s="1" customFormat="1" ht="15" customHeight="1" x14ac:dyDescent="0.25">
      <c r="B114" s="149">
        <v>21</v>
      </c>
      <c r="C114" s="134" t="s">
        <v>42</v>
      </c>
      <c r="D114" s="53" t="s">
        <v>87</v>
      </c>
      <c r="E114" s="54">
        <v>44196</v>
      </c>
      <c r="F114" s="57">
        <v>1008.35</v>
      </c>
      <c r="G114" s="22">
        <v>577</v>
      </c>
      <c r="H114" s="54">
        <v>44202</v>
      </c>
      <c r="I114" s="57">
        <v>1008.35</v>
      </c>
      <c r="J114" s="57"/>
      <c r="K114" s="37"/>
      <c r="L114" s="57">
        <v>1008.35</v>
      </c>
      <c r="M114" s="37"/>
      <c r="N114" s="37"/>
      <c r="O114" s="15">
        <f>F114-M114-P114</f>
        <v>1008.35</v>
      </c>
      <c r="P114" s="57">
        <v>0</v>
      </c>
      <c r="Q114" s="8"/>
      <c r="S114" s="121" t="s">
        <v>100</v>
      </c>
      <c r="T114" s="120" t="s">
        <v>96</v>
      </c>
      <c r="U114" s="119">
        <v>1008.35</v>
      </c>
    </row>
    <row r="115" spans="2:21" s="1" customFormat="1" ht="15" customHeight="1" x14ac:dyDescent="0.25">
      <c r="B115" s="151"/>
      <c r="C115" s="73" t="s">
        <v>5</v>
      </c>
      <c r="D115" s="19"/>
      <c r="E115" s="35"/>
      <c r="F115" s="58">
        <f>SUM(F114:F114)</f>
        <v>1008.35</v>
      </c>
      <c r="G115" s="59"/>
      <c r="H115" s="58"/>
      <c r="I115" s="58">
        <f>SUM(I114:I114)</f>
        <v>1008.35</v>
      </c>
      <c r="J115" s="58">
        <f>SUM(J114:J114)</f>
        <v>0</v>
      </c>
      <c r="K115" s="58"/>
      <c r="L115" s="58">
        <f>SUM(L114:L114)</f>
        <v>1008.35</v>
      </c>
      <c r="M115" s="58"/>
      <c r="N115" s="58"/>
      <c r="O115" s="145">
        <f>F115-M115-P115</f>
        <v>1008.35</v>
      </c>
      <c r="P115" s="58">
        <f>SUM(P114:P114)</f>
        <v>0</v>
      </c>
      <c r="Q115" s="8"/>
    </row>
    <row r="116" spans="2:21" s="1" customFormat="1" ht="15" customHeight="1" x14ac:dyDescent="0.25">
      <c r="B116" s="149">
        <v>22</v>
      </c>
      <c r="C116" s="134" t="s">
        <v>71</v>
      </c>
      <c r="D116" s="19">
        <v>2</v>
      </c>
      <c r="E116" s="54">
        <v>44183</v>
      </c>
      <c r="F116" s="57">
        <v>886.33</v>
      </c>
      <c r="G116" s="104">
        <v>602</v>
      </c>
      <c r="H116" s="54">
        <v>44208</v>
      </c>
      <c r="I116" s="57">
        <v>886.33</v>
      </c>
      <c r="J116" s="57"/>
      <c r="K116" s="58"/>
      <c r="L116" s="57">
        <v>886.33</v>
      </c>
      <c r="M116" s="58"/>
      <c r="N116" s="58"/>
      <c r="O116" s="15">
        <f>F116-M116-P116</f>
        <v>0</v>
      </c>
      <c r="P116" s="57">
        <v>886.33</v>
      </c>
      <c r="Q116" s="8"/>
      <c r="S116" s="121" t="s">
        <v>106</v>
      </c>
      <c r="T116" s="120" t="s">
        <v>107</v>
      </c>
      <c r="U116" s="119">
        <v>886.33</v>
      </c>
    </row>
    <row r="117" spans="2:21" s="1" customFormat="1" ht="15" customHeight="1" x14ac:dyDescent="0.25">
      <c r="B117" s="151"/>
      <c r="C117" s="73" t="s">
        <v>5</v>
      </c>
      <c r="D117" s="19"/>
      <c r="E117" s="35"/>
      <c r="F117" s="58">
        <f>SUM(F116:F116)</f>
        <v>886.33</v>
      </c>
      <c r="G117" s="59"/>
      <c r="H117" s="58"/>
      <c r="I117" s="58">
        <f t="shared" ref="I117:P117" si="48">SUM(I116:I116)</f>
        <v>886.33</v>
      </c>
      <c r="J117" s="58">
        <f t="shared" si="48"/>
        <v>0</v>
      </c>
      <c r="K117" s="58">
        <f t="shared" si="48"/>
        <v>0</v>
      </c>
      <c r="L117" s="58">
        <f t="shared" si="48"/>
        <v>886.33</v>
      </c>
      <c r="M117" s="58">
        <f t="shared" si="48"/>
        <v>0</v>
      </c>
      <c r="N117" s="58">
        <f t="shared" si="48"/>
        <v>0</v>
      </c>
      <c r="O117" s="58">
        <f t="shared" si="48"/>
        <v>0</v>
      </c>
      <c r="P117" s="58">
        <f t="shared" si="48"/>
        <v>886.33</v>
      </c>
      <c r="Q117" s="8"/>
    </row>
    <row r="118" spans="2:21" s="1" customFormat="1" ht="15" customHeight="1" x14ac:dyDescent="0.25">
      <c r="B118" s="149">
        <v>23</v>
      </c>
      <c r="C118" s="147" t="s">
        <v>66</v>
      </c>
      <c r="D118" s="19">
        <v>17</v>
      </c>
      <c r="E118" s="54">
        <v>44195</v>
      </c>
      <c r="F118" s="57">
        <v>359.68</v>
      </c>
      <c r="G118" s="104">
        <v>617</v>
      </c>
      <c r="H118" s="54">
        <v>44208</v>
      </c>
      <c r="I118" s="57">
        <v>359.68</v>
      </c>
      <c r="J118" s="57"/>
      <c r="K118" s="57"/>
      <c r="L118" s="57">
        <v>359.68</v>
      </c>
      <c r="M118" s="57"/>
      <c r="N118" s="57"/>
      <c r="O118" s="15">
        <f>F118-M118-P118</f>
        <v>0</v>
      </c>
      <c r="P118" s="57">
        <v>359.68</v>
      </c>
      <c r="Q118" s="8"/>
      <c r="S118" s="121" t="s">
        <v>102</v>
      </c>
      <c r="T118" s="120" t="s">
        <v>97</v>
      </c>
      <c r="U118" s="119">
        <v>359.68</v>
      </c>
    </row>
    <row r="119" spans="2:21" s="1" customFormat="1" ht="15" hidden="1" customHeight="1" x14ac:dyDescent="0.25">
      <c r="B119" s="150"/>
      <c r="C119" s="148"/>
      <c r="D119" s="19"/>
      <c r="E119" s="54"/>
      <c r="F119" s="57"/>
      <c r="G119" s="104"/>
      <c r="H119" s="54"/>
      <c r="I119" s="57"/>
      <c r="J119" s="57"/>
      <c r="K119" s="58"/>
      <c r="L119" s="58"/>
      <c r="M119" s="58"/>
      <c r="N119" s="58"/>
      <c r="O119" s="15"/>
      <c r="P119" s="57"/>
      <c r="Q119" s="8"/>
    </row>
    <row r="120" spans="2:21" s="1" customFormat="1" ht="15" customHeight="1" x14ac:dyDescent="0.25">
      <c r="B120" s="151"/>
      <c r="C120" s="73" t="s">
        <v>5</v>
      </c>
      <c r="D120" s="19"/>
      <c r="E120" s="35"/>
      <c r="F120" s="58">
        <f>SUM(F118:F119)</f>
        <v>359.68</v>
      </c>
      <c r="G120" s="59"/>
      <c r="H120" s="58"/>
      <c r="I120" s="58">
        <f t="shared" ref="I120:O120" si="49">SUM(I118:I119)</f>
        <v>359.68</v>
      </c>
      <c r="J120" s="58">
        <f t="shared" si="49"/>
        <v>0</v>
      </c>
      <c r="K120" s="58">
        <f t="shared" si="49"/>
        <v>0</v>
      </c>
      <c r="L120" s="58">
        <f t="shared" si="49"/>
        <v>359.68</v>
      </c>
      <c r="M120" s="58">
        <f t="shared" si="49"/>
        <v>0</v>
      </c>
      <c r="N120" s="58">
        <f t="shared" si="49"/>
        <v>0</v>
      </c>
      <c r="O120" s="58">
        <f t="shared" si="49"/>
        <v>0</v>
      </c>
      <c r="P120" s="58">
        <f>SUM(P118:P119)</f>
        <v>359.68</v>
      </c>
      <c r="Q120" s="8"/>
    </row>
    <row r="121" spans="2:21" s="1" customFormat="1" ht="15" hidden="1" customHeight="1" x14ac:dyDescent="0.25">
      <c r="B121" s="149">
        <v>25</v>
      </c>
      <c r="C121" s="147" t="s">
        <v>75</v>
      </c>
      <c r="D121" s="19"/>
      <c r="E121" s="54"/>
      <c r="F121" s="57"/>
      <c r="G121" s="104"/>
      <c r="H121" s="54"/>
      <c r="I121" s="57"/>
      <c r="J121" s="57"/>
      <c r="K121" s="58"/>
      <c r="L121" s="57"/>
      <c r="M121" s="58"/>
      <c r="N121" s="58"/>
      <c r="O121" s="15">
        <f>F121-M121-P121</f>
        <v>0</v>
      </c>
      <c r="P121" s="57">
        <v>0</v>
      </c>
      <c r="Q121" s="8"/>
    </row>
    <row r="122" spans="2:21" s="1" customFormat="1" ht="15" hidden="1" customHeight="1" x14ac:dyDescent="0.25">
      <c r="B122" s="150"/>
      <c r="C122" s="148"/>
      <c r="D122" s="19"/>
      <c r="E122" s="35"/>
      <c r="F122" s="58"/>
      <c r="G122" s="59"/>
      <c r="H122" s="58"/>
      <c r="I122" s="58"/>
      <c r="J122" s="58"/>
      <c r="K122" s="58"/>
      <c r="L122" s="58"/>
      <c r="M122" s="58"/>
      <c r="N122" s="58"/>
      <c r="O122" s="58"/>
      <c r="P122" s="58"/>
      <c r="Q122" s="8"/>
    </row>
    <row r="123" spans="2:21" s="1" customFormat="1" ht="15" hidden="1" customHeight="1" x14ac:dyDescent="0.25">
      <c r="B123" s="151"/>
      <c r="C123" s="73" t="s">
        <v>5</v>
      </c>
      <c r="D123" s="19"/>
      <c r="E123" s="35"/>
      <c r="F123" s="58">
        <f>SUM(F121:F122)</f>
        <v>0</v>
      </c>
      <c r="G123" s="59"/>
      <c r="H123" s="58"/>
      <c r="I123" s="58">
        <f t="shared" ref="I123:P123" si="50">SUM(I121:I122)</f>
        <v>0</v>
      </c>
      <c r="J123" s="58">
        <f t="shared" si="50"/>
        <v>0</v>
      </c>
      <c r="K123" s="58">
        <f t="shared" si="50"/>
        <v>0</v>
      </c>
      <c r="L123" s="58">
        <f t="shared" si="50"/>
        <v>0</v>
      </c>
      <c r="M123" s="58">
        <f t="shared" si="50"/>
        <v>0</v>
      </c>
      <c r="N123" s="58">
        <f t="shared" si="50"/>
        <v>0</v>
      </c>
      <c r="O123" s="58">
        <f t="shared" si="50"/>
        <v>0</v>
      </c>
      <c r="P123" s="58">
        <f t="shared" si="50"/>
        <v>0</v>
      </c>
      <c r="Q123" s="8"/>
    </row>
    <row r="124" spans="2:21" s="1" customFormat="1" ht="15" hidden="1" customHeight="1" x14ac:dyDescent="0.25">
      <c r="B124" s="133"/>
      <c r="C124" s="147" t="s">
        <v>73</v>
      </c>
      <c r="D124" s="19"/>
      <c r="E124" s="35"/>
      <c r="F124" s="58"/>
      <c r="G124" s="59"/>
      <c r="H124" s="58"/>
      <c r="I124" s="58"/>
      <c r="J124" s="58"/>
      <c r="K124" s="58"/>
      <c r="L124" s="58"/>
      <c r="M124" s="58"/>
      <c r="N124" s="58"/>
      <c r="O124" s="58"/>
      <c r="P124" s="58"/>
      <c r="Q124" s="8"/>
    </row>
    <row r="125" spans="2:21" s="1" customFormat="1" ht="15" hidden="1" customHeight="1" x14ac:dyDescent="0.25">
      <c r="B125" s="113">
        <v>26</v>
      </c>
      <c r="C125" s="148"/>
      <c r="D125" s="19"/>
      <c r="E125" s="54"/>
      <c r="F125" s="57"/>
      <c r="G125" s="104"/>
      <c r="H125" s="54"/>
      <c r="I125" s="57"/>
      <c r="J125" s="58"/>
      <c r="K125" s="58"/>
      <c r="L125" s="57"/>
      <c r="M125" s="58"/>
      <c r="N125" s="58"/>
      <c r="O125" s="15">
        <f>F125-M125-P125</f>
        <v>0</v>
      </c>
      <c r="P125" s="57">
        <v>0</v>
      </c>
      <c r="Q125" s="8"/>
    </row>
    <row r="126" spans="2:21" s="1" customFormat="1" ht="15" hidden="1" customHeight="1" x14ac:dyDescent="0.25">
      <c r="B126" s="77"/>
      <c r="C126" s="134" t="s">
        <v>5</v>
      </c>
      <c r="D126" s="19"/>
      <c r="E126" s="35"/>
      <c r="F126" s="58">
        <f>SUM(F124:F125)</f>
        <v>0</v>
      </c>
      <c r="G126" s="59"/>
      <c r="H126" s="58"/>
      <c r="I126" s="58">
        <f t="shared" ref="I126:P126" si="51">SUM(I124:I125)</f>
        <v>0</v>
      </c>
      <c r="J126" s="58">
        <f t="shared" si="51"/>
        <v>0</v>
      </c>
      <c r="K126" s="58">
        <f t="shared" si="51"/>
        <v>0</v>
      </c>
      <c r="L126" s="58">
        <f t="shared" si="51"/>
        <v>0</v>
      </c>
      <c r="M126" s="58">
        <f t="shared" si="51"/>
        <v>0</v>
      </c>
      <c r="N126" s="58">
        <f t="shared" si="51"/>
        <v>0</v>
      </c>
      <c r="O126" s="58">
        <f t="shared" si="51"/>
        <v>0</v>
      </c>
      <c r="P126" s="58">
        <f t="shared" si="51"/>
        <v>0</v>
      </c>
      <c r="Q126" s="8"/>
    </row>
    <row r="127" spans="2:21" s="1" customFormat="1" ht="15" hidden="1" customHeight="1" x14ac:dyDescent="0.25">
      <c r="B127" s="149">
        <v>27</v>
      </c>
      <c r="C127" s="134" t="s">
        <v>77</v>
      </c>
      <c r="D127" s="74"/>
      <c r="E127" s="35"/>
      <c r="F127" s="58"/>
      <c r="G127" s="59"/>
      <c r="H127" s="58"/>
      <c r="I127" s="58"/>
      <c r="J127" s="58"/>
      <c r="K127" s="58"/>
      <c r="L127" s="58"/>
      <c r="M127" s="58"/>
      <c r="N127" s="58"/>
      <c r="O127" s="58"/>
      <c r="P127" s="58"/>
      <c r="Q127" s="8"/>
    </row>
    <row r="128" spans="2:21" s="1" customFormat="1" ht="15" hidden="1" customHeight="1" x14ac:dyDescent="0.25">
      <c r="B128" s="150"/>
      <c r="C128" s="135" t="s">
        <v>78</v>
      </c>
      <c r="D128" s="74"/>
      <c r="E128" s="35"/>
      <c r="F128" s="58"/>
      <c r="G128" s="59"/>
      <c r="H128" s="58"/>
      <c r="I128" s="58"/>
      <c r="J128" s="58"/>
      <c r="K128" s="58"/>
      <c r="L128" s="58"/>
      <c r="M128" s="58"/>
      <c r="N128" s="58"/>
      <c r="O128" s="58"/>
      <c r="P128" s="58"/>
      <c r="Q128" s="8"/>
    </row>
    <row r="129" spans="2:18" s="1" customFormat="1" ht="15" hidden="1" customHeight="1" x14ac:dyDescent="0.25">
      <c r="B129" s="151"/>
      <c r="C129" s="135" t="s">
        <v>5</v>
      </c>
      <c r="D129" s="19"/>
      <c r="E129" s="35"/>
      <c r="F129" s="58">
        <f>SUM(F127:F128)</f>
        <v>0</v>
      </c>
      <c r="G129" s="59"/>
      <c r="H129" s="58"/>
      <c r="I129" s="58">
        <f t="shared" ref="I129:P129" si="52">SUM(I127:I128)</f>
        <v>0</v>
      </c>
      <c r="J129" s="58">
        <f t="shared" si="52"/>
        <v>0</v>
      </c>
      <c r="K129" s="58">
        <f t="shared" si="52"/>
        <v>0</v>
      </c>
      <c r="L129" s="58">
        <f t="shared" si="52"/>
        <v>0</v>
      </c>
      <c r="M129" s="58">
        <f t="shared" si="52"/>
        <v>0</v>
      </c>
      <c r="N129" s="58">
        <f t="shared" si="52"/>
        <v>0</v>
      </c>
      <c r="O129" s="58">
        <f t="shared" si="52"/>
        <v>0</v>
      </c>
      <c r="P129" s="58">
        <f t="shared" si="52"/>
        <v>0</v>
      </c>
      <c r="Q129" s="8"/>
    </row>
    <row r="130" spans="2:18" s="1" customFormat="1" ht="15" hidden="1" customHeight="1" x14ac:dyDescent="0.25">
      <c r="B130" s="149">
        <v>16</v>
      </c>
      <c r="C130" s="115" t="s">
        <v>85</v>
      </c>
      <c r="D130" s="19"/>
      <c r="E130" s="54"/>
      <c r="F130" s="57"/>
      <c r="G130" s="104"/>
      <c r="H130" s="54"/>
      <c r="I130" s="57"/>
      <c r="J130" s="57"/>
      <c r="K130" s="57"/>
      <c r="L130" s="57"/>
      <c r="M130" s="57"/>
      <c r="N130" s="57"/>
      <c r="O130" s="15">
        <f>F130-M130-P130</f>
        <v>0</v>
      </c>
      <c r="P130" s="57">
        <v>0</v>
      </c>
      <c r="Q130" s="8"/>
    </row>
    <row r="131" spans="2:18" s="1" customFormat="1" ht="15" hidden="1" customHeight="1" x14ac:dyDescent="0.25">
      <c r="B131" s="150"/>
      <c r="C131" s="114" t="s">
        <v>79</v>
      </c>
      <c r="D131" s="19"/>
      <c r="E131" s="35"/>
      <c r="F131" s="58"/>
      <c r="G131" s="59"/>
      <c r="H131" s="58"/>
      <c r="I131" s="58"/>
      <c r="J131" s="58"/>
      <c r="K131" s="58"/>
      <c r="L131" s="58"/>
      <c r="M131" s="58"/>
      <c r="N131" s="58"/>
      <c r="O131" s="58"/>
      <c r="P131" s="58"/>
      <c r="Q131" s="8"/>
    </row>
    <row r="132" spans="2:18" s="1" customFormat="1" ht="15" hidden="1" customHeight="1" x14ac:dyDescent="0.25">
      <c r="B132" s="151"/>
      <c r="C132" s="73" t="s">
        <v>5</v>
      </c>
      <c r="D132" s="19"/>
      <c r="E132" s="35"/>
      <c r="F132" s="58">
        <f>SUM(F130:F131)</f>
        <v>0</v>
      </c>
      <c r="G132" s="59"/>
      <c r="H132" s="58"/>
      <c r="I132" s="58">
        <f t="shared" ref="I132:P132" si="53">SUM(I130:I131)</f>
        <v>0</v>
      </c>
      <c r="J132" s="58">
        <f t="shared" si="53"/>
        <v>0</v>
      </c>
      <c r="K132" s="58">
        <f t="shared" si="53"/>
        <v>0</v>
      </c>
      <c r="L132" s="58">
        <f t="shared" si="53"/>
        <v>0</v>
      </c>
      <c r="M132" s="58">
        <f t="shared" si="53"/>
        <v>0</v>
      </c>
      <c r="N132" s="58">
        <f t="shared" si="53"/>
        <v>0</v>
      </c>
      <c r="O132" s="58">
        <f t="shared" si="53"/>
        <v>0</v>
      </c>
      <c r="P132" s="58">
        <f t="shared" si="53"/>
        <v>0</v>
      </c>
      <c r="Q132" s="8"/>
    </row>
    <row r="133" spans="2:18" s="1" customFormat="1" ht="15" hidden="1" customHeight="1" x14ac:dyDescent="0.25">
      <c r="B133" s="149">
        <v>28</v>
      </c>
      <c r="C133" s="147" t="s">
        <v>76</v>
      </c>
      <c r="D133" s="19"/>
      <c r="E133" s="35"/>
      <c r="F133" s="58"/>
      <c r="G133" s="59"/>
      <c r="H133" s="58"/>
      <c r="I133" s="58"/>
      <c r="J133" s="58"/>
      <c r="K133" s="58"/>
      <c r="L133" s="58"/>
      <c r="M133" s="58"/>
      <c r="N133" s="58"/>
      <c r="O133" s="58"/>
      <c r="P133" s="58"/>
      <c r="Q133" s="8"/>
    </row>
    <row r="134" spans="2:18" s="1" customFormat="1" ht="15" hidden="1" customHeight="1" x14ac:dyDescent="0.25">
      <c r="B134" s="150"/>
      <c r="C134" s="148"/>
      <c r="D134" s="19"/>
      <c r="E134" s="35"/>
      <c r="F134" s="58"/>
      <c r="G134" s="59"/>
      <c r="H134" s="58"/>
      <c r="I134" s="58"/>
      <c r="J134" s="58"/>
      <c r="K134" s="58"/>
      <c r="L134" s="58"/>
      <c r="M134" s="58"/>
      <c r="N134" s="58"/>
      <c r="O134" s="58"/>
      <c r="P134" s="58"/>
      <c r="Q134" s="8"/>
    </row>
    <row r="135" spans="2:18" s="1" customFormat="1" ht="15" hidden="1" customHeight="1" x14ac:dyDescent="0.25">
      <c r="B135" s="151"/>
      <c r="C135" s="73" t="s">
        <v>5</v>
      </c>
      <c r="D135" s="19"/>
      <c r="E135" s="35"/>
      <c r="F135" s="58">
        <f>SUM(F133:F134)</f>
        <v>0</v>
      </c>
      <c r="G135" s="59"/>
      <c r="H135" s="58"/>
      <c r="I135" s="58">
        <f>SUM(I125:I126)</f>
        <v>0</v>
      </c>
      <c r="J135" s="58">
        <f t="shared" ref="J135:P135" si="54">SUM(J125:J126)</f>
        <v>0</v>
      </c>
      <c r="K135" s="58">
        <f t="shared" si="54"/>
        <v>0</v>
      </c>
      <c r="L135" s="58">
        <f t="shared" si="54"/>
        <v>0</v>
      </c>
      <c r="M135" s="58">
        <f t="shared" si="54"/>
        <v>0</v>
      </c>
      <c r="N135" s="58">
        <f t="shared" si="54"/>
        <v>0</v>
      </c>
      <c r="O135" s="58">
        <f t="shared" si="54"/>
        <v>0</v>
      </c>
      <c r="P135" s="58">
        <f t="shared" si="54"/>
        <v>0</v>
      </c>
      <c r="Q135" s="8"/>
    </row>
    <row r="136" spans="2:18" s="1" customFormat="1" x14ac:dyDescent="0.25">
      <c r="B136" s="69"/>
      <c r="C136" s="70" t="s">
        <v>4</v>
      </c>
      <c r="D136" s="19"/>
      <c r="E136" s="71"/>
      <c r="F136" s="25">
        <f>F17+F21+F25+F30+F33+F36+F43+F47+F56+F61+F67+F70+F73+F76+F79+F82+F85+F88+F90+F92+F94+F97+F100+F102+F104+F107+F110+F115+F113+F117+F120+F126+F135+F129+F123+F132</f>
        <v>532667.0199999999</v>
      </c>
      <c r="G136" s="25"/>
      <c r="H136" s="25"/>
      <c r="I136" s="25">
        <f t="shared" ref="I136:Q136" si="55">I17+I21+I25+I30+I33+I36+I43+I47+I56+I61+I67+I70+I73+I76+I79+I82+I85+I88+I90+I92+I94+I97+I100+I102+I104+I107+I110+I115+I113+I117+I120+I126+I135+I129+I123+I132</f>
        <v>531827.14999999991</v>
      </c>
      <c r="J136" s="25">
        <f t="shared" si="55"/>
        <v>103571.86000000002</v>
      </c>
      <c r="K136" s="25">
        <f t="shared" si="55"/>
        <v>0</v>
      </c>
      <c r="L136" s="25">
        <f t="shared" si="55"/>
        <v>428255.28999999992</v>
      </c>
      <c r="M136" s="25">
        <f t="shared" si="55"/>
        <v>839.86999999999989</v>
      </c>
      <c r="N136" s="25">
        <f t="shared" si="55"/>
        <v>8899.7800000000007</v>
      </c>
      <c r="O136" s="25">
        <f t="shared" si="55"/>
        <v>419999.99999999988</v>
      </c>
      <c r="P136" s="25">
        <f t="shared" si="55"/>
        <v>102927.37000000001</v>
      </c>
      <c r="Q136" s="25">
        <f t="shared" si="55"/>
        <v>192.13</v>
      </c>
      <c r="R136" s="25">
        <f>R17+R21+R25+R30+R33+R36+R43+R47+R56+R61+R67+R70+R73+R76+R79+R82+R85+R88+R90+R92+R94+R97+R100+R102+R104+R107+R110+R115+R113+R117+R120</f>
        <v>0</v>
      </c>
    </row>
    <row r="137" spans="2:18" x14ac:dyDescent="0.25">
      <c r="C137" s="12"/>
      <c r="D137" s="38"/>
      <c r="E137" s="39"/>
      <c r="F137" s="29"/>
      <c r="G137" s="40"/>
      <c r="H137" s="29"/>
      <c r="I137" s="11"/>
      <c r="J137" s="11"/>
      <c r="K137" s="11"/>
      <c r="L137" s="11"/>
      <c r="M137" s="11"/>
      <c r="N137" s="11"/>
      <c r="O137" s="72" t="s">
        <v>140</v>
      </c>
      <c r="P137" s="72"/>
    </row>
    <row r="138" spans="2:18" ht="15.75" customHeight="1" x14ac:dyDescent="0.25">
      <c r="B138" s="191" t="s">
        <v>61</v>
      </c>
      <c r="C138" s="191"/>
      <c r="D138" s="12"/>
      <c r="E138" s="41" t="s">
        <v>45</v>
      </c>
      <c r="F138" s="41"/>
      <c r="G138" s="42"/>
      <c r="H138" s="41"/>
      <c r="I138" s="41"/>
      <c r="J138" s="41"/>
      <c r="K138" s="106" t="s">
        <v>62</v>
      </c>
      <c r="L138" s="192" t="s">
        <v>62</v>
      </c>
      <c r="M138" s="192"/>
      <c r="N138" s="192"/>
      <c r="O138" s="192"/>
      <c r="P138" s="192"/>
      <c r="Q138" s="192"/>
    </row>
    <row r="139" spans="2:18" ht="15.75" customHeight="1" x14ac:dyDescent="0.25">
      <c r="B139" s="63" t="s">
        <v>46</v>
      </c>
      <c r="C139" s="43"/>
      <c r="D139" s="12"/>
      <c r="E139" s="189" t="s">
        <v>3</v>
      </c>
      <c r="F139" s="189"/>
      <c r="G139" s="189"/>
      <c r="H139" s="189"/>
      <c r="I139" s="189"/>
      <c r="J139" s="112"/>
      <c r="K139" s="107" t="s">
        <v>62</v>
      </c>
      <c r="L139" s="193" t="s">
        <v>63</v>
      </c>
      <c r="M139" s="193"/>
      <c r="N139" s="193"/>
      <c r="O139" s="193"/>
      <c r="P139" s="193"/>
    </row>
    <row r="140" spans="2:18" x14ac:dyDescent="0.25">
      <c r="B140" s="52"/>
      <c r="C140" s="45"/>
      <c r="D140" s="12"/>
      <c r="E140" s="46"/>
      <c r="F140" s="44"/>
      <c r="G140" s="47"/>
      <c r="H140" s="44"/>
      <c r="I140" s="48"/>
      <c r="J140" s="48"/>
      <c r="K140" s="190"/>
      <c r="L140" s="190"/>
      <c r="M140" s="190"/>
      <c r="N140" s="49"/>
      <c r="O140" s="50"/>
    </row>
    <row r="141" spans="2:18" x14ac:dyDescent="0.25">
      <c r="B141" s="52"/>
      <c r="C141" s="34"/>
      <c r="D141" s="12"/>
      <c r="E141" s="5"/>
      <c r="F141" s="11"/>
      <c r="G141" s="13"/>
      <c r="H141" s="11"/>
      <c r="I141" s="108" t="s">
        <v>64</v>
      </c>
      <c r="J141" s="48"/>
      <c r="K141" s="188"/>
      <c r="L141" s="188"/>
      <c r="M141" s="188"/>
      <c r="N141" s="188"/>
    </row>
    <row r="142" spans="2:18" x14ac:dyDescent="0.25">
      <c r="B142" s="52"/>
      <c r="C142" s="34"/>
      <c r="D142" s="12"/>
      <c r="E142" s="5"/>
      <c r="F142" s="11"/>
      <c r="G142" s="13"/>
      <c r="H142" s="146" t="s">
        <v>65</v>
      </c>
      <c r="I142" s="146"/>
      <c r="J142" s="146"/>
      <c r="K142" s="111"/>
      <c r="L142" s="111"/>
      <c r="M142" s="143"/>
      <c r="N142" s="138"/>
      <c r="O142" s="62" t="s">
        <v>2</v>
      </c>
    </row>
    <row r="143" spans="2:18" x14ac:dyDescent="0.25">
      <c r="B143" s="52"/>
      <c r="C143" s="34"/>
      <c r="D143" s="12"/>
      <c r="E143" s="5"/>
      <c r="F143" s="11"/>
      <c r="G143" s="13"/>
      <c r="H143" s="11"/>
      <c r="I143" s="48"/>
      <c r="J143" s="48"/>
      <c r="K143" s="111"/>
      <c r="L143" s="111"/>
      <c r="M143" s="143"/>
      <c r="N143" s="138"/>
      <c r="O143" s="64" t="s">
        <v>0</v>
      </c>
    </row>
    <row r="144" spans="2:18" x14ac:dyDescent="0.25">
      <c r="C144" s="12"/>
      <c r="D144" s="12"/>
      <c r="E144" s="5"/>
      <c r="F144" s="11"/>
      <c r="G144" s="13"/>
      <c r="H144" s="11"/>
      <c r="I144" s="11"/>
      <c r="J144" s="11"/>
      <c r="K144" s="11"/>
      <c r="L144" s="11"/>
      <c r="M144" s="11"/>
      <c r="N144" s="11"/>
      <c r="O144" s="62"/>
    </row>
    <row r="145" spans="2:16" x14ac:dyDescent="0.25">
      <c r="C145" s="12"/>
      <c r="D145" s="12"/>
      <c r="E145" s="5" t="s">
        <v>1</v>
      </c>
      <c r="F145" s="11"/>
      <c r="G145" s="13"/>
      <c r="H145" s="11" t="s">
        <v>68</v>
      </c>
      <c r="I145" s="11"/>
      <c r="J145" s="11"/>
      <c r="K145" s="11"/>
      <c r="L145" s="11"/>
      <c r="M145" s="11"/>
      <c r="N145" s="11"/>
      <c r="O145" s="64"/>
    </row>
    <row r="146" spans="2:16" x14ac:dyDescent="0.25">
      <c r="C146" s="12"/>
      <c r="D146" s="12"/>
      <c r="E146" s="5" t="s">
        <v>1</v>
      </c>
      <c r="F146" s="11"/>
      <c r="G146" s="13"/>
      <c r="H146" s="11"/>
      <c r="I146" s="11"/>
      <c r="J146" s="11"/>
      <c r="K146" s="11"/>
      <c r="L146" s="11"/>
      <c r="M146" s="11"/>
      <c r="N146" s="11"/>
      <c r="O146" s="11"/>
    </row>
    <row r="147" spans="2:16" x14ac:dyDescent="0.25">
      <c r="B147"/>
      <c r="C147" s="11"/>
      <c r="F147" s="11"/>
      <c r="G147" s="13"/>
      <c r="H147" s="11"/>
      <c r="I147" s="11"/>
      <c r="J147" s="11"/>
      <c r="K147" s="11"/>
      <c r="L147" s="11"/>
      <c r="M147" s="11"/>
      <c r="N147" s="11"/>
      <c r="O147" s="11"/>
      <c r="P147" s="1"/>
    </row>
  </sheetData>
  <mergeCells count="70">
    <mergeCell ref="K141:N141"/>
    <mergeCell ref="E139:I139"/>
    <mergeCell ref="K140:M140"/>
    <mergeCell ref="B138:C138"/>
    <mergeCell ref="C98:C99"/>
    <mergeCell ref="L138:Q138"/>
    <mergeCell ref="B103:B104"/>
    <mergeCell ref="B105:B107"/>
    <mergeCell ref="B108:B110"/>
    <mergeCell ref="B114:B115"/>
    <mergeCell ref="B98:B100"/>
    <mergeCell ref="B111:B112"/>
    <mergeCell ref="L139:P139"/>
    <mergeCell ref="B80:B82"/>
    <mergeCell ref="B77:B79"/>
    <mergeCell ref="C80:C81"/>
    <mergeCell ref="B95:B97"/>
    <mergeCell ref="B83:B85"/>
    <mergeCell ref="C95:C96"/>
    <mergeCell ref="B62:B67"/>
    <mergeCell ref="B57:B61"/>
    <mergeCell ref="B22:B24"/>
    <mergeCell ref="B116:B117"/>
    <mergeCell ref="C111:C112"/>
    <mergeCell ref="B37:B43"/>
    <mergeCell ref="B44:B47"/>
    <mergeCell ref="B68:B70"/>
    <mergeCell ref="C74:C75"/>
    <mergeCell ref="C68:C69"/>
    <mergeCell ref="B71:B73"/>
    <mergeCell ref="B74:B76"/>
    <mergeCell ref="B101:B102"/>
    <mergeCell ref="B89:B90"/>
    <mergeCell ref="B91:B92"/>
    <mergeCell ref="B93:B94"/>
    <mergeCell ref="M4:M6"/>
    <mergeCell ref="B7:B17"/>
    <mergeCell ref="C34:C35"/>
    <mergeCell ref="B4:B6"/>
    <mergeCell ref="C4:C6"/>
    <mergeCell ref="D4:F4"/>
    <mergeCell ref="B26:B30"/>
    <mergeCell ref="B31:B33"/>
    <mergeCell ref="B18:B21"/>
    <mergeCell ref="C18:C20"/>
    <mergeCell ref="F5:F6"/>
    <mergeCell ref="C7:C16"/>
    <mergeCell ref="C22:C24"/>
    <mergeCell ref="B34:B36"/>
    <mergeCell ref="D5:D6"/>
    <mergeCell ref="E5:E6"/>
    <mergeCell ref="C77:C78"/>
    <mergeCell ref="C83:C84"/>
    <mergeCell ref="C31:C32"/>
    <mergeCell ref="C86:C87"/>
    <mergeCell ref="C26:C27"/>
    <mergeCell ref="C62:C66"/>
    <mergeCell ref="C44:C46"/>
    <mergeCell ref="C37:C40"/>
    <mergeCell ref="C57:C60"/>
    <mergeCell ref="H142:J142"/>
    <mergeCell ref="C121:C122"/>
    <mergeCell ref="B118:B120"/>
    <mergeCell ref="B121:B123"/>
    <mergeCell ref="C133:C134"/>
    <mergeCell ref="B133:B135"/>
    <mergeCell ref="C124:C125"/>
    <mergeCell ref="B127:B129"/>
    <mergeCell ref="B130:B132"/>
    <mergeCell ref="C118:C119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2021-01-19T09:36:51Z</cp:lastPrinted>
  <dcterms:created xsi:type="dcterms:W3CDTF">2017-06-21T10:50:40Z</dcterms:created>
  <dcterms:modified xsi:type="dcterms:W3CDTF">2021-01-19T12:08:44Z</dcterms:modified>
</cp:coreProperties>
</file>