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3285" windowWidth="15150" windowHeight="480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P126" i="3" l="1"/>
  <c r="M79" i="3"/>
  <c r="N79" i="3"/>
  <c r="O79" i="3"/>
  <c r="O40" i="3" l="1"/>
  <c r="O39" i="3"/>
  <c r="O38" i="3"/>
  <c r="O17" i="3"/>
  <c r="O16" i="3"/>
  <c r="O61" i="3"/>
  <c r="O64" i="3"/>
  <c r="F66" i="3"/>
  <c r="I66" i="3"/>
  <c r="J66" i="3"/>
  <c r="K66" i="3"/>
  <c r="L66" i="3"/>
  <c r="M66" i="3"/>
  <c r="N66" i="3"/>
  <c r="O66" i="3"/>
  <c r="P66" i="3"/>
  <c r="I15" i="3"/>
  <c r="J15" i="3"/>
  <c r="K15" i="3"/>
  <c r="L15" i="3"/>
  <c r="M15" i="3"/>
  <c r="N15" i="3"/>
  <c r="P15" i="3"/>
  <c r="M19" i="3" l="1"/>
  <c r="N19" i="3"/>
  <c r="P19" i="3"/>
  <c r="F15" i="3"/>
  <c r="I60" i="3"/>
  <c r="J60" i="3"/>
  <c r="K60" i="3"/>
  <c r="L60" i="3"/>
  <c r="M60" i="3"/>
  <c r="N60" i="3"/>
  <c r="P60" i="3"/>
  <c r="G126" i="3"/>
  <c r="H126" i="3"/>
  <c r="F63" i="3"/>
  <c r="I37" i="3"/>
  <c r="J37" i="3"/>
  <c r="K37" i="3"/>
  <c r="L37" i="3"/>
  <c r="M37" i="3"/>
  <c r="N37" i="3"/>
  <c r="P37" i="3"/>
  <c r="F37" i="3"/>
  <c r="O23" i="3"/>
  <c r="O12" i="3" l="1"/>
  <c r="O13" i="3"/>
  <c r="O34" i="3" l="1"/>
  <c r="O35" i="3"/>
  <c r="O36" i="3"/>
  <c r="O33" i="3"/>
  <c r="O32" i="3"/>
  <c r="O75" i="3"/>
  <c r="O37" i="3" l="1"/>
  <c r="O45" i="3"/>
  <c r="O11" i="3"/>
  <c r="O10" i="3"/>
  <c r="O9" i="3"/>
  <c r="O77" i="3"/>
  <c r="P100" i="3"/>
  <c r="O98" i="3"/>
  <c r="O59" i="3"/>
  <c r="F60" i="3"/>
  <c r="O22" i="3" l="1"/>
  <c r="O21" i="3"/>
  <c r="O20" i="3"/>
  <c r="O8" i="3"/>
  <c r="O7" i="3"/>
  <c r="O15" i="3" l="1"/>
  <c r="O58" i="3"/>
  <c r="O57" i="3"/>
  <c r="O56" i="3"/>
  <c r="O53" i="3"/>
  <c r="O52" i="3"/>
  <c r="O51" i="3"/>
  <c r="O60" i="3" l="1"/>
  <c r="O49" i="3"/>
  <c r="O48" i="3"/>
  <c r="O47" i="3"/>
  <c r="O46" i="3"/>
  <c r="O44" i="3"/>
  <c r="O30" i="3" l="1"/>
  <c r="P79" i="3" l="1"/>
  <c r="L79" i="3"/>
  <c r="K79" i="3"/>
  <c r="J79" i="3"/>
  <c r="I79" i="3"/>
  <c r="F79" i="3"/>
  <c r="O108" i="3" l="1"/>
  <c r="O106" i="3"/>
  <c r="O103" i="3"/>
  <c r="O93" i="3"/>
  <c r="O91" i="3"/>
  <c r="O86" i="3"/>
  <c r="O82" i="3"/>
  <c r="O74" i="3"/>
  <c r="O72" i="3"/>
  <c r="O62" i="3"/>
  <c r="O28" i="3"/>
  <c r="O18" i="3"/>
  <c r="O19" i="3" s="1"/>
  <c r="O26" i="3"/>
  <c r="O25" i="3"/>
  <c r="J55" i="3" l="1"/>
  <c r="K55" i="3"/>
  <c r="L55" i="3"/>
  <c r="M55" i="3"/>
  <c r="N55" i="3"/>
  <c r="P55" i="3"/>
  <c r="I55" i="3" l="1"/>
  <c r="F55" i="3"/>
  <c r="P27" i="3"/>
  <c r="O27" i="3"/>
  <c r="N27" i="3"/>
  <c r="M27" i="3"/>
  <c r="L27" i="3"/>
  <c r="K27" i="3"/>
  <c r="J27" i="3"/>
  <c r="I27" i="3"/>
  <c r="F27" i="3"/>
  <c r="O105" i="3"/>
  <c r="J24" i="3" l="1"/>
  <c r="K24" i="3"/>
  <c r="L24" i="3"/>
  <c r="M24" i="3"/>
  <c r="N24" i="3"/>
  <c r="P24" i="3"/>
  <c r="I24" i="3"/>
  <c r="F24" i="3"/>
  <c r="O24" i="3" l="1"/>
  <c r="P107" i="3" l="1"/>
  <c r="N107" i="3"/>
  <c r="M107" i="3"/>
  <c r="L107" i="3"/>
  <c r="K107" i="3"/>
  <c r="J107" i="3"/>
  <c r="I107" i="3"/>
  <c r="F107" i="3"/>
  <c r="L92" i="3"/>
  <c r="K92" i="3"/>
  <c r="J92" i="3"/>
  <c r="I92" i="3"/>
  <c r="F92" i="3"/>
  <c r="P92" i="3"/>
  <c r="O70" i="3" l="1"/>
  <c r="O55" i="3"/>
  <c r="O80" i="3" l="1"/>
  <c r="L71" i="3" l="1"/>
  <c r="Q37" i="3" l="1"/>
  <c r="P110" i="3" l="1"/>
  <c r="P87" i="3" l="1"/>
  <c r="N87" i="3"/>
  <c r="M87" i="3"/>
  <c r="L87" i="3"/>
  <c r="K87" i="3"/>
  <c r="J87" i="3"/>
  <c r="I87" i="3"/>
  <c r="F87" i="3"/>
  <c r="P29" i="3"/>
  <c r="N29" i="3"/>
  <c r="M29" i="3"/>
  <c r="L29" i="3"/>
  <c r="K29" i="3"/>
  <c r="J29" i="3"/>
  <c r="I29" i="3"/>
  <c r="F29" i="3"/>
  <c r="Q19" i="3" l="1"/>
  <c r="P122" i="3" l="1"/>
  <c r="N122" i="3"/>
  <c r="M122" i="3"/>
  <c r="L122" i="3"/>
  <c r="K122" i="3"/>
  <c r="J122" i="3"/>
  <c r="I122" i="3"/>
  <c r="O95" i="3"/>
  <c r="O88" i="3"/>
  <c r="O120" i="3"/>
  <c r="O122" i="3" s="1"/>
  <c r="F125" i="3" l="1"/>
  <c r="F122" i="3"/>
  <c r="P119" i="3"/>
  <c r="O119" i="3"/>
  <c r="N119" i="3"/>
  <c r="M119" i="3"/>
  <c r="L119" i="3"/>
  <c r="K119" i="3"/>
  <c r="J119" i="3"/>
  <c r="I119" i="3"/>
  <c r="F119" i="3"/>
  <c r="P116" i="3"/>
  <c r="N116" i="3"/>
  <c r="M116" i="3"/>
  <c r="L116" i="3"/>
  <c r="L125" i="3" s="1"/>
  <c r="K116" i="3"/>
  <c r="J116" i="3"/>
  <c r="J125" i="3" s="1"/>
  <c r="I116" i="3"/>
  <c r="I125" i="3" s="1"/>
  <c r="F116" i="3"/>
  <c r="P97" i="3"/>
  <c r="N97" i="3"/>
  <c r="M97" i="3"/>
  <c r="L97" i="3"/>
  <c r="K97" i="3"/>
  <c r="J97" i="3"/>
  <c r="I97" i="3"/>
  <c r="F97" i="3"/>
  <c r="K125" i="3"/>
  <c r="O115" i="3" l="1"/>
  <c r="O116" i="3" s="1"/>
  <c r="O107" i="3" l="1"/>
  <c r="O29" i="3" l="1"/>
  <c r="P113" i="3" l="1"/>
  <c r="N113" i="3"/>
  <c r="M113" i="3"/>
  <c r="L113" i="3"/>
  <c r="K113" i="3"/>
  <c r="J113" i="3"/>
  <c r="I113" i="3"/>
  <c r="F113" i="3"/>
  <c r="J31" i="3" l="1"/>
  <c r="O111" i="3" l="1"/>
  <c r="O113" i="3" s="1"/>
  <c r="O97" i="3"/>
  <c r="O87" i="3"/>
  <c r="O67" i="3" l="1"/>
  <c r="P125" i="3" l="1"/>
  <c r="O125" i="3"/>
  <c r="N125" i="3"/>
  <c r="M125" i="3"/>
  <c r="Q15" i="3" l="1"/>
  <c r="L19" i="3"/>
  <c r="K19" i="3"/>
  <c r="J19" i="3"/>
  <c r="I19" i="3"/>
  <c r="F19" i="3"/>
  <c r="Q50" i="3"/>
  <c r="P50" i="3"/>
  <c r="N50" i="3"/>
  <c r="M50" i="3"/>
  <c r="L50" i="3"/>
  <c r="K50" i="3"/>
  <c r="J50" i="3"/>
  <c r="I50" i="3"/>
  <c r="F50" i="3"/>
  <c r="Q126" i="3" l="1"/>
  <c r="P76" i="3"/>
  <c r="J43" i="3"/>
  <c r="P85" i="3" l="1"/>
  <c r="N85" i="3"/>
  <c r="M85" i="3"/>
  <c r="L85" i="3"/>
  <c r="K85" i="3"/>
  <c r="J85" i="3"/>
  <c r="I85" i="3"/>
  <c r="F85" i="3"/>
  <c r="O85" i="3"/>
  <c r="N76" i="3" l="1"/>
  <c r="M76" i="3"/>
  <c r="L76" i="3"/>
  <c r="K76" i="3"/>
  <c r="J76" i="3"/>
  <c r="I76" i="3"/>
  <c r="F76" i="3"/>
  <c r="P73" i="3" l="1"/>
  <c r="N73" i="3"/>
  <c r="M73" i="3"/>
  <c r="L73" i="3"/>
  <c r="K73" i="3"/>
  <c r="J73" i="3"/>
  <c r="I73" i="3"/>
  <c r="F73" i="3"/>
  <c r="P102" i="3" l="1"/>
  <c r="N102" i="3"/>
  <c r="M102" i="3"/>
  <c r="L102" i="3"/>
  <c r="K102" i="3"/>
  <c r="J102" i="3"/>
  <c r="I102" i="3"/>
  <c r="F102" i="3"/>
  <c r="P94" i="3"/>
  <c r="O94" i="3"/>
  <c r="N94" i="3"/>
  <c r="M94" i="3"/>
  <c r="L94" i="3"/>
  <c r="K94" i="3"/>
  <c r="J94" i="3"/>
  <c r="I94" i="3"/>
  <c r="F94" i="3"/>
  <c r="O50" i="3"/>
  <c r="O76" i="3"/>
  <c r="O110" i="3" l="1"/>
  <c r="N110" i="3"/>
  <c r="M110" i="3"/>
  <c r="L110" i="3"/>
  <c r="K110" i="3"/>
  <c r="J110" i="3"/>
  <c r="I110" i="3"/>
  <c r="F110" i="3"/>
  <c r="P71" i="3" l="1"/>
  <c r="J100" i="3"/>
  <c r="O73" i="3"/>
  <c r="J71" i="3" l="1"/>
  <c r="I71" i="3"/>
  <c r="F71" i="3"/>
  <c r="P104" i="3" l="1"/>
  <c r="L104" i="3"/>
  <c r="J104" i="3"/>
  <c r="I104" i="3"/>
  <c r="F104" i="3"/>
  <c r="O102" i="3"/>
  <c r="N100" i="3"/>
  <c r="M100" i="3"/>
  <c r="L100" i="3"/>
  <c r="K100" i="3"/>
  <c r="I100" i="3"/>
  <c r="F100" i="3"/>
  <c r="O100" i="3"/>
  <c r="N92" i="3"/>
  <c r="M92" i="3"/>
  <c r="P90" i="3"/>
  <c r="N90" i="3"/>
  <c r="M90" i="3"/>
  <c r="L90" i="3"/>
  <c r="K90" i="3"/>
  <c r="J90" i="3"/>
  <c r="I90" i="3"/>
  <c r="F90" i="3"/>
  <c r="P83" i="3"/>
  <c r="O83" i="3"/>
  <c r="N83" i="3"/>
  <c r="M83" i="3"/>
  <c r="L83" i="3"/>
  <c r="K83" i="3"/>
  <c r="J83" i="3"/>
  <c r="I83" i="3"/>
  <c r="F83" i="3"/>
  <c r="O81" i="3"/>
  <c r="N81" i="3"/>
  <c r="M81" i="3"/>
  <c r="L81" i="3"/>
  <c r="K81" i="3"/>
  <c r="J81" i="3"/>
  <c r="I81" i="3"/>
  <c r="F81" i="3"/>
  <c r="N71" i="3"/>
  <c r="M71" i="3"/>
  <c r="K71" i="3"/>
  <c r="O71" i="3"/>
  <c r="P69" i="3"/>
  <c r="N69" i="3"/>
  <c r="M69" i="3"/>
  <c r="L69" i="3"/>
  <c r="K69" i="3"/>
  <c r="J69" i="3"/>
  <c r="I69" i="3"/>
  <c r="F69" i="3"/>
  <c r="P63" i="3"/>
  <c r="N63" i="3"/>
  <c r="M63" i="3"/>
  <c r="L63" i="3"/>
  <c r="K63" i="3"/>
  <c r="J63" i="3"/>
  <c r="J126" i="3" s="1"/>
  <c r="I63" i="3"/>
  <c r="P43" i="3"/>
  <c r="N43" i="3"/>
  <c r="M43" i="3"/>
  <c r="L43" i="3"/>
  <c r="K43" i="3"/>
  <c r="I43" i="3"/>
  <c r="F43" i="3"/>
  <c r="O43" i="3"/>
  <c r="P31" i="3"/>
  <c r="N31" i="3"/>
  <c r="M31" i="3"/>
  <c r="M126" i="3" s="1"/>
  <c r="L31" i="3"/>
  <c r="K31" i="3"/>
  <c r="K126" i="3" s="1"/>
  <c r="I31" i="3"/>
  <c r="F31" i="3"/>
  <c r="I126" i="3" l="1"/>
  <c r="L126" i="3"/>
  <c r="N126" i="3"/>
  <c r="O104" i="3"/>
  <c r="F126" i="3"/>
  <c r="O63" i="3"/>
  <c r="O69" i="3"/>
  <c r="O90" i="3"/>
  <c r="O92" i="3"/>
  <c r="O31" i="3"/>
  <c r="O126" i="3" l="1"/>
</calcChain>
</file>

<file path=xl/sharedStrings.xml><?xml version="1.0" encoding="utf-8"?>
<sst xmlns="http://schemas.openxmlformats.org/spreadsheetml/2006/main" count="138" uniqueCount="96">
  <si>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</si>
  <si>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</si>
  <si>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</si>
  <si>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</si>
  <si>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</si>
  <si>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</si>
  <si>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</si>
  <si>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</si>
  <si>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</si>
  <si>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</si>
  <si>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</si>
  <si>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</si>
  <si>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</si>
  <si>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</si>
  <si>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</si>
  <si>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</si>
  <si>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</si>
  <si>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</si>
  <si>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</si>
  <si>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</si>
  <si>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</si>
  <si>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</si>
  <si>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</si>
  <si>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</si>
  <si>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</si>
  <si>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</si>
  <si>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</si>
  <si>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</si>
  <si>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</si>
  <si>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</si>
  <si>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</si>
  <si>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</si>
  <si>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</si>
  <si>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</si>
  <si>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</si>
  <si>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</si>
  <si>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</si>
  <si>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</si>
  <si>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</si>
  <si>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</si>
  <si>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</si>
  <si>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</si>
  <si>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</si>
  <si>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</si>
  <si>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</si>
  <si>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</si>
  <si>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</si>
  <si>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</si>
  <si>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</si>
  <si>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</si>
  <si>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</si>
  <si>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</si>
  <si>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</si>
  <si>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</si>
  <si>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</si>
  <si>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</si>
  <si>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</si>
  <si>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</si>
  <si>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</si>
  <si>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</si>
  <si>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</si>
  <si>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</si>
  <si>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</si>
  <si>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</si>
  <si>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</si>
  <si>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</si>
  <si>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</si>
  <si>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</si>
  <si>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>FILIP MED HELP</t>
  </si>
  <si>
    <t>LINDE GAZ</t>
  </si>
  <si>
    <t xml:space="preserve">SONOROM </t>
  </si>
  <si>
    <t>A AUDIO ALFA SRL</t>
  </si>
  <si>
    <t>ACCES MEDICAL DEVICES</t>
  </si>
  <si>
    <t>ADAPTARE</t>
  </si>
  <si>
    <t>RECUPERARE</t>
  </si>
  <si>
    <t xml:space="preserve"> MEDICAL </t>
  </si>
  <si>
    <t xml:space="preserve">THERANOVA </t>
  </si>
  <si>
    <t>AGENT MEDICAL</t>
  </si>
  <si>
    <t xml:space="preserve">  </t>
  </si>
  <si>
    <t>apr 2021</t>
  </si>
  <si>
    <t>567</t>
  </si>
  <si>
    <t>ORTODAC</t>
  </si>
  <si>
    <t xml:space="preserve">AKTIVORT </t>
  </si>
  <si>
    <t>00015</t>
  </si>
  <si>
    <t>mai 2021</t>
  </si>
  <si>
    <t>aprilie</t>
  </si>
  <si>
    <t>HANDILUG</t>
  </si>
  <si>
    <t>773</t>
  </si>
  <si>
    <t>772</t>
  </si>
  <si>
    <t>774</t>
  </si>
  <si>
    <t>775</t>
  </si>
  <si>
    <t>4141</t>
  </si>
  <si>
    <t>04458</t>
  </si>
  <si>
    <t>00015188</t>
  </si>
  <si>
    <t xml:space="preserve">      Centralizatorul facturilor aferente dispozitivelor medicale platite in luna mai 2021</t>
  </si>
  <si>
    <t xml:space="preserve">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</si>
</sst>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9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vertical="center"/>
    </xf>
    <xf numFmtId="0" fontId="22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3" fillId="2" borderId="4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15" fillId="2" borderId="1" xfId="0" applyFont="1" applyFill="1" applyBorder="1"/>
    <xf numFmtId="164" fontId="1" fillId="2" borderId="6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2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24" fillId="2" borderId="0" xfId="0" applyFont="1" applyFill="1"/>
    <xf numFmtId="0" fontId="1" fillId="2" borderId="6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2" fontId="0" fillId="2" borderId="0" xfId="0" applyNumberFormat="1" applyFill="1"/>
    <xf numFmtId="0" fontId="2" fillId="2" borderId="3" xfId="2" applyFont="1" applyFill="1" applyBorder="1" applyAlignment="1">
      <alignment horizontal="center"/>
    </xf>
    <xf numFmtId="4" fontId="9" fillId="2" borderId="0" xfId="0" applyNumberFormat="1" applyFont="1" applyFill="1" applyAlignment="1">
      <alignment horizontal="left"/>
    </xf>
    <xf numFmtId="2" fontId="21" fillId="2" borderId="1" xfId="0" applyNumberFormat="1" applyFont="1" applyFill="1" applyBorder="1"/>
    <xf numFmtId="0" fontId="0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7"/>
  <sheetViews>
    <sheetView tabSelected="1" zoomScaleNormal="100" workbookViewId="0">
      <selection activeCell="N14" sqref="N14"/>
    </sheetView>
  </sheetViews>
  <sheetFormatPr defaultRowHeight="15" x14ac:dyDescent="0.25"/>
  <cols>
    <col min="1" max="1" width="4.5703125" customWidth="1"/>
    <col min="2" max="2" width="4" style="51" customWidth="1"/>
    <col min="3" max="3" width="17.28515625" style="1" customWidth="1"/>
    <col min="4" max="4" width="11.8554687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9" width="10.85546875" style="1" customWidth="1"/>
    <col min="10" max="10" width="10.7109375" style="1" customWidth="1"/>
    <col min="11" max="11" width="11.8554687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11" style="1" customWidth="1"/>
  </cols>
  <sheetData>
    <row r="1" spans="2:17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ht="17.25" customHeight="1" x14ac:dyDescent="0.25">
      <c r="B2" s="2"/>
      <c r="C2" s="3" t="s">
        <v>94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17" ht="7.5" customHeight="1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7" s="1" customFormat="1" ht="21" customHeight="1" x14ac:dyDescent="0.25">
      <c r="B4" s="168" t="s">
        <v>21</v>
      </c>
      <c r="C4" s="169" t="s">
        <v>20</v>
      </c>
      <c r="D4" s="170" t="s">
        <v>19</v>
      </c>
      <c r="E4" s="170"/>
      <c r="F4" s="171"/>
      <c r="G4" s="81" t="s">
        <v>54</v>
      </c>
      <c r="H4" s="84"/>
      <c r="I4" s="87" t="s">
        <v>34</v>
      </c>
      <c r="J4" s="87" t="s">
        <v>53</v>
      </c>
      <c r="K4" s="80" t="s">
        <v>17</v>
      </c>
      <c r="L4" s="87" t="s">
        <v>53</v>
      </c>
      <c r="M4" s="166" t="s">
        <v>18</v>
      </c>
      <c r="N4" s="92" t="s">
        <v>26</v>
      </c>
      <c r="O4" s="95" t="s">
        <v>56</v>
      </c>
      <c r="P4" s="92" t="s">
        <v>57</v>
      </c>
      <c r="Q4" s="99" t="s">
        <v>59</v>
      </c>
    </row>
    <row r="5" spans="2:17" s="1" customFormat="1" ht="18.75" customHeight="1" x14ac:dyDescent="0.4">
      <c r="B5" s="168"/>
      <c r="C5" s="169"/>
      <c r="D5" s="172" t="s">
        <v>16</v>
      </c>
      <c r="E5" s="176" t="s">
        <v>15</v>
      </c>
      <c r="F5" s="162" t="s">
        <v>14</v>
      </c>
      <c r="G5" s="82" t="s">
        <v>37</v>
      </c>
      <c r="H5" s="85" t="s">
        <v>55</v>
      </c>
      <c r="I5" s="88" t="s">
        <v>33</v>
      </c>
      <c r="J5" s="90" t="s">
        <v>42</v>
      </c>
      <c r="K5" s="80"/>
      <c r="L5" s="90" t="s">
        <v>42</v>
      </c>
      <c r="M5" s="166"/>
      <c r="N5" s="93" t="s">
        <v>85</v>
      </c>
      <c r="O5" s="96" t="s">
        <v>12</v>
      </c>
      <c r="P5" s="98" t="s">
        <v>58</v>
      </c>
      <c r="Q5" s="100" t="s">
        <v>40</v>
      </c>
    </row>
    <row r="6" spans="2:17" s="1" customFormat="1" ht="18" customHeight="1" x14ac:dyDescent="0.25">
      <c r="B6" s="168"/>
      <c r="C6" s="169"/>
      <c r="D6" s="173"/>
      <c r="E6" s="177"/>
      <c r="F6" s="163"/>
      <c r="G6" s="83" t="s">
        <v>38</v>
      </c>
      <c r="H6" s="86"/>
      <c r="I6" s="89" t="s">
        <v>32</v>
      </c>
      <c r="J6" s="91" t="s">
        <v>79</v>
      </c>
      <c r="K6" s="80" t="s">
        <v>29</v>
      </c>
      <c r="L6" s="91" t="s">
        <v>84</v>
      </c>
      <c r="M6" s="166"/>
      <c r="N6" s="94">
        <v>2021</v>
      </c>
      <c r="O6" s="144" t="s">
        <v>13</v>
      </c>
      <c r="P6" s="97" t="s">
        <v>12</v>
      </c>
      <c r="Q6" s="130" t="s">
        <v>31</v>
      </c>
    </row>
    <row r="7" spans="2:17" s="1" customFormat="1" x14ac:dyDescent="0.25">
      <c r="B7" s="167">
        <v>1</v>
      </c>
      <c r="C7" s="164" t="s">
        <v>49</v>
      </c>
      <c r="D7" s="8">
        <v>88981</v>
      </c>
      <c r="E7" s="54">
        <v>44286</v>
      </c>
      <c r="F7" s="8">
        <v>1198.74</v>
      </c>
      <c r="G7" s="55">
        <v>812</v>
      </c>
      <c r="H7" s="54">
        <v>44301</v>
      </c>
      <c r="I7" s="8">
        <v>1198.74</v>
      </c>
      <c r="J7" s="8">
        <v>1198.74</v>
      </c>
      <c r="K7" s="8"/>
      <c r="L7" s="8"/>
      <c r="M7" s="8"/>
      <c r="N7" s="8" t="s">
        <v>1</v>
      </c>
      <c r="O7" s="15">
        <f t="shared" ref="O7:O13" si="0">F7-M7-P7</f>
        <v>1198.74</v>
      </c>
      <c r="P7" s="8">
        <v>0</v>
      </c>
      <c r="Q7" s="8"/>
    </row>
    <row r="8" spans="2:17" s="1" customFormat="1" x14ac:dyDescent="0.25">
      <c r="B8" s="167"/>
      <c r="C8" s="165"/>
      <c r="D8" s="8">
        <v>88982</v>
      </c>
      <c r="E8" s="54">
        <v>44286</v>
      </c>
      <c r="F8" s="8">
        <v>13552.51</v>
      </c>
      <c r="G8" s="55">
        <v>813</v>
      </c>
      <c r="H8" s="54">
        <v>44301</v>
      </c>
      <c r="I8" s="8">
        <v>13552.51</v>
      </c>
      <c r="J8" s="8">
        <v>13552.51</v>
      </c>
      <c r="K8" s="8"/>
      <c r="L8" s="8"/>
      <c r="M8" s="8"/>
      <c r="N8" s="8"/>
      <c r="O8" s="15">
        <f t="shared" si="0"/>
        <v>13552.51</v>
      </c>
      <c r="P8" s="8">
        <v>0</v>
      </c>
      <c r="Q8" s="8"/>
    </row>
    <row r="9" spans="2:17" s="1" customFormat="1" x14ac:dyDescent="0.25">
      <c r="B9" s="167"/>
      <c r="C9" s="165"/>
      <c r="D9" s="8">
        <v>89026</v>
      </c>
      <c r="E9" s="54">
        <v>44315</v>
      </c>
      <c r="F9" s="128">
        <v>4507.4799999999996</v>
      </c>
      <c r="G9" s="8">
        <v>833</v>
      </c>
      <c r="H9" s="54">
        <v>44328</v>
      </c>
      <c r="I9" s="128">
        <v>4507.4799999999996</v>
      </c>
      <c r="J9" s="8"/>
      <c r="K9" s="8"/>
      <c r="L9" s="128">
        <v>4507.4799999999996</v>
      </c>
      <c r="M9" s="8"/>
      <c r="N9" s="8"/>
      <c r="O9" s="15">
        <f t="shared" si="0"/>
        <v>4507.4799999999996</v>
      </c>
      <c r="P9" s="128">
        <v>0</v>
      </c>
      <c r="Q9" s="8"/>
    </row>
    <row r="10" spans="2:17" s="1" customFormat="1" x14ac:dyDescent="0.25">
      <c r="B10" s="167"/>
      <c r="C10" s="165"/>
      <c r="D10" s="8">
        <v>89047</v>
      </c>
      <c r="E10" s="54">
        <v>44315</v>
      </c>
      <c r="F10" s="15">
        <v>8948.7099999999991</v>
      </c>
      <c r="G10" s="8">
        <v>834</v>
      </c>
      <c r="H10" s="54">
        <v>44328</v>
      </c>
      <c r="I10" s="15">
        <v>8948.7099999999991</v>
      </c>
      <c r="J10" s="8"/>
      <c r="K10" s="8"/>
      <c r="L10" s="15">
        <v>8948.7099999999991</v>
      </c>
      <c r="M10" s="8"/>
      <c r="N10" s="8"/>
      <c r="O10" s="15">
        <f t="shared" si="0"/>
        <v>8948.7099999999991</v>
      </c>
      <c r="P10" s="15">
        <v>0</v>
      </c>
      <c r="Q10" s="8"/>
    </row>
    <row r="11" spans="2:17" s="1" customFormat="1" x14ac:dyDescent="0.25">
      <c r="B11" s="167"/>
      <c r="C11" s="165"/>
      <c r="D11" s="8">
        <v>89025</v>
      </c>
      <c r="E11" s="54">
        <v>44315</v>
      </c>
      <c r="F11" s="15">
        <v>47446.35</v>
      </c>
      <c r="G11" s="8">
        <v>835</v>
      </c>
      <c r="H11" s="54">
        <v>44328</v>
      </c>
      <c r="I11" s="15">
        <v>47446.35</v>
      </c>
      <c r="J11" s="15"/>
      <c r="K11" s="15"/>
      <c r="L11" s="15">
        <v>47446.35</v>
      </c>
      <c r="M11" s="15"/>
      <c r="N11" s="15"/>
      <c r="O11" s="15">
        <f t="shared" si="0"/>
        <v>47446.35</v>
      </c>
      <c r="P11" s="15">
        <v>0</v>
      </c>
      <c r="Q11" s="8"/>
    </row>
    <row r="12" spans="2:17" s="1" customFormat="1" x14ac:dyDescent="0.25">
      <c r="B12" s="167"/>
      <c r="C12" s="165"/>
      <c r="D12" s="8">
        <v>89090</v>
      </c>
      <c r="E12" s="54">
        <v>44315</v>
      </c>
      <c r="F12" s="15">
        <v>886.33</v>
      </c>
      <c r="G12" s="8">
        <v>853</v>
      </c>
      <c r="H12" s="54">
        <v>44329</v>
      </c>
      <c r="I12" s="15">
        <v>886.33</v>
      </c>
      <c r="J12" s="15"/>
      <c r="K12" s="15"/>
      <c r="L12" s="15">
        <v>886.33</v>
      </c>
      <c r="M12" s="15"/>
      <c r="N12" s="15"/>
      <c r="O12" s="15">
        <f t="shared" si="0"/>
        <v>0</v>
      </c>
      <c r="P12" s="15">
        <v>886.33</v>
      </c>
      <c r="Q12" s="8"/>
    </row>
    <row r="13" spans="2:17" s="1" customFormat="1" x14ac:dyDescent="0.25">
      <c r="B13" s="167"/>
      <c r="C13" s="165"/>
      <c r="D13" s="8">
        <v>89091</v>
      </c>
      <c r="E13" s="54">
        <v>44315</v>
      </c>
      <c r="F13" s="15">
        <v>2763</v>
      </c>
      <c r="G13" s="8">
        <v>854</v>
      </c>
      <c r="H13" s="54">
        <v>44329</v>
      </c>
      <c r="I13" s="15">
        <v>2763</v>
      </c>
      <c r="J13" s="15"/>
      <c r="K13" s="15"/>
      <c r="L13" s="15">
        <v>2763</v>
      </c>
      <c r="M13" s="15"/>
      <c r="N13" s="15"/>
      <c r="O13" s="15">
        <f t="shared" si="0"/>
        <v>0</v>
      </c>
      <c r="P13" s="15">
        <v>2763</v>
      </c>
      <c r="Q13" s="8"/>
    </row>
    <row r="14" spans="2:17" s="1" customFormat="1" x14ac:dyDescent="0.25">
      <c r="B14" s="167"/>
      <c r="C14" s="138"/>
      <c r="D14" s="8">
        <v>89112</v>
      </c>
      <c r="E14" s="54">
        <v>44315</v>
      </c>
      <c r="F14" s="15">
        <v>1698.92</v>
      </c>
      <c r="G14" s="8">
        <v>859</v>
      </c>
      <c r="H14" s="54">
        <v>44330</v>
      </c>
      <c r="I14" s="15">
        <v>1698.92</v>
      </c>
      <c r="J14" s="15"/>
      <c r="K14" s="15"/>
      <c r="L14" s="15">
        <v>1698.92</v>
      </c>
      <c r="M14" s="15"/>
      <c r="N14" s="15" t="s">
        <v>95</v>
      </c>
      <c r="O14" s="15"/>
      <c r="P14" s="15">
        <v>1698.92</v>
      </c>
      <c r="Q14" s="8"/>
    </row>
    <row r="15" spans="2:17" s="1" customFormat="1" x14ac:dyDescent="0.25">
      <c r="B15" s="167"/>
      <c r="C15" s="18" t="s">
        <v>5</v>
      </c>
      <c r="D15" s="19"/>
      <c r="E15" s="20"/>
      <c r="F15" s="21">
        <f>SUM(F7:F14)</f>
        <v>81002.039999999994</v>
      </c>
      <c r="G15" s="21"/>
      <c r="H15" s="21"/>
      <c r="I15" s="21">
        <f t="shared" ref="I15:P15" si="1">SUM(I7:I14)</f>
        <v>81002.039999999994</v>
      </c>
      <c r="J15" s="21">
        <f t="shared" si="1"/>
        <v>14751.25</v>
      </c>
      <c r="K15" s="21">
        <f t="shared" si="1"/>
        <v>0</v>
      </c>
      <c r="L15" s="21">
        <f t="shared" si="1"/>
        <v>66250.789999999994</v>
      </c>
      <c r="M15" s="21">
        <f t="shared" si="1"/>
        <v>0</v>
      </c>
      <c r="N15" s="21">
        <f t="shared" si="1"/>
        <v>0</v>
      </c>
      <c r="O15" s="21">
        <f t="shared" si="1"/>
        <v>75653.789999999994</v>
      </c>
      <c r="P15" s="21">
        <f t="shared" si="1"/>
        <v>5348.25</v>
      </c>
      <c r="Q15" s="21">
        <f t="shared" ref="Q15" si="2">SUM(Q7:Q13)</f>
        <v>0</v>
      </c>
    </row>
    <row r="16" spans="2:17" s="1" customFormat="1" x14ac:dyDescent="0.25">
      <c r="B16" s="179">
        <v>2</v>
      </c>
      <c r="C16" s="182" t="s">
        <v>27</v>
      </c>
      <c r="D16" s="115">
        <v>2400590</v>
      </c>
      <c r="E16" s="54">
        <v>44316</v>
      </c>
      <c r="F16" s="15">
        <v>8720.32</v>
      </c>
      <c r="G16" s="22">
        <v>819</v>
      </c>
      <c r="H16" s="54">
        <v>44326</v>
      </c>
      <c r="I16" s="15">
        <v>8701.09</v>
      </c>
      <c r="J16" s="15"/>
      <c r="K16" s="15"/>
      <c r="L16" s="15">
        <v>8701.09</v>
      </c>
      <c r="M16" s="15">
        <v>19.23</v>
      </c>
      <c r="N16" s="15"/>
      <c r="O16" s="15">
        <f t="shared" ref="O16:O17" si="3">F16-M16-P16</f>
        <v>8701.09</v>
      </c>
      <c r="P16" s="15">
        <v>0</v>
      </c>
      <c r="Q16" s="15"/>
    </row>
    <row r="17" spans="2:17" s="1" customFormat="1" x14ac:dyDescent="0.25">
      <c r="B17" s="180"/>
      <c r="C17" s="182"/>
      <c r="D17" s="115">
        <v>2400589</v>
      </c>
      <c r="E17" s="54">
        <v>44316</v>
      </c>
      <c r="F17" s="15">
        <v>109611.99</v>
      </c>
      <c r="G17" s="22">
        <v>820</v>
      </c>
      <c r="H17" s="54">
        <v>44327</v>
      </c>
      <c r="I17" s="15">
        <v>109611.99</v>
      </c>
      <c r="J17" s="15"/>
      <c r="K17" s="15"/>
      <c r="L17" s="15">
        <v>109611.99</v>
      </c>
      <c r="M17" s="15"/>
      <c r="N17" s="15"/>
      <c r="O17" s="15">
        <f t="shared" si="3"/>
        <v>109611.99</v>
      </c>
      <c r="P17" s="15">
        <v>0</v>
      </c>
      <c r="Q17" s="15"/>
    </row>
    <row r="18" spans="2:17" s="1" customFormat="1" hidden="1" x14ac:dyDescent="0.25">
      <c r="B18" s="180"/>
      <c r="C18" s="182"/>
      <c r="D18" s="17"/>
      <c r="E18" s="54"/>
      <c r="F18" s="15"/>
      <c r="G18" s="55"/>
      <c r="H18" s="54"/>
      <c r="I18" s="15"/>
      <c r="J18" s="15"/>
      <c r="K18" s="15"/>
      <c r="L18" s="15"/>
      <c r="M18" s="15"/>
      <c r="N18" s="15"/>
      <c r="O18" s="15">
        <f t="shared" ref="O18" si="4">F18-M18-P18</f>
        <v>0</v>
      </c>
      <c r="P18" s="15">
        <v>0</v>
      </c>
      <c r="Q18" s="8"/>
    </row>
    <row r="19" spans="2:17" s="1" customFormat="1" x14ac:dyDescent="0.25">
      <c r="B19" s="181"/>
      <c r="C19" s="101" t="s">
        <v>5</v>
      </c>
      <c r="D19" s="23"/>
      <c r="E19" s="24"/>
      <c r="F19" s="25">
        <f>SUM(F16:F18)</f>
        <v>118332.31</v>
      </c>
      <c r="G19" s="25"/>
      <c r="H19" s="25"/>
      <c r="I19" s="25">
        <f t="shared" ref="I19:Q19" si="5">SUM(I16:I18)</f>
        <v>118313.08</v>
      </c>
      <c r="J19" s="25">
        <f t="shared" si="5"/>
        <v>0</v>
      </c>
      <c r="K19" s="25">
        <f t="shared" si="5"/>
        <v>0</v>
      </c>
      <c r="L19" s="25">
        <f t="shared" si="5"/>
        <v>118313.08</v>
      </c>
      <c r="M19" s="25">
        <f t="shared" si="5"/>
        <v>19.23</v>
      </c>
      <c r="N19" s="25">
        <f t="shared" si="5"/>
        <v>0</v>
      </c>
      <c r="O19" s="25">
        <f t="shared" si="5"/>
        <v>118313.08</v>
      </c>
      <c r="P19" s="25">
        <f t="shared" si="5"/>
        <v>0</v>
      </c>
      <c r="Q19" s="25">
        <f t="shared" si="5"/>
        <v>0</v>
      </c>
    </row>
    <row r="20" spans="2:17" s="1" customFormat="1" x14ac:dyDescent="0.25">
      <c r="B20" s="174">
        <v>3</v>
      </c>
      <c r="C20" s="150" t="s">
        <v>11</v>
      </c>
      <c r="D20" s="116">
        <v>320210230</v>
      </c>
      <c r="E20" s="54">
        <v>44286</v>
      </c>
      <c r="F20" s="60">
        <v>17304.810000000001</v>
      </c>
      <c r="G20" s="55">
        <v>805</v>
      </c>
      <c r="H20" s="54">
        <v>44300</v>
      </c>
      <c r="I20" s="60">
        <v>17304.810000000001</v>
      </c>
      <c r="J20" s="60">
        <v>17304.810000000001</v>
      </c>
      <c r="K20" s="25"/>
      <c r="L20" s="60"/>
      <c r="M20" s="25"/>
      <c r="N20" s="15"/>
      <c r="O20" s="15">
        <f t="shared" ref="O20:O23" si="6">F20-M20-P20</f>
        <v>17304.810000000001</v>
      </c>
      <c r="P20" s="60">
        <v>0</v>
      </c>
      <c r="Q20" s="25"/>
    </row>
    <row r="21" spans="2:17" s="1" customFormat="1" x14ac:dyDescent="0.25">
      <c r="B21" s="175"/>
      <c r="C21" s="151"/>
      <c r="D21" s="116">
        <v>320210211</v>
      </c>
      <c r="E21" s="54">
        <v>44286</v>
      </c>
      <c r="F21" s="60">
        <v>83509.63</v>
      </c>
      <c r="G21" s="55">
        <v>810</v>
      </c>
      <c r="H21" s="54">
        <v>44300</v>
      </c>
      <c r="I21" s="60">
        <v>83509.63</v>
      </c>
      <c r="J21" s="60">
        <v>83509.63</v>
      </c>
      <c r="K21" s="25"/>
      <c r="L21" s="60"/>
      <c r="M21" s="25"/>
      <c r="N21" s="15"/>
      <c r="O21" s="15">
        <f t="shared" si="6"/>
        <v>83509.63</v>
      </c>
      <c r="P21" s="60">
        <v>0</v>
      </c>
      <c r="Q21" s="8"/>
    </row>
    <row r="22" spans="2:17" s="1" customFormat="1" x14ac:dyDescent="0.25">
      <c r="B22" s="175"/>
      <c r="C22" s="151"/>
      <c r="D22" s="116">
        <v>320210239</v>
      </c>
      <c r="E22" s="54">
        <v>44286</v>
      </c>
      <c r="F22" s="60">
        <v>2658.99</v>
      </c>
      <c r="G22" s="55">
        <v>811</v>
      </c>
      <c r="H22" s="54">
        <v>44300</v>
      </c>
      <c r="I22" s="60">
        <v>2658.99</v>
      </c>
      <c r="J22" s="60">
        <v>2658.99</v>
      </c>
      <c r="K22" s="25"/>
      <c r="L22" s="60"/>
      <c r="M22" s="25"/>
      <c r="N22" s="15"/>
      <c r="O22" s="15">
        <f t="shared" si="6"/>
        <v>2658.99</v>
      </c>
      <c r="P22" s="60">
        <v>0</v>
      </c>
      <c r="Q22" s="8"/>
    </row>
    <row r="23" spans="2:17" s="1" customFormat="1" x14ac:dyDescent="0.25">
      <c r="B23" s="127"/>
      <c r="C23" s="178"/>
      <c r="D23" s="116">
        <v>320210263</v>
      </c>
      <c r="E23" s="54">
        <v>44315</v>
      </c>
      <c r="F23" s="60">
        <v>83849.289999999994</v>
      </c>
      <c r="G23" s="55">
        <v>857</v>
      </c>
      <c r="H23" s="54">
        <v>44330</v>
      </c>
      <c r="I23" s="60">
        <v>83849.289999999994</v>
      </c>
      <c r="J23" s="60"/>
      <c r="L23" s="60">
        <v>83849.289999999994</v>
      </c>
      <c r="M23" s="25"/>
      <c r="N23" s="15"/>
      <c r="O23" s="15">
        <f t="shared" si="6"/>
        <v>0</v>
      </c>
      <c r="P23" s="60">
        <v>83849.289999999994</v>
      </c>
      <c r="Q23" s="8"/>
    </row>
    <row r="24" spans="2:17" s="1" customFormat="1" x14ac:dyDescent="0.25">
      <c r="B24" s="124"/>
      <c r="C24" s="121" t="s">
        <v>5</v>
      </c>
      <c r="D24" s="23"/>
      <c r="E24" s="24"/>
      <c r="F24" s="25">
        <f>SUM(F20:F23)</f>
        <v>187322.72</v>
      </c>
      <c r="G24" s="26"/>
      <c r="H24" s="25"/>
      <c r="I24" s="25">
        <f t="shared" ref="I24:P24" si="7">SUM(I20:I23)</f>
        <v>187322.72</v>
      </c>
      <c r="J24" s="25">
        <f t="shared" si="7"/>
        <v>103473.43000000001</v>
      </c>
      <c r="K24" s="25">
        <f t="shared" si="7"/>
        <v>0</v>
      </c>
      <c r="L24" s="25">
        <f>SUM(L20:L23)</f>
        <v>83849.289999999994</v>
      </c>
      <c r="M24" s="25">
        <f t="shared" si="7"/>
        <v>0</v>
      </c>
      <c r="N24" s="25">
        <f t="shared" si="7"/>
        <v>0</v>
      </c>
      <c r="O24" s="25">
        <f t="shared" si="7"/>
        <v>103473.43000000001</v>
      </c>
      <c r="P24" s="25">
        <f t="shared" si="7"/>
        <v>83849.289999999994</v>
      </c>
      <c r="Q24" s="8"/>
    </row>
    <row r="25" spans="2:17" s="1" customFormat="1" x14ac:dyDescent="0.25">
      <c r="B25" s="156">
        <v>4</v>
      </c>
      <c r="C25" s="150" t="s">
        <v>10</v>
      </c>
      <c r="D25" s="23">
        <v>90543</v>
      </c>
      <c r="E25" s="54">
        <v>44316</v>
      </c>
      <c r="F25" s="60">
        <v>4033.4</v>
      </c>
      <c r="G25" s="55">
        <v>850</v>
      </c>
      <c r="H25" s="54">
        <v>4033.4</v>
      </c>
      <c r="I25" s="60">
        <v>4033.4</v>
      </c>
      <c r="J25" s="60"/>
      <c r="K25" s="25"/>
      <c r="L25" s="60">
        <v>4033.4</v>
      </c>
      <c r="M25" s="25"/>
      <c r="N25" s="25"/>
      <c r="O25" s="15">
        <f t="shared" ref="O25:O30" si="8">F25-M25-P25</f>
        <v>0</v>
      </c>
      <c r="P25" s="60">
        <v>4033.4</v>
      </c>
      <c r="Q25" s="8"/>
    </row>
    <row r="26" spans="2:17" s="1" customFormat="1" ht="15" customHeight="1" x14ac:dyDescent="0.25">
      <c r="B26" s="157"/>
      <c r="C26" s="178"/>
      <c r="D26" s="19">
        <v>91877</v>
      </c>
      <c r="E26" s="54">
        <v>44316</v>
      </c>
      <c r="F26" s="16">
        <v>11091.85</v>
      </c>
      <c r="G26" s="55">
        <v>851</v>
      </c>
      <c r="H26" s="54">
        <v>4033.4</v>
      </c>
      <c r="I26" s="16">
        <v>11091.85</v>
      </c>
      <c r="J26" s="16"/>
      <c r="K26" s="25"/>
      <c r="L26" s="16">
        <v>11091.85</v>
      </c>
      <c r="M26" s="25"/>
      <c r="N26" s="16"/>
      <c r="O26" s="15">
        <f t="shared" si="8"/>
        <v>0</v>
      </c>
      <c r="P26" s="16">
        <v>11091.85</v>
      </c>
      <c r="Q26" s="8"/>
    </row>
    <row r="27" spans="2:17" s="1" customFormat="1" x14ac:dyDescent="0.25">
      <c r="B27" s="77"/>
      <c r="C27" s="73" t="s">
        <v>5</v>
      </c>
      <c r="D27" s="23"/>
      <c r="E27" s="24"/>
      <c r="F27" s="25">
        <f>SUM(F25:F26)</f>
        <v>15125.25</v>
      </c>
      <c r="G27" s="25"/>
      <c r="H27" s="25"/>
      <c r="I27" s="25">
        <f t="shared" ref="I27:P27" si="9">SUM(I25:I26)</f>
        <v>15125.25</v>
      </c>
      <c r="J27" s="25">
        <f t="shared" si="9"/>
        <v>0</v>
      </c>
      <c r="K27" s="25">
        <f t="shared" si="9"/>
        <v>0</v>
      </c>
      <c r="L27" s="25">
        <f t="shared" si="9"/>
        <v>15125.25</v>
      </c>
      <c r="M27" s="25">
        <f t="shared" si="9"/>
        <v>0</v>
      </c>
      <c r="N27" s="25">
        <f t="shared" si="9"/>
        <v>0</v>
      </c>
      <c r="O27" s="25">
        <f t="shared" si="9"/>
        <v>0</v>
      </c>
      <c r="P27" s="25">
        <f t="shared" si="9"/>
        <v>15125.25</v>
      </c>
      <c r="Q27" s="25"/>
    </row>
    <row r="28" spans="2:17" s="1" customFormat="1" ht="15" customHeight="1" x14ac:dyDescent="0.25">
      <c r="B28" s="156">
        <v>5</v>
      </c>
      <c r="C28" s="129" t="s">
        <v>9</v>
      </c>
      <c r="D28" s="117">
        <v>1589807</v>
      </c>
      <c r="E28" s="54">
        <v>44315</v>
      </c>
      <c r="F28" s="16">
        <v>23192.05</v>
      </c>
      <c r="G28" s="22">
        <v>849</v>
      </c>
      <c r="H28" s="54">
        <v>44329</v>
      </c>
      <c r="I28" s="16">
        <v>23192.05</v>
      </c>
      <c r="J28" s="16"/>
      <c r="K28" s="16"/>
      <c r="L28" s="16">
        <v>23192.05</v>
      </c>
      <c r="M28" s="16"/>
      <c r="N28" s="16"/>
      <c r="O28" s="15">
        <f t="shared" si="8"/>
        <v>23007.85</v>
      </c>
      <c r="P28" s="16">
        <v>184.2</v>
      </c>
      <c r="Q28" s="8"/>
    </row>
    <row r="29" spans="2:17" s="1" customFormat="1" x14ac:dyDescent="0.25">
      <c r="B29" s="158"/>
      <c r="C29" s="101" t="s">
        <v>5</v>
      </c>
      <c r="D29" s="23"/>
      <c r="E29" s="24"/>
      <c r="F29" s="25">
        <f>SUM(F28:F28)</f>
        <v>23192.05</v>
      </c>
      <c r="G29" s="25"/>
      <c r="H29" s="25"/>
      <c r="I29" s="25">
        <f t="shared" ref="I29:P29" si="10">SUM(I28:I28)</f>
        <v>23192.05</v>
      </c>
      <c r="J29" s="25">
        <f t="shared" si="10"/>
        <v>0</v>
      </c>
      <c r="K29" s="25">
        <f t="shared" si="10"/>
        <v>0</v>
      </c>
      <c r="L29" s="25">
        <f t="shared" si="10"/>
        <v>23192.05</v>
      </c>
      <c r="M29" s="25">
        <f t="shared" si="10"/>
        <v>0</v>
      </c>
      <c r="N29" s="25">
        <f t="shared" si="10"/>
        <v>0</v>
      </c>
      <c r="O29" s="25">
        <f t="shared" si="10"/>
        <v>23007.85</v>
      </c>
      <c r="P29" s="25">
        <f t="shared" si="10"/>
        <v>184.2</v>
      </c>
      <c r="Q29" s="8"/>
    </row>
    <row r="30" spans="2:17" s="1" customFormat="1" ht="15" customHeight="1" x14ac:dyDescent="0.25">
      <c r="B30" s="156">
        <v>6</v>
      </c>
      <c r="C30" s="133" t="s">
        <v>82</v>
      </c>
      <c r="D30" s="102">
        <v>1479</v>
      </c>
      <c r="E30" s="54">
        <v>44316</v>
      </c>
      <c r="F30" s="16">
        <v>2263.91</v>
      </c>
      <c r="G30" s="22">
        <v>842</v>
      </c>
      <c r="H30" s="54">
        <v>44329</v>
      </c>
      <c r="I30" s="16">
        <v>2263.91</v>
      </c>
      <c r="J30" s="16"/>
      <c r="K30" s="66"/>
      <c r="L30" s="16">
        <v>2263.91</v>
      </c>
      <c r="M30" s="66"/>
      <c r="N30" s="66"/>
      <c r="O30" s="15">
        <f t="shared" si="8"/>
        <v>2263.91</v>
      </c>
      <c r="P30" s="16">
        <v>0</v>
      </c>
      <c r="Q30" s="8"/>
    </row>
    <row r="31" spans="2:17" s="1" customFormat="1" x14ac:dyDescent="0.25">
      <c r="B31" s="158"/>
      <c r="C31" s="73" t="s">
        <v>5</v>
      </c>
      <c r="D31" s="23"/>
      <c r="E31" s="24"/>
      <c r="F31" s="25">
        <f>SUM(F30:F30)</f>
        <v>2263.91</v>
      </c>
      <c r="G31" s="26"/>
      <c r="H31" s="25"/>
      <c r="I31" s="25">
        <f t="shared" ref="I31:P31" si="11">SUM(I30:I30)</f>
        <v>2263.91</v>
      </c>
      <c r="J31" s="25">
        <f t="shared" si="11"/>
        <v>0</v>
      </c>
      <c r="K31" s="25">
        <f t="shared" si="11"/>
        <v>0</v>
      </c>
      <c r="L31" s="25">
        <f t="shared" si="11"/>
        <v>2263.91</v>
      </c>
      <c r="M31" s="25">
        <f t="shared" si="11"/>
        <v>0</v>
      </c>
      <c r="N31" s="25">
        <f t="shared" si="11"/>
        <v>0</v>
      </c>
      <c r="O31" s="25">
        <f t="shared" si="11"/>
        <v>2263.91</v>
      </c>
      <c r="P31" s="25">
        <f t="shared" si="11"/>
        <v>0</v>
      </c>
      <c r="Q31" s="8"/>
    </row>
    <row r="32" spans="2:17" s="1" customFormat="1" x14ac:dyDescent="0.25">
      <c r="B32" s="136"/>
      <c r="C32" s="137"/>
      <c r="D32" s="8">
        <v>34297</v>
      </c>
      <c r="E32" s="54">
        <v>44286</v>
      </c>
      <c r="F32" s="56">
        <v>22506.12</v>
      </c>
      <c r="G32" s="22">
        <v>804</v>
      </c>
      <c r="H32" s="54">
        <v>44298</v>
      </c>
      <c r="I32" s="56">
        <v>22313.759999999998</v>
      </c>
      <c r="J32" s="56">
        <v>22313.759999999998</v>
      </c>
      <c r="K32" s="8"/>
      <c r="L32" s="56"/>
      <c r="M32" s="56">
        <v>192.36</v>
      </c>
      <c r="N32" s="8"/>
      <c r="O32" s="15">
        <f t="shared" ref="O32:O40" si="12">F32-M32-P32</f>
        <v>22313.759999999998</v>
      </c>
      <c r="P32" s="56">
        <v>0</v>
      </c>
      <c r="Q32" s="8"/>
    </row>
    <row r="33" spans="2:17" s="1" customFormat="1" x14ac:dyDescent="0.25">
      <c r="B33" s="157">
        <v>7</v>
      </c>
      <c r="C33" s="151" t="s">
        <v>66</v>
      </c>
      <c r="D33" s="8">
        <v>34298</v>
      </c>
      <c r="E33" s="54">
        <v>44286</v>
      </c>
      <c r="F33" s="56">
        <v>2564.8000000000002</v>
      </c>
      <c r="G33" s="22">
        <v>803</v>
      </c>
      <c r="H33" s="54">
        <v>44298</v>
      </c>
      <c r="I33" s="56">
        <v>2276.3000000000002</v>
      </c>
      <c r="J33" s="56">
        <v>2276.3000000000002</v>
      </c>
      <c r="K33" s="8"/>
      <c r="L33" s="56"/>
      <c r="M33" s="56">
        <v>288.5</v>
      </c>
      <c r="N33" s="8"/>
      <c r="O33" s="15">
        <f t="shared" si="12"/>
        <v>2276.3000000000002</v>
      </c>
      <c r="P33" s="56">
        <v>0</v>
      </c>
      <c r="Q33" s="8"/>
    </row>
    <row r="34" spans="2:17" s="1" customFormat="1" x14ac:dyDescent="0.25">
      <c r="B34" s="157"/>
      <c r="C34" s="151"/>
      <c r="D34" s="8">
        <v>34946</v>
      </c>
      <c r="E34" s="54">
        <v>44316</v>
      </c>
      <c r="F34" s="56">
        <v>923.34</v>
      </c>
      <c r="G34" s="22">
        <v>846</v>
      </c>
      <c r="H34" s="54">
        <v>44329</v>
      </c>
      <c r="I34" s="56">
        <v>923.34</v>
      </c>
      <c r="J34" s="56"/>
      <c r="K34" s="8"/>
      <c r="L34" s="56">
        <v>923.34</v>
      </c>
      <c r="M34" s="56"/>
      <c r="N34" s="8"/>
      <c r="O34" s="15">
        <f t="shared" si="12"/>
        <v>923.34</v>
      </c>
      <c r="P34" s="56">
        <v>0</v>
      </c>
      <c r="Q34" s="8"/>
    </row>
    <row r="35" spans="2:17" s="1" customFormat="1" x14ac:dyDescent="0.25">
      <c r="B35" s="157"/>
      <c r="C35" s="151"/>
      <c r="D35" s="8">
        <v>34945</v>
      </c>
      <c r="E35" s="54">
        <v>44316</v>
      </c>
      <c r="F35" s="56">
        <v>404.28</v>
      </c>
      <c r="G35" s="22">
        <v>847</v>
      </c>
      <c r="H35" s="54">
        <v>44329</v>
      </c>
      <c r="I35" s="56">
        <v>404.28</v>
      </c>
      <c r="J35" s="56"/>
      <c r="K35" s="8"/>
      <c r="L35" s="56">
        <v>404.28</v>
      </c>
      <c r="M35" s="56"/>
      <c r="N35" s="8"/>
      <c r="O35" s="15">
        <f t="shared" si="12"/>
        <v>404.28</v>
      </c>
      <c r="P35" s="56">
        <v>0</v>
      </c>
      <c r="Q35" s="8"/>
    </row>
    <row r="36" spans="2:17" s="1" customFormat="1" x14ac:dyDescent="0.25">
      <c r="B36" s="157"/>
      <c r="C36" s="151"/>
      <c r="D36" s="8">
        <v>34944</v>
      </c>
      <c r="E36" s="54">
        <v>44316</v>
      </c>
      <c r="F36" s="56">
        <v>24622.080000000002</v>
      </c>
      <c r="G36" s="22">
        <v>848</v>
      </c>
      <c r="H36" s="54">
        <v>44329</v>
      </c>
      <c r="I36" s="56">
        <v>24429.72</v>
      </c>
      <c r="J36" s="56"/>
      <c r="K36" s="8"/>
      <c r="L36" s="56">
        <v>24429.72</v>
      </c>
      <c r="M36" s="56">
        <v>192.36</v>
      </c>
      <c r="N36" s="8"/>
      <c r="O36" s="15">
        <f t="shared" si="12"/>
        <v>24429.72</v>
      </c>
      <c r="P36" s="56">
        <v>0</v>
      </c>
      <c r="Q36" s="8"/>
    </row>
    <row r="37" spans="2:17" s="1" customFormat="1" x14ac:dyDescent="0.25">
      <c r="B37" s="158"/>
      <c r="C37" s="73" t="s">
        <v>5</v>
      </c>
      <c r="D37" s="23"/>
      <c r="E37" s="24"/>
      <c r="F37" s="25">
        <f>SUM(F32:F36)</f>
        <v>51020.619999999995</v>
      </c>
      <c r="G37" s="25"/>
      <c r="H37" s="25"/>
      <c r="I37" s="25">
        <f t="shared" ref="I37:P37" si="13">SUM(I32:I36)</f>
        <v>50347.399999999994</v>
      </c>
      <c r="J37" s="25">
        <f t="shared" si="13"/>
        <v>24590.059999999998</v>
      </c>
      <c r="K37" s="25">
        <f t="shared" si="13"/>
        <v>0</v>
      </c>
      <c r="L37" s="25">
        <f t="shared" si="13"/>
        <v>25757.34</v>
      </c>
      <c r="M37" s="25">
        <f t="shared" si="13"/>
        <v>673.22</v>
      </c>
      <c r="N37" s="25">
        <f t="shared" si="13"/>
        <v>0</v>
      </c>
      <c r="O37" s="25">
        <f t="shared" si="13"/>
        <v>50347.399999999994</v>
      </c>
      <c r="P37" s="25">
        <f t="shared" si="13"/>
        <v>0</v>
      </c>
      <c r="Q37" s="25">
        <f>SUM(Q33:Q36)</f>
        <v>0</v>
      </c>
    </row>
    <row r="38" spans="2:17" s="1" customFormat="1" x14ac:dyDescent="0.25">
      <c r="B38" s="156">
        <v>8</v>
      </c>
      <c r="C38" s="150" t="s">
        <v>8</v>
      </c>
      <c r="D38" s="23">
        <v>212727</v>
      </c>
      <c r="E38" s="54">
        <v>44286</v>
      </c>
      <c r="F38" s="60">
        <v>14806.66</v>
      </c>
      <c r="G38" s="22">
        <v>808</v>
      </c>
      <c r="H38" s="54">
        <v>44300</v>
      </c>
      <c r="I38" s="60">
        <v>14806.66</v>
      </c>
      <c r="J38" s="60">
        <v>14806.66</v>
      </c>
      <c r="K38" s="25"/>
      <c r="L38" s="60"/>
      <c r="M38" s="25"/>
      <c r="N38" s="60"/>
      <c r="O38" s="15">
        <f t="shared" si="12"/>
        <v>14806.66</v>
      </c>
      <c r="P38" s="60">
        <v>0</v>
      </c>
      <c r="Q38" s="25"/>
    </row>
    <row r="39" spans="2:17" s="1" customFormat="1" x14ac:dyDescent="0.25">
      <c r="B39" s="157"/>
      <c r="C39" s="151"/>
      <c r="D39" s="23">
        <v>212726</v>
      </c>
      <c r="E39" s="54">
        <v>44286</v>
      </c>
      <c r="F39" s="60">
        <v>3049.88</v>
      </c>
      <c r="G39" s="22">
        <v>807</v>
      </c>
      <c r="H39" s="54">
        <v>44300</v>
      </c>
      <c r="I39" s="60">
        <v>3049.88</v>
      </c>
      <c r="J39" s="60">
        <v>3049.88</v>
      </c>
      <c r="K39" s="25"/>
      <c r="L39" s="60"/>
      <c r="M39" s="25"/>
      <c r="N39" s="60"/>
      <c r="O39" s="15">
        <f t="shared" si="12"/>
        <v>3049.88</v>
      </c>
      <c r="P39" s="60">
        <v>0</v>
      </c>
      <c r="Q39" s="25"/>
    </row>
    <row r="40" spans="2:17" s="1" customFormat="1" x14ac:dyDescent="0.25">
      <c r="B40" s="157"/>
      <c r="C40" s="151"/>
      <c r="D40" s="23">
        <v>212728</v>
      </c>
      <c r="E40" s="54">
        <v>44286</v>
      </c>
      <c r="F40" s="60">
        <v>1581</v>
      </c>
      <c r="G40" s="22">
        <v>806</v>
      </c>
      <c r="H40" s="54">
        <v>44300</v>
      </c>
      <c r="I40" s="60">
        <v>1581</v>
      </c>
      <c r="J40" s="60">
        <v>1581</v>
      </c>
      <c r="K40" s="25"/>
      <c r="L40" s="60"/>
      <c r="M40" s="25"/>
      <c r="N40" s="60"/>
      <c r="O40" s="15">
        <f t="shared" si="12"/>
        <v>1581</v>
      </c>
      <c r="P40" s="60">
        <v>0</v>
      </c>
      <c r="Q40" s="25"/>
    </row>
    <row r="41" spans="2:17" s="1" customFormat="1" x14ac:dyDescent="0.25">
      <c r="B41" s="157"/>
      <c r="C41" s="151"/>
      <c r="D41" s="23">
        <v>212803</v>
      </c>
      <c r="E41" s="54">
        <v>44316</v>
      </c>
      <c r="F41" s="60">
        <v>4367.38</v>
      </c>
      <c r="G41" s="22">
        <v>855</v>
      </c>
      <c r="H41" s="54">
        <v>44329</v>
      </c>
      <c r="I41" s="60">
        <v>4367.38</v>
      </c>
      <c r="J41" s="60"/>
      <c r="K41" s="25"/>
      <c r="L41" s="60">
        <v>4367.38</v>
      </c>
      <c r="M41" s="25"/>
      <c r="N41" s="60"/>
      <c r="O41" s="15">
        <v>0</v>
      </c>
      <c r="P41" s="60">
        <v>4367.38</v>
      </c>
      <c r="Q41" s="25"/>
    </row>
    <row r="42" spans="2:17" s="1" customFormat="1" x14ac:dyDescent="0.25">
      <c r="B42" s="157"/>
      <c r="C42" s="151"/>
      <c r="D42" s="23">
        <v>212802</v>
      </c>
      <c r="E42" s="54">
        <v>44316</v>
      </c>
      <c r="F42" s="60">
        <v>15070.16</v>
      </c>
      <c r="G42" s="22">
        <v>856</v>
      </c>
      <c r="H42" s="54">
        <v>44329</v>
      </c>
      <c r="I42" s="60">
        <v>15070.16</v>
      </c>
      <c r="J42" s="60"/>
      <c r="K42" s="25"/>
      <c r="L42" s="60">
        <v>15070.16</v>
      </c>
      <c r="M42" s="25"/>
      <c r="N42" s="60"/>
      <c r="O42" s="15">
        <v>0</v>
      </c>
      <c r="P42" s="60">
        <v>15070.16</v>
      </c>
      <c r="Q42" s="25"/>
    </row>
    <row r="43" spans="2:17" s="1" customFormat="1" x14ac:dyDescent="0.25">
      <c r="B43" s="158"/>
      <c r="C43" s="120" t="s">
        <v>5</v>
      </c>
      <c r="D43" s="23"/>
      <c r="E43" s="24"/>
      <c r="F43" s="25">
        <f>SUM(F38:F42)</f>
        <v>38875.08</v>
      </c>
      <c r="G43" s="25"/>
      <c r="H43" s="25"/>
      <c r="I43" s="25">
        <f>SUM(I38:I42)</f>
        <v>38875.08</v>
      </c>
      <c r="J43" s="25">
        <f>SUM(J38:J42)</f>
        <v>19437.54</v>
      </c>
      <c r="K43" s="25">
        <f>SUM(K38:K42)</f>
        <v>0</v>
      </c>
      <c r="L43" s="25">
        <f>SUM(L38:L42)</f>
        <v>19437.54</v>
      </c>
      <c r="M43" s="25">
        <f>SUM(M38:M38)</f>
        <v>0</v>
      </c>
      <c r="N43" s="25">
        <f>SUM(N38:N38)</f>
        <v>0</v>
      </c>
      <c r="O43" s="25">
        <f>SUM(O38:O42)</f>
        <v>19437.54</v>
      </c>
      <c r="P43" s="25">
        <f>SUM(P38:P42)</f>
        <v>19437.54</v>
      </c>
      <c r="Q43" s="8"/>
    </row>
    <row r="44" spans="2:17" s="1" customFormat="1" x14ac:dyDescent="0.25">
      <c r="B44" s="118"/>
      <c r="C44" s="75"/>
      <c r="D44" s="74">
        <v>1000180049</v>
      </c>
      <c r="E44" s="54">
        <v>44316</v>
      </c>
      <c r="F44" s="56">
        <v>577.54</v>
      </c>
      <c r="G44" s="22">
        <v>836</v>
      </c>
      <c r="H44" s="54">
        <v>44328</v>
      </c>
      <c r="I44" s="56">
        <v>577.54</v>
      </c>
      <c r="J44" s="15"/>
      <c r="K44" s="15"/>
      <c r="L44" s="56">
        <v>577.54</v>
      </c>
      <c r="M44" s="15"/>
      <c r="N44" s="15"/>
      <c r="O44" s="15">
        <f t="shared" ref="O44:O61" si="14">F44-M44-P44</f>
        <v>577.54</v>
      </c>
      <c r="P44" s="56">
        <v>0</v>
      </c>
      <c r="Q44" s="8"/>
    </row>
    <row r="45" spans="2:17" s="1" customFormat="1" x14ac:dyDescent="0.25">
      <c r="B45" s="119"/>
      <c r="C45" s="76"/>
      <c r="D45" s="74">
        <v>1000180048</v>
      </c>
      <c r="E45" s="54">
        <v>44316</v>
      </c>
      <c r="F45" s="56">
        <v>577.54</v>
      </c>
      <c r="G45" s="22">
        <v>837</v>
      </c>
      <c r="H45" s="54">
        <v>44328</v>
      </c>
      <c r="I45" s="56">
        <v>577.54</v>
      </c>
      <c r="J45" s="15"/>
      <c r="K45" s="15"/>
      <c r="L45" s="56">
        <v>577.54</v>
      </c>
      <c r="M45" s="15"/>
      <c r="N45" s="15"/>
      <c r="O45" s="15">
        <f t="shared" ref="O45" si="15">F45-M45-P45</f>
        <v>577.54</v>
      </c>
      <c r="P45" s="56">
        <v>0</v>
      </c>
      <c r="Q45" s="8"/>
    </row>
    <row r="46" spans="2:17" s="1" customFormat="1" x14ac:dyDescent="0.25">
      <c r="B46" s="119"/>
      <c r="C46" s="76"/>
      <c r="D46" s="74">
        <v>1000180046</v>
      </c>
      <c r="E46" s="54">
        <v>44316</v>
      </c>
      <c r="F46" s="15">
        <v>166.45</v>
      </c>
      <c r="G46" s="22">
        <v>838</v>
      </c>
      <c r="H46" s="54">
        <v>44328</v>
      </c>
      <c r="I46" s="15">
        <v>153.65</v>
      </c>
      <c r="J46" s="15"/>
      <c r="K46" s="15"/>
      <c r="L46" s="15">
        <v>153.65</v>
      </c>
      <c r="M46" s="15">
        <v>12.8</v>
      </c>
      <c r="N46" s="15"/>
      <c r="O46" s="15">
        <f t="shared" si="14"/>
        <v>153.64999999999998</v>
      </c>
      <c r="P46" s="15">
        <v>0</v>
      </c>
      <c r="Q46" s="8"/>
    </row>
    <row r="47" spans="2:17" s="1" customFormat="1" x14ac:dyDescent="0.25">
      <c r="B47" s="119">
        <v>9</v>
      </c>
      <c r="C47" s="76" t="s">
        <v>69</v>
      </c>
      <c r="D47" s="74">
        <v>1000180045</v>
      </c>
      <c r="E47" s="54">
        <v>44316</v>
      </c>
      <c r="F47" s="15">
        <v>769.44</v>
      </c>
      <c r="G47" s="22">
        <v>839</v>
      </c>
      <c r="H47" s="54">
        <v>44328</v>
      </c>
      <c r="I47" s="15">
        <v>769.44</v>
      </c>
      <c r="J47" s="15"/>
      <c r="K47" s="15"/>
      <c r="L47" s="15">
        <v>769.44</v>
      </c>
      <c r="M47" s="15"/>
      <c r="N47" s="15"/>
      <c r="O47" s="15">
        <f t="shared" si="14"/>
        <v>769.44</v>
      </c>
      <c r="P47" s="15">
        <v>0</v>
      </c>
      <c r="Q47" s="8"/>
    </row>
    <row r="48" spans="2:17" s="1" customFormat="1" x14ac:dyDescent="0.25">
      <c r="B48" s="132"/>
      <c r="C48" s="76"/>
      <c r="D48" s="74">
        <v>1000180050</v>
      </c>
      <c r="E48" s="54">
        <v>44316</v>
      </c>
      <c r="F48" s="15">
        <v>1619.76</v>
      </c>
      <c r="G48" s="22">
        <v>840</v>
      </c>
      <c r="H48" s="54">
        <v>44328</v>
      </c>
      <c r="I48" s="15">
        <v>1619.76</v>
      </c>
      <c r="J48" s="15"/>
      <c r="K48" s="15"/>
      <c r="L48" s="15">
        <v>1619.76</v>
      </c>
      <c r="M48" s="15"/>
      <c r="N48" s="15"/>
      <c r="O48" s="15">
        <f t="shared" si="14"/>
        <v>1619.76</v>
      </c>
      <c r="P48" s="15">
        <v>0</v>
      </c>
      <c r="Q48" s="8"/>
    </row>
    <row r="49" spans="2:17" s="1" customFormat="1" x14ac:dyDescent="0.25">
      <c r="B49" s="119"/>
      <c r="C49" s="76"/>
      <c r="D49" s="74">
        <v>1000180047</v>
      </c>
      <c r="E49" s="54">
        <v>44316</v>
      </c>
      <c r="F49" s="15">
        <v>18466.560000000001</v>
      </c>
      <c r="G49" s="22">
        <v>841</v>
      </c>
      <c r="H49" s="54">
        <v>44329</v>
      </c>
      <c r="I49" s="15">
        <v>18312.669999999998</v>
      </c>
      <c r="J49" s="15"/>
      <c r="K49" s="15"/>
      <c r="L49" s="15">
        <v>18312.669999999998</v>
      </c>
      <c r="M49" s="15">
        <v>153.88999999999999</v>
      </c>
      <c r="N49" s="15"/>
      <c r="O49" s="15">
        <f t="shared" si="14"/>
        <v>18312.670000000002</v>
      </c>
      <c r="P49" s="15">
        <v>0</v>
      </c>
      <c r="Q49" s="8"/>
    </row>
    <row r="50" spans="2:17" s="1" customFormat="1" x14ac:dyDescent="0.25">
      <c r="B50" s="77"/>
      <c r="C50" s="73" t="s">
        <v>5</v>
      </c>
      <c r="D50" s="23"/>
      <c r="E50" s="24"/>
      <c r="F50" s="25">
        <f>SUM(F44:F49)</f>
        <v>22177.29</v>
      </c>
      <c r="G50" s="25"/>
      <c r="H50" s="25"/>
      <c r="I50" s="25">
        <f t="shared" ref="I50:Q50" si="16">SUM(I44:I49)</f>
        <v>22010.6</v>
      </c>
      <c r="J50" s="25">
        <f t="shared" si="16"/>
        <v>0</v>
      </c>
      <c r="K50" s="25">
        <f t="shared" si="16"/>
        <v>0</v>
      </c>
      <c r="L50" s="25">
        <f t="shared" si="16"/>
        <v>22010.6</v>
      </c>
      <c r="M50" s="25">
        <f t="shared" si="16"/>
        <v>166.69</v>
      </c>
      <c r="N50" s="25">
        <f t="shared" si="16"/>
        <v>0</v>
      </c>
      <c r="O50" s="25">
        <f t="shared" si="16"/>
        <v>22010.600000000002</v>
      </c>
      <c r="P50" s="25">
        <f t="shared" si="16"/>
        <v>0</v>
      </c>
      <c r="Q50" s="25">
        <f t="shared" si="16"/>
        <v>0</v>
      </c>
    </row>
    <row r="51" spans="2:17" s="1" customFormat="1" x14ac:dyDescent="0.25">
      <c r="B51" s="159">
        <v>10</v>
      </c>
      <c r="C51" s="150" t="s">
        <v>7</v>
      </c>
      <c r="D51" s="23">
        <v>174304</v>
      </c>
      <c r="E51" s="54">
        <v>44315</v>
      </c>
      <c r="F51" s="60">
        <v>9848.32</v>
      </c>
      <c r="G51" s="22">
        <v>826</v>
      </c>
      <c r="H51" s="54">
        <v>44327</v>
      </c>
      <c r="I51" s="60">
        <v>9848.32</v>
      </c>
      <c r="J51" s="60"/>
      <c r="K51" s="25"/>
      <c r="L51" s="60">
        <v>9848.32</v>
      </c>
      <c r="M51" s="25"/>
      <c r="N51" s="25"/>
      <c r="O51" s="15">
        <f t="shared" si="14"/>
        <v>9848.32</v>
      </c>
      <c r="P51" s="60">
        <v>0</v>
      </c>
      <c r="Q51" s="25"/>
    </row>
    <row r="52" spans="2:17" s="1" customFormat="1" x14ac:dyDescent="0.25">
      <c r="B52" s="160"/>
      <c r="C52" s="151"/>
      <c r="D52" s="23">
        <v>172655</v>
      </c>
      <c r="E52" s="54">
        <v>44315</v>
      </c>
      <c r="F52" s="60">
        <v>263.5</v>
      </c>
      <c r="G52" s="22">
        <v>827</v>
      </c>
      <c r="H52" s="54">
        <v>44328</v>
      </c>
      <c r="I52" s="60">
        <v>263.5</v>
      </c>
      <c r="J52" s="60"/>
      <c r="K52" s="25"/>
      <c r="L52" s="60">
        <v>263.5</v>
      </c>
      <c r="M52" s="25"/>
      <c r="N52" s="25"/>
      <c r="O52" s="15">
        <f t="shared" si="14"/>
        <v>263.5</v>
      </c>
      <c r="P52" s="60">
        <v>0</v>
      </c>
      <c r="Q52" s="25"/>
    </row>
    <row r="53" spans="2:17" s="1" customFormat="1" ht="15" customHeight="1" x14ac:dyDescent="0.25">
      <c r="B53" s="160"/>
      <c r="C53" s="151"/>
      <c r="D53" s="23">
        <v>172656</v>
      </c>
      <c r="E53" s="54">
        <v>44315</v>
      </c>
      <c r="F53" s="15">
        <v>6909.09</v>
      </c>
      <c r="G53" s="22">
        <v>828</v>
      </c>
      <c r="H53" s="54">
        <v>44328</v>
      </c>
      <c r="I53" s="15">
        <v>6909.09</v>
      </c>
      <c r="J53" s="15"/>
      <c r="K53" s="15"/>
      <c r="L53" s="15">
        <v>6909.09</v>
      </c>
      <c r="M53" s="15"/>
      <c r="N53" s="15"/>
      <c r="O53" s="15">
        <f t="shared" si="14"/>
        <v>6909.09</v>
      </c>
      <c r="P53" s="15">
        <v>0</v>
      </c>
      <c r="Q53" s="8"/>
    </row>
    <row r="54" spans="2:17" s="1" customFormat="1" ht="15" customHeight="1" x14ac:dyDescent="0.25">
      <c r="B54" s="160"/>
      <c r="C54" s="151"/>
      <c r="D54" s="23">
        <v>174299</v>
      </c>
      <c r="E54" s="54">
        <v>44286</v>
      </c>
      <c r="F54" s="15">
        <v>19927.82</v>
      </c>
      <c r="G54" s="55">
        <v>801</v>
      </c>
      <c r="H54" s="54">
        <v>44298</v>
      </c>
      <c r="I54" s="15">
        <v>19927.82</v>
      </c>
      <c r="J54" s="15">
        <v>19927.82</v>
      </c>
      <c r="K54" s="15"/>
      <c r="L54" s="15"/>
      <c r="M54" s="15"/>
      <c r="N54" s="15">
        <v>10034.08</v>
      </c>
      <c r="O54" s="15">
        <v>9893.74</v>
      </c>
      <c r="P54" s="143">
        <v>0</v>
      </c>
      <c r="Q54" s="8"/>
    </row>
    <row r="55" spans="2:17" s="1" customFormat="1" x14ac:dyDescent="0.25">
      <c r="B55" s="161"/>
      <c r="C55" s="73" t="s">
        <v>5</v>
      </c>
      <c r="D55" s="31"/>
      <c r="E55" s="32"/>
      <c r="F55" s="25">
        <f>SUM(F51:F54)</f>
        <v>36948.729999999996</v>
      </c>
      <c r="G55" s="25"/>
      <c r="H55" s="25"/>
      <c r="I55" s="25">
        <f t="shared" ref="I55:P55" si="17">SUM(I51:I54)</f>
        <v>36948.729999999996</v>
      </c>
      <c r="J55" s="25">
        <f t="shared" si="17"/>
        <v>19927.82</v>
      </c>
      <c r="K55" s="25">
        <f t="shared" si="17"/>
        <v>0</v>
      </c>
      <c r="L55" s="25">
        <f t="shared" si="17"/>
        <v>17020.91</v>
      </c>
      <c r="M55" s="25">
        <f t="shared" si="17"/>
        <v>0</v>
      </c>
      <c r="N55" s="25">
        <f t="shared" si="17"/>
        <v>10034.08</v>
      </c>
      <c r="O55" s="25">
        <f t="shared" si="17"/>
        <v>26914.65</v>
      </c>
      <c r="P55" s="25">
        <f t="shared" si="17"/>
        <v>0</v>
      </c>
      <c r="Q55" s="8"/>
    </row>
    <row r="56" spans="2:17" s="1" customFormat="1" ht="15" customHeight="1" x14ac:dyDescent="0.25">
      <c r="B56" s="159">
        <v>11</v>
      </c>
      <c r="C56" s="150" t="s">
        <v>6</v>
      </c>
      <c r="D56" s="30" t="s">
        <v>87</v>
      </c>
      <c r="E56" s="54">
        <v>44316</v>
      </c>
      <c r="F56" s="28">
        <v>1641.48</v>
      </c>
      <c r="G56" s="22">
        <v>821</v>
      </c>
      <c r="H56" s="54">
        <v>44327</v>
      </c>
      <c r="I56" s="28">
        <v>1641.48</v>
      </c>
      <c r="J56" s="28"/>
      <c r="K56" s="17"/>
      <c r="L56" s="28">
        <v>1641.48</v>
      </c>
      <c r="M56" s="17"/>
      <c r="N56" s="28"/>
      <c r="O56" s="15">
        <f t="shared" si="14"/>
        <v>1641.48</v>
      </c>
      <c r="P56" s="28">
        <v>0</v>
      </c>
      <c r="Q56" s="8"/>
    </row>
    <row r="57" spans="2:17" s="1" customFormat="1" x14ac:dyDescent="0.25">
      <c r="B57" s="160"/>
      <c r="C57" s="151"/>
      <c r="D57" s="30" t="s">
        <v>88</v>
      </c>
      <c r="E57" s="54">
        <v>44316</v>
      </c>
      <c r="F57" s="28">
        <v>153.88</v>
      </c>
      <c r="G57" s="22">
        <v>822</v>
      </c>
      <c r="H57" s="54">
        <v>44327</v>
      </c>
      <c r="I57" s="28">
        <v>153.88</v>
      </c>
      <c r="J57" s="28"/>
      <c r="K57" s="17"/>
      <c r="L57" s="28">
        <v>153.88</v>
      </c>
      <c r="M57" s="17"/>
      <c r="N57" s="28"/>
      <c r="O57" s="15">
        <f t="shared" si="14"/>
        <v>153.88</v>
      </c>
      <c r="P57" s="28">
        <v>0</v>
      </c>
      <c r="Q57" s="8"/>
    </row>
    <row r="58" spans="2:17" s="1" customFormat="1" x14ac:dyDescent="0.25">
      <c r="B58" s="160"/>
      <c r="C58" s="151"/>
      <c r="D58" s="30" t="s">
        <v>89</v>
      </c>
      <c r="E58" s="54">
        <v>44316</v>
      </c>
      <c r="F58" s="28">
        <v>1846.64</v>
      </c>
      <c r="G58" s="22">
        <v>823</v>
      </c>
      <c r="H58" s="54">
        <v>44327</v>
      </c>
      <c r="I58" s="28">
        <v>1846.64</v>
      </c>
      <c r="J58" s="28"/>
      <c r="K58" s="17"/>
      <c r="L58" s="28">
        <v>1846.64</v>
      </c>
      <c r="M58" s="17"/>
      <c r="N58" s="28"/>
      <c r="O58" s="15">
        <f t="shared" si="14"/>
        <v>1846.64</v>
      </c>
      <c r="P58" s="28">
        <v>0</v>
      </c>
      <c r="Q58" s="8"/>
    </row>
    <row r="59" spans="2:17" s="1" customFormat="1" x14ac:dyDescent="0.25">
      <c r="B59" s="160"/>
      <c r="C59" s="135"/>
      <c r="D59" s="30" t="s">
        <v>90</v>
      </c>
      <c r="E59" s="54">
        <v>44316</v>
      </c>
      <c r="F59" s="28">
        <v>65774.240000000005</v>
      </c>
      <c r="G59" s="22">
        <v>824</v>
      </c>
      <c r="H59" s="54">
        <v>44327</v>
      </c>
      <c r="I59" s="28">
        <v>65774.240000000005</v>
      </c>
      <c r="J59" s="28"/>
      <c r="K59" s="17"/>
      <c r="L59" s="28">
        <v>65774.240000000005</v>
      </c>
      <c r="M59" s="17"/>
      <c r="N59" s="28"/>
      <c r="O59" s="15">
        <f t="shared" si="14"/>
        <v>65774.240000000005</v>
      </c>
      <c r="P59" s="28">
        <v>0</v>
      </c>
      <c r="Q59" s="8"/>
    </row>
    <row r="60" spans="2:17" s="1" customFormat="1" x14ac:dyDescent="0.25">
      <c r="B60" s="161"/>
      <c r="C60" s="73" t="s">
        <v>5</v>
      </c>
      <c r="D60" s="23"/>
      <c r="E60" s="24"/>
      <c r="F60" s="25">
        <f>SUM(F56:F59)</f>
        <v>69416.240000000005</v>
      </c>
      <c r="G60" s="25"/>
      <c r="H60" s="25"/>
      <c r="I60" s="25">
        <f t="shared" ref="I60:P60" si="18">SUM(I56:I59)</f>
        <v>69416.240000000005</v>
      </c>
      <c r="J60" s="25">
        <f t="shared" si="18"/>
        <v>0</v>
      </c>
      <c r="K60" s="25">
        <f t="shared" si="18"/>
        <v>0</v>
      </c>
      <c r="L60" s="25">
        <f t="shared" si="18"/>
        <v>69416.240000000005</v>
      </c>
      <c r="M60" s="25">
        <f t="shared" si="18"/>
        <v>0</v>
      </c>
      <c r="N60" s="25">
        <f t="shared" si="18"/>
        <v>0</v>
      </c>
      <c r="O60" s="25">
        <f t="shared" si="18"/>
        <v>69416.240000000005</v>
      </c>
      <c r="P60" s="25">
        <f t="shared" si="18"/>
        <v>0</v>
      </c>
      <c r="Q60" s="126"/>
    </row>
    <row r="61" spans="2:17" s="1" customFormat="1" ht="16.5" customHeight="1" x14ac:dyDescent="0.25">
      <c r="B61" s="156">
        <v>12</v>
      </c>
      <c r="C61" s="148" t="s">
        <v>48</v>
      </c>
      <c r="D61" s="22">
        <v>55</v>
      </c>
      <c r="E61" s="54">
        <v>44316</v>
      </c>
      <c r="F61" s="56">
        <v>3327.97</v>
      </c>
      <c r="G61" s="22">
        <v>829</v>
      </c>
      <c r="H61" s="54">
        <v>44328</v>
      </c>
      <c r="I61" s="56">
        <v>3327.97</v>
      </c>
      <c r="J61" s="56"/>
      <c r="K61" s="14"/>
      <c r="L61" s="56">
        <v>3327.97</v>
      </c>
      <c r="M61" s="14"/>
      <c r="N61" s="14"/>
      <c r="O61" s="15">
        <f t="shared" si="14"/>
        <v>3327.97</v>
      </c>
      <c r="P61" s="56">
        <v>0</v>
      </c>
      <c r="Q61" s="8"/>
    </row>
    <row r="62" spans="2:17" s="1" customFormat="1" x14ac:dyDescent="0.25">
      <c r="B62" s="157"/>
      <c r="C62" s="149"/>
      <c r="D62" s="14">
        <v>54</v>
      </c>
      <c r="E62" s="54">
        <v>44286</v>
      </c>
      <c r="F62" s="56">
        <v>3327.97</v>
      </c>
      <c r="G62" s="67">
        <v>809</v>
      </c>
      <c r="H62" s="54">
        <v>44300</v>
      </c>
      <c r="I62" s="56">
        <v>3327.97</v>
      </c>
      <c r="J62" s="56">
        <v>3327.97</v>
      </c>
      <c r="K62" s="14"/>
      <c r="L62" s="33"/>
      <c r="M62" s="14"/>
      <c r="N62" s="14"/>
      <c r="O62" s="15">
        <f t="shared" ref="O62:O64" si="19">F62-M62-P62</f>
        <v>3327.97</v>
      </c>
      <c r="P62" s="56">
        <v>0</v>
      </c>
      <c r="Q62" s="8"/>
    </row>
    <row r="63" spans="2:17" s="1" customFormat="1" x14ac:dyDescent="0.25">
      <c r="B63" s="158"/>
      <c r="C63" s="120" t="s">
        <v>5</v>
      </c>
      <c r="D63" s="23"/>
      <c r="E63" s="24"/>
      <c r="F63" s="25">
        <f t="shared" ref="F63" si="20">SUM(F61:F62)</f>
        <v>6655.94</v>
      </c>
      <c r="G63" s="26"/>
      <c r="H63" s="25"/>
      <c r="I63" s="25">
        <f t="shared" ref="I63:O63" si="21">SUM(I61:I62)</f>
        <v>6655.94</v>
      </c>
      <c r="J63" s="25">
        <f t="shared" si="21"/>
        <v>3327.97</v>
      </c>
      <c r="K63" s="25">
        <f t="shared" si="21"/>
        <v>0</v>
      </c>
      <c r="L63" s="25">
        <f t="shared" si="21"/>
        <v>3327.97</v>
      </c>
      <c r="M63" s="25">
        <f t="shared" si="21"/>
        <v>0</v>
      </c>
      <c r="N63" s="25">
        <f t="shared" si="21"/>
        <v>0</v>
      </c>
      <c r="O63" s="25">
        <f t="shared" si="21"/>
        <v>6655.94</v>
      </c>
      <c r="P63" s="25">
        <f>SUM(P61:P62)</f>
        <v>0</v>
      </c>
      <c r="Q63" s="8"/>
    </row>
    <row r="64" spans="2:17" s="1" customFormat="1" ht="15.75" customHeight="1" x14ac:dyDescent="0.25">
      <c r="B64" s="156">
        <v>13</v>
      </c>
      <c r="C64" s="139" t="s">
        <v>73</v>
      </c>
      <c r="D64" s="109" t="s">
        <v>91</v>
      </c>
      <c r="E64" s="54">
        <v>44315</v>
      </c>
      <c r="F64" s="66">
        <v>1215.53</v>
      </c>
      <c r="G64" s="22">
        <v>830</v>
      </c>
      <c r="H64" s="54">
        <v>44328</v>
      </c>
      <c r="I64" s="66">
        <v>1215.53</v>
      </c>
      <c r="J64" s="66"/>
      <c r="K64" s="25"/>
      <c r="L64" s="66">
        <v>1215.53</v>
      </c>
      <c r="M64" s="25"/>
      <c r="N64" s="25"/>
      <c r="O64" s="15">
        <f t="shared" si="19"/>
        <v>1215.53</v>
      </c>
      <c r="P64" s="66">
        <v>0</v>
      </c>
      <c r="Q64" s="8"/>
    </row>
    <row r="65" spans="2:17" s="1" customFormat="1" x14ac:dyDescent="0.25">
      <c r="B65" s="157"/>
      <c r="C65" s="140" t="s">
        <v>74</v>
      </c>
      <c r="D65" s="109"/>
      <c r="E65" s="54"/>
      <c r="F65" s="66"/>
      <c r="G65" s="22"/>
      <c r="H65" s="54"/>
      <c r="I65" s="66"/>
      <c r="J65" s="66"/>
      <c r="K65" s="25"/>
      <c r="L65" s="66"/>
      <c r="M65" s="25"/>
      <c r="N65" s="25"/>
      <c r="O65" s="15"/>
      <c r="P65" s="66"/>
      <c r="Q65" s="8"/>
    </row>
    <row r="66" spans="2:17" s="1" customFormat="1" x14ac:dyDescent="0.25">
      <c r="B66" s="158"/>
      <c r="C66" s="121" t="s">
        <v>5</v>
      </c>
      <c r="D66" s="19"/>
      <c r="E66" s="24"/>
      <c r="F66" s="25">
        <f>SUM(F64:F65)</f>
        <v>1215.53</v>
      </c>
      <c r="G66" s="26"/>
      <c r="H66" s="25"/>
      <c r="I66" s="25">
        <f t="shared" ref="I66:P66" si="22">SUM(I64:I65)</f>
        <v>1215.53</v>
      </c>
      <c r="J66" s="25">
        <f t="shared" si="22"/>
        <v>0</v>
      </c>
      <c r="K66" s="25">
        <f t="shared" si="22"/>
        <v>0</v>
      </c>
      <c r="L66" s="25">
        <f t="shared" si="22"/>
        <v>1215.53</v>
      </c>
      <c r="M66" s="25">
        <f t="shared" si="22"/>
        <v>0</v>
      </c>
      <c r="N66" s="25">
        <f t="shared" si="22"/>
        <v>0</v>
      </c>
      <c r="O66" s="25">
        <f t="shared" si="22"/>
        <v>1215.53</v>
      </c>
      <c r="P66" s="25">
        <f t="shared" si="22"/>
        <v>0</v>
      </c>
      <c r="Q66" s="8"/>
    </row>
    <row r="67" spans="2:17" s="1" customFormat="1" ht="15" customHeight="1" x14ac:dyDescent="0.25">
      <c r="B67" s="156">
        <v>14</v>
      </c>
      <c r="C67" s="148" t="s">
        <v>81</v>
      </c>
      <c r="D67" s="19">
        <v>2021021</v>
      </c>
      <c r="E67" s="54">
        <v>44315</v>
      </c>
      <c r="F67" s="66">
        <v>696.11</v>
      </c>
      <c r="G67" s="22">
        <v>814</v>
      </c>
      <c r="H67" s="54">
        <v>44326</v>
      </c>
      <c r="I67" s="66">
        <v>696.11</v>
      </c>
      <c r="J67" s="66"/>
      <c r="K67" s="25"/>
      <c r="L67" s="66">
        <v>696.11</v>
      </c>
      <c r="M67" s="25"/>
      <c r="N67" s="25"/>
      <c r="O67" s="15">
        <f t="shared" ref="O67" si="23">F67-M67-P67</f>
        <v>696.11</v>
      </c>
      <c r="P67" s="66">
        <v>0</v>
      </c>
      <c r="Q67" s="8"/>
    </row>
    <row r="68" spans="2:17" s="1" customFormat="1" ht="16.5" hidden="1" customHeight="1" x14ac:dyDescent="0.25">
      <c r="B68" s="157"/>
      <c r="C68" s="149"/>
      <c r="D68" s="19"/>
      <c r="E68" s="54"/>
      <c r="F68" s="66"/>
      <c r="G68" s="67"/>
      <c r="H68" s="54"/>
      <c r="I68" s="66"/>
      <c r="J68" s="66"/>
      <c r="K68" s="25"/>
      <c r="L68" s="66"/>
      <c r="M68" s="25"/>
      <c r="N68" s="25"/>
      <c r="O68" s="15"/>
      <c r="P68" s="66"/>
      <c r="Q68" s="8"/>
    </row>
    <row r="69" spans="2:17" s="1" customFormat="1" x14ac:dyDescent="0.25">
      <c r="B69" s="158"/>
      <c r="C69" s="73" t="s">
        <v>5</v>
      </c>
      <c r="D69" s="19"/>
      <c r="E69" s="24"/>
      <c r="F69" s="25">
        <f>SUM(F67:F68)</f>
        <v>696.11</v>
      </c>
      <c r="G69" s="25"/>
      <c r="H69" s="25"/>
      <c r="I69" s="25">
        <f t="shared" ref="I69:P69" si="24">SUM(I67:I68)</f>
        <v>696.11</v>
      </c>
      <c r="J69" s="25">
        <f t="shared" si="24"/>
        <v>0</v>
      </c>
      <c r="K69" s="25">
        <f t="shared" si="24"/>
        <v>0</v>
      </c>
      <c r="L69" s="25">
        <f t="shared" si="24"/>
        <v>696.11</v>
      </c>
      <c r="M69" s="25">
        <f t="shared" si="24"/>
        <v>0</v>
      </c>
      <c r="N69" s="25">
        <f t="shared" si="24"/>
        <v>0</v>
      </c>
      <c r="O69" s="25">
        <f t="shared" si="24"/>
        <v>696.11</v>
      </c>
      <c r="P69" s="25">
        <f t="shared" si="24"/>
        <v>0</v>
      </c>
      <c r="Q69" s="8"/>
    </row>
    <row r="70" spans="2:17" s="1" customFormat="1" ht="15" customHeight="1" x14ac:dyDescent="0.25">
      <c r="B70" s="156">
        <v>15</v>
      </c>
      <c r="C70" s="134" t="s">
        <v>86</v>
      </c>
      <c r="D70" s="19">
        <v>3103</v>
      </c>
      <c r="E70" s="54">
        <v>44306</v>
      </c>
      <c r="F70" s="15">
        <v>8075.32</v>
      </c>
      <c r="G70" s="22">
        <v>817</v>
      </c>
      <c r="H70" s="54">
        <v>44326</v>
      </c>
      <c r="I70" s="15">
        <v>8075.32</v>
      </c>
      <c r="J70" s="15"/>
      <c r="K70" s="14"/>
      <c r="L70" s="15">
        <v>8075.32</v>
      </c>
      <c r="M70" s="15"/>
      <c r="N70" s="14"/>
      <c r="O70" s="16">
        <f>F70-M70-P70</f>
        <v>8075.32</v>
      </c>
      <c r="P70" s="15">
        <v>0</v>
      </c>
      <c r="Q70" s="8"/>
    </row>
    <row r="71" spans="2:17" s="1" customFormat="1" x14ac:dyDescent="0.25">
      <c r="B71" s="158"/>
      <c r="C71" s="73" t="s">
        <v>5</v>
      </c>
      <c r="D71" s="19"/>
      <c r="E71" s="68"/>
      <c r="F71" s="25">
        <f>SUM(F70:F70)</f>
        <v>8075.32</v>
      </c>
      <c r="G71" s="25"/>
      <c r="H71" s="25"/>
      <c r="I71" s="25">
        <f t="shared" ref="I71:P71" si="25">SUM(I70:I70)</f>
        <v>8075.32</v>
      </c>
      <c r="J71" s="25">
        <f t="shared" si="25"/>
        <v>0</v>
      </c>
      <c r="K71" s="25">
        <f t="shared" si="25"/>
        <v>0</v>
      </c>
      <c r="L71" s="25">
        <f t="shared" si="25"/>
        <v>8075.32</v>
      </c>
      <c r="M71" s="25">
        <f t="shared" si="25"/>
        <v>0</v>
      </c>
      <c r="N71" s="25">
        <f t="shared" si="25"/>
        <v>0</v>
      </c>
      <c r="O71" s="25">
        <f t="shared" si="25"/>
        <v>8075.32</v>
      </c>
      <c r="P71" s="25">
        <f t="shared" si="25"/>
        <v>0</v>
      </c>
      <c r="Q71" s="8"/>
    </row>
    <row r="72" spans="2:17" s="1" customFormat="1" hidden="1" x14ac:dyDescent="0.25">
      <c r="B72" s="156">
        <v>16</v>
      </c>
      <c r="C72" s="134" t="s">
        <v>30</v>
      </c>
      <c r="D72" s="19"/>
      <c r="E72" s="54"/>
      <c r="F72" s="66"/>
      <c r="G72" s="67"/>
      <c r="H72" s="54"/>
      <c r="I72" s="66"/>
      <c r="J72" s="66"/>
      <c r="K72" s="66"/>
      <c r="L72" s="66"/>
      <c r="M72" s="66"/>
      <c r="N72" s="66"/>
      <c r="O72" s="16">
        <f>F72-M72-P72</f>
        <v>0</v>
      </c>
      <c r="P72" s="66">
        <v>0</v>
      </c>
      <c r="Q72" s="8"/>
    </row>
    <row r="73" spans="2:17" s="1" customFormat="1" hidden="1" x14ac:dyDescent="0.25">
      <c r="B73" s="158"/>
      <c r="C73" s="120" t="s">
        <v>5</v>
      </c>
      <c r="D73" s="19"/>
      <c r="E73" s="68"/>
      <c r="F73" s="25">
        <f>SUM(F72:F72)</f>
        <v>0</v>
      </c>
      <c r="G73" s="26"/>
      <c r="H73" s="25"/>
      <c r="I73" s="25">
        <f t="shared" ref="I73:P73" si="26">SUM(I72:I72)</f>
        <v>0</v>
      </c>
      <c r="J73" s="25">
        <f t="shared" si="26"/>
        <v>0</v>
      </c>
      <c r="K73" s="25">
        <f t="shared" si="26"/>
        <v>0</v>
      </c>
      <c r="L73" s="25">
        <f t="shared" si="26"/>
        <v>0</v>
      </c>
      <c r="M73" s="25">
        <f t="shared" si="26"/>
        <v>0</v>
      </c>
      <c r="N73" s="25">
        <f t="shared" si="26"/>
        <v>0</v>
      </c>
      <c r="O73" s="25">
        <f t="shared" si="26"/>
        <v>0</v>
      </c>
      <c r="P73" s="25">
        <f t="shared" si="26"/>
        <v>0</v>
      </c>
      <c r="Q73" s="8"/>
    </row>
    <row r="74" spans="2:17" s="1" customFormat="1" ht="15.75" customHeight="1" x14ac:dyDescent="0.25">
      <c r="B74" s="183">
        <v>17</v>
      </c>
      <c r="C74" s="152" t="s">
        <v>46</v>
      </c>
      <c r="D74" s="108">
        <v>1231</v>
      </c>
      <c r="E74" s="54">
        <v>44316</v>
      </c>
      <c r="F74" s="66">
        <v>96.18</v>
      </c>
      <c r="G74" s="22">
        <v>844</v>
      </c>
      <c r="H74" s="54">
        <v>44329</v>
      </c>
      <c r="I74" s="66">
        <v>96.18</v>
      </c>
      <c r="J74" s="66"/>
      <c r="K74" s="66"/>
      <c r="L74" s="66">
        <v>96.18</v>
      </c>
      <c r="M74" s="66"/>
      <c r="N74" s="66"/>
      <c r="O74" s="16">
        <f t="shared" ref="O74:O75" si="27">F74-M74-P74</f>
        <v>96.18</v>
      </c>
      <c r="P74" s="66">
        <v>0</v>
      </c>
      <c r="Q74" s="8"/>
    </row>
    <row r="75" spans="2:17" s="1" customFormat="1" ht="15" customHeight="1" x14ac:dyDescent="0.25">
      <c r="B75" s="184"/>
      <c r="C75" s="153"/>
      <c r="D75" s="108">
        <v>1232</v>
      </c>
      <c r="E75" s="54">
        <v>44316</v>
      </c>
      <c r="F75" s="66">
        <v>1538.88</v>
      </c>
      <c r="G75" s="22">
        <v>845</v>
      </c>
      <c r="H75" s="54">
        <v>44329</v>
      </c>
      <c r="I75" s="66">
        <v>1538.88</v>
      </c>
      <c r="J75" s="66"/>
      <c r="K75" s="66"/>
      <c r="L75" s="66">
        <v>1538.88</v>
      </c>
      <c r="M75" s="66"/>
      <c r="N75" s="66"/>
      <c r="O75" s="16">
        <f t="shared" si="27"/>
        <v>1538.88</v>
      </c>
      <c r="P75" s="66">
        <v>0</v>
      </c>
      <c r="Q75" s="8"/>
    </row>
    <row r="76" spans="2:17" s="1" customFormat="1" x14ac:dyDescent="0.25">
      <c r="B76" s="157"/>
      <c r="C76" s="120" t="s">
        <v>5</v>
      </c>
      <c r="D76" s="19"/>
      <c r="E76" s="68"/>
      <c r="F76" s="25">
        <f>SUM(F74:F75)</f>
        <v>1635.0600000000002</v>
      </c>
      <c r="G76" s="26"/>
      <c r="H76" s="25"/>
      <c r="I76" s="25">
        <f t="shared" ref="I76:P76" si="28">SUM(I74:I75)</f>
        <v>1635.0600000000002</v>
      </c>
      <c r="J76" s="25">
        <f t="shared" si="28"/>
        <v>0</v>
      </c>
      <c r="K76" s="25">
        <f t="shared" si="28"/>
        <v>0</v>
      </c>
      <c r="L76" s="25">
        <f t="shared" si="28"/>
        <v>1635.0600000000002</v>
      </c>
      <c r="M76" s="25">
        <f t="shared" si="28"/>
        <v>0</v>
      </c>
      <c r="N76" s="25">
        <f t="shared" si="28"/>
        <v>0</v>
      </c>
      <c r="O76" s="25">
        <f t="shared" si="28"/>
        <v>1635.0600000000002</v>
      </c>
      <c r="P76" s="25">
        <f t="shared" si="28"/>
        <v>0</v>
      </c>
      <c r="Q76" s="104"/>
    </row>
    <row r="77" spans="2:17" s="1" customFormat="1" x14ac:dyDescent="0.25">
      <c r="B77" s="156">
        <v>18</v>
      </c>
      <c r="C77" s="154" t="s">
        <v>23</v>
      </c>
      <c r="D77" s="113" t="s">
        <v>92</v>
      </c>
      <c r="E77" s="54">
        <v>44315</v>
      </c>
      <c r="F77" s="56">
        <v>3369.87</v>
      </c>
      <c r="G77" s="22">
        <v>831</v>
      </c>
      <c r="H77" s="54">
        <v>44328</v>
      </c>
      <c r="I77" s="56">
        <v>3369.87</v>
      </c>
      <c r="J77" s="56"/>
      <c r="K77" s="66"/>
      <c r="L77" s="56">
        <v>3369.87</v>
      </c>
      <c r="M77" s="66"/>
      <c r="N77" s="66"/>
      <c r="O77" s="16">
        <f>F77-M77-P77</f>
        <v>3369.87</v>
      </c>
      <c r="P77" s="56">
        <v>0</v>
      </c>
      <c r="Q77" s="104"/>
    </row>
    <row r="78" spans="2:17" s="1" customFormat="1" hidden="1" x14ac:dyDescent="0.25">
      <c r="B78" s="157"/>
      <c r="C78" s="155"/>
      <c r="D78" s="113"/>
      <c r="E78" s="54"/>
      <c r="F78" s="56"/>
      <c r="G78" s="22"/>
      <c r="H78" s="54"/>
      <c r="I78" s="56"/>
      <c r="J78" s="56"/>
      <c r="K78" s="66"/>
      <c r="L78" s="56"/>
      <c r="M78" s="66"/>
      <c r="N78" s="66"/>
      <c r="O78" s="16"/>
      <c r="P78" s="56">
        <v>0</v>
      </c>
      <c r="Q78" s="104"/>
    </row>
    <row r="79" spans="2:17" s="1" customFormat="1" x14ac:dyDescent="0.25">
      <c r="B79" s="158"/>
      <c r="C79" s="114" t="s">
        <v>5</v>
      </c>
      <c r="D79" s="19"/>
      <c r="E79" s="68"/>
      <c r="F79" s="25">
        <f>SUM(F77:F78)</f>
        <v>3369.87</v>
      </c>
      <c r="G79" s="26"/>
      <c r="H79" s="25"/>
      <c r="I79" s="25">
        <f t="shared" ref="I79:P79" si="29">SUM(I77:I78)</f>
        <v>3369.87</v>
      </c>
      <c r="J79" s="25">
        <f t="shared" si="29"/>
        <v>0</v>
      </c>
      <c r="K79" s="25">
        <f t="shared" si="29"/>
        <v>0</v>
      </c>
      <c r="L79" s="25">
        <f t="shared" si="29"/>
        <v>3369.87</v>
      </c>
      <c r="M79" s="25">
        <f t="shared" si="29"/>
        <v>0</v>
      </c>
      <c r="N79" s="25">
        <f t="shared" si="29"/>
        <v>0</v>
      </c>
      <c r="O79" s="25">
        <f t="shared" si="29"/>
        <v>3369.87</v>
      </c>
      <c r="P79" s="25">
        <f t="shared" si="29"/>
        <v>0</v>
      </c>
      <c r="Q79" s="8"/>
    </row>
    <row r="80" spans="2:17" s="1" customFormat="1" x14ac:dyDescent="0.25">
      <c r="B80" s="156">
        <v>15</v>
      </c>
      <c r="C80" s="120" t="s">
        <v>39</v>
      </c>
      <c r="D80" s="19">
        <v>1703</v>
      </c>
      <c r="E80" s="54">
        <v>44316</v>
      </c>
      <c r="F80" s="66">
        <v>314.06</v>
      </c>
      <c r="G80" s="22">
        <v>858</v>
      </c>
      <c r="H80" s="54">
        <v>44330</v>
      </c>
      <c r="I80" s="66">
        <v>314.06</v>
      </c>
      <c r="J80" s="66"/>
      <c r="K80" s="66"/>
      <c r="L80" s="66">
        <v>314.06</v>
      </c>
      <c r="M80" s="66"/>
      <c r="N80" s="66"/>
      <c r="O80" s="16">
        <f>F80-M80-P80</f>
        <v>0</v>
      </c>
      <c r="P80" s="66">
        <v>314.06</v>
      </c>
      <c r="Q80" s="8"/>
    </row>
    <row r="81" spans="2:17" s="1" customFormat="1" x14ac:dyDescent="0.25">
      <c r="B81" s="158"/>
      <c r="C81" s="73" t="s">
        <v>5</v>
      </c>
      <c r="D81" s="19"/>
      <c r="E81" s="68"/>
      <c r="F81" s="25">
        <f>SUM(F80:F80)</f>
        <v>314.06</v>
      </c>
      <c r="G81" s="25"/>
      <c r="H81" s="25"/>
      <c r="I81" s="25">
        <f t="shared" ref="I81:O81" si="30">SUM(I80:I80)</f>
        <v>314.06</v>
      </c>
      <c r="J81" s="25">
        <f t="shared" si="30"/>
        <v>0</v>
      </c>
      <c r="K81" s="25">
        <f t="shared" si="30"/>
        <v>0</v>
      </c>
      <c r="L81" s="25">
        <f t="shared" si="30"/>
        <v>314.06</v>
      </c>
      <c r="M81" s="25">
        <f t="shared" si="30"/>
        <v>0</v>
      </c>
      <c r="N81" s="25">
        <f t="shared" si="30"/>
        <v>0</v>
      </c>
      <c r="O81" s="25">
        <f t="shared" si="30"/>
        <v>0</v>
      </c>
      <c r="P81" s="104">
        <v>314.06</v>
      </c>
      <c r="Q81" s="8"/>
    </row>
    <row r="82" spans="2:17" s="1" customFormat="1" x14ac:dyDescent="0.25">
      <c r="B82" s="156">
        <v>19</v>
      </c>
      <c r="C82" s="120" t="s">
        <v>24</v>
      </c>
      <c r="D82" s="19">
        <v>23515</v>
      </c>
      <c r="E82" s="54">
        <v>44316</v>
      </c>
      <c r="F82" s="66">
        <v>263.5</v>
      </c>
      <c r="G82" s="22">
        <v>832</v>
      </c>
      <c r="H82" s="54">
        <v>44328</v>
      </c>
      <c r="I82" s="66">
        <v>263.5</v>
      </c>
      <c r="J82" s="66"/>
      <c r="K82" s="66"/>
      <c r="L82" s="66">
        <v>263.5</v>
      </c>
      <c r="M82" s="66"/>
      <c r="N82" s="66"/>
      <c r="O82" s="16">
        <f t="shared" ref="O82" si="31">F82-M82-P82</f>
        <v>263.5</v>
      </c>
      <c r="P82" s="66">
        <v>0</v>
      </c>
      <c r="Q82" s="8"/>
    </row>
    <row r="83" spans="2:17" s="1" customFormat="1" x14ac:dyDescent="0.25">
      <c r="B83" s="158"/>
      <c r="C83" s="73" t="s">
        <v>5</v>
      </c>
      <c r="D83" s="19"/>
      <c r="E83" s="68"/>
      <c r="F83" s="25">
        <f>SUM(F82:F82)</f>
        <v>263.5</v>
      </c>
      <c r="G83" s="25"/>
      <c r="H83" s="25"/>
      <c r="I83" s="25">
        <f t="shared" ref="I83:P83" si="32">SUM(I82:I82)</f>
        <v>263.5</v>
      </c>
      <c r="J83" s="25">
        <f t="shared" si="32"/>
        <v>0</v>
      </c>
      <c r="K83" s="25">
        <f t="shared" si="32"/>
        <v>0</v>
      </c>
      <c r="L83" s="25">
        <f t="shared" si="32"/>
        <v>263.5</v>
      </c>
      <c r="M83" s="25">
        <f t="shared" si="32"/>
        <v>0</v>
      </c>
      <c r="N83" s="25">
        <f t="shared" si="32"/>
        <v>0</v>
      </c>
      <c r="O83" s="25">
        <f t="shared" si="32"/>
        <v>263.5</v>
      </c>
      <c r="P83" s="25">
        <f t="shared" si="32"/>
        <v>0</v>
      </c>
      <c r="Q83" s="8"/>
    </row>
    <row r="84" spans="2:17" s="1" customFormat="1" ht="18" hidden="1" customHeight="1" x14ac:dyDescent="0.25">
      <c r="B84" s="156">
        <v>17</v>
      </c>
      <c r="C84" s="120" t="s">
        <v>36</v>
      </c>
      <c r="D84" s="19"/>
      <c r="E84" s="54"/>
      <c r="F84" s="66"/>
      <c r="G84" s="55"/>
      <c r="H84" s="54"/>
      <c r="I84" s="66"/>
      <c r="J84" s="66"/>
      <c r="K84" s="25"/>
      <c r="L84" s="66"/>
      <c r="M84" s="25"/>
      <c r="N84" s="25"/>
      <c r="O84" s="16"/>
      <c r="P84" s="66">
        <v>0</v>
      </c>
      <c r="Q84" s="8"/>
    </row>
    <row r="85" spans="2:17" s="1" customFormat="1" ht="15" hidden="1" customHeight="1" x14ac:dyDescent="0.25">
      <c r="B85" s="158"/>
      <c r="C85" s="73" t="s">
        <v>5</v>
      </c>
      <c r="D85" s="19"/>
      <c r="E85" s="68"/>
      <c r="F85" s="25">
        <f>SUM(F84:F84)</f>
        <v>0</v>
      </c>
      <c r="G85" s="26"/>
      <c r="H85" s="25"/>
      <c r="I85" s="25">
        <f t="shared" ref="I85:P85" si="33">SUM(I84:I84)</f>
        <v>0</v>
      </c>
      <c r="J85" s="25">
        <f t="shared" si="33"/>
        <v>0</v>
      </c>
      <c r="K85" s="25">
        <f t="shared" si="33"/>
        <v>0</v>
      </c>
      <c r="L85" s="25">
        <f t="shared" si="33"/>
        <v>0</v>
      </c>
      <c r="M85" s="25">
        <f t="shared" si="33"/>
        <v>0</v>
      </c>
      <c r="N85" s="25">
        <f t="shared" si="33"/>
        <v>0</v>
      </c>
      <c r="O85" s="25">
        <f t="shared" si="33"/>
        <v>0</v>
      </c>
      <c r="P85" s="25">
        <f t="shared" si="33"/>
        <v>0</v>
      </c>
      <c r="Q85" s="8"/>
    </row>
    <row r="86" spans="2:17" s="1" customFormat="1" x14ac:dyDescent="0.25">
      <c r="B86" s="156">
        <v>20</v>
      </c>
      <c r="C86" s="134" t="s">
        <v>25</v>
      </c>
      <c r="D86" s="53" t="s">
        <v>93</v>
      </c>
      <c r="E86" s="54">
        <v>44315</v>
      </c>
      <c r="F86" s="66">
        <v>263.5</v>
      </c>
      <c r="G86" s="22">
        <v>852</v>
      </c>
      <c r="H86" s="54">
        <v>44329</v>
      </c>
      <c r="I86" s="66">
        <v>263.5</v>
      </c>
      <c r="J86" s="66"/>
      <c r="K86" s="25"/>
      <c r="L86" s="66">
        <v>263.5</v>
      </c>
      <c r="M86" s="25"/>
      <c r="N86" s="25"/>
      <c r="O86" s="16">
        <f t="shared" ref="O86" si="34">F86-M86-P86</f>
        <v>0</v>
      </c>
      <c r="P86" s="66">
        <v>263.5</v>
      </c>
      <c r="Q86" s="8"/>
    </row>
    <row r="87" spans="2:17" s="1" customFormat="1" x14ac:dyDescent="0.25">
      <c r="B87" s="158"/>
      <c r="C87" s="73" t="s">
        <v>5</v>
      </c>
      <c r="D87" s="19"/>
      <c r="E87" s="68"/>
      <c r="F87" s="25">
        <f>SUM(F86:F86)</f>
        <v>263.5</v>
      </c>
      <c r="G87" s="25"/>
      <c r="H87" s="25"/>
      <c r="I87" s="25">
        <f t="shared" ref="I87:P87" si="35">SUM(I86:I86)</f>
        <v>263.5</v>
      </c>
      <c r="J87" s="25">
        <f t="shared" si="35"/>
        <v>0</v>
      </c>
      <c r="K87" s="25">
        <f t="shared" si="35"/>
        <v>0</v>
      </c>
      <c r="L87" s="25">
        <f t="shared" si="35"/>
        <v>263.5</v>
      </c>
      <c r="M87" s="25">
        <f t="shared" si="35"/>
        <v>0</v>
      </c>
      <c r="N87" s="25">
        <f t="shared" si="35"/>
        <v>0</v>
      </c>
      <c r="O87" s="25">
        <f t="shared" si="35"/>
        <v>0</v>
      </c>
      <c r="P87" s="25">
        <f t="shared" si="35"/>
        <v>263.5</v>
      </c>
      <c r="Q87" s="8"/>
    </row>
    <row r="88" spans="2:17" s="1" customFormat="1" ht="17.25" hidden="1" customHeight="1" x14ac:dyDescent="0.25">
      <c r="B88" s="156">
        <v>14</v>
      </c>
      <c r="C88" s="148" t="s">
        <v>76</v>
      </c>
      <c r="D88" s="19"/>
      <c r="E88" s="54"/>
      <c r="F88" s="60"/>
      <c r="G88" s="67"/>
      <c r="H88" s="54"/>
      <c r="I88" s="60"/>
      <c r="J88" s="60"/>
      <c r="K88" s="25"/>
      <c r="L88" s="60"/>
      <c r="M88" s="25"/>
      <c r="N88" s="25"/>
      <c r="O88" s="16">
        <f t="shared" ref="O88" si="36">F88-M88-P88</f>
        <v>0</v>
      </c>
      <c r="P88" s="60">
        <v>0</v>
      </c>
      <c r="Q88" s="8"/>
    </row>
    <row r="89" spans="2:17" s="1" customFormat="1" ht="15" hidden="1" customHeight="1" x14ac:dyDescent="0.25">
      <c r="B89" s="157"/>
      <c r="C89" s="149"/>
      <c r="D89" s="19"/>
      <c r="E89" s="54"/>
      <c r="F89" s="60"/>
      <c r="G89" s="55"/>
      <c r="H89" s="54"/>
      <c r="I89" s="60"/>
      <c r="J89" s="60"/>
      <c r="K89" s="25"/>
      <c r="L89" s="25"/>
      <c r="M89" s="25"/>
      <c r="N89" s="25"/>
      <c r="O89" s="15"/>
      <c r="P89" s="60"/>
      <c r="Q89" s="8"/>
    </row>
    <row r="90" spans="2:17" s="1" customFormat="1" hidden="1" x14ac:dyDescent="0.25">
      <c r="B90" s="158"/>
      <c r="C90" s="73" t="s">
        <v>5</v>
      </c>
      <c r="D90" s="19"/>
      <c r="E90" s="68"/>
      <c r="F90" s="25">
        <f>SUM(F88:F89)</f>
        <v>0</v>
      </c>
      <c r="G90" s="26"/>
      <c r="H90" s="25"/>
      <c r="I90" s="25">
        <f t="shared" ref="I90:P90" si="37">SUM(I88:I89)</f>
        <v>0</v>
      </c>
      <c r="J90" s="25">
        <f t="shared" si="37"/>
        <v>0</v>
      </c>
      <c r="K90" s="25">
        <f t="shared" si="37"/>
        <v>0</v>
      </c>
      <c r="L90" s="25">
        <f t="shared" si="37"/>
        <v>0</v>
      </c>
      <c r="M90" s="25">
        <f t="shared" si="37"/>
        <v>0</v>
      </c>
      <c r="N90" s="25">
        <f t="shared" si="37"/>
        <v>0</v>
      </c>
      <c r="O90" s="25">
        <f t="shared" si="37"/>
        <v>0</v>
      </c>
      <c r="P90" s="25">
        <f t="shared" si="37"/>
        <v>0</v>
      </c>
      <c r="Q90" s="8"/>
    </row>
    <row r="91" spans="2:17" s="1" customFormat="1" ht="16.5" customHeight="1" x14ac:dyDescent="0.25">
      <c r="B91" s="156">
        <v>21</v>
      </c>
      <c r="C91" s="123" t="s">
        <v>35</v>
      </c>
      <c r="D91" s="19">
        <v>245</v>
      </c>
      <c r="E91" s="54">
        <v>44316</v>
      </c>
      <c r="F91" s="66">
        <v>2112.3200000000002</v>
      </c>
      <c r="G91" s="22">
        <v>843</v>
      </c>
      <c r="H91" s="54">
        <v>44329</v>
      </c>
      <c r="I91" s="66">
        <v>2112.3200000000002</v>
      </c>
      <c r="J91" s="66"/>
      <c r="K91" s="25"/>
      <c r="L91" s="66">
        <v>2112.3200000000002</v>
      </c>
      <c r="M91" s="25"/>
      <c r="N91" s="25"/>
      <c r="O91" s="16">
        <f t="shared" ref="O91:O93" si="38">F91-M91-P91</f>
        <v>2112.3200000000002</v>
      </c>
      <c r="P91" s="66">
        <v>0</v>
      </c>
      <c r="Q91" s="8"/>
    </row>
    <row r="92" spans="2:17" s="1" customFormat="1" x14ac:dyDescent="0.25">
      <c r="B92" s="158"/>
      <c r="C92" s="73" t="s">
        <v>5</v>
      </c>
      <c r="D92" s="19" t="s">
        <v>78</v>
      </c>
      <c r="E92" s="68"/>
      <c r="F92" s="25">
        <f t="shared" ref="F92:L92" si="39">SUM(F91:F91)</f>
        <v>2112.3200000000002</v>
      </c>
      <c r="G92" s="25"/>
      <c r="H92" s="25"/>
      <c r="I92" s="25">
        <f t="shared" si="39"/>
        <v>2112.3200000000002</v>
      </c>
      <c r="J92" s="25">
        <f t="shared" si="39"/>
        <v>0</v>
      </c>
      <c r="K92" s="25">
        <f t="shared" si="39"/>
        <v>0</v>
      </c>
      <c r="L92" s="25">
        <f t="shared" si="39"/>
        <v>2112.3200000000002</v>
      </c>
      <c r="M92" s="25">
        <f t="shared" ref="M92:O92" si="40">SUM(M91:M91)</f>
        <v>0</v>
      </c>
      <c r="N92" s="25">
        <f t="shared" si="40"/>
        <v>0</v>
      </c>
      <c r="O92" s="25">
        <f t="shared" si="40"/>
        <v>2112.3200000000002</v>
      </c>
      <c r="P92" s="25">
        <f>SUM(P91:P91)</f>
        <v>0</v>
      </c>
      <c r="Q92" s="25"/>
    </row>
    <row r="93" spans="2:17" s="1" customFormat="1" x14ac:dyDescent="0.25">
      <c r="B93" s="156">
        <v>22</v>
      </c>
      <c r="C93" s="120" t="s">
        <v>43</v>
      </c>
      <c r="D93" s="53" t="s">
        <v>80</v>
      </c>
      <c r="E93" s="54">
        <v>44286</v>
      </c>
      <c r="F93" s="16">
        <v>11580.58</v>
      </c>
      <c r="G93" s="55">
        <v>802</v>
      </c>
      <c r="H93" s="54">
        <v>44298</v>
      </c>
      <c r="I93" s="16">
        <v>11580.58</v>
      </c>
      <c r="J93" s="16">
        <v>11580.58</v>
      </c>
      <c r="K93" s="19"/>
      <c r="L93" s="16"/>
      <c r="M93" s="19"/>
      <c r="N93" s="19"/>
      <c r="O93" s="16">
        <f t="shared" si="38"/>
        <v>11580.58</v>
      </c>
      <c r="P93" s="16">
        <v>0</v>
      </c>
      <c r="Q93" s="8"/>
    </row>
    <row r="94" spans="2:17" s="1" customFormat="1" x14ac:dyDescent="0.25">
      <c r="B94" s="158"/>
      <c r="C94" s="73" t="s">
        <v>5</v>
      </c>
      <c r="D94" s="19"/>
      <c r="E94" s="35"/>
      <c r="F94" s="37">
        <f>SUM(F93:F93)</f>
        <v>11580.58</v>
      </c>
      <c r="G94" s="36"/>
      <c r="H94" s="37"/>
      <c r="I94" s="37">
        <f t="shared" ref="I94:P94" si="41">SUM(I93:I93)</f>
        <v>11580.58</v>
      </c>
      <c r="J94" s="37">
        <f t="shared" si="41"/>
        <v>11580.58</v>
      </c>
      <c r="K94" s="37">
        <f t="shared" si="41"/>
        <v>0</v>
      </c>
      <c r="L94" s="37">
        <f t="shared" si="41"/>
        <v>0</v>
      </c>
      <c r="M94" s="37">
        <f t="shared" si="41"/>
        <v>0</v>
      </c>
      <c r="N94" s="37">
        <f t="shared" si="41"/>
        <v>0</v>
      </c>
      <c r="O94" s="37">
        <f t="shared" si="41"/>
        <v>11580.58</v>
      </c>
      <c r="P94" s="37">
        <f t="shared" si="41"/>
        <v>0</v>
      </c>
      <c r="Q94" s="8"/>
    </row>
    <row r="95" spans="2:17" s="1" customFormat="1" ht="15" hidden="1" customHeight="1" x14ac:dyDescent="0.25">
      <c r="B95" s="156">
        <v>21</v>
      </c>
      <c r="C95" s="78" t="s">
        <v>51</v>
      </c>
      <c r="D95" s="53"/>
      <c r="E95" s="54"/>
      <c r="F95" s="16"/>
      <c r="G95" s="22"/>
      <c r="H95" s="54"/>
      <c r="I95" s="16"/>
      <c r="J95" s="16"/>
      <c r="K95" s="16"/>
      <c r="L95" s="16"/>
      <c r="M95" s="16"/>
      <c r="N95" s="16"/>
      <c r="O95" s="16">
        <f t="shared" ref="O95" si="42">F95-M95-P95</f>
        <v>0</v>
      </c>
      <c r="P95" s="16">
        <v>0</v>
      </c>
      <c r="Q95" s="8"/>
    </row>
    <row r="96" spans="2:17" s="1" customFormat="1" ht="15" hidden="1" customHeight="1" x14ac:dyDescent="0.25">
      <c r="B96" s="157"/>
      <c r="C96" s="79" t="s">
        <v>50</v>
      </c>
      <c r="D96" s="19"/>
      <c r="E96" s="35"/>
      <c r="F96" s="16"/>
      <c r="G96" s="27"/>
      <c r="H96" s="16"/>
      <c r="I96" s="16"/>
      <c r="J96" s="16"/>
      <c r="K96" s="16"/>
      <c r="L96" s="16"/>
      <c r="M96" s="16"/>
      <c r="N96" s="16"/>
      <c r="O96" s="15"/>
      <c r="P96" s="16"/>
      <c r="Q96" s="8"/>
    </row>
    <row r="97" spans="2:17" s="1" customFormat="1" ht="15" hidden="1" customHeight="1" x14ac:dyDescent="0.25">
      <c r="B97" s="158"/>
      <c r="C97" s="73" t="s">
        <v>5</v>
      </c>
      <c r="D97" s="19"/>
      <c r="E97" s="35"/>
      <c r="F97" s="37">
        <f>SUM(F95:F96)</f>
        <v>0</v>
      </c>
      <c r="G97" s="36"/>
      <c r="H97" s="37"/>
      <c r="I97" s="37">
        <f t="shared" ref="I97:P97" si="43">SUM(I95:I96)</f>
        <v>0</v>
      </c>
      <c r="J97" s="37">
        <f t="shared" si="43"/>
        <v>0</v>
      </c>
      <c r="K97" s="37">
        <f t="shared" si="43"/>
        <v>0</v>
      </c>
      <c r="L97" s="37">
        <f t="shared" si="43"/>
        <v>0</v>
      </c>
      <c r="M97" s="37">
        <f t="shared" si="43"/>
        <v>0</v>
      </c>
      <c r="N97" s="37">
        <f t="shared" si="43"/>
        <v>0</v>
      </c>
      <c r="O97" s="37">
        <f t="shared" si="43"/>
        <v>0</v>
      </c>
      <c r="P97" s="37">
        <f t="shared" si="43"/>
        <v>0</v>
      </c>
      <c r="Q97" s="8"/>
    </row>
    <row r="98" spans="2:17" s="1" customFormat="1" ht="18" customHeight="1" x14ac:dyDescent="0.25">
      <c r="B98" s="156">
        <v>23</v>
      </c>
      <c r="C98" s="120" t="s">
        <v>52</v>
      </c>
      <c r="D98" s="74">
        <v>12530</v>
      </c>
      <c r="E98" s="54">
        <v>44315</v>
      </c>
      <c r="F98" s="57">
        <v>564.25</v>
      </c>
      <c r="G98" s="22">
        <v>825</v>
      </c>
      <c r="H98" s="54">
        <v>44327</v>
      </c>
      <c r="I98" s="57">
        <v>564.25</v>
      </c>
      <c r="J98" s="57"/>
      <c r="K98" s="57"/>
      <c r="L98" s="57">
        <v>564.25</v>
      </c>
      <c r="M98" s="57"/>
      <c r="N98" s="57"/>
      <c r="O98" s="16">
        <f t="shared" ref="O98" si="44">F98-M98-P98</f>
        <v>564.25</v>
      </c>
      <c r="P98" s="57">
        <v>0</v>
      </c>
      <c r="Q98" s="8"/>
    </row>
    <row r="99" spans="2:17" s="1" customFormat="1" ht="15" customHeight="1" x14ac:dyDescent="0.25">
      <c r="B99" s="157"/>
      <c r="C99" s="121" t="s">
        <v>28</v>
      </c>
      <c r="D99" s="74"/>
      <c r="E99" s="54"/>
      <c r="F99" s="57"/>
      <c r="G99" s="103"/>
      <c r="H99" s="54"/>
      <c r="I99" s="57"/>
      <c r="J99" s="57"/>
      <c r="K99" s="57"/>
      <c r="L99" s="57"/>
      <c r="M99" s="57"/>
      <c r="N99" s="57"/>
      <c r="O99" s="16"/>
      <c r="P99" s="57"/>
      <c r="Q99" s="8"/>
    </row>
    <row r="100" spans="2:17" s="1" customFormat="1" ht="15" customHeight="1" x14ac:dyDescent="0.25">
      <c r="B100" s="158"/>
      <c r="C100" s="121" t="s">
        <v>5</v>
      </c>
      <c r="D100" s="19"/>
      <c r="E100" s="35"/>
      <c r="F100" s="37">
        <f>SUM(F98:F99)</f>
        <v>564.25</v>
      </c>
      <c r="G100" s="36"/>
      <c r="H100" s="37"/>
      <c r="I100" s="37">
        <f t="shared" ref="I100:O100" si="45">SUM(I98:I99)</f>
        <v>564.25</v>
      </c>
      <c r="J100" s="37">
        <f t="shared" si="45"/>
        <v>0</v>
      </c>
      <c r="K100" s="37">
        <f t="shared" si="45"/>
        <v>0</v>
      </c>
      <c r="L100" s="37">
        <f t="shared" si="45"/>
        <v>564.25</v>
      </c>
      <c r="M100" s="37">
        <f t="shared" si="45"/>
        <v>0</v>
      </c>
      <c r="N100" s="37">
        <f t="shared" si="45"/>
        <v>0</v>
      </c>
      <c r="O100" s="37">
        <f t="shared" si="45"/>
        <v>564.25</v>
      </c>
      <c r="P100" s="37">
        <f>SUM(P98:P99)</f>
        <v>0</v>
      </c>
      <c r="Q100" s="8"/>
    </row>
    <row r="101" spans="2:17" s="1" customFormat="1" ht="18" hidden="1" customHeight="1" x14ac:dyDescent="0.25">
      <c r="B101" s="125">
        <v>22</v>
      </c>
      <c r="C101" s="123" t="s">
        <v>47</v>
      </c>
      <c r="D101" s="17"/>
      <c r="E101" s="54"/>
      <c r="F101" s="15"/>
      <c r="G101" s="103"/>
      <c r="H101" s="54"/>
      <c r="I101" s="15"/>
      <c r="J101" s="15"/>
      <c r="K101" s="15"/>
      <c r="L101" s="15"/>
      <c r="M101" s="15"/>
      <c r="N101" s="15"/>
      <c r="O101" s="15"/>
      <c r="P101" s="15">
        <v>0</v>
      </c>
      <c r="Q101" s="8"/>
    </row>
    <row r="102" spans="2:17" s="1" customFormat="1" ht="15" hidden="1" customHeight="1" x14ac:dyDescent="0.25">
      <c r="B102" s="122"/>
      <c r="C102" s="73" t="s">
        <v>5</v>
      </c>
      <c r="D102" s="19"/>
      <c r="E102" s="35"/>
      <c r="F102" s="37">
        <f>SUM(F101:F101)</f>
        <v>0</v>
      </c>
      <c r="G102" s="36"/>
      <c r="H102" s="37"/>
      <c r="I102" s="37">
        <f t="shared" ref="I102:P102" si="46">SUM(I101:I101)</f>
        <v>0</v>
      </c>
      <c r="J102" s="37">
        <f t="shared" si="46"/>
        <v>0</v>
      </c>
      <c r="K102" s="37">
        <f t="shared" si="46"/>
        <v>0</v>
      </c>
      <c r="L102" s="37">
        <f t="shared" si="46"/>
        <v>0</v>
      </c>
      <c r="M102" s="37">
        <f t="shared" si="46"/>
        <v>0</v>
      </c>
      <c r="N102" s="37">
        <f t="shared" si="46"/>
        <v>0</v>
      </c>
      <c r="O102" s="37">
        <f t="shared" si="46"/>
        <v>0</v>
      </c>
      <c r="P102" s="37">
        <f t="shared" si="46"/>
        <v>0</v>
      </c>
      <c r="Q102" s="8"/>
    </row>
    <row r="103" spans="2:17" s="1" customFormat="1" ht="15" customHeight="1" x14ac:dyDescent="0.25">
      <c r="B103" s="156">
        <v>24</v>
      </c>
      <c r="C103" s="120" t="s">
        <v>41</v>
      </c>
      <c r="D103" s="53" t="s">
        <v>83</v>
      </c>
      <c r="E103" s="54">
        <v>44316</v>
      </c>
      <c r="F103" s="57">
        <v>2016.7</v>
      </c>
      <c r="G103" s="22">
        <v>815</v>
      </c>
      <c r="H103" s="54">
        <v>44326</v>
      </c>
      <c r="I103" s="57">
        <v>2016.7</v>
      </c>
      <c r="J103" s="57"/>
      <c r="K103" s="37"/>
      <c r="L103" s="57">
        <v>2016.7</v>
      </c>
      <c r="M103" s="37"/>
      <c r="N103" s="37"/>
      <c r="O103" s="16">
        <f t="shared" ref="O103" si="47">F103-M103-P103</f>
        <v>2016.7</v>
      </c>
      <c r="P103" s="57">
        <v>0</v>
      </c>
      <c r="Q103" s="8"/>
    </row>
    <row r="104" spans="2:17" s="1" customFormat="1" ht="15" customHeight="1" x14ac:dyDescent="0.25">
      <c r="B104" s="158"/>
      <c r="C104" s="73" t="s">
        <v>5</v>
      </c>
      <c r="D104" s="19"/>
      <c r="E104" s="35"/>
      <c r="F104" s="58">
        <f>SUM(F103:F103)</f>
        <v>2016.7</v>
      </c>
      <c r="G104" s="59"/>
      <c r="H104" s="58"/>
      <c r="I104" s="58">
        <f>SUM(I103:I103)</f>
        <v>2016.7</v>
      </c>
      <c r="J104" s="58">
        <f>SUM(J103:J103)</f>
        <v>0</v>
      </c>
      <c r="K104" s="58"/>
      <c r="L104" s="58">
        <f>SUM(L103:L103)</f>
        <v>2016.7</v>
      </c>
      <c r="M104" s="58"/>
      <c r="N104" s="58"/>
      <c r="O104" s="146">
        <f>F104-M104-P104</f>
        <v>2016.7</v>
      </c>
      <c r="P104" s="58">
        <f>SUM(P103:P103)</f>
        <v>0</v>
      </c>
      <c r="Q104" s="8"/>
    </row>
    <row r="105" spans="2:17" s="1" customFormat="1" ht="15" customHeight="1" x14ac:dyDescent="0.25">
      <c r="B105" s="156">
        <v>25</v>
      </c>
      <c r="C105" s="148" t="s">
        <v>68</v>
      </c>
      <c r="D105" s="19">
        <v>7</v>
      </c>
      <c r="E105" s="54">
        <v>44316</v>
      </c>
      <c r="F105" s="57">
        <v>886.33</v>
      </c>
      <c r="G105" s="22">
        <v>818</v>
      </c>
      <c r="H105" s="54">
        <v>44326</v>
      </c>
      <c r="I105" s="57">
        <v>886.33</v>
      </c>
      <c r="J105" s="57"/>
      <c r="K105" s="58"/>
      <c r="L105" s="57">
        <v>886.33</v>
      </c>
      <c r="M105" s="58"/>
      <c r="N105" s="58"/>
      <c r="O105" s="16">
        <f>F105-M105-P105</f>
        <v>886.33</v>
      </c>
      <c r="P105" s="57">
        <v>0</v>
      </c>
      <c r="Q105" s="8"/>
    </row>
    <row r="106" spans="2:17" s="1" customFormat="1" ht="15" customHeight="1" x14ac:dyDescent="0.25">
      <c r="B106" s="157"/>
      <c r="C106" s="149"/>
      <c r="D106" s="19"/>
      <c r="E106" s="54"/>
      <c r="F106" s="57"/>
      <c r="G106" s="22"/>
      <c r="H106" s="54"/>
      <c r="I106" s="57"/>
      <c r="J106" s="57"/>
      <c r="K106" s="58"/>
      <c r="L106" s="57"/>
      <c r="M106" s="58"/>
      <c r="N106" s="58"/>
      <c r="O106" s="16">
        <f t="shared" ref="O106" si="48">F106-M106-P106</f>
        <v>0</v>
      </c>
      <c r="P106" s="57">
        <v>0</v>
      </c>
      <c r="Q106" s="8"/>
    </row>
    <row r="107" spans="2:17" s="1" customFormat="1" ht="15" customHeight="1" x14ac:dyDescent="0.25">
      <c r="B107" s="158"/>
      <c r="C107" s="73" t="s">
        <v>5</v>
      </c>
      <c r="D107" s="19"/>
      <c r="E107" s="35"/>
      <c r="F107" s="58">
        <f>SUM(F105:F106)</f>
        <v>886.33</v>
      </c>
      <c r="G107" s="59"/>
      <c r="H107" s="58"/>
      <c r="I107" s="58">
        <f t="shared" ref="I107:P107" si="49">SUM(I105:I106)</f>
        <v>886.33</v>
      </c>
      <c r="J107" s="58">
        <f t="shared" si="49"/>
        <v>0</v>
      </c>
      <c r="K107" s="58">
        <f t="shared" si="49"/>
        <v>0</v>
      </c>
      <c r="L107" s="58">
        <f t="shared" si="49"/>
        <v>886.33</v>
      </c>
      <c r="M107" s="58">
        <f t="shared" si="49"/>
        <v>0</v>
      </c>
      <c r="N107" s="58">
        <f t="shared" si="49"/>
        <v>0</v>
      </c>
      <c r="O107" s="58">
        <f t="shared" si="49"/>
        <v>886.33</v>
      </c>
      <c r="P107" s="58">
        <f t="shared" si="49"/>
        <v>0</v>
      </c>
      <c r="Q107" s="8"/>
    </row>
    <row r="108" spans="2:17" s="1" customFormat="1" ht="15" customHeight="1" x14ac:dyDescent="0.25">
      <c r="B108" s="156">
        <v>26</v>
      </c>
      <c r="C108" s="148" t="s">
        <v>65</v>
      </c>
      <c r="D108" s="19">
        <v>21</v>
      </c>
      <c r="E108" s="54">
        <v>44315</v>
      </c>
      <c r="F108" s="57">
        <v>90</v>
      </c>
      <c r="G108" s="22">
        <v>816</v>
      </c>
      <c r="H108" s="54">
        <v>44326</v>
      </c>
      <c r="I108" s="57">
        <v>90</v>
      </c>
      <c r="J108" s="57"/>
      <c r="K108" s="57"/>
      <c r="L108" s="57">
        <v>90</v>
      </c>
      <c r="M108" s="57"/>
      <c r="N108" s="57"/>
      <c r="O108" s="16">
        <f>F108-M108-P108</f>
        <v>90</v>
      </c>
      <c r="P108" s="57">
        <v>0</v>
      </c>
      <c r="Q108" s="8"/>
    </row>
    <row r="109" spans="2:17" s="1" customFormat="1" ht="15" customHeight="1" x14ac:dyDescent="0.25">
      <c r="B109" s="157"/>
      <c r="C109" s="149"/>
      <c r="D109" s="19"/>
      <c r="E109" s="54"/>
      <c r="F109" s="57"/>
      <c r="G109" s="103"/>
      <c r="H109" s="54"/>
      <c r="I109" s="57"/>
      <c r="J109" s="57"/>
      <c r="K109" s="58"/>
      <c r="L109" s="58"/>
      <c r="M109" s="58"/>
      <c r="N109" s="58"/>
      <c r="O109" s="16"/>
      <c r="P109" s="57"/>
      <c r="Q109" s="8"/>
    </row>
    <row r="110" spans="2:17" s="1" customFormat="1" ht="15" customHeight="1" x14ac:dyDescent="0.25">
      <c r="B110" s="158"/>
      <c r="C110" s="73" t="s">
        <v>5</v>
      </c>
      <c r="D110" s="19"/>
      <c r="E110" s="35"/>
      <c r="F110" s="58">
        <f>SUM(F108:F109)</f>
        <v>90</v>
      </c>
      <c r="G110" s="59"/>
      <c r="H110" s="58"/>
      <c r="I110" s="58">
        <f t="shared" ref="I110:O110" si="50">SUM(I108:I109)</f>
        <v>90</v>
      </c>
      <c r="J110" s="58">
        <f t="shared" si="50"/>
        <v>0</v>
      </c>
      <c r="K110" s="58">
        <f t="shared" si="50"/>
        <v>0</v>
      </c>
      <c r="L110" s="58">
        <f t="shared" si="50"/>
        <v>90</v>
      </c>
      <c r="M110" s="58">
        <f t="shared" si="50"/>
        <v>0</v>
      </c>
      <c r="N110" s="58">
        <f t="shared" si="50"/>
        <v>0</v>
      </c>
      <c r="O110" s="58">
        <f t="shared" si="50"/>
        <v>90</v>
      </c>
      <c r="P110" s="58">
        <f>SUM(P108:P109)</f>
        <v>0</v>
      </c>
      <c r="Q110" s="8"/>
    </row>
    <row r="111" spans="2:17" s="1" customFormat="1" ht="15" hidden="1" customHeight="1" x14ac:dyDescent="0.25">
      <c r="B111" s="156">
        <v>25</v>
      </c>
      <c r="C111" s="148" t="s">
        <v>71</v>
      </c>
      <c r="D111" s="19"/>
      <c r="E111" s="54"/>
      <c r="F111" s="57"/>
      <c r="G111" s="103"/>
      <c r="H111" s="54"/>
      <c r="I111" s="57"/>
      <c r="J111" s="57"/>
      <c r="K111" s="58"/>
      <c r="L111" s="57"/>
      <c r="M111" s="58"/>
      <c r="N111" s="58"/>
      <c r="O111" s="15">
        <f>F111-M111-P111</f>
        <v>0</v>
      </c>
      <c r="P111" s="57">
        <v>0</v>
      </c>
      <c r="Q111" s="8"/>
    </row>
    <row r="112" spans="2:17" s="1" customFormat="1" ht="15" hidden="1" customHeight="1" x14ac:dyDescent="0.25">
      <c r="B112" s="157"/>
      <c r="C112" s="149"/>
      <c r="D112" s="19"/>
      <c r="E112" s="35"/>
      <c r="F112" s="58"/>
      <c r="G112" s="59"/>
      <c r="H112" s="58"/>
      <c r="I112" s="58"/>
      <c r="J112" s="58"/>
      <c r="K112" s="58"/>
      <c r="L112" s="58"/>
      <c r="M112" s="58"/>
      <c r="N112" s="58"/>
      <c r="O112" s="58"/>
      <c r="P112" s="58"/>
      <c r="Q112" s="8"/>
    </row>
    <row r="113" spans="2:17" s="1" customFormat="1" ht="15" hidden="1" customHeight="1" x14ac:dyDescent="0.25">
      <c r="B113" s="158"/>
      <c r="C113" s="73" t="s">
        <v>5</v>
      </c>
      <c r="D113" s="19"/>
      <c r="E113" s="35"/>
      <c r="F113" s="58">
        <f>SUM(F111:F112)</f>
        <v>0</v>
      </c>
      <c r="G113" s="59"/>
      <c r="H113" s="58"/>
      <c r="I113" s="58">
        <f t="shared" ref="I113:P113" si="51">SUM(I111:I112)</f>
        <v>0</v>
      </c>
      <c r="J113" s="58">
        <f t="shared" si="51"/>
        <v>0</v>
      </c>
      <c r="K113" s="58">
        <f t="shared" si="51"/>
        <v>0</v>
      </c>
      <c r="L113" s="58">
        <f t="shared" si="51"/>
        <v>0</v>
      </c>
      <c r="M113" s="58">
        <f t="shared" si="51"/>
        <v>0</v>
      </c>
      <c r="N113" s="58">
        <f t="shared" si="51"/>
        <v>0</v>
      </c>
      <c r="O113" s="58">
        <f t="shared" si="51"/>
        <v>0</v>
      </c>
      <c r="P113" s="58">
        <f t="shared" si="51"/>
        <v>0</v>
      </c>
      <c r="Q113" s="8"/>
    </row>
    <row r="114" spans="2:17" s="1" customFormat="1" ht="15" hidden="1" customHeight="1" x14ac:dyDescent="0.25">
      <c r="B114" s="119"/>
      <c r="C114" s="148" t="s">
        <v>70</v>
      </c>
      <c r="D114" s="19"/>
      <c r="E114" s="35"/>
      <c r="F114" s="58"/>
      <c r="G114" s="59"/>
      <c r="H114" s="58"/>
      <c r="I114" s="58"/>
      <c r="J114" s="58"/>
      <c r="K114" s="58"/>
      <c r="L114" s="58"/>
      <c r="M114" s="58"/>
      <c r="N114" s="58"/>
      <c r="O114" s="58"/>
      <c r="P114" s="58"/>
      <c r="Q114" s="8"/>
    </row>
    <row r="115" spans="2:17" s="1" customFormat="1" ht="15" hidden="1" customHeight="1" x14ac:dyDescent="0.25">
      <c r="B115" s="110">
        <v>26</v>
      </c>
      <c r="C115" s="149"/>
      <c r="D115" s="19"/>
      <c r="E115" s="54"/>
      <c r="F115" s="57"/>
      <c r="G115" s="103"/>
      <c r="H115" s="54"/>
      <c r="I115" s="57"/>
      <c r="J115" s="58"/>
      <c r="K115" s="58"/>
      <c r="L115" s="57"/>
      <c r="M115" s="58"/>
      <c r="N115" s="58"/>
      <c r="O115" s="15">
        <f>F115-M115-P115</f>
        <v>0</v>
      </c>
      <c r="P115" s="57">
        <v>0</v>
      </c>
      <c r="Q115" s="8"/>
    </row>
    <row r="116" spans="2:17" s="1" customFormat="1" ht="15" hidden="1" customHeight="1" x14ac:dyDescent="0.25">
      <c r="B116" s="77"/>
      <c r="C116" s="120" t="s">
        <v>5</v>
      </c>
      <c r="D116" s="19"/>
      <c r="E116" s="35"/>
      <c r="F116" s="58">
        <f>SUM(F114:F115)</f>
        <v>0</v>
      </c>
      <c r="G116" s="59"/>
      <c r="H116" s="58"/>
      <c r="I116" s="58">
        <f t="shared" ref="I116:P116" si="52">SUM(I114:I115)</f>
        <v>0</v>
      </c>
      <c r="J116" s="58">
        <f t="shared" si="52"/>
        <v>0</v>
      </c>
      <c r="K116" s="58">
        <f t="shared" si="52"/>
        <v>0</v>
      </c>
      <c r="L116" s="58">
        <f t="shared" si="52"/>
        <v>0</v>
      </c>
      <c r="M116" s="58">
        <f t="shared" si="52"/>
        <v>0</v>
      </c>
      <c r="N116" s="58">
        <f t="shared" si="52"/>
        <v>0</v>
      </c>
      <c r="O116" s="58">
        <f t="shared" si="52"/>
        <v>0</v>
      </c>
      <c r="P116" s="58">
        <f t="shared" si="52"/>
        <v>0</v>
      </c>
      <c r="Q116" s="8"/>
    </row>
    <row r="117" spans="2:17" s="1" customFormat="1" ht="15" hidden="1" customHeight="1" x14ac:dyDescent="0.25">
      <c r="B117" s="156">
        <v>27</v>
      </c>
      <c r="C117" s="120"/>
      <c r="D117" s="74"/>
      <c r="E117" s="54"/>
      <c r="F117" s="57"/>
      <c r="G117" s="103"/>
      <c r="H117" s="54"/>
      <c r="I117" s="57"/>
      <c r="J117" s="58"/>
      <c r="K117" s="58"/>
      <c r="L117" s="57"/>
      <c r="M117" s="58"/>
      <c r="N117" s="58"/>
      <c r="O117" s="16"/>
      <c r="P117" s="57"/>
      <c r="Q117" s="8"/>
    </row>
    <row r="118" spans="2:17" s="1" customFormat="1" ht="15" hidden="1" customHeight="1" x14ac:dyDescent="0.25">
      <c r="B118" s="157"/>
      <c r="C118" s="121"/>
      <c r="D118" s="74"/>
      <c r="E118" s="35"/>
      <c r="F118" s="58"/>
      <c r="G118" s="59"/>
      <c r="H118" s="58"/>
      <c r="I118" s="58"/>
      <c r="J118" s="58"/>
      <c r="K118" s="58"/>
      <c r="L118" s="58"/>
      <c r="M118" s="58"/>
      <c r="N118" s="58"/>
      <c r="O118" s="58"/>
      <c r="P118" s="58"/>
      <c r="Q118" s="8"/>
    </row>
    <row r="119" spans="2:17" s="1" customFormat="1" ht="15" hidden="1" customHeight="1" x14ac:dyDescent="0.25">
      <c r="B119" s="158"/>
      <c r="C119" s="121" t="s">
        <v>5</v>
      </c>
      <c r="D119" s="19"/>
      <c r="E119" s="35"/>
      <c r="F119" s="58">
        <f>SUM(F117:F118)</f>
        <v>0</v>
      </c>
      <c r="G119" s="59"/>
      <c r="H119" s="58"/>
      <c r="I119" s="58">
        <f t="shared" ref="I119:P119" si="53">SUM(I117:I118)</f>
        <v>0</v>
      </c>
      <c r="J119" s="58">
        <f t="shared" si="53"/>
        <v>0</v>
      </c>
      <c r="K119" s="58">
        <f t="shared" si="53"/>
        <v>0</v>
      </c>
      <c r="L119" s="58">
        <f t="shared" si="53"/>
        <v>0</v>
      </c>
      <c r="M119" s="58">
        <f t="shared" si="53"/>
        <v>0</v>
      </c>
      <c r="N119" s="58">
        <f t="shared" si="53"/>
        <v>0</v>
      </c>
      <c r="O119" s="58">
        <f t="shared" si="53"/>
        <v>0</v>
      </c>
      <c r="P119" s="58">
        <f t="shared" si="53"/>
        <v>0</v>
      </c>
      <c r="Q119" s="8"/>
    </row>
    <row r="120" spans="2:17" s="1" customFormat="1" ht="15" hidden="1" customHeight="1" x14ac:dyDescent="0.25">
      <c r="B120" s="156">
        <v>16</v>
      </c>
      <c r="C120" s="112" t="s">
        <v>77</v>
      </c>
      <c r="D120" s="19"/>
      <c r="E120" s="54"/>
      <c r="F120" s="57"/>
      <c r="G120" s="103"/>
      <c r="H120" s="54"/>
      <c r="I120" s="57"/>
      <c r="J120" s="57"/>
      <c r="K120" s="57"/>
      <c r="L120" s="57"/>
      <c r="M120" s="57"/>
      <c r="N120" s="57"/>
      <c r="O120" s="15">
        <f>F120-M120-P120</f>
        <v>0</v>
      </c>
      <c r="P120" s="57">
        <v>0</v>
      </c>
      <c r="Q120" s="8"/>
    </row>
    <row r="121" spans="2:17" s="1" customFormat="1" ht="15" hidden="1" customHeight="1" x14ac:dyDescent="0.25">
      <c r="B121" s="157"/>
      <c r="C121" s="111" t="s">
        <v>75</v>
      </c>
      <c r="D121" s="19"/>
      <c r="E121" s="35"/>
      <c r="F121" s="58"/>
      <c r="G121" s="59"/>
      <c r="H121" s="58"/>
      <c r="I121" s="58"/>
      <c r="J121" s="58"/>
      <c r="K121" s="58"/>
      <c r="L121" s="58"/>
      <c r="M121" s="58"/>
      <c r="N121" s="58"/>
      <c r="O121" s="58"/>
      <c r="P121" s="58"/>
      <c r="Q121" s="8"/>
    </row>
    <row r="122" spans="2:17" s="1" customFormat="1" ht="15" hidden="1" customHeight="1" x14ac:dyDescent="0.25">
      <c r="B122" s="158"/>
      <c r="C122" s="73" t="s">
        <v>5</v>
      </c>
      <c r="D122" s="19"/>
      <c r="E122" s="35"/>
      <c r="F122" s="58">
        <f>SUM(F120:F121)</f>
        <v>0</v>
      </c>
      <c r="G122" s="59"/>
      <c r="H122" s="58"/>
      <c r="I122" s="58">
        <f t="shared" ref="I122:P122" si="54">SUM(I120:I121)</f>
        <v>0</v>
      </c>
      <c r="J122" s="58">
        <f t="shared" si="54"/>
        <v>0</v>
      </c>
      <c r="K122" s="58">
        <f t="shared" si="54"/>
        <v>0</v>
      </c>
      <c r="L122" s="58">
        <f t="shared" si="54"/>
        <v>0</v>
      </c>
      <c r="M122" s="58">
        <f t="shared" si="54"/>
        <v>0</v>
      </c>
      <c r="N122" s="58">
        <f t="shared" si="54"/>
        <v>0</v>
      </c>
      <c r="O122" s="58">
        <f t="shared" si="54"/>
        <v>0</v>
      </c>
      <c r="P122" s="58">
        <f t="shared" si="54"/>
        <v>0</v>
      </c>
      <c r="Q122" s="8"/>
    </row>
    <row r="123" spans="2:17" s="1" customFormat="1" ht="15" hidden="1" customHeight="1" x14ac:dyDescent="0.25">
      <c r="B123" s="156">
        <v>28</v>
      </c>
      <c r="C123" s="148" t="s">
        <v>72</v>
      </c>
      <c r="D123" s="19"/>
      <c r="E123" s="35"/>
      <c r="F123" s="58"/>
      <c r="G123" s="59"/>
      <c r="H123" s="58"/>
      <c r="I123" s="58"/>
      <c r="J123" s="58"/>
      <c r="K123" s="58"/>
      <c r="L123" s="58"/>
      <c r="M123" s="58"/>
      <c r="N123" s="58"/>
      <c r="O123" s="58"/>
      <c r="P123" s="58"/>
      <c r="Q123" s="8"/>
    </row>
    <row r="124" spans="2:17" s="1" customFormat="1" ht="15" hidden="1" customHeight="1" x14ac:dyDescent="0.25">
      <c r="B124" s="157"/>
      <c r="C124" s="149"/>
      <c r="D124" s="19"/>
      <c r="E124" s="35"/>
      <c r="F124" s="58"/>
      <c r="G124" s="59"/>
      <c r="H124" s="58"/>
      <c r="I124" s="58"/>
      <c r="J124" s="58"/>
      <c r="K124" s="58"/>
      <c r="L124" s="58"/>
      <c r="M124" s="58"/>
      <c r="N124" s="58"/>
      <c r="O124" s="58"/>
      <c r="P124" s="58"/>
      <c r="Q124" s="8"/>
    </row>
    <row r="125" spans="2:17" s="1" customFormat="1" ht="15" hidden="1" customHeight="1" x14ac:dyDescent="0.25">
      <c r="B125" s="158"/>
      <c r="C125" s="73" t="s">
        <v>5</v>
      </c>
      <c r="D125" s="19"/>
      <c r="E125" s="35"/>
      <c r="F125" s="58">
        <f>SUM(F123:F124)</f>
        <v>0</v>
      </c>
      <c r="G125" s="59"/>
      <c r="H125" s="58"/>
      <c r="I125" s="58">
        <f>SUM(I115:I116)</f>
        <v>0</v>
      </c>
      <c r="J125" s="58">
        <f t="shared" ref="J125:P125" si="55">SUM(J115:J116)</f>
        <v>0</v>
      </c>
      <c r="K125" s="58">
        <f t="shared" si="55"/>
        <v>0</v>
      </c>
      <c r="L125" s="58">
        <f t="shared" si="55"/>
        <v>0</v>
      </c>
      <c r="M125" s="58">
        <f t="shared" si="55"/>
        <v>0</v>
      </c>
      <c r="N125" s="58">
        <f t="shared" si="55"/>
        <v>0</v>
      </c>
      <c r="O125" s="58">
        <f t="shared" si="55"/>
        <v>0</v>
      </c>
      <c r="P125" s="58">
        <f t="shared" si="55"/>
        <v>0</v>
      </c>
      <c r="Q125" s="8"/>
    </row>
    <row r="126" spans="2:17" s="1" customFormat="1" x14ac:dyDescent="0.25">
      <c r="B126" s="69"/>
      <c r="C126" s="70" t="s">
        <v>4</v>
      </c>
      <c r="D126" s="19"/>
      <c r="E126" s="71"/>
      <c r="F126" s="25">
        <f t="shared" ref="F126:Q126" si="56">F15+F19+F24+F27+F29+F31+F37+F43+F50+F55+F60+F63+F66+F69+F71+F73+F76+F79+F81+F83+F85+F87+F90+F92+F94+F97+F100+F104+F102+F107+F110+F116+F125+F119+F113+F122</f>
        <v>685415.30999999971</v>
      </c>
      <c r="G126" s="25">
        <f t="shared" si="56"/>
        <v>0</v>
      </c>
      <c r="H126" s="25">
        <f t="shared" si="56"/>
        <v>0</v>
      </c>
      <c r="I126" s="25">
        <f t="shared" si="56"/>
        <v>684556.16999999981</v>
      </c>
      <c r="J126" s="25">
        <f t="shared" si="56"/>
        <v>197088.65</v>
      </c>
      <c r="K126" s="25">
        <f t="shared" si="56"/>
        <v>0</v>
      </c>
      <c r="L126" s="25">
        <f t="shared" si="56"/>
        <v>487467.5199999999</v>
      </c>
      <c r="M126" s="25">
        <f t="shared" si="56"/>
        <v>859.1400000000001</v>
      </c>
      <c r="N126" s="25">
        <f t="shared" si="56"/>
        <v>10034.08</v>
      </c>
      <c r="O126" s="25">
        <f t="shared" si="56"/>
        <v>549999.99999999977</v>
      </c>
      <c r="P126" s="25">
        <f t="shared" si="56"/>
        <v>124522.09</v>
      </c>
      <c r="Q126" s="25">
        <f t="shared" si="56"/>
        <v>0</v>
      </c>
    </row>
    <row r="127" spans="2:17" x14ac:dyDescent="0.25">
      <c r="C127" s="12"/>
      <c r="D127" s="38"/>
      <c r="E127" s="39"/>
      <c r="F127" s="29"/>
      <c r="G127" s="40"/>
      <c r="H127" s="29"/>
      <c r="I127" s="11"/>
      <c r="J127" s="11"/>
      <c r="K127" s="11"/>
      <c r="L127" s="11"/>
      <c r="M127" s="11"/>
      <c r="N127" s="11"/>
      <c r="O127" s="72"/>
      <c r="P127" s="72"/>
    </row>
    <row r="128" spans="2:17" ht="15.75" customHeight="1" x14ac:dyDescent="0.25">
      <c r="B128" s="188" t="s">
        <v>60</v>
      </c>
      <c r="C128" s="188"/>
      <c r="D128" s="12"/>
      <c r="E128" s="41" t="s">
        <v>44</v>
      </c>
      <c r="F128" s="41"/>
      <c r="G128" s="42"/>
      <c r="H128" s="41"/>
      <c r="I128" s="41"/>
      <c r="J128" s="41"/>
      <c r="K128" s="105" t="s">
        <v>61</v>
      </c>
      <c r="L128" s="189" t="s">
        <v>61</v>
      </c>
      <c r="M128" s="189"/>
      <c r="N128" s="189"/>
      <c r="O128" s="189"/>
      <c r="P128" s="189"/>
      <c r="Q128" s="189"/>
    </row>
    <row r="129" spans="2:16" ht="15.75" customHeight="1" x14ac:dyDescent="0.25">
      <c r="B129" s="63" t="s">
        <v>45</v>
      </c>
      <c r="C129" s="43"/>
      <c r="D129" s="12"/>
      <c r="E129" s="186" t="s">
        <v>3</v>
      </c>
      <c r="F129" s="186"/>
      <c r="G129" s="186"/>
      <c r="H129" s="186"/>
      <c r="I129" s="186"/>
      <c r="J129" s="142"/>
      <c r="K129" s="106" t="s">
        <v>61</v>
      </c>
      <c r="L129" s="190" t="s">
        <v>62</v>
      </c>
      <c r="M129" s="190"/>
      <c r="N129" s="190"/>
      <c r="O129" s="190"/>
      <c r="P129" s="190"/>
    </row>
    <row r="130" spans="2:16" hidden="1" x14ac:dyDescent="0.25">
      <c r="B130" s="52"/>
      <c r="C130" s="45"/>
      <c r="D130" s="12"/>
      <c r="E130" s="46"/>
      <c r="F130" s="44"/>
      <c r="G130" s="47"/>
      <c r="H130" s="44"/>
      <c r="I130" s="48"/>
      <c r="J130" s="48"/>
      <c r="K130" s="187"/>
      <c r="L130" s="187"/>
      <c r="M130" s="187"/>
      <c r="N130" s="49"/>
      <c r="O130" s="50"/>
      <c r="P130" s="131"/>
    </row>
    <row r="131" spans="2:16" x14ac:dyDescent="0.25">
      <c r="B131" s="52"/>
      <c r="C131" s="34"/>
      <c r="D131" s="12"/>
      <c r="E131" s="5"/>
      <c r="F131" s="11"/>
      <c r="G131" s="13"/>
      <c r="H131" s="11"/>
      <c r="I131" s="107" t="s">
        <v>63</v>
      </c>
      <c r="J131" s="48"/>
      <c r="K131" s="185"/>
      <c r="L131" s="185"/>
      <c r="M131" s="185"/>
      <c r="N131" s="185"/>
    </row>
    <row r="132" spans="2:16" x14ac:dyDescent="0.25">
      <c r="B132" s="52"/>
      <c r="C132" s="34"/>
      <c r="D132" s="12"/>
      <c r="E132" s="5"/>
      <c r="F132" s="11"/>
      <c r="G132" s="13"/>
      <c r="H132" s="147" t="s">
        <v>64</v>
      </c>
      <c r="I132" s="147"/>
      <c r="J132" s="147"/>
      <c r="K132" s="141"/>
      <c r="L132" s="141"/>
      <c r="M132" s="145"/>
      <c r="N132" s="145"/>
      <c r="O132" s="62" t="s">
        <v>2</v>
      </c>
    </row>
    <row r="133" spans="2:16" x14ac:dyDescent="0.25">
      <c r="B133" s="52"/>
      <c r="C133" s="34"/>
      <c r="D133" s="12"/>
      <c r="E133" s="5"/>
      <c r="F133" s="11"/>
      <c r="G133" s="13"/>
      <c r="H133" s="11"/>
      <c r="I133" s="48"/>
      <c r="J133" s="48"/>
      <c r="K133" s="141"/>
      <c r="L133" s="141"/>
      <c r="M133" s="145"/>
      <c r="N133" s="145"/>
      <c r="O133" s="64" t="s">
        <v>0</v>
      </c>
    </row>
    <row r="134" spans="2:16" x14ac:dyDescent="0.25">
      <c r="C134" s="12"/>
      <c r="D134" s="12"/>
      <c r="E134" s="5"/>
      <c r="F134" s="11"/>
      <c r="G134" s="13"/>
      <c r="H134" s="11"/>
      <c r="I134" s="11"/>
      <c r="J134" s="11"/>
      <c r="K134" s="11"/>
      <c r="L134" s="11"/>
      <c r="M134" s="11"/>
      <c r="N134" s="11"/>
      <c r="O134" s="62"/>
    </row>
    <row r="135" spans="2:16" x14ac:dyDescent="0.25">
      <c r="C135" s="12"/>
      <c r="D135" s="12"/>
      <c r="E135" s="5" t="s">
        <v>1</v>
      </c>
      <c r="F135" s="11"/>
      <c r="G135" s="13"/>
      <c r="H135" s="11" t="s">
        <v>67</v>
      </c>
      <c r="I135" s="11"/>
      <c r="J135" s="11"/>
      <c r="K135" s="11"/>
      <c r="L135" s="11"/>
      <c r="M135" s="11"/>
      <c r="N135" s="11"/>
      <c r="O135" s="64"/>
    </row>
    <row r="136" spans="2:16" x14ac:dyDescent="0.25">
      <c r="C136" s="12"/>
      <c r="D136" s="12"/>
      <c r="E136" s="5" t="s">
        <v>1</v>
      </c>
      <c r="F136" s="11"/>
      <c r="G136" s="13"/>
      <c r="H136" s="11"/>
      <c r="I136" s="11"/>
      <c r="J136" s="11"/>
      <c r="K136" s="11"/>
      <c r="L136" s="11"/>
      <c r="M136" s="11"/>
      <c r="N136" s="11"/>
      <c r="O136" s="11"/>
    </row>
    <row r="137" spans="2:16" x14ac:dyDescent="0.25">
      <c r="B137"/>
      <c r="C137" s="11"/>
      <c r="F137" s="11"/>
      <c r="G137" s="13"/>
      <c r="H137" s="11"/>
      <c r="I137" s="11"/>
      <c r="J137" s="11"/>
      <c r="K137" s="11"/>
      <c r="L137" s="11"/>
      <c r="M137" s="11"/>
      <c r="N137" s="11"/>
      <c r="O137" s="11"/>
      <c r="P137" s="1"/>
    </row>
  </sheetData>
  <mergeCells count="65">
    <mergeCell ref="K131:N131"/>
    <mergeCell ref="E129:I129"/>
    <mergeCell ref="K130:M130"/>
    <mergeCell ref="B128:C128"/>
    <mergeCell ref="C88:C89"/>
    <mergeCell ref="L128:Q128"/>
    <mergeCell ref="B93:B94"/>
    <mergeCell ref="B95:B97"/>
    <mergeCell ref="B98:B100"/>
    <mergeCell ref="B103:B104"/>
    <mergeCell ref="B88:B90"/>
    <mergeCell ref="L129:P129"/>
    <mergeCell ref="C105:C106"/>
    <mergeCell ref="B91:B92"/>
    <mergeCell ref="B105:B107"/>
    <mergeCell ref="B108:B110"/>
    <mergeCell ref="B86:B87"/>
    <mergeCell ref="B74:B76"/>
    <mergeCell ref="B77:B79"/>
    <mergeCell ref="B61:B63"/>
    <mergeCell ref="B72:B73"/>
    <mergeCell ref="B70:B71"/>
    <mergeCell ref="B64:B66"/>
    <mergeCell ref="B67:B69"/>
    <mergeCell ref="B30:B31"/>
    <mergeCell ref="D5:D6"/>
    <mergeCell ref="B20:B22"/>
    <mergeCell ref="E5:E6"/>
    <mergeCell ref="B25:B26"/>
    <mergeCell ref="C20:C23"/>
    <mergeCell ref="C25:C26"/>
    <mergeCell ref="B28:B29"/>
    <mergeCell ref="B16:B19"/>
    <mergeCell ref="C16:C18"/>
    <mergeCell ref="F5:F6"/>
    <mergeCell ref="C7:C13"/>
    <mergeCell ref="M4:M6"/>
    <mergeCell ref="B7:B15"/>
    <mergeCell ref="B4:B6"/>
    <mergeCell ref="C4:C6"/>
    <mergeCell ref="D4:F4"/>
    <mergeCell ref="C38:C42"/>
    <mergeCell ref="C33:C36"/>
    <mergeCell ref="C67:C68"/>
    <mergeCell ref="B111:B113"/>
    <mergeCell ref="C123:C124"/>
    <mergeCell ref="B123:B125"/>
    <mergeCell ref="C114:C115"/>
    <mergeCell ref="B117:B119"/>
    <mergeCell ref="B120:B122"/>
    <mergeCell ref="B33:B37"/>
    <mergeCell ref="B38:B43"/>
    <mergeCell ref="B51:B55"/>
    <mergeCell ref="B56:B60"/>
    <mergeCell ref="B80:B81"/>
    <mergeCell ref="B82:B83"/>
    <mergeCell ref="B84:B85"/>
    <mergeCell ref="H132:J132"/>
    <mergeCell ref="C111:C112"/>
    <mergeCell ref="C61:C62"/>
    <mergeCell ref="C51:C54"/>
    <mergeCell ref="C108:C109"/>
    <mergeCell ref="C56:C58"/>
    <mergeCell ref="C74:C75"/>
    <mergeCell ref="C77:C78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2021-05-19T09:55:19Z</cp:lastPrinted>
  <dcterms:created xsi:type="dcterms:W3CDTF">2017-06-21T10:50:40Z</dcterms:created>
  <dcterms:modified xsi:type="dcterms:W3CDTF">2021-05-19T11:13:17Z</dcterms:modified>
</cp:coreProperties>
</file>