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APRILIE 2020" sheetId="1" r:id="rId1"/>
    <sheet name="MODIF 01.04" sheetId="2" r:id="rId2"/>
  </sheets>
  <definedNames>
    <definedName name="_xlnm.Print_Titles" localSheetId="0">'APRILIE 2020'!$3:$3</definedName>
  </definedNames>
  <calcPr fullCalcOnLoad="1"/>
</workbook>
</file>

<file path=xl/sharedStrings.xml><?xml version="1.0" encoding="utf-8"?>
<sst xmlns="http://schemas.openxmlformats.org/spreadsheetml/2006/main" count="104" uniqueCount="44">
  <si>
    <t>INDICATORI-REPARTIZAREA CONFORM CRITERIILOR DE SELECTIE- ANALIZE DE LABORATOR APRILIE  2020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</si>
  <si>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</si>
  <si>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</si>
  <si>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</si>
  <si>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</si>
  <si>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</si>
  <si>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</si>
  <si>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VALOARE CONTRACT LUNA APRILIE 2020</t>
  </si>
  <si>
    <t>puncte</t>
  </si>
  <si>
    <t>valoare</t>
  </si>
  <si>
    <t>ANALIZE DE LABORATOR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</si>
  <si>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</si>
  <si>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</si>
  <si>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</si>
  <si>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</si>
  <si>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</si>
  <si>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</si>
  <si>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</si>
  <si>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</si>
  <si>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</si>
  <si>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</si>
  <si>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</si>
  <si>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</si>
  <si>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</si>
  <si>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</si>
  <si>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</si>
  <si>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</si>
  <si>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</si>
  <si>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</si>
  <si>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</si>
  <si>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</si>
  <si>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</si>
  <si>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</si>
  <si>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</si>
  <si>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</si>
  <si>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</si>
  <si>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</si>
  <si>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</si>
  <si>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</si>
  <si>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</si>
  <si>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</si>
  <si>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</si>
  <si>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TOTAL ANATOMIE PATOLOGICA</t>
  </si>
  <si>
    <t>TOTAL GENERAL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</si>
</sst>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00000"/>
    <numFmt numFmtId="166" formatCode="0.00000000"/>
    <numFmt numFmtId="167" formatCode="#,##0.00"/>
    <numFmt numFmtId="168" formatCode="#,###.00"/>
    <numFmt numFmtId="169" formatCode="#,##0.00;\-#,##0.0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wrapText="1"/>
    </xf>
    <xf numFmtId="164" fontId="0" fillId="2" borderId="0" xfId="0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1" fillId="2" borderId="1" xfId="0" applyFont="1" applyFill="1" applyBorder="1" applyAlignment="1">
      <alignment wrapText="1"/>
    </xf>
    <xf numFmtId="164" fontId="1" fillId="2" borderId="2" xfId="0" applyFont="1" applyFill="1" applyBorder="1" applyAlignment="1">
      <alignment wrapText="1"/>
    </xf>
    <xf numFmtId="164" fontId="1" fillId="0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3" xfId="0" applyFont="1" applyFill="1" applyBorder="1" applyAlignment="1">
      <alignment wrapText="1"/>
    </xf>
    <xf numFmtId="164" fontId="1" fillId="2" borderId="3" xfId="0" applyFont="1" applyFill="1" applyBorder="1" applyAlignment="1">
      <alignment/>
    </xf>
    <xf numFmtId="165" fontId="0" fillId="0" borderId="3" xfId="20" applyNumberFormat="1" applyFont="1" applyFill="1" applyBorder="1" applyAlignment="1">
      <alignment horizontal="center"/>
      <protection/>
    </xf>
    <xf numFmtId="166" fontId="0" fillId="0" borderId="3" xfId="0" applyNumberFormat="1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7" fontId="0" fillId="2" borderId="1" xfId="0" applyNumberFormat="1" applyFont="1" applyFill="1" applyBorder="1" applyAlignment="1">
      <alignment horizontal="center"/>
    </xf>
    <xf numFmtId="168" fontId="0" fillId="0" borderId="1" xfId="20" applyNumberFormat="1" applyFont="1" applyFill="1" applyBorder="1" applyAlignment="1">
      <alignment horizontal="center"/>
      <protection/>
    </xf>
    <xf numFmtId="167" fontId="2" fillId="2" borderId="1" xfId="0" applyNumberFormat="1" applyFont="1" applyFill="1" applyBorder="1" applyAlignment="1">
      <alignment horizontal="center" vertical="center"/>
    </xf>
    <xf numFmtId="167" fontId="0" fillId="0" borderId="1" xfId="20" applyNumberFormat="1" applyFont="1" applyFill="1" applyBorder="1" applyAlignment="1">
      <alignment/>
      <protection/>
    </xf>
    <xf numFmtId="167" fontId="2" fillId="2" borderId="1" xfId="0" applyNumberFormat="1" applyFont="1" applyFill="1" applyBorder="1" applyAlignment="1">
      <alignment vertical="center"/>
    </xf>
    <xf numFmtId="167" fontId="0" fillId="2" borderId="1" xfId="0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/>
    </xf>
    <xf numFmtId="164" fontId="3" fillId="0" borderId="0" xfId="0" applyFont="1" applyFill="1" applyAlignment="1">
      <alignment/>
    </xf>
    <xf numFmtId="164" fontId="1" fillId="3" borderId="1" xfId="0" applyFont="1" applyFill="1" applyBorder="1" applyAlignment="1">
      <alignment wrapText="1"/>
    </xf>
    <xf numFmtId="167" fontId="0" fillId="3" borderId="1" xfId="0" applyNumberFormat="1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vertical="center"/>
    </xf>
    <xf numFmtId="164" fontId="1" fillId="0" borderId="5" xfId="0" applyFont="1" applyFill="1" applyBorder="1" applyAlignment="1">
      <alignment/>
    </xf>
    <xf numFmtId="164" fontId="1" fillId="0" borderId="5" xfId="0" applyFont="1" applyFill="1" applyBorder="1" applyAlignment="1">
      <alignment wrapText="1"/>
    </xf>
    <xf numFmtId="169" fontId="1" fillId="2" borderId="5" xfId="0" applyNumberFormat="1" applyFont="1" applyFill="1" applyBorder="1" applyAlignment="1">
      <alignment/>
    </xf>
    <xf numFmtId="164" fontId="0" fillId="2" borderId="2" xfId="0" applyFont="1" applyFill="1" applyBorder="1" applyAlignment="1">
      <alignment/>
    </xf>
    <xf numFmtId="165" fontId="0" fillId="0" borderId="1" xfId="20" applyNumberFormat="1" applyFont="1" applyFill="1" applyBorder="1" applyAlignment="1">
      <alignment horizontal="center"/>
      <protection/>
    </xf>
    <xf numFmtId="168" fontId="0" fillId="0" borderId="3" xfId="20" applyNumberFormat="1" applyFont="1" applyFill="1" applyBorder="1" applyAlignment="1">
      <alignment horizontal="center"/>
      <protection/>
    </xf>
    <xf numFmtId="167" fontId="0" fillId="2" borderId="2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8" fontId="0" fillId="4" borderId="1" xfId="20" applyNumberFormat="1" applyFont="1" applyFill="1" applyBorder="1" applyAlignment="1">
      <alignment horizontal="center"/>
      <protection/>
    </xf>
    <xf numFmtId="167" fontId="0" fillId="4" borderId="1" xfId="20" applyNumberFormat="1" applyFont="1" applyFill="1" applyBorder="1" applyAlignment="1">
      <alignment/>
      <protection/>
    </xf>
    <xf numFmtId="167" fontId="0" fillId="4" borderId="1" xfId="0" applyNumberFormat="1" applyFont="1" applyFill="1" applyBorder="1" applyAlignment="1">
      <alignment/>
    </xf>
    <xf numFmtId="168" fontId="3" fillId="4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C32" activeCellId="1" sqref="J13 C32"/>
    </sheetView>
  </sheetViews>
  <sheetFormatPr defaultColWidth="12.57421875" defaultRowHeight="12.75"/>
  <cols>
    <col min="1" max="1" width="5.7109375" style="1" customWidth="1"/>
    <col min="2" max="2" width="33.7109375" style="2" customWidth="1"/>
    <col min="3" max="3" width="11.140625" style="3" customWidth="1"/>
    <col min="4" max="4" width="12.7109375" style="1" customWidth="1"/>
    <col min="5" max="5" width="9.00390625" style="3" customWidth="1"/>
    <col min="6" max="6" width="12.28125" style="1" customWidth="1"/>
    <col min="7" max="7" width="9.421875" style="3" customWidth="1"/>
    <col min="8" max="8" width="11.57421875" style="1" customWidth="1"/>
    <col min="9" max="9" width="11.57421875" style="3" customWidth="1"/>
    <col min="10" max="239" width="11.57421875" style="1" customWidth="1"/>
    <col min="240" max="16384" width="11.57421875" style="4" customWidth="1"/>
  </cols>
  <sheetData>
    <row r="1" spans="1:9" ht="12.75">
      <c r="A1" s="5" t="s">
        <v>0</v>
      </c>
      <c r="B1" s="6"/>
      <c r="C1" s="7"/>
      <c r="D1" s="5"/>
      <c r="E1" s="7"/>
      <c r="F1" s="5"/>
      <c r="G1" s="7"/>
      <c r="H1" s="5"/>
      <c r="I1" s="7"/>
    </row>
    <row r="2" spans="1:9" ht="12.75">
      <c r="A2" s="5"/>
      <c r="B2" s="6"/>
      <c r="C2" s="7"/>
      <c r="D2" s="5"/>
      <c r="E2" s="7"/>
      <c r="F2" s="5"/>
      <c r="G2" s="7"/>
      <c r="H2" s="5"/>
      <c r="I2" s="7"/>
    </row>
    <row r="3" spans="1:10" s="2" customFormat="1" ht="64.5" customHeight="1">
      <c r="A3" s="8" t="s">
        <v>1</v>
      </c>
      <c r="B3" s="8" t="s">
        <v>2</v>
      </c>
      <c r="C3" s="9" t="s">
        <v>3</v>
      </c>
      <c r="D3" s="8">
        <v>397457</v>
      </c>
      <c r="E3" s="9" t="s">
        <v>4</v>
      </c>
      <c r="F3" s="8">
        <v>198729</v>
      </c>
      <c r="G3" s="9" t="s">
        <v>5</v>
      </c>
      <c r="H3" s="8">
        <v>198729</v>
      </c>
      <c r="I3" s="10" t="s">
        <v>6</v>
      </c>
      <c r="J3" s="8" t="s">
        <v>7</v>
      </c>
    </row>
    <row r="4" spans="1:10" ht="12.75">
      <c r="A4" s="11"/>
      <c r="B4" s="8"/>
      <c r="C4" s="12" t="s">
        <v>8</v>
      </c>
      <c r="D4" s="11" t="s">
        <v>9</v>
      </c>
      <c r="E4" s="12" t="s">
        <v>8</v>
      </c>
      <c r="F4" s="11" t="s">
        <v>9</v>
      </c>
      <c r="G4" s="12" t="s">
        <v>8</v>
      </c>
      <c r="H4" s="11" t="s">
        <v>9</v>
      </c>
      <c r="I4" s="10"/>
      <c r="J4" s="13"/>
    </row>
    <row r="5" spans="1:10" ht="12.75">
      <c r="A5" s="14">
        <v>0</v>
      </c>
      <c r="B5" s="15">
        <v>1</v>
      </c>
      <c r="C5" s="16"/>
      <c r="D5" s="17">
        <f>D3/C32</f>
        <v>20.138721399921767</v>
      </c>
      <c r="E5" s="16"/>
      <c r="F5" s="18">
        <f>F3/E32</f>
        <v>63.53228900255755</v>
      </c>
      <c r="G5" s="16"/>
      <c r="H5" s="18">
        <f>H3/G32</f>
        <v>12.912026508998766</v>
      </c>
      <c r="I5" s="19"/>
      <c r="J5" s="13"/>
    </row>
    <row r="6" spans="1:10" ht="12.75">
      <c r="A6" s="11"/>
      <c r="B6" s="8" t="s">
        <v>10</v>
      </c>
      <c r="C6" s="20"/>
      <c r="D6" s="13"/>
      <c r="E6" s="20"/>
      <c r="F6" s="13"/>
      <c r="G6" s="20"/>
      <c r="H6" s="13"/>
      <c r="I6" s="20"/>
      <c r="J6" s="13"/>
    </row>
    <row r="7" spans="1:11" ht="12.75">
      <c r="A7" s="11">
        <v>1</v>
      </c>
      <c r="B7" s="8" t="s">
        <v>11</v>
      </c>
      <c r="C7" s="21">
        <v>1493.98</v>
      </c>
      <c r="D7" s="22">
        <f aca="true" t="shared" si="0" ref="D7:D31">C7*$D$5</f>
        <v>30086.846997055123</v>
      </c>
      <c r="E7" s="23">
        <v>161</v>
      </c>
      <c r="F7" s="24">
        <f aca="true" t="shared" si="1" ref="F7:F31">E7*$F$5</f>
        <v>10228.698529411766</v>
      </c>
      <c r="G7" s="25">
        <v>927.5</v>
      </c>
      <c r="H7" s="24">
        <f aca="true" t="shared" si="2" ref="H7:H31">G7*$H$5</f>
        <v>11975.904587096355</v>
      </c>
      <c r="I7" s="26">
        <f aca="true" t="shared" si="3" ref="I7:I31">C7+E7+G7</f>
        <v>2582.48</v>
      </c>
      <c r="J7" s="27">
        <f aca="true" t="shared" si="4" ref="J7:J30">ROUND(D7+F7+H7,0)</f>
        <v>52291</v>
      </c>
      <c r="K7" s="28"/>
    </row>
    <row r="8" spans="1:11" ht="12.75">
      <c r="A8" s="11">
        <v>2</v>
      </c>
      <c r="B8" s="8" t="s">
        <v>12</v>
      </c>
      <c r="C8" s="21">
        <v>1405.8</v>
      </c>
      <c r="D8" s="22">
        <f t="shared" si="0"/>
        <v>28311.01454401002</v>
      </c>
      <c r="E8" s="23">
        <v>156</v>
      </c>
      <c r="F8" s="24">
        <f t="shared" si="1"/>
        <v>9911.037084398977</v>
      </c>
      <c r="G8" s="25">
        <v>1031</v>
      </c>
      <c r="H8" s="24">
        <f t="shared" si="2"/>
        <v>13312.299330777727</v>
      </c>
      <c r="I8" s="26">
        <f t="shared" si="3"/>
        <v>2592.8</v>
      </c>
      <c r="J8" s="27">
        <f t="shared" si="4"/>
        <v>51534</v>
      </c>
      <c r="K8" s="28"/>
    </row>
    <row r="9" spans="1:11" ht="12.75">
      <c r="A9" s="11">
        <v>3</v>
      </c>
      <c r="B9" s="8" t="s">
        <v>13</v>
      </c>
      <c r="C9" s="21">
        <v>709.09</v>
      </c>
      <c r="D9" s="22">
        <f t="shared" si="0"/>
        <v>14280.165957470526</v>
      </c>
      <c r="E9" s="23">
        <v>148</v>
      </c>
      <c r="F9" s="24">
        <f t="shared" si="1"/>
        <v>9402.778772378517</v>
      </c>
      <c r="G9" s="25">
        <v>1264</v>
      </c>
      <c r="H9" s="24">
        <f t="shared" si="2"/>
        <v>16320.80150737444</v>
      </c>
      <c r="I9" s="26">
        <f t="shared" si="3"/>
        <v>2121.09</v>
      </c>
      <c r="J9" s="27">
        <f t="shared" si="4"/>
        <v>40004</v>
      </c>
      <c r="K9" s="28"/>
    </row>
    <row r="10" spans="1:11" ht="12.75">
      <c r="A10" s="11">
        <v>4</v>
      </c>
      <c r="B10" s="8" t="s">
        <v>14</v>
      </c>
      <c r="C10" s="21">
        <v>885</v>
      </c>
      <c r="D10" s="22">
        <f t="shared" si="0"/>
        <v>17822.768438930765</v>
      </c>
      <c r="E10" s="23">
        <v>160</v>
      </c>
      <c r="F10" s="24">
        <f t="shared" si="1"/>
        <v>10165.166240409208</v>
      </c>
      <c r="G10" s="25">
        <v>852</v>
      </c>
      <c r="H10" s="24">
        <f t="shared" si="2"/>
        <v>11001.046585666949</v>
      </c>
      <c r="I10" s="26">
        <f t="shared" si="3"/>
        <v>1897</v>
      </c>
      <c r="J10" s="27">
        <f t="shared" si="4"/>
        <v>38989</v>
      </c>
      <c r="K10" s="28"/>
    </row>
    <row r="11" spans="1:11" ht="12.75">
      <c r="A11" s="11">
        <v>5</v>
      </c>
      <c r="B11" s="8" t="s">
        <v>15</v>
      </c>
      <c r="C11" s="21">
        <v>485.9</v>
      </c>
      <c r="D11" s="22">
        <f t="shared" si="0"/>
        <v>9785.404728221985</v>
      </c>
      <c r="E11" s="23">
        <v>143</v>
      </c>
      <c r="F11" s="24">
        <f t="shared" si="1"/>
        <v>9085.11732736573</v>
      </c>
      <c r="G11" s="25">
        <v>588</v>
      </c>
      <c r="H11" s="24">
        <f t="shared" si="2"/>
        <v>7592.271587291274</v>
      </c>
      <c r="I11" s="26">
        <f t="shared" si="3"/>
        <v>1216.9</v>
      </c>
      <c r="J11" s="27">
        <f t="shared" si="4"/>
        <v>26463</v>
      </c>
      <c r="K11" s="28"/>
    </row>
    <row r="12" spans="1:11" ht="12.75">
      <c r="A12" s="11">
        <v>6</v>
      </c>
      <c r="B12" s="8" t="s">
        <v>16</v>
      </c>
      <c r="C12" s="21">
        <v>872</v>
      </c>
      <c r="D12" s="22">
        <f t="shared" si="0"/>
        <v>17560.96506073178</v>
      </c>
      <c r="E12" s="23">
        <v>144</v>
      </c>
      <c r="F12" s="24">
        <f t="shared" si="1"/>
        <v>9148.649616368286</v>
      </c>
      <c r="G12" s="25">
        <v>930</v>
      </c>
      <c r="H12" s="24">
        <f t="shared" si="2"/>
        <v>12008.184653368853</v>
      </c>
      <c r="I12" s="26">
        <f t="shared" si="3"/>
        <v>1946</v>
      </c>
      <c r="J12" s="27">
        <f t="shared" si="4"/>
        <v>38718</v>
      </c>
      <c r="K12" s="28"/>
    </row>
    <row r="13" spans="1:11" ht="12.75">
      <c r="A13" s="11">
        <v>7</v>
      </c>
      <c r="B13" s="29" t="s">
        <v>17</v>
      </c>
      <c r="C13" s="30">
        <v>572.9</v>
      </c>
      <c r="D13" s="22">
        <f t="shared" si="0"/>
        <v>11537.47349001518</v>
      </c>
      <c r="E13" s="23">
        <v>134</v>
      </c>
      <c r="F13" s="24">
        <f t="shared" si="1"/>
        <v>8513.326726342711</v>
      </c>
      <c r="G13" s="25">
        <v>544</v>
      </c>
      <c r="H13" s="24">
        <f t="shared" si="2"/>
        <v>7024.1424208953285</v>
      </c>
      <c r="I13" s="26">
        <f t="shared" si="3"/>
        <v>1250.9</v>
      </c>
      <c r="J13" s="27">
        <f t="shared" si="4"/>
        <v>27075</v>
      </c>
      <c r="K13" s="28"/>
    </row>
    <row r="14" spans="1:11" ht="12.75">
      <c r="A14" s="11">
        <v>8</v>
      </c>
      <c r="B14" s="8" t="s">
        <v>18</v>
      </c>
      <c r="C14" s="21">
        <v>639.8</v>
      </c>
      <c r="D14" s="22">
        <f t="shared" si="0"/>
        <v>12884.753951669945</v>
      </c>
      <c r="E14" s="23">
        <v>144</v>
      </c>
      <c r="F14" s="24">
        <f t="shared" si="1"/>
        <v>9148.649616368286</v>
      </c>
      <c r="G14" s="25">
        <v>712.5</v>
      </c>
      <c r="H14" s="24">
        <f t="shared" si="2"/>
        <v>9199.81888766162</v>
      </c>
      <c r="I14" s="26">
        <f t="shared" si="3"/>
        <v>1496.3</v>
      </c>
      <c r="J14" s="27">
        <f t="shared" si="4"/>
        <v>31233</v>
      </c>
      <c r="K14" s="28"/>
    </row>
    <row r="15" spans="1:11" ht="12.75">
      <c r="A15" s="11">
        <v>9</v>
      </c>
      <c r="B15" s="8" t="s">
        <v>19</v>
      </c>
      <c r="C15" s="21">
        <v>811.6</v>
      </c>
      <c r="D15" s="22">
        <f t="shared" si="0"/>
        <v>16344.586288176506</v>
      </c>
      <c r="E15" s="23">
        <v>148</v>
      </c>
      <c r="F15" s="24">
        <f t="shared" si="1"/>
        <v>9402.778772378517</v>
      </c>
      <c r="G15" s="25">
        <v>652</v>
      </c>
      <c r="H15" s="24">
        <f t="shared" si="2"/>
        <v>8418.641283867195</v>
      </c>
      <c r="I15" s="26">
        <f t="shared" si="3"/>
        <v>1611.6</v>
      </c>
      <c r="J15" s="27">
        <f t="shared" si="4"/>
        <v>34166</v>
      </c>
      <c r="K15" s="28"/>
    </row>
    <row r="16" spans="1:11" ht="12.75">
      <c r="A16" s="11">
        <v>10</v>
      </c>
      <c r="B16" s="8" t="s">
        <v>20</v>
      </c>
      <c r="C16" s="31">
        <v>513.99</v>
      </c>
      <c r="D16" s="22">
        <f t="shared" si="0"/>
        <v>10351.10141234579</v>
      </c>
      <c r="E16" s="32">
        <v>120</v>
      </c>
      <c r="F16" s="24">
        <f t="shared" si="1"/>
        <v>7623.874680306906</v>
      </c>
      <c r="G16" s="33">
        <v>376</v>
      </c>
      <c r="H16" s="24">
        <f t="shared" si="2"/>
        <v>4854.921967383536</v>
      </c>
      <c r="I16" s="26">
        <f t="shared" si="3"/>
        <v>1009.99</v>
      </c>
      <c r="J16" s="27">
        <f t="shared" si="4"/>
        <v>22830</v>
      </c>
      <c r="K16" s="28"/>
    </row>
    <row r="17" spans="1:11" ht="12.75">
      <c r="A17" s="11">
        <v>11</v>
      </c>
      <c r="B17" s="8" t="s">
        <v>21</v>
      </c>
      <c r="C17" s="21">
        <v>696.9</v>
      </c>
      <c r="D17" s="22">
        <f t="shared" si="0"/>
        <v>14034.67494360548</v>
      </c>
      <c r="E17" s="23">
        <v>144</v>
      </c>
      <c r="F17" s="24">
        <f t="shared" si="1"/>
        <v>9148.649616368286</v>
      </c>
      <c r="G17" s="25">
        <v>572</v>
      </c>
      <c r="H17" s="24">
        <f t="shared" si="2"/>
        <v>7385.679163147294</v>
      </c>
      <c r="I17" s="26">
        <f t="shared" si="3"/>
        <v>1412.9</v>
      </c>
      <c r="J17" s="27">
        <f t="shared" si="4"/>
        <v>30569</v>
      </c>
      <c r="K17" s="28"/>
    </row>
    <row r="18" spans="1:11" ht="12.75">
      <c r="A18" s="11">
        <v>12</v>
      </c>
      <c r="B18" s="8" t="s">
        <v>22</v>
      </c>
      <c r="C18" s="21">
        <v>534</v>
      </c>
      <c r="D18" s="22">
        <f t="shared" si="0"/>
        <v>10754.077227558224</v>
      </c>
      <c r="E18" s="23">
        <v>132</v>
      </c>
      <c r="F18" s="24">
        <f t="shared" si="1"/>
        <v>8386.262148337597</v>
      </c>
      <c r="G18" s="25">
        <v>471</v>
      </c>
      <c r="H18" s="24">
        <f t="shared" si="2"/>
        <v>6081.564485738419</v>
      </c>
      <c r="I18" s="26">
        <f t="shared" si="3"/>
        <v>1137</v>
      </c>
      <c r="J18" s="27">
        <f t="shared" si="4"/>
        <v>25222</v>
      </c>
      <c r="K18" s="28"/>
    </row>
    <row r="19" spans="1:11" ht="12.75">
      <c r="A19" s="11">
        <v>13</v>
      </c>
      <c r="B19" s="8" t="s">
        <v>23</v>
      </c>
      <c r="C19" s="21">
        <v>901.26</v>
      </c>
      <c r="D19" s="22">
        <f t="shared" si="0"/>
        <v>18150.22404889349</v>
      </c>
      <c r="E19" s="23">
        <v>148</v>
      </c>
      <c r="F19" s="24">
        <f t="shared" si="1"/>
        <v>9402.778772378517</v>
      </c>
      <c r="G19" s="25">
        <v>874</v>
      </c>
      <c r="H19" s="24">
        <f t="shared" si="2"/>
        <v>11285.111168864922</v>
      </c>
      <c r="I19" s="26">
        <f t="shared" si="3"/>
        <v>1923.26</v>
      </c>
      <c r="J19" s="27">
        <f t="shared" si="4"/>
        <v>38838</v>
      </c>
      <c r="K19" s="28"/>
    </row>
    <row r="20" spans="1:11" ht="12.75">
      <c r="A20" s="11">
        <v>14</v>
      </c>
      <c r="B20" s="29" t="s">
        <v>24</v>
      </c>
      <c r="C20" s="30">
        <v>385.3</v>
      </c>
      <c r="D20" s="22">
        <f t="shared" si="0"/>
        <v>7759.449355389857</v>
      </c>
      <c r="E20" s="23">
        <v>126</v>
      </c>
      <c r="F20" s="24">
        <f t="shared" si="1"/>
        <v>8005.068414322251</v>
      </c>
      <c r="G20" s="25">
        <v>540</v>
      </c>
      <c r="H20" s="24">
        <f t="shared" si="2"/>
        <v>6972.494314859334</v>
      </c>
      <c r="I20" s="26">
        <f t="shared" si="3"/>
        <v>1051.3</v>
      </c>
      <c r="J20" s="27">
        <f t="shared" si="4"/>
        <v>22737</v>
      </c>
      <c r="K20" s="28"/>
    </row>
    <row r="21" spans="1:11" ht="12.75">
      <c r="A21" s="11">
        <v>15</v>
      </c>
      <c r="B21" s="8" t="s">
        <v>25</v>
      </c>
      <c r="C21" s="21">
        <v>585.2</v>
      </c>
      <c r="D21" s="22">
        <f t="shared" si="0"/>
        <v>11785.179763234219</v>
      </c>
      <c r="E21" s="23">
        <v>66</v>
      </c>
      <c r="F21" s="24">
        <f t="shared" si="1"/>
        <v>4193.1310741687985</v>
      </c>
      <c r="G21" s="25">
        <v>264</v>
      </c>
      <c r="H21" s="24">
        <f t="shared" si="2"/>
        <v>3408.7749983756744</v>
      </c>
      <c r="I21" s="26">
        <f t="shared" si="3"/>
        <v>915.2</v>
      </c>
      <c r="J21" s="27">
        <f t="shared" si="4"/>
        <v>19387</v>
      </c>
      <c r="K21" s="28"/>
    </row>
    <row r="22" spans="1:11" ht="25.5">
      <c r="A22" s="11">
        <v>16</v>
      </c>
      <c r="B22" s="8" t="s">
        <v>26</v>
      </c>
      <c r="C22" s="21">
        <v>1388</v>
      </c>
      <c r="D22" s="22">
        <f t="shared" si="0"/>
        <v>27952.545303091414</v>
      </c>
      <c r="E22" s="23">
        <v>136</v>
      </c>
      <c r="F22" s="24">
        <f t="shared" si="1"/>
        <v>8640.391304347826</v>
      </c>
      <c r="G22" s="25">
        <v>624</v>
      </c>
      <c r="H22" s="24">
        <f t="shared" si="2"/>
        <v>8057.10454161523</v>
      </c>
      <c r="I22" s="26">
        <f t="shared" si="3"/>
        <v>2148</v>
      </c>
      <c r="J22" s="27">
        <f t="shared" si="4"/>
        <v>44650</v>
      </c>
      <c r="K22" s="28"/>
    </row>
    <row r="23" spans="1:11" ht="25.5">
      <c r="A23" s="11">
        <v>17</v>
      </c>
      <c r="B23" s="8" t="s">
        <v>27</v>
      </c>
      <c r="C23" s="21">
        <v>1122</v>
      </c>
      <c r="D23" s="22">
        <f t="shared" si="0"/>
        <v>22595.645410712223</v>
      </c>
      <c r="E23" s="23">
        <v>104</v>
      </c>
      <c r="F23" s="24">
        <f t="shared" si="1"/>
        <v>6607.3580562659845</v>
      </c>
      <c r="G23" s="25">
        <v>600</v>
      </c>
      <c r="H23" s="24">
        <f t="shared" si="2"/>
        <v>7747.215905399259</v>
      </c>
      <c r="I23" s="26">
        <f t="shared" si="3"/>
        <v>1826</v>
      </c>
      <c r="J23" s="27">
        <f t="shared" si="4"/>
        <v>36950</v>
      </c>
      <c r="K23" s="28"/>
    </row>
    <row r="24" spans="1:11" ht="38.25">
      <c r="A24" s="11">
        <v>18</v>
      </c>
      <c r="B24" s="8" t="s">
        <v>28</v>
      </c>
      <c r="C24" s="21">
        <v>1126.66</v>
      </c>
      <c r="D24" s="22">
        <f t="shared" si="0"/>
        <v>22689.491852435858</v>
      </c>
      <c r="E24" s="23">
        <v>89</v>
      </c>
      <c r="F24" s="24">
        <f t="shared" si="1"/>
        <v>5654.373721227622</v>
      </c>
      <c r="G24" s="25">
        <v>344</v>
      </c>
      <c r="H24" s="24">
        <f t="shared" si="2"/>
        <v>4441.7371190955755</v>
      </c>
      <c r="I24" s="26">
        <f t="shared" si="3"/>
        <v>1559.66</v>
      </c>
      <c r="J24" s="27">
        <f t="shared" si="4"/>
        <v>32786</v>
      </c>
      <c r="K24" s="28"/>
    </row>
    <row r="25" spans="1:11" ht="25.5">
      <c r="A25" s="11">
        <v>19</v>
      </c>
      <c r="B25" s="8" t="s">
        <v>29</v>
      </c>
      <c r="C25" s="21">
        <v>1074.62</v>
      </c>
      <c r="D25" s="22">
        <f t="shared" si="0"/>
        <v>21641.472790783926</v>
      </c>
      <c r="E25" s="23">
        <v>96</v>
      </c>
      <c r="F25" s="24">
        <f t="shared" si="1"/>
        <v>6099.099744245525</v>
      </c>
      <c r="G25" s="25">
        <v>436</v>
      </c>
      <c r="H25" s="24">
        <f t="shared" si="2"/>
        <v>5629.643557923462</v>
      </c>
      <c r="I25" s="26">
        <f t="shared" si="3"/>
        <v>1606.62</v>
      </c>
      <c r="J25" s="27">
        <f t="shared" si="4"/>
        <v>33370</v>
      </c>
      <c r="K25" s="28"/>
    </row>
    <row r="26" spans="1:11" ht="24.75" customHeight="1">
      <c r="A26" s="11">
        <v>20</v>
      </c>
      <c r="B26" s="8" t="s">
        <v>30</v>
      </c>
      <c r="C26" s="21">
        <v>664.8</v>
      </c>
      <c r="D26" s="22">
        <f t="shared" si="0"/>
        <v>13388.22198666799</v>
      </c>
      <c r="E26" s="23">
        <v>110</v>
      </c>
      <c r="F26" s="24">
        <f t="shared" si="1"/>
        <v>6988.55179028133</v>
      </c>
      <c r="G26" s="25">
        <v>383</v>
      </c>
      <c r="H26" s="24">
        <f t="shared" si="2"/>
        <v>4945.306152946528</v>
      </c>
      <c r="I26" s="26">
        <f t="shared" si="3"/>
        <v>1157.8</v>
      </c>
      <c r="J26" s="27">
        <f t="shared" si="4"/>
        <v>25322</v>
      </c>
      <c r="K26" s="28"/>
    </row>
    <row r="27" spans="1:11" ht="12.75">
      <c r="A27" s="11">
        <v>21</v>
      </c>
      <c r="B27" s="8" t="s">
        <v>31</v>
      </c>
      <c r="C27" s="21">
        <v>986</v>
      </c>
      <c r="D27" s="22">
        <f t="shared" si="0"/>
        <v>19856.77930032286</v>
      </c>
      <c r="E27" s="23">
        <v>112</v>
      </c>
      <c r="F27" s="24">
        <f t="shared" si="1"/>
        <v>7115.616368286445</v>
      </c>
      <c r="G27" s="25">
        <v>436</v>
      </c>
      <c r="H27" s="24">
        <f t="shared" si="2"/>
        <v>5629.643557923462</v>
      </c>
      <c r="I27" s="26">
        <f t="shared" si="3"/>
        <v>1534</v>
      </c>
      <c r="J27" s="27">
        <f t="shared" si="4"/>
        <v>32602</v>
      </c>
      <c r="K27" s="28"/>
    </row>
    <row r="28" spans="1:11" ht="12.75">
      <c r="A28" s="11">
        <v>22</v>
      </c>
      <c r="B28" s="8" t="s">
        <v>32</v>
      </c>
      <c r="C28" s="21">
        <v>439.16</v>
      </c>
      <c r="D28" s="22">
        <f t="shared" si="0"/>
        <v>8844.120889989645</v>
      </c>
      <c r="E28" s="23">
        <v>130</v>
      </c>
      <c r="F28" s="24">
        <f t="shared" si="1"/>
        <v>8259.19757033248</v>
      </c>
      <c r="G28" s="25">
        <v>584</v>
      </c>
      <c r="H28" s="24">
        <f t="shared" si="2"/>
        <v>7540.623481255279</v>
      </c>
      <c r="I28" s="26">
        <f t="shared" si="3"/>
        <v>1153.16</v>
      </c>
      <c r="J28" s="27">
        <f t="shared" si="4"/>
        <v>24644</v>
      </c>
      <c r="K28" s="28"/>
    </row>
    <row r="29" spans="1:11" ht="12.75">
      <c r="A29" s="11">
        <v>23</v>
      </c>
      <c r="B29" s="8" t="s">
        <v>33</v>
      </c>
      <c r="C29" s="21">
        <v>257.16</v>
      </c>
      <c r="D29" s="22">
        <f t="shared" si="0"/>
        <v>5178.873595203882</v>
      </c>
      <c r="E29" s="23">
        <v>66</v>
      </c>
      <c r="F29" s="24">
        <f t="shared" si="1"/>
        <v>4193.1310741687985</v>
      </c>
      <c r="G29" s="25">
        <v>387</v>
      </c>
      <c r="H29" s="24">
        <f t="shared" si="2"/>
        <v>4996.954258982522</v>
      </c>
      <c r="I29" s="26">
        <f t="shared" si="3"/>
        <v>710.1600000000001</v>
      </c>
      <c r="J29" s="27">
        <f t="shared" si="4"/>
        <v>14369</v>
      </c>
      <c r="K29" s="28"/>
    </row>
    <row r="30" spans="1:11" ht="12.75">
      <c r="A30" s="11">
        <v>24</v>
      </c>
      <c r="B30" s="8" t="s">
        <v>34</v>
      </c>
      <c r="C30" s="21">
        <v>544.88</v>
      </c>
      <c r="D30" s="22">
        <f t="shared" si="0"/>
        <v>10973.186516389373</v>
      </c>
      <c r="E30" s="23">
        <v>95</v>
      </c>
      <c r="F30" s="24">
        <f t="shared" si="1"/>
        <v>6035.567455242967</v>
      </c>
      <c r="G30" s="25">
        <v>404</v>
      </c>
      <c r="H30" s="24">
        <f t="shared" si="2"/>
        <v>5216.458709635502</v>
      </c>
      <c r="I30" s="26">
        <f t="shared" si="3"/>
        <v>1043.88</v>
      </c>
      <c r="J30" s="27">
        <f t="shared" si="4"/>
        <v>22225</v>
      </c>
      <c r="K30" s="28"/>
    </row>
    <row r="31" spans="1:11" ht="12.75">
      <c r="A31" s="11">
        <v>25</v>
      </c>
      <c r="B31" s="8" t="s">
        <v>35</v>
      </c>
      <c r="C31" s="21">
        <v>639.96</v>
      </c>
      <c r="D31" s="22">
        <f t="shared" si="0"/>
        <v>12887.976147093936</v>
      </c>
      <c r="E31" s="23">
        <v>116</v>
      </c>
      <c r="F31" s="24">
        <f t="shared" si="1"/>
        <v>7369.745524296675</v>
      </c>
      <c r="G31" s="25">
        <v>595</v>
      </c>
      <c r="H31" s="24">
        <f t="shared" si="2"/>
        <v>7682.655772854266</v>
      </c>
      <c r="I31" s="26">
        <f t="shared" si="3"/>
        <v>1350.96</v>
      </c>
      <c r="J31" s="27">
        <f>ROUND(D31+F31+H31,0)+1</f>
        <v>27941</v>
      </c>
      <c r="K31" s="28"/>
    </row>
    <row r="32" spans="1:10" ht="12.75">
      <c r="A32" s="34">
        <v>25</v>
      </c>
      <c r="B32" s="35" t="s">
        <v>36</v>
      </c>
      <c r="C32" s="36">
        <f aca="true" t="shared" si="5" ref="C32:J32">SUM(C7:C31)</f>
        <v>19735.96</v>
      </c>
      <c r="D32" s="36">
        <f t="shared" si="5"/>
        <v>397456.99999999994</v>
      </c>
      <c r="E32" s="36">
        <f t="shared" si="5"/>
        <v>3128</v>
      </c>
      <c r="F32" s="36">
        <f t="shared" si="5"/>
        <v>198729.00000000003</v>
      </c>
      <c r="G32" s="36">
        <f t="shared" si="5"/>
        <v>15391</v>
      </c>
      <c r="H32" s="36">
        <f t="shared" si="5"/>
        <v>198729.00000000003</v>
      </c>
      <c r="I32" s="36">
        <f t="shared" si="5"/>
        <v>38254.96</v>
      </c>
      <c r="J32" s="36">
        <f t="shared" si="5"/>
        <v>794915</v>
      </c>
    </row>
    <row r="33" spans="1:10" ht="12.75">
      <c r="A33" s="11"/>
      <c r="B33" s="8"/>
      <c r="C33" s="20"/>
      <c r="D33" s="13"/>
      <c r="E33" s="20"/>
      <c r="F33" s="13"/>
      <c r="G33" s="20"/>
      <c r="H33" s="13"/>
      <c r="I33" s="37"/>
      <c r="J33" s="13"/>
    </row>
    <row r="34" spans="1:10" ht="12.75">
      <c r="A34" s="11"/>
      <c r="B34" s="8" t="s">
        <v>37</v>
      </c>
      <c r="C34" s="20"/>
      <c r="D34" s="13"/>
      <c r="E34" s="20"/>
      <c r="F34" s="13"/>
      <c r="G34" s="20"/>
      <c r="H34" s="13"/>
      <c r="I34" s="37"/>
      <c r="J34" s="13"/>
    </row>
    <row r="35" spans="1:10" ht="12.75">
      <c r="A35" s="11"/>
      <c r="B35" s="8"/>
      <c r="C35" s="20"/>
      <c r="D35" s="13">
        <v>24585</v>
      </c>
      <c r="E35" s="20"/>
      <c r="F35" s="13"/>
      <c r="G35" s="20"/>
      <c r="H35" s="13"/>
      <c r="I35" s="37"/>
      <c r="J35" s="13"/>
    </row>
    <row r="36" spans="1:10" ht="12.75">
      <c r="A36" s="11"/>
      <c r="B36" s="8"/>
      <c r="C36" s="20"/>
      <c r="D36" s="38">
        <f>D35/C45</f>
        <v>14.609579272640836</v>
      </c>
      <c r="E36" s="20"/>
      <c r="F36" s="13"/>
      <c r="G36" s="20"/>
      <c r="H36" s="13"/>
      <c r="I36" s="37"/>
      <c r="J36" s="13"/>
    </row>
    <row r="37" spans="1:10" ht="12.75">
      <c r="A37" s="11">
        <v>1</v>
      </c>
      <c r="B37" s="8" t="s">
        <v>38</v>
      </c>
      <c r="C37" s="26">
        <v>288.5</v>
      </c>
      <c r="D37" s="39">
        <f aca="true" t="shared" si="6" ref="D37:D44">C37*$D$36</f>
        <v>4214.863620156882</v>
      </c>
      <c r="E37" s="20"/>
      <c r="F37" s="13"/>
      <c r="G37" s="20"/>
      <c r="H37" s="13"/>
      <c r="I37" s="40">
        <f aca="true" t="shared" si="7" ref="I37:I44">C37</f>
        <v>288.5</v>
      </c>
      <c r="J37" s="41">
        <f aca="true" t="shared" si="8" ref="J37:J43">ROUND(D37,0)</f>
        <v>4215</v>
      </c>
    </row>
    <row r="38" spans="1:10" ht="12.75">
      <c r="A38" s="11">
        <v>2</v>
      </c>
      <c r="B38" s="8" t="s">
        <v>39</v>
      </c>
      <c r="C38" s="26">
        <v>250</v>
      </c>
      <c r="D38" s="39">
        <f t="shared" si="6"/>
        <v>3652.394818160209</v>
      </c>
      <c r="E38" s="20"/>
      <c r="F38" s="13"/>
      <c r="G38" s="20"/>
      <c r="H38" s="13"/>
      <c r="I38" s="40">
        <f t="shared" si="7"/>
        <v>250</v>
      </c>
      <c r="J38" s="41">
        <f t="shared" si="8"/>
        <v>3652</v>
      </c>
    </row>
    <row r="39" spans="1:10" ht="12.75">
      <c r="A39" s="11">
        <v>3</v>
      </c>
      <c r="B39" s="9" t="s">
        <v>40</v>
      </c>
      <c r="C39" s="26">
        <v>162.8</v>
      </c>
      <c r="D39" s="39">
        <f t="shared" si="6"/>
        <v>2378.439505585928</v>
      </c>
      <c r="E39" s="20"/>
      <c r="F39" s="13"/>
      <c r="G39" s="20"/>
      <c r="H39" s="13"/>
      <c r="I39" s="40">
        <f t="shared" si="7"/>
        <v>162.8</v>
      </c>
      <c r="J39" s="41">
        <f t="shared" si="8"/>
        <v>2378</v>
      </c>
    </row>
    <row r="40" spans="1:10" ht="25.5">
      <c r="A40" s="11">
        <v>4</v>
      </c>
      <c r="B40" s="8" t="s">
        <v>41</v>
      </c>
      <c r="C40" s="26">
        <v>306.5</v>
      </c>
      <c r="D40" s="39">
        <f t="shared" si="6"/>
        <v>4477.836047064417</v>
      </c>
      <c r="E40" s="20"/>
      <c r="F40" s="13"/>
      <c r="G40" s="20"/>
      <c r="H40" s="13"/>
      <c r="I40" s="40">
        <f t="shared" si="7"/>
        <v>306.5</v>
      </c>
      <c r="J40" s="41">
        <f t="shared" si="8"/>
        <v>4478</v>
      </c>
    </row>
    <row r="41" spans="1:10" ht="25.5">
      <c r="A41" s="11">
        <v>5</v>
      </c>
      <c r="B41" s="8" t="s">
        <v>27</v>
      </c>
      <c r="C41" s="26">
        <v>269</v>
      </c>
      <c r="D41" s="39">
        <f t="shared" si="6"/>
        <v>3929.976824340385</v>
      </c>
      <c r="E41" s="20"/>
      <c r="F41" s="13"/>
      <c r="G41" s="20"/>
      <c r="H41" s="13"/>
      <c r="I41" s="40">
        <f t="shared" si="7"/>
        <v>269</v>
      </c>
      <c r="J41" s="41">
        <f t="shared" si="8"/>
        <v>3930</v>
      </c>
    </row>
    <row r="42" spans="1:10" ht="12.75">
      <c r="A42" s="11">
        <v>6</v>
      </c>
      <c r="B42" s="8" t="s">
        <v>31</v>
      </c>
      <c r="C42" s="26">
        <v>220</v>
      </c>
      <c r="D42" s="39">
        <f t="shared" si="6"/>
        <v>3214.107439980984</v>
      </c>
      <c r="E42" s="20"/>
      <c r="F42" s="13"/>
      <c r="G42" s="20"/>
      <c r="H42" s="13"/>
      <c r="I42" s="40">
        <f t="shared" si="7"/>
        <v>220</v>
      </c>
      <c r="J42" s="41">
        <f t="shared" si="8"/>
        <v>3214</v>
      </c>
    </row>
    <row r="43" spans="1:10" ht="25.5">
      <c r="A43" s="11">
        <v>7</v>
      </c>
      <c r="B43" s="8" t="s">
        <v>26</v>
      </c>
      <c r="C43" s="26">
        <v>99</v>
      </c>
      <c r="D43" s="39">
        <f t="shared" si="6"/>
        <v>1446.3483479914428</v>
      </c>
      <c r="E43" s="20"/>
      <c r="F43" s="13"/>
      <c r="G43" s="20"/>
      <c r="H43" s="13"/>
      <c r="I43" s="40">
        <f t="shared" si="7"/>
        <v>99</v>
      </c>
      <c r="J43" s="41">
        <f t="shared" si="8"/>
        <v>1446</v>
      </c>
    </row>
    <row r="44" spans="1:10" ht="12.75">
      <c r="A44" s="11">
        <v>8</v>
      </c>
      <c r="B44" s="8" t="s">
        <v>35</v>
      </c>
      <c r="C44" s="26">
        <v>87</v>
      </c>
      <c r="D44" s="39">
        <f t="shared" si="6"/>
        <v>1271.0333967197528</v>
      </c>
      <c r="E44" s="20"/>
      <c r="F44" s="13"/>
      <c r="G44" s="20"/>
      <c r="H44" s="13"/>
      <c r="I44" s="40">
        <f t="shared" si="7"/>
        <v>87</v>
      </c>
      <c r="J44" s="41">
        <f>ROUND(D44,0)+1</f>
        <v>1272</v>
      </c>
    </row>
    <row r="45" spans="1:10" ht="12.75">
      <c r="A45" s="11"/>
      <c r="B45" s="8" t="s">
        <v>42</v>
      </c>
      <c r="C45" s="42">
        <f aca="true" t="shared" si="9" ref="C45:J45">SUM(C37:C44)</f>
        <v>1682.8</v>
      </c>
      <c r="D45" s="42">
        <f t="shared" si="9"/>
        <v>24585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1682.8</v>
      </c>
      <c r="J45" s="42">
        <f t="shared" si="9"/>
        <v>24585</v>
      </c>
    </row>
    <row r="46" spans="1:9" ht="12.75">
      <c r="A46" s="11"/>
      <c r="B46" s="8"/>
      <c r="C46" s="20"/>
      <c r="D46" s="13"/>
      <c r="E46" s="20"/>
      <c r="F46" s="13"/>
      <c r="G46" s="20"/>
      <c r="H46" s="13"/>
      <c r="I46" s="37"/>
    </row>
    <row r="47" spans="1:10" ht="12.75">
      <c r="A47" s="11"/>
      <c r="B47" s="8" t="s">
        <v>43</v>
      </c>
      <c r="C47" s="20"/>
      <c r="D47" s="13"/>
      <c r="E47" s="20"/>
      <c r="F47" s="13"/>
      <c r="G47" s="20"/>
      <c r="H47" s="13"/>
      <c r="I47" s="37"/>
      <c r="J47" s="43">
        <f>J32+J45</f>
        <v>819500</v>
      </c>
    </row>
    <row r="53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4">
      <selection activeCell="J13" sqref="J13"/>
    </sheetView>
  </sheetViews>
  <sheetFormatPr defaultColWidth="12.57421875" defaultRowHeight="12.75"/>
  <cols>
    <col min="1" max="1" width="5.7109375" style="1" customWidth="1"/>
    <col min="2" max="2" width="33.7109375" style="2" customWidth="1"/>
    <col min="3" max="3" width="11.140625" style="3" customWidth="1"/>
    <col min="4" max="4" width="12.7109375" style="1" customWidth="1"/>
    <col min="5" max="5" width="9.00390625" style="3" customWidth="1"/>
    <col min="6" max="6" width="12.28125" style="1" customWidth="1"/>
    <col min="7" max="7" width="9.421875" style="3" customWidth="1"/>
    <col min="8" max="8" width="11.57421875" style="1" customWidth="1"/>
    <col min="9" max="9" width="11.57421875" style="3" customWidth="1"/>
    <col min="10" max="239" width="11.57421875" style="1" customWidth="1"/>
    <col min="240" max="16384" width="11.57421875" style="4" customWidth="1"/>
  </cols>
  <sheetData>
    <row r="1" spans="1:9" ht="14.25">
      <c r="A1" s="5" t="s">
        <v>0</v>
      </c>
      <c r="B1" s="6"/>
      <c r="C1" s="7"/>
      <c r="D1" s="5"/>
      <c r="E1" s="7"/>
      <c r="F1" s="5"/>
      <c r="G1" s="7"/>
      <c r="H1" s="5"/>
      <c r="I1" s="7"/>
    </row>
    <row r="2" spans="1:9" ht="14.25">
      <c r="A2" s="5"/>
      <c r="B2" s="6"/>
      <c r="C2" s="7"/>
      <c r="D2" s="5"/>
      <c r="E2" s="7"/>
      <c r="F2" s="5"/>
      <c r="G2" s="7"/>
      <c r="H2" s="5"/>
      <c r="I2" s="7"/>
    </row>
    <row r="3" spans="1:10" s="2" customFormat="1" ht="64.5" customHeight="1">
      <c r="A3" s="8" t="s">
        <v>1</v>
      </c>
      <c r="B3" s="8" t="s">
        <v>2</v>
      </c>
      <c r="C3" s="9" t="s">
        <v>3</v>
      </c>
      <c r="D3" s="8">
        <v>397457</v>
      </c>
      <c r="E3" s="9" t="s">
        <v>4</v>
      </c>
      <c r="F3" s="8">
        <v>198729</v>
      </c>
      <c r="G3" s="9" t="s">
        <v>5</v>
      </c>
      <c r="H3" s="8">
        <v>198729</v>
      </c>
      <c r="I3" s="10" t="s">
        <v>6</v>
      </c>
      <c r="J3" s="8" t="s">
        <v>7</v>
      </c>
    </row>
    <row r="4" spans="1:10" ht="14.25">
      <c r="A4" s="11"/>
      <c r="B4" s="8"/>
      <c r="C4" s="12" t="s">
        <v>8</v>
      </c>
      <c r="D4" s="11" t="s">
        <v>9</v>
      </c>
      <c r="E4" s="12" t="s">
        <v>8</v>
      </c>
      <c r="F4" s="11" t="s">
        <v>9</v>
      </c>
      <c r="G4" s="12" t="s">
        <v>8</v>
      </c>
      <c r="H4" s="11" t="s">
        <v>9</v>
      </c>
      <c r="I4" s="10"/>
      <c r="J4" s="13"/>
    </row>
    <row r="5" spans="1:10" ht="14.25">
      <c r="A5" s="14">
        <v>0</v>
      </c>
      <c r="B5" s="15">
        <v>1</v>
      </c>
      <c r="C5" s="16"/>
      <c r="D5" s="17">
        <v>20.138721399921767</v>
      </c>
      <c r="E5" s="16"/>
      <c r="F5" s="18">
        <v>63.53228900255755</v>
      </c>
      <c r="G5" s="16"/>
      <c r="H5" s="18">
        <v>12.912026508998766</v>
      </c>
      <c r="I5" s="19"/>
      <c r="J5" s="13"/>
    </row>
    <row r="6" spans="1:10" ht="14.25">
      <c r="A6" s="11"/>
      <c r="B6" s="8" t="s">
        <v>10</v>
      </c>
      <c r="C6" s="20"/>
      <c r="D6" s="13"/>
      <c r="E6" s="20"/>
      <c r="F6" s="13"/>
      <c r="G6" s="20"/>
      <c r="H6" s="13"/>
      <c r="I6" s="20"/>
      <c r="J6" s="13"/>
    </row>
    <row r="7" spans="1:11" ht="14.25">
      <c r="A7" s="11">
        <v>1</v>
      </c>
      <c r="B7" s="8" t="s">
        <v>11</v>
      </c>
      <c r="C7" s="21">
        <v>1493.98</v>
      </c>
      <c r="D7" s="22">
        <v>30086.846997055123</v>
      </c>
      <c r="E7" s="23">
        <v>161</v>
      </c>
      <c r="F7" s="24">
        <v>10228.698529411766</v>
      </c>
      <c r="G7" s="25">
        <v>927.5</v>
      </c>
      <c r="H7" s="24">
        <v>11975.904587096355</v>
      </c>
      <c r="I7" s="26">
        <v>2582.48</v>
      </c>
      <c r="J7" s="27">
        <v>52291</v>
      </c>
      <c r="K7" s="28"/>
    </row>
    <row r="8" spans="1:11" ht="14.25">
      <c r="A8" s="11">
        <v>2</v>
      </c>
      <c r="B8" s="8" t="s">
        <v>12</v>
      </c>
      <c r="C8" s="21">
        <v>1405.8</v>
      </c>
      <c r="D8" s="22">
        <v>28311.01454401002</v>
      </c>
      <c r="E8" s="23">
        <v>156</v>
      </c>
      <c r="F8" s="24">
        <v>9911.037084398977</v>
      </c>
      <c r="G8" s="25">
        <v>1031</v>
      </c>
      <c r="H8" s="24">
        <v>13312.299330777727</v>
      </c>
      <c r="I8" s="26">
        <v>2592.8</v>
      </c>
      <c r="J8" s="27">
        <v>51534</v>
      </c>
      <c r="K8" s="28"/>
    </row>
    <row r="9" spans="1:11" ht="14.25">
      <c r="A9" s="11">
        <v>3</v>
      </c>
      <c r="B9" s="8" t="s">
        <v>13</v>
      </c>
      <c r="C9" s="21">
        <v>709.09</v>
      </c>
      <c r="D9" s="22">
        <v>14280.165957470526</v>
      </c>
      <c r="E9" s="23">
        <v>148</v>
      </c>
      <c r="F9" s="24">
        <v>9402.778772378517</v>
      </c>
      <c r="G9" s="25">
        <v>1264</v>
      </c>
      <c r="H9" s="24">
        <v>16320.80150737444</v>
      </c>
      <c r="I9" s="26">
        <v>2121.09</v>
      </c>
      <c r="J9" s="27">
        <v>40004</v>
      </c>
      <c r="K9" s="28"/>
    </row>
    <row r="10" spans="1:11" ht="14.25">
      <c r="A10" s="11">
        <v>4</v>
      </c>
      <c r="B10" s="8" t="s">
        <v>14</v>
      </c>
      <c r="C10" s="21">
        <v>885</v>
      </c>
      <c r="D10" s="22">
        <v>17822.768438930765</v>
      </c>
      <c r="E10" s="23">
        <v>160</v>
      </c>
      <c r="F10" s="24">
        <v>10165.166240409208</v>
      </c>
      <c r="G10" s="25">
        <v>852</v>
      </c>
      <c r="H10" s="24">
        <v>11001.046585666949</v>
      </c>
      <c r="I10" s="26">
        <v>1897</v>
      </c>
      <c r="J10" s="27">
        <v>38989</v>
      </c>
      <c r="K10" s="28"/>
    </row>
    <row r="11" spans="1:11" ht="14.25">
      <c r="A11" s="11">
        <v>5</v>
      </c>
      <c r="B11" s="8" t="s">
        <v>15</v>
      </c>
      <c r="C11" s="21">
        <v>485.9</v>
      </c>
      <c r="D11" s="22">
        <v>9785.404728221985</v>
      </c>
      <c r="E11" s="23">
        <v>143</v>
      </c>
      <c r="F11" s="24">
        <v>9085.11732736573</v>
      </c>
      <c r="G11" s="25">
        <v>588</v>
      </c>
      <c r="H11" s="24">
        <v>7592.271587291274</v>
      </c>
      <c r="I11" s="26">
        <v>1216.9</v>
      </c>
      <c r="J11" s="27">
        <v>26463</v>
      </c>
      <c r="K11" s="28"/>
    </row>
    <row r="12" spans="1:11" ht="14.25">
      <c r="A12" s="11">
        <v>6</v>
      </c>
      <c r="B12" s="8" t="s">
        <v>16</v>
      </c>
      <c r="C12" s="21">
        <v>872</v>
      </c>
      <c r="D12" s="22">
        <v>17560.96506073178</v>
      </c>
      <c r="E12" s="23">
        <v>144</v>
      </c>
      <c r="F12" s="24">
        <v>9148.649616368286</v>
      </c>
      <c r="G12" s="25">
        <v>930</v>
      </c>
      <c r="H12" s="24">
        <v>12008.184653368853</v>
      </c>
      <c r="I12" s="26">
        <v>1946</v>
      </c>
      <c r="J12" s="27">
        <v>38718</v>
      </c>
      <c r="K12" s="28"/>
    </row>
    <row r="13" spans="1:11" ht="14.25">
      <c r="A13" s="11">
        <v>7</v>
      </c>
      <c r="B13" s="29" t="s">
        <v>17</v>
      </c>
      <c r="C13" s="30">
        <v>552.9</v>
      </c>
      <c r="D13" s="44">
        <f aca="true" t="shared" si="0" ref="D13:D20">C13*$D$5</f>
        <v>11134.699062016745</v>
      </c>
      <c r="E13" s="23">
        <v>134</v>
      </c>
      <c r="F13" s="45">
        <f aca="true" t="shared" si="1" ref="F13:F20">E13*$F$5</f>
        <v>8513.326726342711</v>
      </c>
      <c r="G13" s="25">
        <v>544</v>
      </c>
      <c r="H13" s="45">
        <f aca="true" t="shared" si="2" ref="H13:H20">G13*$H$5</f>
        <v>7024.1424208953285</v>
      </c>
      <c r="I13" s="46">
        <f aca="true" t="shared" si="3" ref="I13:I20">C13+E13+G13</f>
        <v>1230.9</v>
      </c>
      <c r="J13" s="47">
        <f aca="true" t="shared" si="4" ref="J13:J20">ROUND(D13+F13+H13,0)</f>
        <v>26672</v>
      </c>
      <c r="K13" s="28"/>
    </row>
    <row r="14" spans="1:11" ht="14.25">
      <c r="A14" s="11">
        <v>8</v>
      </c>
      <c r="B14" s="8" t="s">
        <v>18</v>
      </c>
      <c r="C14" s="21">
        <v>639.8</v>
      </c>
      <c r="D14" s="22">
        <v>12884.753951669945</v>
      </c>
      <c r="E14" s="23">
        <v>144</v>
      </c>
      <c r="F14" s="24">
        <v>9148.649616368286</v>
      </c>
      <c r="G14" s="25">
        <v>712.5</v>
      </c>
      <c r="H14" s="24">
        <v>9199.81888766162</v>
      </c>
      <c r="I14" s="26">
        <v>1496.3</v>
      </c>
      <c r="J14" s="27">
        <v>31233</v>
      </c>
      <c r="K14" s="28"/>
    </row>
    <row r="15" spans="1:11" ht="14.25">
      <c r="A15" s="11">
        <v>9</v>
      </c>
      <c r="B15" s="8" t="s">
        <v>19</v>
      </c>
      <c r="C15" s="21">
        <v>811.6</v>
      </c>
      <c r="D15" s="22">
        <v>16344.586288176506</v>
      </c>
      <c r="E15" s="23">
        <v>148</v>
      </c>
      <c r="F15" s="24">
        <v>9402.778772378517</v>
      </c>
      <c r="G15" s="25">
        <v>652</v>
      </c>
      <c r="H15" s="24">
        <v>8418.641283867195</v>
      </c>
      <c r="I15" s="26">
        <v>1611.6</v>
      </c>
      <c r="J15" s="27">
        <v>34166</v>
      </c>
      <c r="K15" s="28"/>
    </row>
    <row r="16" spans="1:11" ht="14.25">
      <c r="A16" s="11">
        <v>10</v>
      </c>
      <c r="B16" s="8" t="s">
        <v>20</v>
      </c>
      <c r="C16" s="31">
        <v>513.99</v>
      </c>
      <c r="D16" s="22">
        <v>10351.10141234579</v>
      </c>
      <c r="E16" s="32">
        <v>120</v>
      </c>
      <c r="F16" s="24">
        <v>7623.874680306906</v>
      </c>
      <c r="G16" s="33">
        <v>376</v>
      </c>
      <c r="H16" s="24">
        <v>4854.921967383536</v>
      </c>
      <c r="I16" s="26">
        <v>1009.99</v>
      </c>
      <c r="J16" s="27">
        <v>22830</v>
      </c>
      <c r="K16" s="28"/>
    </row>
    <row r="17" spans="1:11" ht="14.25">
      <c r="A17" s="11">
        <v>11</v>
      </c>
      <c r="B17" s="8" t="s">
        <v>21</v>
      </c>
      <c r="C17" s="21">
        <v>696.9</v>
      </c>
      <c r="D17" s="22">
        <v>14034.67494360548</v>
      </c>
      <c r="E17" s="23">
        <v>144</v>
      </c>
      <c r="F17" s="24">
        <v>9148.649616368286</v>
      </c>
      <c r="G17" s="25">
        <v>572</v>
      </c>
      <c r="H17" s="24">
        <v>7385.679163147294</v>
      </c>
      <c r="I17" s="26">
        <v>1412.9</v>
      </c>
      <c r="J17" s="27">
        <v>30569</v>
      </c>
      <c r="K17" s="28"/>
    </row>
    <row r="18" spans="1:11" ht="14.25">
      <c r="A18" s="11">
        <v>12</v>
      </c>
      <c r="B18" s="8" t="s">
        <v>22</v>
      </c>
      <c r="C18" s="21">
        <v>534</v>
      </c>
      <c r="D18" s="22">
        <v>10754.077227558224</v>
      </c>
      <c r="E18" s="23">
        <v>132</v>
      </c>
      <c r="F18" s="24">
        <v>8386.262148337597</v>
      </c>
      <c r="G18" s="25">
        <v>471</v>
      </c>
      <c r="H18" s="24">
        <v>6081.564485738419</v>
      </c>
      <c r="I18" s="26">
        <v>1137</v>
      </c>
      <c r="J18" s="27">
        <v>25222</v>
      </c>
      <c r="K18" s="28"/>
    </row>
    <row r="19" spans="1:11" ht="14.25">
      <c r="A19" s="11">
        <v>13</v>
      </c>
      <c r="B19" s="8" t="s">
        <v>23</v>
      </c>
      <c r="C19" s="21">
        <v>901.26</v>
      </c>
      <c r="D19" s="22">
        <v>18150.22404889349</v>
      </c>
      <c r="E19" s="23">
        <v>148</v>
      </c>
      <c r="F19" s="24">
        <v>9402.778772378517</v>
      </c>
      <c r="G19" s="25">
        <v>874</v>
      </c>
      <c r="H19" s="24">
        <v>11285.111168864922</v>
      </c>
      <c r="I19" s="26">
        <v>1923.26</v>
      </c>
      <c r="J19" s="27">
        <v>38838</v>
      </c>
      <c r="K19" s="28"/>
    </row>
    <row r="20" spans="1:11" ht="14.25">
      <c r="A20" s="11">
        <v>14</v>
      </c>
      <c r="B20" s="29" t="s">
        <v>24</v>
      </c>
      <c r="C20" s="31">
        <v>370.3</v>
      </c>
      <c r="D20" s="44">
        <f t="shared" si="0"/>
        <v>7457.36853439103</v>
      </c>
      <c r="E20" s="32">
        <v>126</v>
      </c>
      <c r="F20" s="45">
        <f t="shared" si="1"/>
        <v>8005.068414322251</v>
      </c>
      <c r="G20" s="33">
        <v>540</v>
      </c>
      <c r="H20" s="45">
        <f t="shared" si="2"/>
        <v>6972.494314859334</v>
      </c>
      <c r="I20" s="46">
        <f t="shared" si="3"/>
        <v>1036.3</v>
      </c>
      <c r="J20" s="47">
        <f t="shared" si="4"/>
        <v>22435</v>
      </c>
      <c r="K20" s="28"/>
    </row>
    <row r="21" spans="1:11" ht="14.25">
      <c r="A21" s="11">
        <v>15</v>
      </c>
      <c r="B21" s="8" t="s">
        <v>25</v>
      </c>
      <c r="C21" s="21">
        <v>585.2</v>
      </c>
      <c r="D21" s="22">
        <v>11785.179763234219</v>
      </c>
      <c r="E21" s="23">
        <v>66</v>
      </c>
      <c r="F21" s="24">
        <v>4193.1310741687985</v>
      </c>
      <c r="G21" s="25">
        <v>264</v>
      </c>
      <c r="H21" s="24">
        <v>3408.7749983756744</v>
      </c>
      <c r="I21" s="26">
        <v>915.2</v>
      </c>
      <c r="J21" s="27">
        <v>19387</v>
      </c>
      <c r="K21" s="28"/>
    </row>
    <row r="22" spans="1:11" ht="26.25">
      <c r="A22" s="11">
        <v>16</v>
      </c>
      <c r="B22" s="8" t="s">
        <v>26</v>
      </c>
      <c r="C22" s="21">
        <v>1388</v>
      </c>
      <c r="D22" s="22">
        <v>27952.545303091414</v>
      </c>
      <c r="E22" s="23">
        <v>136</v>
      </c>
      <c r="F22" s="24">
        <v>8640.391304347826</v>
      </c>
      <c r="G22" s="25">
        <v>624</v>
      </c>
      <c r="H22" s="24">
        <v>8057.10454161523</v>
      </c>
      <c r="I22" s="26">
        <v>2148</v>
      </c>
      <c r="J22" s="27">
        <v>44650</v>
      </c>
      <c r="K22" s="28"/>
    </row>
    <row r="23" spans="1:11" ht="26.25">
      <c r="A23" s="11">
        <v>17</v>
      </c>
      <c r="B23" s="8" t="s">
        <v>27</v>
      </c>
      <c r="C23" s="21">
        <v>1122</v>
      </c>
      <c r="D23" s="22">
        <v>22595.645410712223</v>
      </c>
      <c r="E23" s="23">
        <v>104</v>
      </c>
      <c r="F23" s="24">
        <v>6607.3580562659845</v>
      </c>
      <c r="G23" s="25">
        <v>600</v>
      </c>
      <c r="H23" s="24">
        <v>7747.215905399259</v>
      </c>
      <c r="I23" s="26">
        <v>1826</v>
      </c>
      <c r="J23" s="27">
        <v>36950</v>
      </c>
      <c r="K23" s="28"/>
    </row>
    <row r="24" spans="1:11" ht="38.25">
      <c r="A24" s="11">
        <v>18</v>
      </c>
      <c r="B24" s="8" t="s">
        <v>28</v>
      </c>
      <c r="C24" s="21">
        <v>1126.66</v>
      </c>
      <c r="D24" s="22">
        <v>22689.491852435858</v>
      </c>
      <c r="E24" s="23">
        <v>89</v>
      </c>
      <c r="F24" s="24">
        <v>5654.373721227622</v>
      </c>
      <c r="G24" s="25">
        <v>344</v>
      </c>
      <c r="H24" s="24">
        <v>4441.7371190955755</v>
      </c>
      <c r="I24" s="26">
        <v>1559.66</v>
      </c>
      <c r="J24" s="27">
        <v>32786</v>
      </c>
      <c r="K24" s="28"/>
    </row>
    <row r="25" spans="1:11" ht="26.25">
      <c r="A25" s="11">
        <v>19</v>
      </c>
      <c r="B25" s="8" t="s">
        <v>29</v>
      </c>
      <c r="C25" s="21">
        <v>1074.62</v>
      </c>
      <c r="D25" s="22">
        <v>21641.472790783926</v>
      </c>
      <c r="E25" s="23">
        <v>96</v>
      </c>
      <c r="F25" s="24">
        <v>6099.099744245525</v>
      </c>
      <c r="G25" s="25">
        <v>436</v>
      </c>
      <c r="H25" s="24">
        <v>5629.643557923462</v>
      </c>
      <c r="I25" s="26">
        <v>1606.62</v>
      </c>
      <c r="J25" s="27">
        <v>33370</v>
      </c>
      <c r="K25" s="28"/>
    </row>
    <row r="26" spans="1:11" ht="24.75" customHeight="1">
      <c r="A26" s="11">
        <v>20</v>
      </c>
      <c r="B26" s="8" t="s">
        <v>30</v>
      </c>
      <c r="C26" s="21">
        <v>664.8</v>
      </c>
      <c r="D26" s="22">
        <v>13388.22198666799</v>
      </c>
      <c r="E26" s="23">
        <v>110</v>
      </c>
      <c r="F26" s="24">
        <v>6988.55179028133</v>
      </c>
      <c r="G26" s="25">
        <v>383</v>
      </c>
      <c r="H26" s="24">
        <v>4945.306152946528</v>
      </c>
      <c r="I26" s="26">
        <v>1157.8</v>
      </c>
      <c r="J26" s="27">
        <v>25322</v>
      </c>
      <c r="K26" s="28"/>
    </row>
    <row r="27" spans="1:11" ht="14.25">
      <c r="A27" s="11">
        <v>21</v>
      </c>
      <c r="B27" s="8" t="s">
        <v>31</v>
      </c>
      <c r="C27" s="21">
        <v>986</v>
      </c>
      <c r="D27" s="22">
        <v>19856.77930032286</v>
      </c>
      <c r="E27" s="23">
        <v>112</v>
      </c>
      <c r="F27" s="24">
        <v>7115.616368286445</v>
      </c>
      <c r="G27" s="25">
        <v>436</v>
      </c>
      <c r="H27" s="24">
        <v>5629.643557923462</v>
      </c>
      <c r="I27" s="26">
        <v>1534</v>
      </c>
      <c r="J27" s="27">
        <v>32602</v>
      </c>
      <c r="K27" s="28"/>
    </row>
    <row r="28" spans="1:11" ht="14.25">
      <c r="A28" s="11">
        <v>22</v>
      </c>
      <c r="B28" s="8" t="s">
        <v>32</v>
      </c>
      <c r="C28" s="21">
        <v>439.16</v>
      </c>
      <c r="D28" s="22">
        <v>8844.120889989645</v>
      </c>
      <c r="E28" s="23">
        <v>130</v>
      </c>
      <c r="F28" s="24">
        <v>8259.19757033248</v>
      </c>
      <c r="G28" s="25">
        <v>584</v>
      </c>
      <c r="H28" s="24">
        <v>7540.623481255279</v>
      </c>
      <c r="I28" s="26">
        <v>1153.16</v>
      </c>
      <c r="J28" s="27">
        <v>24644</v>
      </c>
      <c r="K28" s="28"/>
    </row>
    <row r="29" spans="1:11" ht="14.25">
      <c r="A29" s="11">
        <v>23</v>
      </c>
      <c r="B29" s="8" t="s">
        <v>33</v>
      </c>
      <c r="C29" s="21">
        <v>257.16</v>
      </c>
      <c r="D29" s="22">
        <v>5178.873595203882</v>
      </c>
      <c r="E29" s="23">
        <v>66</v>
      </c>
      <c r="F29" s="24">
        <v>4193.1310741687985</v>
      </c>
      <c r="G29" s="25">
        <v>387</v>
      </c>
      <c r="H29" s="24">
        <v>4996.954258982522</v>
      </c>
      <c r="I29" s="26">
        <v>710.1600000000001</v>
      </c>
      <c r="J29" s="27">
        <v>14369</v>
      </c>
      <c r="K29" s="28"/>
    </row>
    <row r="30" spans="1:11" ht="14.25">
      <c r="A30" s="11">
        <v>24</v>
      </c>
      <c r="B30" s="8" t="s">
        <v>34</v>
      </c>
      <c r="C30" s="21">
        <v>544.88</v>
      </c>
      <c r="D30" s="22">
        <v>10973.186516389373</v>
      </c>
      <c r="E30" s="23">
        <v>95</v>
      </c>
      <c r="F30" s="24">
        <v>6035.567455242967</v>
      </c>
      <c r="G30" s="25">
        <v>404</v>
      </c>
      <c r="H30" s="24">
        <v>5216.458709635502</v>
      </c>
      <c r="I30" s="26">
        <v>1043.88</v>
      </c>
      <c r="J30" s="27">
        <v>22225</v>
      </c>
      <c r="K30" s="28"/>
    </row>
    <row r="31" spans="1:11" ht="14.25">
      <c r="A31" s="11">
        <v>25</v>
      </c>
      <c r="B31" s="8" t="s">
        <v>35</v>
      </c>
      <c r="C31" s="21">
        <v>639.96</v>
      </c>
      <c r="D31" s="22">
        <v>12887.976147093936</v>
      </c>
      <c r="E31" s="23">
        <v>116</v>
      </c>
      <c r="F31" s="24">
        <v>7369.745524296675</v>
      </c>
      <c r="G31" s="25">
        <v>595</v>
      </c>
      <c r="H31" s="24">
        <v>7682.655772854266</v>
      </c>
      <c r="I31" s="26">
        <v>1350.96</v>
      </c>
      <c r="J31" s="27">
        <v>27941</v>
      </c>
      <c r="K31" s="28"/>
    </row>
    <row r="32" spans="1:10" ht="14.25">
      <c r="A32" s="34">
        <v>25</v>
      </c>
      <c r="B32" s="35" t="s">
        <v>36</v>
      </c>
      <c r="C32" s="36">
        <f aca="true" t="shared" si="5" ref="C32:J32">SUM(C7:C31)</f>
        <v>19700.96</v>
      </c>
      <c r="D32" s="36">
        <f t="shared" si="5"/>
        <v>396752.14475100266</v>
      </c>
      <c r="E32" s="36">
        <f t="shared" si="5"/>
        <v>3128</v>
      </c>
      <c r="F32" s="36">
        <f t="shared" si="5"/>
        <v>198729.00000000003</v>
      </c>
      <c r="G32" s="36">
        <f t="shared" si="5"/>
        <v>15391</v>
      </c>
      <c r="H32" s="36">
        <f t="shared" si="5"/>
        <v>198729.00000000003</v>
      </c>
      <c r="I32" s="36">
        <f t="shared" si="5"/>
        <v>38219.96</v>
      </c>
      <c r="J32" s="36">
        <f t="shared" si="5"/>
        <v>794210</v>
      </c>
    </row>
    <row r="33" spans="1:10" ht="14.25">
      <c r="A33" s="11"/>
      <c r="B33" s="8"/>
      <c r="C33" s="20"/>
      <c r="D33" s="13"/>
      <c r="E33" s="20"/>
      <c r="F33" s="13"/>
      <c r="G33" s="20"/>
      <c r="H33" s="13"/>
      <c r="I33" s="37"/>
      <c r="J33" s="13"/>
    </row>
    <row r="34" spans="1:10" ht="14.25">
      <c r="A34" s="11"/>
      <c r="B34" s="8" t="s">
        <v>37</v>
      </c>
      <c r="C34" s="20"/>
      <c r="D34" s="13"/>
      <c r="E34" s="20"/>
      <c r="F34" s="13"/>
      <c r="G34" s="20"/>
      <c r="H34" s="13"/>
      <c r="I34" s="37"/>
      <c r="J34" s="13"/>
    </row>
    <row r="35" spans="1:10" ht="14.25">
      <c r="A35" s="11"/>
      <c r="B35" s="8"/>
      <c r="C35" s="20"/>
      <c r="D35" s="13">
        <v>24585</v>
      </c>
      <c r="E35" s="20"/>
      <c r="F35" s="13"/>
      <c r="G35" s="20"/>
      <c r="H35" s="13"/>
      <c r="I35" s="37"/>
      <c r="J35" s="13"/>
    </row>
    <row r="36" spans="1:10" ht="14.25">
      <c r="A36" s="11"/>
      <c r="B36" s="8"/>
      <c r="C36" s="20"/>
      <c r="D36" s="38">
        <v>14.609579272640836</v>
      </c>
      <c r="E36" s="20"/>
      <c r="F36" s="13"/>
      <c r="G36" s="20"/>
      <c r="H36" s="13"/>
      <c r="I36" s="37"/>
      <c r="J36" s="13"/>
    </row>
    <row r="37" spans="1:10" ht="14.25">
      <c r="A37" s="11">
        <v>1</v>
      </c>
      <c r="B37" s="8" t="s">
        <v>38</v>
      </c>
      <c r="C37" s="26">
        <v>288.5</v>
      </c>
      <c r="D37" s="39">
        <v>4214.863620156882</v>
      </c>
      <c r="E37" s="20"/>
      <c r="F37" s="13"/>
      <c r="G37" s="20"/>
      <c r="H37" s="13"/>
      <c r="I37" s="40">
        <v>288.5</v>
      </c>
      <c r="J37" s="41">
        <v>4215</v>
      </c>
    </row>
    <row r="38" spans="1:10" ht="14.25">
      <c r="A38" s="11">
        <v>2</v>
      </c>
      <c r="B38" s="8" t="s">
        <v>39</v>
      </c>
      <c r="C38" s="26">
        <v>250</v>
      </c>
      <c r="D38" s="39">
        <v>3652.394818160209</v>
      </c>
      <c r="E38" s="20"/>
      <c r="F38" s="13"/>
      <c r="G38" s="20"/>
      <c r="H38" s="13"/>
      <c r="I38" s="40">
        <v>250</v>
      </c>
      <c r="J38" s="41">
        <v>3652</v>
      </c>
    </row>
    <row r="39" spans="1:10" ht="14.25">
      <c r="A39" s="11">
        <v>3</v>
      </c>
      <c r="B39" s="9" t="s">
        <v>40</v>
      </c>
      <c r="C39" s="26">
        <v>162.8</v>
      </c>
      <c r="D39" s="39">
        <v>2378.439505585928</v>
      </c>
      <c r="E39" s="20"/>
      <c r="F39" s="13"/>
      <c r="G39" s="20"/>
      <c r="H39" s="13"/>
      <c r="I39" s="40">
        <v>162.8</v>
      </c>
      <c r="J39" s="41">
        <v>2378</v>
      </c>
    </row>
    <row r="40" spans="1:10" ht="26.25">
      <c r="A40" s="11">
        <v>4</v>
      </c>
      <c r="B40" s="8" t="s">
        <v>41</v>
      </c>
      <c r="C40" s="26">
        <v>306.5</v>
      </c>
      <c r="D40" s="39">
        <v>4477.836047064417</v>
      </c>
      <c r="E40" s="20"/>
      <c r="F40" s="13"/>
      <c r="G40" s="20"/>
      <c r="H40" s="13"/>
      <c r="I40" s="40">
        <v>306.5</v>
      </c>
      <c r="J40" s="41">
        <v>4478</v>
      </c>
    </row>
    <row r="41" spans="1:10" ht="26.25">
      <c r="A41" s="11">
        <v>5</v>
      </c>
      <c r="B41" s="8" t="s">
        <v>27</v>
      </c>
      <c r="C41" s="26">
        <v>269</v>
      </c>
      <c r="D41" s="39">
        <v>3929.976824340385</v>
      </c>
      <c r="E41" s="20"/>
      <c r="F41" s="13"/>
      <c r="G41" s="20"/>
      <c r="H41" s="13"/>
      <c r="I41" s="40">
        <v>269</v>
      </c>
      <c r="J41" s="41">
        <v>3930</v>
      </c>
    </row>
    <row r="42" spans="1:10" ht="14.25">
      <c r="A42" s="11">
        <v>6</v>
      </c>
      <c r="B42" s="8" t="s">
        <v>31</v>
      </c>
      <c r="C42" s="26">
        <v>220</v>
      </c>
      <c r="D42" s="39">
        <v>3214.107439980984</v>
      </c>
      <c r="E42" s="20"/>
      <c r="F42" s="13"/>
      <c r="G42" s="20"/>
      <c r="H42" s="13"/>
      <c r="I42" s="40">
        <v>220</v>
      </c>
      <c r="J42" s="41">
        <v>3214</v>
      </c>
    </row>
    <row r="43" spans="1:10" ht="26.25">
      <c r="A43" s="11">
        <v>7</v>
      </c>
      <c r="B43" s="8" t="s">
        <v>26</v>
      </c>
      <c r="C43" s="26">
        <v>99</v>
      </c>
      <c r="D43" s="39">
        <v>1446.3483479914428</v>
      </c>
      <c r="E43" s="20"/>
      <c r="F43" s="13"/>
      <c r="G43" s="20"/>
      <c r="H43" s="13"/>
      <c r="I43" s="40">
        <v>99</v>
      </c>
      <c r="J43" s="41">
        <v>1446</v>
      </c>
    </row>
    <row r="44" spans="1:10" ht="14.25">
      <c r="A44" s="11">
        <v>8</v>
      </c>
      <c r="B44" s="8" t="s">
        <v>35</v>
      </c>
      <c r="C44" s="26">
        <v>87</v>
      </c>
      <c r="D44" s="39">
        <v>1271.0333967197528</v>
      </c>
      <c r="E44" s="20"/>
      <c r="F44" s="13"/>
      <c r="G44" s="20"/>
      <c r="H44" s="13"/>
      <c r="I44" s="40">
        <v>87</v>
      </c>
      <c r="J44" s="41">
        <v>1272</v>
      </c>
    </row>
    <row r="45" spans="1:10" ht="14.25">
      <c r="A45" s="11"/>
      <c r="B45" s="8" t="s">
        <v>42</v>
      </c>
      <c r="C45" s="42">
        <v>1682.8</v>
      </c>
      <c r="D45" s="42">
        <v>24585</v>
      </c>
      <c r="E45" s="42">
        <v>0</v>
      </c>
      <c r="F45" s="42">
        <v>0</v>
      </c>
      <c r="G45" s="42">
        <v>0</v>
      </c>
      <c r="H45" s="42">
        <v>0</v>
      </c>
      <c r="I45" s="42">
        <v>1682.8</v>
      </c>
      <c r="J45" s="42">
        <v>24585</v>
      </c>
    </row>
    <row r="46" spans="1:9" ht="14.25">
      <c r="A46" s="11"/>
      <c r="B46" s="8"/>
      <c r="C46" s="20"/>
      <c r="D46" s="13"/>
      <c r="E46" s="20"/>
      <c r="F46" s="13"/>
      <c r="G46" s="20"/>
      <c r="H46" s="13"/>
      <c r="I46" s="37"/>
    </row>
    <row r="47" spans="1:10" ht="14.25">
      <c r="A47" s="11"/>
      <c r="B47" s="8" t="s">
        <v>43</v>
      </c>
      <c r="C47" s="20"/>
      <c r="D47" s="13"/>
      <c r="E47" s="20"/>
      <c r="F47" s="13"/>
      <c r="G47" s="20"/>
      <c r="H47" s="13"/>
      <c r="I47" s="37"/>
      <c r="J47" s="43">
        <v>819500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8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2020-04-08T06:30:52Z</cp:lastPrinted>
  <dcterms:modified xsi:type="dcterms:W3CDTF">2020-04-08T06:33:13Z</dcterms:modified>
  <cp:category/>
  <cp:version/>
  <cp:contentType/>
  <cp:contentStatus/>
  <cp:revision>7</cp:revision>
</cp:coreProperties>
</file>