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945" firstSheet="2" activeTab="6"/>
  </bookViews>
  <sheets>
    <sheet name="centralizator" sheetId="1" r:id="rId1"/>
    <sheet name="Anexa 1-SC-DRG-2014" sheetId="2" r:id="rId2"/>
    <sheet name="Anexa 2 SUMA cr-recup 2013 " sheetId="3" r:id="rId3"/>
    <sheet name="Anexa 2a serv. paliative-2013 " sheetId="4" r:id="rId4"/>
    <sheet name="Anexa 2b-cazuri de diminuat cr" sheetId="5" r:id="rId5"/>
    <sheet name="Anexa 3 centralizator sp. de zi" sheetId="6" r:id="rId6"/>
    <sheet name="model pacient-fundam tarif" sheetId="7" r:id="rId7"/>
    <sheet name="Lista B.1-TCR" sheetId="8" r:id="rId8"/>
    <sheet name="Lista B.2-TCR " sheetId="9" r:id="rId9"/>
    <sheet name="Lista B.3.1-TSM" sheetId="10" r:id="rId10"/>
    <sheet name="Lista B.3.2-TSM " sheetId="11" r:id="rId11"/>
    <sheet name="Anexa 4-indicat.calitativi" sheetId="12" r:id="rId12"/>
    <sheet name="Fisa fundamentare pe elemente d" sheetId="13" r:id="rId13"/>
  </sheets>
  <definedNames/>
  <calcPr fullCalcOnLoad="1"/>
</workbook>
</file>

<file path=xl/sharedStrings.xml><?xml version="1.0" encoding="utf-8"?>
<sst xmlns="http://schemas.openxmlformats.org/spreadsheetml/2006/main" count="650" uniqueCount="325">
  <si>
    <t>Grad de operabilitate %</t>
  </si>
  <si>
    <t>4.Mortalitatea raportata la numarul total total de externari conform indicatorilor asumati prin contractul de management</t>
  </si>
  <si>
    <t>5.Numar de cazuri de urgenta medico-chirurgicala prezentate in structurile de urgenta(camere de garda), din care numarul cazurilor internate</t>
  </si>
  <si>
    <t>TOTAL CRONICI:</t>
  </si>
  <si>
    <t>Reprezentant legal,</t>
  </si>
  <si>
    <t>x</t>
  </si>
  <si>
    <t>Nr.crt.</t>
  </si>
  <si>
    <t>TOTAL:</t>
  </si>
  <si>
    <t>Manager,</t>
  </si>
  <si>
    <t>Director medical,</t>
  </si>
  <si>
    <t>Director de îngrijiri,</t>
  </si>
  <si>
    <t>Dir.Financiar-contabil,</t>
  </si>
  <si>
    <t>Director pt. cercetare-dezvoltare,</t>
  </si>
  <si>
    <t>UNITATEA SANITARA___________________________</t>
  </si>
  <si>
    <t>UNITATEA SANITARA__________________________</t>
  </si>
  <si>
    <t>.</t>
  </si>
  <si>
    <t>Total sectii cronici</t>
  </si>
  <si>
    <t>Total sectii DRG</t>
  </si>
  <si>
    <t xml:space="preserve"> </t>
  </si>
  <si>
    <r>
      <t xml:space="preserve">Secţiii/compartimente
</t>
    </r>
    <r>
      <rPr>
        <b/>
        <sz val="10"/>
        <color indexed="10"/>
        <rFont val="Arial"/>
        <family val="2"/>
      </rPr>
      <t>prevazute ca structuri distincte</t>
    </r>
    <r>
      <rPr>
        <b/>
        <sz val="10"/>
        <rFont val="Arial"/>
        <family val="2"/>
      </rPr>
      <t xml:space="preserve"> 
in structura spitalului aprobata prin Ordin M.S</t>
    </r>
  </si>
  <si>
    <t>Nr.
crt.</t>
  </si>
  <si>
    <t>Secţiii/compartimente
prevazute ca structuri distincte 
in structura spitalului aprobata prin Ordin M.S</t>
  </si>
  <si>
    <r>
      <t xml:space="preserve">Secţiii/compartimente
</t>
    </r>
    <r>
      <rPr>
        <b/>
        <sz val="10"/>
        <color indexed="10"/>
        <rFont val="Arial"/>
        <family val="2"/>
      </rPr>
      <t xml:space="preserve">prevazute ca structuri distincte </t>
    </r>
    <r>
      <rPr>
        <b/>
        <sz val="10"/>
        <rFont val="Arial"/>
        <family val="2"/>
      </rPr>
      <t xml:space="preserve">
in structura spitalului aprobata prin Ordin M.S</t>
    </r>
  </si>
  <si>
    <t>Răspundem de realitatea si exactitatea datelor.</t>
  </si>
  <si>
    <t>INDICATORI CALITATIVI</t>
  </si>
  <si>
    <t>2.Infectii nosocomiale raportate la numarul total de externari conform indicatorilor asumati prin contractul de management</t>
  </si>
  <si>
    <t xml:space="preserve">SPITALUL……………..  </t>
  </si>
  <si>
    <t>SECTIA……….</t>
  </si>
  <si>
    <t>LEI</t>
  </si>
  <si>
    <t>Element de cheltuiala</t>
  </si>
  <si>
    <t>U.M.</t>
  </si>
  <si>
    <t>Pret unitar</t>
  </si>
  <si>
    <t>VALOARE</t>
  </si>
  <si>
    <t>………..</t>
  </si>
  <si>
    <t>…</t>
  </si>
  <si>
    <t>Denumire unitate sanitara cu paturi</t>
  </si>
  <si>
    <t>lei</t>
  </si>
  <si>
    <t>DURATA DE SPITALIZARE</t>
  </si>
  <si>
    <t>Numar cazuri externate</t>
  </si>
  <si>
    <t>Camera de garda….</t>
  </si>
  <si>
    <t>SECTII SI COMPARTIMENTE DE CRONICI</t>
  </si>
  <si>
    <t>Număr cazuri externate posibil de diminuat</t>
  </si>
  <si>
    <t>4=col.2xcol.3</t>
  </si>
  <si>
    <t>10=col.2*col.3/col.8</t>
  </si>
  <si>
    <t>Anexa 2</t>
  </si>
  <si>
    <t>Anexa 3</t>
  </si>
  <si>
    <t>CPU</t>
  </si>
  <si>
    <t>CPUS</t>
  </si>
  <si>
    <t>Sectia/Compartimentul…..</t>
  </si>
  <si>
    <r>
      <t xml:space="preserve">Secţiii/compartimente
</t>
    </r>
    <r>
      <rPr>
        <b/>
        <sz val="12"/>
        <color indexed="10"/>
        <rFont val="Arial"/>
        <family val="2"/>
      </rPr>
      <t>prevazute ca structuri distincte</t>
    </r>
    <r>
      <rPr>
        <b/>
        <sz val="12"/>
        <rFont val="Arial"/>
        <family val="2"/>
      </rPr>
      <t xml:space="preserve"> 
in structura spitalului aprobata prin Ordin M.S</t>
    </r>
  </si>
  <si>
    <t xml:space="preserve">1.Gradul de complexitate a serviciilor medicale spitalicesti acordate in functie de morbiditatea spitalizata, de dotarea spitalului cu aparatura si de incadrarea cu personal de specialitate </t>
  </si>
  <si>
    <t>Explicatia</t>
  </si>
  <si>
    <t>Nr.cazuri
/servicii</t>
  </si>
  <si>
    <r>
      <t>Spitalizare continua -TOTAL</t>
    </r>
    <r>
      <rPr>
        <b/>
        <sz val="12"/>
        <rFont val="Arial"/>
        <family val="2"/>
      </rPr>
      <t xml:space="preserve">
                  din care:</t>
    </r>
  </si>
  <si>
    <r>
      <t>Spitalizare de zi-TOTAL</t>
    </r>
    <r>
      <rPr>
        <b/>
        <sz val="12"/>
        <rFont val="Arial"/>
        <family val="2"/>
      </rPr>
      <t xml:space="preserve">
                   din care:</t>
    </r>
  </si>
  <si>
    <t>Valoare(lei)</t>
  </si>
  <si>
    <t>Anexa 2b</t>
  </si>
  <si>
    <t xml:space="preserve">TOTAL SPITALIZARE DE ZI </t>
  </si>
  <si>
    <t>Anexa 2a</t>
  </si>
  <si>
    <t>TARIF/SERVICIU MEDICAL sau TARIF/CAZ REZOLVAT</t>
  </si>
  <si>
    <t>….</t>
  </si>
  <si>
    <t>TOTAL SECTII</t>
  </si>
  <si>
    <t>X</t>
  </si>
  <si>
    <t>5=col.3*col.4</t>
  </si>
  <si>
    <t>4=col.2*col.3</t>
  </si>
  <si>
    <t>Anexa 4</t>
  </si>
  <si>
    <t>6= col.5*75%</t>
  </si>
  <si>
    <t>6=col2*col3*col.5</t>
  </si>
  <si>
    <t>4=col.3</t>
  </si>
  <si>
    <t>Categoria de clasificare a spitalului</t>
  </si>
  <si>
    <r>
      <t>Suma contractata</t>
    </r>
    <r>
      <rPr>
        <b/>
        <sz val="10"/>
        <rFont val="Arial"/>
        <family val="2"/>
      </rPr>
      <t xml:space="preserve"> </t>
    </r>
    <r>
      <rPr>
        <b/>
        <sz val="12"/>
        <rFont val="Arial"/>
        <family val="2"/>
      </rPr>
      <t>an 2013</t>
    </r>
    <r>
      <rPr>
        <b/>
        <sz val="10"/>
        <rFont val="Arial"/>
        <family val="2"/>
      </rPr>
      <t xml:space="preserve"> servicii spitalizare continua pacienti acuti
 </t>
    </r>
    <r>
      <rPr>
        <b/>
        <sz val="12"/>
        <rFont val="Arial"/>
        <family val="2"/>
      </rPr>
      <t>DRG (lei)</t>
    </r>
  </si>
  <si>
    <t>10=(Nr_pat x IU_pat / DMS_nat) x ICM x TCP x 85%</t>
  </si>
  <si>
    <t>9 =P x (Nr_pat x IU_pat / DMS_nat) x ICM x TCP</t>
  </si>
  <si>
    <t>11 = (Nr_pat x IU_pat / DMS_nat) x ICM x TCP x (P-3)%,</t>
  </si>
  <si>
    <t>Număr de cazuri externate ce poate fi contractat</t>
  </si>
  <si>
    <t>SUMA CONTRACTATA (SC) an 2014</t>
  </si>
  <si>
    <t>13=col.12*90%</t>
  </si>
  <si>
    <t>14=col.12+25%</t>
  </si>
  <si>
    <t>16= min(col.14.col.15)</t>
  </si>
  <si>
    <t>15=max(col.9,10,11,13)</t>
  </si>
  <si>
    <t>Indicele mediu de utilizare a paturilor la NIVEL NATIONAL pentru sectii/compartimente de cronici stabilit prin NORME 2014</t>
  </si>
  <si>
    <r>
      <t xml:space="preserve">Durata </t>
    </r>
    <r>
      <rPr>
        <b/>
        <sz val="10"/>
        <rFont val="Arial"/>
        <family val="2"/>
      </rPr>
      <t>de spitalizare 
conf.Anexei 25 la Norme 2014</t>
    </r>
  </si>
  <si>
    <t>75% din Durata de spitalizare</t>
  </si>
  <si>
    <r>
      <t xml:space="preserve">Durata de spitalizare </t>
    </r>
    <r>
      <rPr>
        <b/>
        <sz val="10"/>
        <color indexed="12"/>
        <rFont val="Arial"/>
        <family val="2"/>
      </rPr>
      <t xml:space="preserve">acceptata pentru calculul numarului de cazuri estimat a fi externate in anul 2014
</t>
    </r>
    <r>
      <rPr>
        <b/>
        <sz val="10"/>
        <rFont val="Arial"/>
        <family val="2"/>
      </rPr>
      <t>(</t>
    </r>
    <r>
      <rPr>
        <b/>
        <sz val="10"/>
        <rFont val="Arial"/>
        <family val="2"/>
      </rPr>
      <t xml:space="preserve"> calculata conf.art.5 alin(1) lit.b)  pct.1 din Norme 2014)</t>
    </r>
  </si>
  <si>
    <r>
      <t xml:space="preserve">Media cazurilor externate in ultimii 5 ani </t>
    </r>
    <r>
      <rPr>
        <b/>
        <sz val="10"/>
        <rFont val="Arial"/>
        <family val="2"/>
      </rPr>
      <t xml:space="preserve">
(2009-2013)</t>
    </r>
  </si>
  <si>
    <t>MODEL DE PACIENT- SPITALIZARE DE ZI---AN 2014</t>
  </si>
  <si>
    <t>A.  INVESTIGATII PARACLINICE 
total din care:**</t>
  </si>
  <si>
    <t>B.  PROCEDURI/SERVICII MEDICALE total din care:***</t>
  </si>
  <si>
    <t>Nota:</t>
  </si>
  <si>
    <r>
      <t>***La lit.B----Pentru fiecare caz rezolvat cu procedura chirurgicala, se va utiliza</t>
    </r>
    <r>
      <rPr>
        <b/>
        <u val="single"/>
        <sz val="12"/>
        <rFont val="Arial"/>
        <family val="2"/>
      </rPr>
      <t xml:space="preserve"> obligatoriu  </t>
    </r>
    <r>
      <rPr>
        <b/>
        <sz val="12"/>
        <rFont val="Arial"/>
        <family val="2"/>
      </rPr>
      <t>procedura chirurgicala prevazuta in lista B.2, Anexa 22, Norme 2014 si care este corespunzatoare cazului rezolvat .
    Pentru valorificarea procedurilor pentru specialitati medicale si chirurgicale, se vor utiliza tarife comparabile cu Anexa 7 din Norme 2014.</t>
    </r>
  </si>
  <si>
    <t xml:space="preserve">****La lit.C si D-MEDICAMENTE si MATERIALE SANITARE nu se vor cuprinde medicamentele si materialele sanitare specifice nominalizate prin programele nationale de sanatate. </t>
  </si>
  <si>
    <t>C.  MEDICAMENTE total din care:****</t>
  </si>
  <si>
    <t>D.  MATERIALE SANITARE 
total din care:****</t>
  </si>
  <si>
    <t>E.  CHELTUIELI INDIRECTE 
total din care:*****</t>
  </si>
  <si>
    <t>*****La litera E-CHELTUIELI INDIRECTE-pentru fiecare serviciu de spitalizare de zi se vor nominaliza grupele mari de cheltuieli indirecte, iar valoarea totala a acestora nu poate depasi 20% din totalul cheltuielilor cuprinse in fundamentarea tarifului la literele A,B,C si D.</t>
  </si>
  <si>
    <t>F. CONSULTATIE, INTERPRETARE REZULTATE SI CONDUITA TERAPEUTICA******</t>
  </si>
  <si>
    <t>******La litera F-INTERPRETARE REZULTATE  se va cuprinde c/v consultatiei din ambulatoriul de specialitate, pentru fiecare specialitate in parte, luand in considerare si gradul profesional al medicului.</t>
  </si>
  <si>
    <t xml:space="preserve">              Pentru investigatii paraclinice si proceduri care nu se regasesc in Norme 2014, se vor utiliza tarife proprii aprobate de Consiliul de Administratie al spitalului.</t>
  </si>
  <si>
    <t>Calcul % cheltuieli indirecte</t>
  </si>
  <si>
    <t xml:space="preserve">TOTAL </t>
  </si>
  <si>
    <t>Cantitate</t>
  </si>
  <si>
    <t>Cod diagnostic/
Cod procedura chirurgicala</t>
  </si>
  <si>
    <t>** La lit.A--- INVESTIGATII PARACLINICE se vor utiliza tarifele din Anexa 17 din Norme 2014.</t>
  </si>
  <si>
    <t xml:space="preserve"> * In coloana 1 se vor utiliza denumirile exacte prevazute in Anexa 22 Norme 2014, listele B.1, B.2, B.3.1 si B.3.2.</t>
  </si>
  <si>
    <t>Cod diagnostic</t>
  </si>
  <si>
    <t>6=col.4*col.5</t>
  </si>
  <si>
    <r>
      <t xml:space="preserve">SUMA  </t>
    </r>
    <r>
      <rPr>
        <b/>
        <sz val="10"/>
        <rFont val="Arial"/>
        <family val="2"/>
      </rPr>
      <t>(lei )</t>
    </r>
  </si>
  <si>
    <r>
      <t xml:space="preserve">Tarif pe caz rezolvat medical (lei)
</t>
    </r>
    <r>
      <rPr>
        <b/>
        <sz val="9"/>
        <color indexed="10"/>
        <rFont val="Arial"/>
        <family val="2"/>
      </rPr>
      <t>(in limita tarifului maximal din Lista B.1, Anexa 22 din Norme 2014)</t>
    </r>
    <r>
      <rPr>
        <b/>
        <sz val="10"/>
        <rFont val="Arial"/>
        <family val="2"/>
      </rPr>
      <t xml:space="preserve">
</t>
    </r>
  </si>
  <si>
    <t>Tarif pe serviciu 
medical (lei ) 
negociat pe anul 2014</t>
  </si>
  <si>
    <t>SUMA  
(lei)</t>
  </si>
  <si>
    <r>
      <t xml:space="preserve"> </t>
    </r>
    <r>
      <rPr>
        <b/>
        <u val="single"/>
        <sz val="12"/>
        <rFont val="Arial"/>
        <family val="2"/>
      </rPr>
      <t>Nota 1</t>
    </r>
    <r>
      <rPr>
        <b/>
        <sz val="12"/>
        <rFont val="Arial"/>
        <family val="2"/>
      </rPr>
      <t xml:space="preserve">: In situatia in care nu aveti aprobate paturi de spitalizare de zi in structura, in vederea contractarii serviciilor efectuate in regim spitalizare de zi veti prezenta  avizul/aprobarea M.S.  </t>
    </r>
  </si>
  <si>
    <t>LISTA B.1</t>
  </si>
  <si>
    <r>
      <rPr>
        <b/>
        <u val="single"/>
        <sz val="10"/>
        <color indexed="12"/>
        <rFont val="Arial"/>
        <family val="2"/>
      </rPr>
      <t>Nota 1</t>
    </r>
    <r>
      <rPr>
        <b/>
        <sz val="10"/>
        <color indexed="12"/>
        <rFont val="Arial"/>
        <family val="2"/>
      </rPr>
      <t xml:space="preserve">: In situatia in care nu sunt aprobate paturi de spitalizare de zi in structura, in vederea contractarii serviciilor efectuate in regim spitalizare de zi veti prezenta  avizul/aprobarea M.S. </t>
    </r>
  </si>
  <si>
    <r>
      <rPr>
        <b/>
        <u val="single"/>
        <sz val="10"/>
        <color indexed="12"/>
        <rFont val="Arial"/>
        <family val="2"/>
      </rPr>
      <t>Nota 2</t>
    </r>
    <r>
      <rPr>
        <b/>
        <sz val="10"/>
        <color indexed="12"/>
        <rFont val="Arial"/>
        <family val="2"/>
      </rPr>
      <t xml:space="preserve">: Pentru fiecare serviciu medical-caz rezolvat, se va atasa </t>
    </r>
    <r>
      <rPr>
        <b/>
        <u val="single"/>
        <sz val="10"/>
        <color indexed="12"/>
        <rFont val="Arial"/>
        <family val="2"/>
      </rPr>
      <t>Modelul de pacient</t>
    </r>
    <r>
      <rPr>
        <b/>
        <sz val="10"/>
        <color indexed="12"/>
        <rFont val="Arial"/>
        <family val="2"/>
      </rPr>
      <t xml:space="preserve"> conform Anexei  3a si </t>
    </r>
    <r>
      <rPr>
        <b/>
        <u val="single"/>
        <sz val="10"/>
        <color indexed="12"/>
        <rFont val="Arial"/>
        <family val="2"/>
      </rPr>
      <t>Fisa de fundamentare</t>
    </r>
    <r>
      <rPr>
        <b/>
        <sz val="10"/>
        <color indexed="12"/>
        <rFont val="Arial"/>
        <family val="2"/>
      </rPr>
      <t xml:space="preserve"> a tarifului pe elemente de cheltuieli </t>
    </r>
    <r>
      <rPr>
        <b/>
        <sz val="12"/>
        <color indexed="10"/>
        <rFont val="Arial"/>
        <family val="2"/>
      </rPr>
      <t>(in lei)</t>
    </r>
    <r>
      <rPr>
        <b/>
        <sz val="10"/>
        <color indexed="12"/>
        <rFont val="Arial"/>
        <family val="2"/>
      </rPr>
      <t xml:space="preserve"> conform model din Anexa 22A la Norme 2014.</t>
    </r>
  </si>
  <si>
    <r>
      <t xml:space="preserve">Nr.servicii medicale-caz rezolvat medical
</t>
    </r>
    <r>
      <rPr>
        <b/>
        <sz val="10"/>
        <color indexed="12"/>
        <rFont val="Arial"/>
        <family val="2"/>
      </rPr>
      <t>ESTIMAT</t>
    </r>
    <r>
      <rPr>
        <b/>
        <sz val="10"/>
        <rFont val="Arial"/>
        <family val="2"/>
      </rPr>
      <t xml:space="preserve">
</t>
    </r>
    <r>
      <rPr>
        <b/>
        <sz val="10"/>
        <color indexed="12"/>
        <rFont val="Arial"/>
        <family val="2"/>
      </rPr>
      <t>Iunie-Decembrie 2014</t>
    </r>
  </si>
  <si>
    <t>Denumire afectiune (diagnostic) 
-caz rezolvat medical in spitalizare de zi</t>
  </si>
  <si>
    <t>Cap.I lit.B, lista B.1, Anexa 22, Norme 2014</t>
  </si>
  <si>
    <t>LISTA B.2</t>
  </si>
  <si>
    <t>Cap.I lit.B, lista B.2, Anexa 22, Norme 2014</t>
  </si>
  <si>
    <t>Cod procedura</t>
  </si>
  <si>
    <t>Denumire caz rezolvat cu procedura chirurgicala</t>
  </si>
  <si>
    <t>Denumire procedura chirurgicala</t>
  </si>
  <si>
    <t>7=col.5*col.6</t>
  </si>
  <si>
    <r>
      <t xml:space="preserve">Nr.cazuri rezolvate cu procedura chirurgicala
</t>
    </r>
    <r>
      <rPr>
        <b/>
        <sz val="10"/>
        <color indexed="12"/>
        <rFont val="Arial"/>
        <family val="2"/>
      </rPr>
      <t>ESTIMAT</t>
    </r>
    <r>
      <rPr>
        <b/>
        <sz val="10"/>
        <rFont val="Arial"/>
        <family val="2"/>
      </rPr>
      <t xml:space="preserve">
</t>
    </r>
    <r>
      <rPr>
        <b/>
        <sz val="10"/>
        <color indexed="12"/>
        <rFont val="Arial"/>
        <family val="2"/>
      </rPr>
      <t>Iunie-Decembrie 2014</t>
    </r>
  </si>
  <si>
    <r>
      <t xml:space="preserve">Tarif pe caz rezolvat cu procedura chirurgicala (lei)
</t>
    </r>
    <r>
      <rPr>
        <b/>
        <sz val="9"/>
        <color indexed="10"/>
        <rFont val="Arial"/>
        <family val="2"/>
      </rPr>
      <t>(in limita tarifului maximal din Lista B.2, Anexa 22 din Norme 2014)</t>
    </r>
    <r>
      <rPr>
        <b/>
        <sz val="10"/>
        <rFont val="Arial"/>
        <family val="2"/>
      </rPr>
      <t xml:space="preserve">
</t>
    </r>
  </si>
  <si>
    <r>
      <rPr>
        <b/>
        <u val="single"/>
        <sz val="20"/>
        <color indexed="10"/>
        <rFont val="Georgia"/>
        <family val="1"/>
      </rPr>
      <t>B.1-lista afectiunilor (diagnosticelor) medicale-caz rezolvat medical in spitalizare de zi -</t>
    </r>
    <r>
      <rPr>
        <b/>
        <u val="single"/>
        <sz val="16"/>
        <color indexed="10"/>
        <rFont val="Georgia"/>
        <family val="1"/>
      </rPr>
      <t xml:space="preserve">TARIF/CAZ REZOLVAT
</t>
    </r>
    <r>
      <rPr>
        <b/>
        <u val="single"/>
        <sz val="16"/>
        <color indexed="12"/>
        <rFont val="Georgia"/>
        <family val="1"/>
      </rPr>
      <t>IUNIE-DECEMBRIE 2014</t>
    </r>
    <r>
      <rPr>
        <b/>
        <u val="single"/>
        <sz val="18"/>
        <color indexed="10"/>
        <rFont val="Georgia"/>
        <family val="1"/>
      </rPr>
      <t xml:space="preserve">
</t>
    </r>
  </si>
  <si>
    <r>
      <rPr>
        <b/>
        <u val="single"/>
        <sz val="20"/>
        <color indexed="10"/>
        <rFont val="Georgia"/>
        <family val="1"/>
      </rPr>
      <t>B.2-lista cazurilor rezolvate cu procedura chirurgicala-in spitalizare de zi-</t>
    </r>
    <r>
      <rPr>
        <b/>
        <u val="single"/>
        <sz val="16"/>
        <color indexed="10"/>
        <rFont val="Georgia"/>
        <family val="1"/>
      </rPr>
      <t xml:space="preserve">TARIF/CAZ REZOLVAT
</t>
    </r>
    <r>
      <rPr>
        <b/>
        <u val="single"/>
        <sz val="16"/>
        <color indexed="12"/>
        <rFont val="Georgia"/>
        <family val="1"/>
      </rPr>
      <t>IUNIE-DECEMBRIE 2014</t>
    </r>
    <r>
      <rPr>
        <b/>
        <u val="single"/>
        <sz val="18"/>
        <color indexed="10"/>
        <rFont val="Georgia"/>
        <family val="1"/>
      </rPr>
      <t xml:space="preserve">
</t>
    </r>
  </si>
  <si>
    <t>Cap.I lit.B, lista B.3.1, Anexa 22, Norme 2014</t>
  </si>
  <si>
    <t>Denumire 
serviciu medical
(conform listei B.3.1 din Anexa 22 la Norme 2014)</t>
  </si>
  <si>
    <r>
      <rPr>
        <b/>
        <u val="single"/>
        <sz val="18"/>
        <color indexed="10"/>
        <rFont val="Georgia"/>
        <family val="1"/>
      </rPr>
      <t xml:space="preserve">B.3.1-lista serviciilor medicale in regim spitalizare de zi decontate asiguratilor prin-TARIF/SERVICIU MEDICAL /vizita(zi) si pentru care in vederea decontarii nu este necesara inchiderea fisei de spitalizare de zi (FSZ) dupa fiecare vizita(zi)
</t>
    </r>
    <r>
      <rPr>
        <b/>
        <u val="single"/>
        <sz val="18"/>
        <color indexed="12"/>
        <rFont val="Georgia"/>
        <family val="1"/>
      </rPr>
      <t>IUNIE-DECEMBRIE 2014</t>
    </r>
    <r>
      <rPr>
        <b/>
        <u val="single"/>
        <sz val="18"/>
        <color indexed="10"/>
        <rFont val="Georgia"/>
        <family val="1"/>
      </rPr>
      <t xml:space="preserve">
</t>
    </r>
  </si>
  <si>
    <t>LISTA B.3.1</t>
  </si>
  <si>
    <t>LISTA B.3.2</t>
  </si>
  <si>
    <t>Cap.I lit.B, lista B.3.2, Anexa 22, Norme 2014</t>
  </si>
  <si>
    <t>Denumire 
serviciu medical
(conform listei  B.3.2 din Anexa 22 la Norme 2014)</t>
  </si>
  <si>
    <t>3</t>
  </si>
  <si>
    <t>4</t>
  </si>
  <si>
    <t>5</t>
  </si>
  <si>
    <t>6</t>
  </si>
  <si>
    <r>
      <t xml:space="preserve">CENTRALIZATOR
</t>
    </r>
    <r>
      <rPr>
        <b/>
        <u val="single"/>
        <sz val="16"/>
        <rFont val="Georgia"/>
        <family val="1"/>
      </rPr>
      <t xml:space="preserve"> SERVICII MEDICALE SPITALICESTI ACORDATE IN REGIM </t>
    </r>
    <r>
      <rPr>
        <b/>
        <u val="single"/>
        <sz val="22"/>
        <rFont val="Georgia"/>
        <family val="1"/>
      </rPr>
      <t>SPITALIZARE DE ZI AN 2014</t>
    </r>
  </si>
  <si>
    <t>TARIF/ CAZ REZOLVAT
TOTAL an 2014 din care:</t>
  </si>
  <si>
    <t>Lista B.1</t>
  </si>
  <si>
    <t>Lista B.2</t>
  </si>
  <si>
    <t>Lista B.3.1</t>
  </si>
  <si>
    <t>Lista B.3.2</t>
  </si>
  <si>
    <t>TARIF/ SERVICIU MEDICAL
TOTAL an 2014 din care:</t>
  </si>
  <si>
    <t>Număr infecţii nosocomiale an 2013</t>
  </si>
  <si>
    <t>% în total externări an 2013</t>
  </si>
  <si>
    <t>Numar cazuri externate an 2013</t>
  </si>
  <si>
    <t>Numar cazuri operate an 2013</t>
  </si>
  <si>
    <t>Nr. Decese an 2013</t>
  </si>
  <si>
    <t>Numar cazuri de urgenta medico-chirurgicala prezentate in structurile de urgenta(camere de garda) an 2013 din care:</t>
  </si>
  <si>
    <t>Numar cazuri internate an 2013</t>
  </si>
  <si>
    <t>6.Gradul de realizare a indicatorilor de management contractati pentru anul 2013 sau pentru perioada corespunzatoare dupa caz*</t>
  </si>
  <si>
    <r>
      <t xml:space="preserve">                   </t>
    </r>
    <r>
      <rPr>
        <b/>
        <sz val="12"/>
        <color indexed="12"/>
        <rFont val="Arial"/>
        <family val="2"/>
      </rPr>
      <t>Servicii medicale</t>
    </r>
    <r>
      <rPr>
        <b/>
        <sz val="12"/>
        <rFont val="Arial"/>
        <family val="2"/>
      </rPr>
      <t xml:space="preserve"> </t>
    </r>
    <r>
      <rPr>
        <b/>
        <sz val="12"/>
        <color indexed="12"/>
        <rFont val="Arial"/>
        <family val="2"/>
      </rPr>
      <t>paliative i</t>
    </r>
    <r>
      <rPr>
        <b/>
        <sz val="12"/>
        <rFont val="Arial"/>
        <family val="2"/>
      </rPr>
      <t>n regim de spitalizare continua</t>
    </r>
  </si>
  <si>
    <t>TSM</t>
  </si>
  <si>
    <t>TOTAL SERVICII MEDICALE SPITALICESTI</t>
  </si>
  <si>
    <t xml:space="preserve">OFERTA CONTRACTARE AN 2014 (Indicatori specifici)
SERVICII MEDICALE SPITALICESTI </t>
  </si>
  <si>
    <r>
      <t xml:space="preserve">                     </t>
    </r>
    <r>
      <rPr>
        <b/>
        <sz val="12"/>
        <color indexed="12"/>
        <rFont val="Arial"/>
        <family val="2"/>
      </rPr>
      <t>CRONICI SI RECUPERARE</t>
    </r>
    <r>
      <rPr>
        <b/>
        <sz val="12"/>
        <rFont val="Arial"/>
        <family val="2"/>
      </rPr>
      <t xml:space="preserve">              </t>
    </r>
  </si>
  <si>
    <t>TCR</t>
  </si>
  <si>
    <t xml:space="preserve">Contract IANUARIE-MAI 2014 </t>
  </si>
  <si>
    <t>Estimat IUNIE-DECEMBRIE 2014 din care:</t>
  </si>
  <si>
    <r>
      <t xml:space="preserve">Denumire afectiune/caz rezolvat cu procedura chirurgicala/serviciu medical </t>
    </r>
    <r>
      <rPr>
        <b/>
        <sz val="10"/>
        <rFont val="Arial"/>
        <family val="2"/>
      </rPr>
      <t>*</t>
    </r>
  </si>
  <si>
    <t xml:space="preserve">3.Gradul de operabilitate inregistrat pe sectiile/compartimentele de specialitate chirurgicala, conform indicatorilor asumati prin contractul de management </t>
  </si>
  <si>
    <t>Nota*-Indicatorii de management contractati pentru anul 2013, respectiv gradul de realizare al acestora, se vor prezenta intr-o anexa detaliata
 conform contractului de management, cu exceptia spitalelor care au avut manager interimar.</t>
  </si>
  <si>
    <r>
      <t xml:space="preserve">I.U_pat
</t>
    </r>
    <r>
      <rPr>
        <b/>
        <sz val="12"/>
        <rFont val="Arial"/>
        <family val="2"/>
      </rPr>
      <t xml:space="preserve"> la nivel national
stabilit prin NORME 2014
</t>
    </r>
  </si>
  <si>
    <r>
      <t xml:space="preserve">DMS_nat
</t>
    </r>
    <r>
      <rPr>
        <b/>
        <sz val="12"/>
        <rFont val="Arial"/>
        <family val="2"/>
      </rPr>
      <t xml:space="preserve">la nivel national stabilita prin NORME 2014
</t>
    </r>
  </si>
  <si>
    <r>
      <t>ICM spital</t>
    </r>
    <r>
      <rPr>
        <b/>
        <sz val="12"/>
        <rFont val="Arial"/>
        <family val="2"/>
      </rPr>
      <t xml:space="preserve"> conform Anexei 23A la Norme 2014</t>
    </r>
  </si>
  <si>
    <r>
      <t>TCP spital</t>
    </r>
    <r>
      <rPr>
        <b/>
        <sz val="12"/>
        <rFont val="Arial"/>
        <family val="2"/>
      </rPr>
      <t xml:space="preserve"> conform Anexei 23A la Norme 2014</t>
    </r>
  </si>
  <si>
    <r>
      <t>(SC)1</t>
    </r>
    <r>
      <rPr>
        <b/>
        <sz val="10"/>
        <rFont val="Arial"/>
        <family val="2"/>
      </rPr>
      <t xml:space="preserve">
</t>
    </r>
    <r>
      <rPr>
        <b/>
        <sz val="12"/>
        <rFont val="Arial"/>
        <family val="2"/>
      </rPr>
      <t xml:space="preserve">calculata in functie de clasificarea spitalului in functie de competente
</t>
    </r>
  </si>
  <si>
    <t>Valoarea procentului de referinta (P)  conform clasificarii spitalului in functie de competente</t>
  </si>
  <si>
    <t>(P)</t>
  </si>
  <si>
    <t>Valoarea procentului de referinta (P)  situatii speciale Ordin MS 1085/2013</t>
  </si>
  <si>
    <t>8a</t>
  </si>
  <si>
    <t>DRG AN 2013</t>
  </si>
  <si>
    <r>
      <rPr>
        <b/>
        <sz val="16"/>
        <rFont val="Arial"/>
        <family val="2"/>
      </rPr>
      <t>125%</t>
    </r>
    <r>
      <rPr>
        <b/>
        <sz val="12"/>
        <rFont val="Arial"/>
        <family val="2"/>
      </rPr>
      <t xml:space="preserve"> din Suma contractata DRG an 2013 = </t>
    </r>
    <r>
      <rPr>
        <b/>
        <sz val="16"/>
        <rFont val="Arial"/>
        <family val="2"/>
      </rPr>
      <t>LIMITA MAXIMA (SC)</t>
    </r>
    <r>
      <rPr>
        <b/>
        <sz val="12"/>
        <rFont val="Arial"/>
        <family val="2"/>
      </rPr>
      <t xml:space="preserve"> an 2014 pentru toate spitalele
</t>
    </r>
  </si>
  <si>
    <t>Anexa 1</t>
  </si>
  <si>
    <t>Numar paturi aprobate CONTRACTABILE</t>
  </si>
  <si>
    <r>
      <t xml:space="preserve">Numar cazuri estimate a fi externate in anul 2014
 </t>
    </r>
    <r>
      <rPr>
        <b/>
        <sz val="12"/>
        <rFont val="Arial"/>
        <family val="2"/>
      </rPr>
      <t>(</t>
    </r>
    <r>
      <rPr>
        <b/>
        <sz val="10"/>
        <rFont val="Arial"/>
        <family val="2"/>
      </rPr>
      <t>in functie de numar paturi contractabile, IU la nivel national si durata acceptata)</t>
    </r>
  </si>
  <si>
    <r>
      <t>Nota 1</t>
    </r>
    <r>
      <rPr>
        <b/>
        <sz val="12"/>
        <color indexed="12"/>
        <rFont val="Arial"/>
        <family val="2"/>
      </rPr>
      <t>:*Conform Art.4 alin (1) lit.a, pct.3  din Anexa 23 la Norme 2014.</t>
    </r>
  </si>
  <si>
    <t xml:space="preserve">             Tarifele/zi spitalizare propuse de Dvs.trebuie sa respecte precizarile din Anexa 23C la Norme 2014.</t>
  </si>
  <si>
    <r>
      <t xml:space="preserve">Nr_pat
</t>
    </r>
    <r>
      <rPr>
        <b/>
        <sz val="12"/>
        <rFont val="Arial"/>
        <family val="2"/>
      </rPr>
      <t xml:space="preserve">Numar paturi 2014 aprobate  si </t>
    </r>
    <r>
      <rPr>
        <b/>
        <sz val="12"/>
        <color indexed="12"/>
        <rFont val="Arial"/>
        <family val="2"/>
      </rPr>
      <t>CONTRACTABILE</t>
    </r>
    <r>
      <rPr>
        <b/>
        <sz val="12"/>
        <rFont val="Arial"/>
        <family val="2"/>
      </rPr>
      <t xml:space="preserve"> dupa  aplicarea prevederilor Planului National de paturi </t>
    </r>
    <r>
      <rPr>
        <b/>
        <sz val="18"/>
        <rFont val="Arial"/>
        <family val="2"/>
      </rPr>
      <t>*</t>
    </r>
  </si>
  <si>
    <r>
      <t xml:space="preserve"> </t>
    </r>
    <r>
      <rPr>
        <b/>
        <u val="single"/>
        <sz val="24"/>
        <color indexed="12"/>
        <rFont val="Georgia"/>
        <family val="1"/>
      </rPr>
      <t>Anul 2014</t>
    </r>
    <r>
      <rPr>
        <b/>
        <u val="single"/>
        <sz val="18"/>
        <color indexed="12"/>
        <rFont val="Georgia"/>
        <family val="1"/>
      </rPr>
      <t>-</t>
    </r>
    <r>
      <rPr>
        <b/>
        <u val="single"/>
        <sz val="24"/>
        <color indexed="12"/>
        <rFont val="Georgia"/>
        <family val="1"/>
      </rPr>
      <t>SUMA  CONTRACTATA(SC)</t>
    </r>
    <r>
      <rPr>
        <u val="single"/>
        <sz val="24"/>
        <color indexed="12"/>
        <rFont val="Georgia"/>
        <family val="1"/>
      </rPr>
      <t xml:space="preserve"> </t>
    </r>
    <r>
      <rPr>
        <b/>
        <u val="single"/>
        <sz val="24"/>
        <color indexed="10"/>
        <rFont val="Georgia"/>
        <family val="1"/>
      </rPr>
      <t xml:space="preserve">
</t>
    </r>
    <r>
      <rPr>
        <b/>
        <sz val="20"/>
        <color indexed="10"/>
        <rFont val="Georgia"/>
        <family val="1"/>
      </rPr>
      <t xml:space="preserve">de fiecare spital prevăzut în anexa 23 A la ordin cu casa de asigurări de sănătate, pentru servicii de spitalizare continuă pentru afecţiuni acute în </t>
    </r>
    <r>
      <rPr>
        <b/>
        <u val="single"/>
        <sz val="20"/>
        <color indexed="10"/>
        <rFont val="Georgia"/>
        <family val="1"/>
      </rPr>
      <t>sistem DRG</t>
    </r>
    <r>
      <rPr>
        <sz val="14"/>
        <color indexed="12"/>
        <rFont val="Georgia"/>
        <family val="1"/>
      </rPr>
      <t xml:space="preserve">
</t>
    </r>
  </si>
  <si>
    <r>
      <t xml:space="preserve">ANUL 2014---Suma pentru </t>
    </r>
    <r>
      <rPr>
        <b/>
        <u val="single"/>
        <sz val="20"/>
        <color indexed="17"/>
        <rFont val="Georgia"/>
        <family val="1"/>
      </rPr>
      <t>spitalele de cronici</t>
    </r>
    <r>
      <rPr>
        <u val="single"/>
        <sz val="18"/>
        <color indexed="17"/>
        <rFont val="Georgia"/>
        <family val="1"/>
      </rPr>
      <t xml:space="preserve"> precum şi pentru secţiile şi compartimentele de cronici, (prevăzute ca structuri distincte în structura spitalului aprobată/avizată de Ministerul Sănătătii) din alte spitale</t>
    </r>
  </si>
  <si>
    <r>
      <t xml:space="preserve">Numar zile spitalizare stabilit in baza </t>
    </r>
    <r>
      <rPr>
        <b/>
        <sz val="10"/>
        <color indexed="12"/>
        <rFont val="Arial"/>
        <family val="2"/>
      </rPr>
      <t>indicelui mediu de utilizare a paturilor LA NIVEL NATIONAL</t>
    </r>
  </si>
  <si>
    <r>
      <t xml:space="preserve">Secţiii/compartimente
</t>
    </r>
    <r>
      <rPr>
        <b/>
        <sz val="10"/>
        <color indexed="12"/>
        <rFont val="Arial"/>
        <family val="2"/>
      </rPr>
      <t xml:space="preserve">prevazute ca structuri distincte </t>
    </r>
    <r>
      <rPr>
        <b/>
        <sz val="10"/>
        <rFont val="Arial"/>
        <family val="2"/>
      </rPr>
      <t xml:space="preserve">
in structura spitalului aprobata prin Ordin M.S</t>
    </r>
  </si>
  <si>
    <t>Suma an 2014
(lei)</t>
  </si>
  <si>
    <r>
      <t xml:space="preserve">Nota </t>
    </r>
    <r>
      <rPr>
        <b/>
        <sz val="12"/>
        <color indexed="17"/>
        <rFont val="Arial"/>
        <family val="2"/>
      </rPr>
      <t xml:space="preserve">:*Se va atasa </t>
    </r>
    <r>
      <rPr>
        <b/>
        <u val="single"/>
        <sz val="12"/>
        <color indexed="17"/>
        <rFont val="Arial"/>
        <family val="2"/>
      </rPr>
      <t>Fisa de fundamentare a tarifului pe elemente de cheltuieli</t>
    </r>
    <r>
      <rPr>
        <b/>
        <sz val="12"/>
        <color indexed="17"/>
        <rFont val="Arial"/>
        <family val="2"/>
      </rPr>
      <t xml:space="preserve"> </t>
    </r>
    <r>
      <rPr>
        <b/>
        <sz val="12"/>
        <color indexed="10"/>
        <rFont val="Arial"/>
        <family val="2"/>
      </rPr>
      <t xml:space="preserve">(in lei) </t>
    </r>
    <r>
      <rPr>
        <b/>
        <sz val="12"/>
        <color indexed="17"/>
        <rFont val="Arial"/>
        <family val="2"/>
      </rPr>
      <t xml:space="preserve">conform model din Anexa 22A, la Norme 2014 </t>
    </r>
  </si>
  <si>
    <t>ANUL 2014---Suma aferenta serviciilor medicale paliative acordate in unitatile sanitare cu paturi, in regim de spitalizare continua</t>
  </si>
  <si>
    <t>Indicele mediu de utilizare a paturilor la NIVEL NATIONAL pentru sectii/compartimente de ingrijiri paliative stabilit prin NORME 2014</t>
  </si>
  <si>
    <r>
      <t xml:space="preserve">Tarif pe zi spitalizare </t>
    </r>
    <r>
      <rPr>
        <b/>
        <sz val="10"/>
        <color indexed="12"/>
        <rFont val="Arial"/>
        <family val="2"/>
      </rPr>
      <t>NEGOCIAT</t>
    </r>
    <r>
      <rPr>
        <b/>
        <sz val="10"/>
        <rFont val="Arial"/>
        <family val="2"/>
      </rPr>
      <t xml:space="preserve"> an 2014 (lei)*</t>
    </r>
  </si>
  <si>
    <r>
      <t>Suma calculata</t>
    </r>
    <r>
      <rPr>
        <b/>
        <sz val="10"/>
        <color indexed="10"/>
        <rFont val="Arial"/>
        <family val="2"/>
      </rPr>
      <t xml:space="preserve">
</t>
    </r>
    <r>
      <rPr>
        <b/>
        <sz val="10"/>
        <rFont val="Arial"/>
        <family val="2"/>
      </rPr>
      <t xml:space="preserve"> aferenta serviciilor medicale paliative in regim de spitalizare continua
</t>
    </r>
    <r>
      <rPr>
        <b/>
        <sz val="14"/>
        <color indexed="10"/>
        <rFont val="Arial"/>
        <family val="2"/>
      </rPr>
      <t>anul 2014</t>
    </r>
  </si>
  <si>
    <t>Nr.externări realizat în anul 2013, validate de Scoala Nationala</t>
  </si>
  <si>
    <t>Nr.cazuri pentru care nu s-a justificat internarea in anul 2013</t>
  </si>
  <si>
    <t>TOTAL 
nr zile spitalizare estimat an 2014</t>
  </si>
  <si>
    <r>
      <rPr>
        <b/>
        <u val="single"/>
        <sz val="12"/>
        <rFont val="Arial"/>
        <family val="2"/>
      </rPr>
      <t>Nota 2</t>
    </r>
    <r>
      <rPr>
        <b/>
        <sz val="12"/>
        <rFont val="Arial"/>
        <family val="2"/>
      </rPr>
      <t xml:space="preserve">: Se va atasa </t>
    </r>
    <r>
      <rPr>
        <b/>
        <u val="single"/>
        <sz val="12"/>
        <rFont val="Arial"/>
        <family val="2"/>
      </rPr>
      <t xml:space="preserve">Modelul de pacient </t>
    </r>
    <r>
      <rPr>
        <b/>
        <sz val="12"/>
        <rFont val="Arial"/>
        <family val="2"/>
      </rPr>
      <t xml:space="preserve">conform Anexei  3a si </t>
    </r>
    <r>
      <rPr>
        <b/>
        <u val="single"/>
        <sz val="12"/>
        <rFont val="Arial"/>
        <family val="2"/>
      </rPr>
      <t>Fisa de fundamentare a tarifului</t>
    </r>
    <r>
      <rPr>
        <b/>
        <sz val="12"/>
        <rFont val="Arial"/>
        <family val="2"/>
      </rPr>
      <t xml:space="preserve"> pe elemente de cheltuieli </t>
    </r>
    <r>
      <rPr>
        <b/>
        <u val="single"/>
        <sz val="12"/>
        <color indexed="10"/>
        <rFont val="Arial"/>
        <family val="2"/>
      </rPr>
      <t>(in lei)</t>
    </r>
    <r>
      <rPr>
        <b/>
        <sz val="12"/>
        <rFont val="Arial"/>
        <family val="2"/>
      </rPr>
      <t xml:space="preserve"> conform model din Anexa 22A la Norme 2014, pentru fiecare serviciu medical.</t>
    </r>
  </si>
  <si>
    <r>
      <t>TOTAL STRUCTURI URGENTA</t>
    </r>
    <r>
      <rPr>
        <b/>
        <sz val="20"/>
        <rFont val="Arial"/>
        <family val="2"/>
      </rPr>
      <t>*</t>
    </r>
  </si>
  <si>
    <t>TOTAL  :</t>
  </si>
  <si>
    <t>12=col.8xcol.10xcol.11</t>
  </si>
  <si>
    <r>
      <rPr>
        <b/>
        <u val="single"/>
        <sz val="18"/>
        <color indexed="10"/>
        <rFont val="Georgia"/>
        <family val="1"/>
      </rPr>
      <t xml:space="preserve">B.3.2-lista serviciilor medicale in regim spitalizare de zi decontate asiguratilor prin-TARIF/SERVICIU MEDICAL si pentru care in vederea decontarii se inchide fisa de spitalizare de zi (FSZ) dupa terminarea vizitei/vizitelor necesare finalizarii serviciului medical
</t>
    </r>
    <r>
      <rPr>
        <b/>
        <u val="single"/>
        <sz val="18"/>
        <color indexed="12"/>
        <rFont val="Georgia"/>
        <family val="1"/>
      </rPr>
      <t>IUNIE-DECEMBRIE 2014</t>
    </r>
  </si>
  <si>
    <t>Denumirea indicatorilor</t>
  </si>
  <si>
    <t>.01.</t>
  </si>
  <si>
    <t>Cheltuieli salariale in bani</t>
  </si>
  <si>
    <t>.01</t>
  </si>
  <si>
    <t>Salarii de baza</t>
  </si>
  <si>
    <t>.02</t>
  </si>
  <si>
    <t>Salarii de merit</t>
  </si>
  <si>
    <t>.03</t>
  </si>
  <si>
    <t>Indemnizatii de conducere</t>
  </si>
  <si>
    <t>.04</t>
  </si>
  <si>
    <t>Spor de vechime</t>
  </si>
  <si>
    <t>.05</t>
  </si>
  <si>
    <t>.06</t>
  </si>
  <si>
    <t>Alte sporuri</t>
  </si>
  <si>
    <t>.07</t>
  </si>
  <si>
    <t>Ore suplimentare</t>
  </si>
  <si>
    <t>.08</t>
  </si>
  <si>
    <t>Fond de premii</t>
  </si>
  <si>
    <t>.09</t>
  </si>
  <si>
    <t>Prima de vacanta</t>
  </si>
  <si>
    <t>.12</t>
  </si>
  <si>
    <t>Indemnizatii platite unor persoane din afara unitatii</t>
  </si>
  <si>
    <t>.13</t>
  </si>
  <si>
    <t>Indemnizatii de delegare</t>
  </si>
  <si>
    <t>.14</t>
  </si>
  <si>
    <t>Indemnizatii de detasare</t>
  </si>
  <si>
    <t>.16</t>
  </si>
  <si>
    <t>Alocatii pentru locuinte</t>
  </si>
  <si>
    <t>Alte drepturi salariale in bani</t>
  </si>
  <si>
    <t xml:space="preserve">Contributii </t>
  </si>
  <si>
    <t>Contributii pentru asigurari sociale de stat</t>
  </si>
  <si>
    <t>Contributii pentru asigurarile de somaj</t>
  </si>
  <si>
    <t>Contributii pentru asigurarile sociale de sanatate</t>
  </si>
  <si>
    <t>Contributii de asigurari pentru accidente de munca si boli profesionale</t>
  </si>
  <si>
    <t>Contributii pentru concedii si indemnizatii</t>
  </si>
  <si>
    <t>Contributii la Fondul de garantare a creantelor salariale</t>
  </si>
  <si>
    <t xml:space="preserve">Bunuri si servicii </t>
  </si>
  <si>
    <t>Furnituri de birou</t>
  </si>
  <si>
    <t>Materiale de curatenie</t>
  </si>
  <si>
    <t>Iluminat, incalzit si forta motrica</t>
  </si>
  <si>
    <t>Apa, canal si salubritate</t>
  </si>
  <si>
    <t>Carburanti si lubrifianti</t>
  </si>
  <si>
    <t>Piese de schimb</t>
  </si>
  <si>
    <t xml:space="preserve">Transport  </t>
  </si>
  <si>
    <t>Posta, telecomunicatii, radio, tv, internet</t>
  </si>
  <si>
    <t>Alte bunuri si servicii pentru intretinere si functionare</t>
  </si>
  <si>
    <t>Reparatii curente</t>
  </si>
  <si>
    <t>Hrana</t>
  </si>
  <si>
    <t>Hrana pentru oameni</t>
  </si>
  <si>
    <t>Hrana pentru animale</t>
  </si>
  <si>
    <t>Medicamente si materiale sanitare</t>
  </si>
  <si>
    <t xml:space="preserve">Medicamente </t>
  </si>
  <si>
    <t xml:space="preserve">Materiale sanitare </t>
  </si>
  <si>
    <t>Reactivi</t>
  </si>
  <si>
    <t>Dezinfectanti</t>
  </si>
  <si>
    <t>Bunuri de natura obiectelor de inventar</t>
  </si>
  <si>
    <t>.30</t>
  </si>
  <si>
    <t>Alte obiecte de inventar</t>
  </si>
  <si>
    <t>Deplasari, detasari, transferari</t>
  </si>
  <si>
    <t>Deplasari interne, detasari, transferari</t>
  </si>
  <si>
    <t>Deplasari in strainatate</t>
  </si>
  <si>
    <t>Materiale de laborator</t>
  </si>
  <si>
    <t>Carti, publicatii si materiale documentare</t>
  </si>
  <si>
    <t>Consultanta si expertiza</t>
  </si>
  <si>
    <t>Pregatire profesionala</t>
  </si>
  <si>
    <t>Protectia muncii</t>
  </si>
  <si>
    <t>Alte cheltuieli</t>
  </si>
  <si>
    <t>Alte cheltuieli cu bunuri si servicii</t>
  </si>
  <si>
    <t>Clasificatie bugetara</t>
  </si>
  <si>
    <t xml:space="preserve"> lei</t>
  </si>
  <si>
    <t>Unitatea sanitara_____________________</t>
  </si>
  <si>
    <t>Valoare</t>
  </si>
  <si>
    <t>Sectia_____________________________________</t>
  </si>
  <si>
    <t>Serviciul___________________________________________</t>
  </si>
  <si>
    <t>Anexa 22</t>
  </si>
  <si>
    <t>CHELTUIELI CURENTE(I+II+VI)</t>
  </si>
  <si>
    <t>TITLUL I CHELTUIELI DE PERSONAL</t>
  </si>
  <si>
    <t>TITLUL II BUNURI SI SERVICII</t>
  </si>
  <si>
    <t>Materiale si prestari de servicii pentru intretinere cu caracter functional</t>
  </si>
  <si>
    <t>Comisioane si alte costuri aferente imprumuturilor externe</t>
  </si>
  <si>
    <t>Cheltuieli judiciare si extrajudiciare derivate din actiuni in reprezentarea intereselor statului, potrivit dispozitiilor legale</t>
  </si>
  <si>
    <t>Protocol si reprezentare</t>
  </si>
  <si>
    <t>02</t>
  </si>
  <si>
    <t>TITLUL VI TRANSFERURI INTRE UNITATI ALE ADMINISTRATIEI PUBLICE-TOTAL din care:</t>
  </si>
  <si>
    <t>Actiuni de sanatate</t>
  </si>
  <si>
    <t>Programe pentru sanatate</t>
  </si>
  <si>
    <t>Transferuri din bugetul de stat catre bugetele locale pentru finantarea unitatilor de asistenta medico-sociale</t>
  </si>
  <si>
    <t>Aparatura si echipamente de comunicatii in urgenta</t>
  </si>
  <si>
    <t>Transferuri pentru reparatii capitale la spitale</t>
  </si>
  <si>
    <t>Transferuri pentru finantarea investitiilor spitalelor</t>
  </si>
  <si>
    <t>DIRECTOR FINANCIAR CONTABIL</t>
  </si>
  <si>
    <t>MANAGER                                                 DIRECTOR MEDICAL</t>
  </si>
  <si>
    <t>03</t>
  </si>
  <si>
    <t>25</t>
  </si>
  <si>
    <t>38</t>
  </si>
  <si>
    <t>08</t>
  </si>
  <si>
    <t>11</t>
  </si>
  <si>
    <t>12</t>
  </si>
  <si>
    <r>
      <t xml:space="preserve">Nota:Fisa de fundamentare pe elemente de cheltuieli se va intocmi pentru fiecare </t>
    </r>
    <r>
      <rPr>
        <b/>
        <u val="single"/>
        <sz val="10"/>
        <color indexed="10"/>
        <rFont val="Arial"/>
        <family val="2"/>
      </rPr>
      <t>tarif/zi spitalizare pentru sectiile de cronici</t>
    </r>
    <r>
      <rPr>
        <b/>
        <sz val="10"/>
        <color indexed="10"/>
        <rFont val="Arial"/>
        <family val="2"/>
      </rPr>
      <t xml:space="preserve"> si pentru </t>
    </r>
    <r>
      <rPr>
        <b/>
        <u val="single"/>
        <sz val="10"/>
        <color indexed="10"/>
        <rFont val="Arial"/>
        <family val="2"/>
      </rPr>
      <t>fiecare serviciu de spitalizare de zi</t>
    </r>
    <r>
      <rPr>
        <b/>
        <sz val="10"/>
        <color indexed="10"/>
        <rFont val="Arial"/>
        <family val="2"/>
      </rPr>
      <t>.</t>
    </r>
  </si>
  <si>
    <t>Fisa de fundamentare a tarifului pe elemente de cheltuieli</t>
  </si>
  <si>
    <t xml:space="preserve">             Tarifele propuse de Dvs.pentru spitalizare de zi se vor incadra obligatoriu in tarifele maximale prevazute in Anexa 22 din Norme 2014.</t>
  </si>
  <si>
    <t>Anexa 3a</t>
  </si>
  <si>
    <t xml:space="preserve">Nr.servicii medicale estimat IUNIE-DECEMBRIE 2014
</t>
  </si>
  <si>
    <r>
      <rPr>
        <b/>
        <u val="single"/>
        <sz val="12"/>
        <rFont val="Arial"/>
        <family val="2"/>
      </rPr>
      <t>Nota 3</t>
    </r>
    <r>
      <rPr>
        <b/>
        <sz val="12"/>
        <rFont val="Arial"/>
        <family val="2"/>
      </rPr>
      <t>:*Se cuprind doar serviciile efectuate in structurile de urgenta din cadrul spitalelor pentru care finantarea nu se face din bugetul Ministerului Sanatatii si numai pentru situatiile neinternate prin spitalizare continua; acestea sunt prevazute in Anexa 22 litera B Lista B.3.2 pozitiile 38 si 39.</t>
    </r>
  </si>
  <si>
    <r>
      <t xml:space="preserve">                     </t>
    </r>
    <r>
      <rPr>
        <b/>
        <sz val="14"/>
        <color indexed="12"/>
        <rFont val="Arial"/>
        <family val="2"/>
      </rPr>
      <t>DRG-(SC)</t>
    </r>
  </si>
  <si>
    <r>
      <rPr>
        <b/>
        <sz val="20"/>
        <color indexed="10"/>
        <rFont val="Arial"/>
        <family val="2"/>
      </rPr>
      <t>(SC)2</t>
    </r>
    <r>
      <rPr>
        <b/>
        <sz val="10"/>
        <color indexed="8"/>
        <rFont val="Arial"/>
        <family val="2"/>
      </rPr>
      <t xml:space="preserve">
</t>
    </r>
    <r>
      <rPr>
        <b/>
        <sz val="12"/>
        <color indexed="8"/>
        <rFont val="Arial"/>
        <family val="2"/>
      </rPr>
      <t xml:space="preserve">aplicabila numai pentru spitalele prevazute in Anexa 23, Art.5 lit. a) , pct. a.1.1 , subpunct ii) din Norme 2014
</t>
    </r>
    <r>
      <rPr>
        <b/>
        <sz val="12"/>
        <color indexed="10"/>
        <rFont val="Arial"/>
        <family val="2"/>
      </rPr>
      <t>Spitalul Clinic Judetean Cluj</t>
    </r>
  </si>
  <si>
    <r>
      <rPr>
        <b/>
        <sz val="20"/>
        <color indexed="10"/>
        <rFont val="Arial"/>
        <family val="2"/>
      </rPr>
      <t>(SC)3</t>
    </r>
    <r>
      <rPr>
        <b/>
        <sz val="10"/>
        <color indexed="8"/>
        <rFont val="Arial"/>
        <family val="2"/>
      </rPr>
      <t xml:space="preserve">
 </t>
    </r>
    <r>
      <rPr>
        <b/>
        <sz val="11"/>
        <color indexed="8"/>
        <rFont val="Arial"/>
        <family val="2"/>
      </rPr>
      <t>aplicabila numai pentru spitalele prevăzute în anexele nr. 2 şi 6 la Ordinul ministrului sănătăţii,
interimar, nr. 1.085/2012, cu modificările şi completările ulterioare, precum şi pentru alte spitale
care participă cu structuri implicate în asigurarea asistenţei medicale de urgenţă şi terapie intensivă
la constituirea unităţilor funcţionale regionale de urgenţă prevăzute în anexa nr. 3 la acelaşi ordin
1.</t>
    </r>
    <r>
      <rPr>
        <b/>
        <sz val="12"/>
        <color indexed="10"/>
        <rFont val="Arial"/>
        <family val="2"/>
      </rPr>
      <t>Spitalul Clinic de Urgenta Pentru Copii Cluj-N
2.Institutul Inimii Cluj-Napoca
3.Spitalul Clinic Judetean de Urgenta Cluj
4.Institutul Regional de Gastroenterologie "O.Fodor" Cj
5.Spitalul Clinic de Pneumoftiziologie Cluj-N</t>
    </r>
  </si>
  <si>
    <r>
      <rPr>
        <b/>
        <sz val="16"/>
        <rFont val="Arial"/>
        <family val="2"/>
      </rPr>
      <t>min 90%</t>
    </r>
    <r>
      <rPr>
        <b/>
        <sz val="12"/>
        <rFont val="Arial"/>
        <family val="2"/>
      </rPr>
      <t xml:space="preserve"> din Suma contractata DRG an 2013 
</t>
    </r>
    <r>
      <rPr>
        <b/>
        <sz val="10"/>
        <rFont val="Arial"/>
        <family val="2"/>
      </rPr>
      <t xml:space="preserve">(limita minima aplicabila </t>
    </r>
    <r>
      <rPr>
        <b/>
        <u val="single"/>
        <sz val="12"/>
        <rFont val="Arial"/>
        <family val="2"/>
      </rPr>
      <t>numai</t>
    </r>
    <r>
      <rPr>
        <b/>
        <sz val="10"/>
        <rFont val="Arial"/>
        <family val="2"/>
      </rPr>
      <t xml:space="preserve">
pentru spitalele prevazute la Anexa 23, Art.5 lit. a) , pct. a.1.1 din Norme 2014 
</t>
    </r>
    <r>
      <rPr>
        <b/>
        <sz val="10"/>
        <color indexed="10"/>
        <rFont val="Arial"/>
        <family val="2"/>
      </rPr>
      <t>1. Spitalul Clinic Judetean Cluj
2. Institutul Regional de Gastroenterologie "O. Fodor" Cj
3.Institutul Oncologic " Prof. dr. I. Chricuta" Cluj
4. Institutul Inimii de Urg si boli Cv. " N. Stancioiu" Cj
5. Institutul Cl. de Urologie si Transplant Renal Cluj-N</t>
    </r>
  </si>
  <si>
    <t>Cod sectie</t>
  </si>
  <si>
    <t>Tarif maximal
conf.Norme 2014</t>
  </si>
  <si>
    <t>5a</t>
  </si>
  <si>
    <t>6a</t>
  </si>
  <si>
    <t>4a</t>
  </si>
  <si>
    <t>(SC)5 dupa aplicarea conditiilor din col.14</t>
  </si>
  <si>
    <t>17=col.16*ICM*TCP</t>
  </si>
  <si>
    <r>
      <t xml:space="preserve"> </t>
    </r>
    <r>
      <rPr>
        <b/>
        <u val="single"/>
        <sz val="24"/>
        <color indexed="12"/>
        <rFont val="Georgia"/>
        <family val="1"/>
      </rPr>
      <t>Anul 2014</t>
    </r>
    <r>
      <rPr>
        <b/>
        <u val="single"/>
        <sz val="18"/>
        <color indexed="12"/>
        <rFont val="Georgia"/>
        <family val="1"/>
      </rPr>
      <t>-</t>
    </r>
    <r>
      <rPr>
        <b/>
        <u val="single"/>
        <sz val="24"/>
        <color indexed="12"/>
        <rFont val="Georgia"/>
        <family val="1"/>
      </rPr>
      <t>SUMA  CONTRACTATA(SC)</t>
    </r>
    <r>
      <rPr>
        <u val="single"/>
        <sz val="24"/>
        <color indexed="12"/>
        <rFont val="Georgia"/>
        <family val="1"/>
      </rPr>
      <t xml:space="preserve"> </t>
    </r>
    <r>
      <rPr>
        <b/>
        <u val="single"/>
        <sz val="24"/>
        <color indexed="10"/>
        <rFont val="Georgia"/>
        <family val="1"/>
      </rPr>
      <t xml:space="preserve">
</t>
    </r>
    <r>
      <rPr>
        <b/>
        <sz val="20"/>
        <color indexed="10"/>
        <rFont val="Georgia"/>
        <family val="1"/>
      </rPr>
      <t xml:space="preserve">de fiecare spital prevăzut în anexa 23 A la ordin cu casa de asigurări de sănătate, pentru servicii de spitalizare continuă
 pentru afecţiuni acute în </t>
    </r>
    <r>
      <rPr>
        <b/>
        <u val="single"/>
        <sz val="20"/>
        <color indexed="10"/>
        <rFont val="Georgia"/>
        <family val="1"/>
      </rPr>
      <t>sistem DRG</t>
    </r>
    <r>
      <rPr>
        <sz val="14"/>
        <color indexed="12"/>
        <rFont val="Georgia"/>
        <family val="1"/>
      </rPr>
      <t xml:space="preserve">
</t>
    </r>
  </si>
  <si>
    <r>
      <t>(SC) FINALA</t>
    </r>
    <r>
      <rPr>
        <b/>
        <sz val="10"/>
        <rFont val="Arial"/>
        <family val="2"/>
      </rPr>
      <t xml:space="preserve">
Suma contractata 
 </t>
    </r>
    <r>
      <rPr>
        <b/>
        <sz val="20"/>
        <color indexed="10"/>
        <rFont val="Arial"/>
        <family val="2"/>
      </rPr>
      <t>an 2014</t>
    </r>
    <r>
      <rPr>
        <b/>
        <sz val="14"/>
        <color indexed="10"/>
        <rFont val="Arial"/>
        <family val="2"/>
      </rPr>
      <t xml:space="preserve"> </t>
    </r>
    <r>
      <rPr>
        <b/>
        <sz val="10"/>
        <rFont val="Arial"/>
        <family val="2"/>
      </rPr>
      <t xml:space="preserve">(lei) </t>
    </r>
  </si>
  <si>
    <t>1a</t>
  </si>
  <si>
    <r>
      <t>Nota 2</t>
    </r>
    <r>
      <rPr>
        <b/>
        <sz val="12"/>
        <color indexed="12"/>
        <rFont val="Arial"/>
        <family val="2"/>
      </rPr>
      <t>:**Pentru sectiile de psihiatrie cronici cu bolnavi care necesita asistenta medicala spitaliceasca de lunga durata(ani) se va trece durata de spitalizare efectiv realizata an 2013,
 calculata statistic.</t>
    </r>
  </si>
  <si>
    <r>
      <t>Nota 3</t>
    </r>
    <r>
      <rPr>
        <b/>
        <sz val="12"/>
        <color indexed="17"/>
        <rFont val="Arial"/>
        <family val="2"/>
      </rPr>
      <t xml:space="preserve">: ***Se va atasa </t>
    </r>
    <r>
      <rPr>
        <b/>
        <u val="single"/>
        <sz val="12"/>
        <color indexed="17"/>
        <rFont val="Arial"/>
        <family val="2"/>
      </rPr>
      <t>Fisa de fundamentare a tarifului pe elemente de cheltuieli</t>
    </r>
    <r>
      <rPr>
        <b/>
        <sz val="12"/>
        <color indexed="17"/>
        <rFont val="Arial"/>
        <family val="2"/>
      </rPr>
      <t xml:space="preserve"> </t>
    </r>
    <r>
      <rPr>
        <b/>
        <sz val="12"/>
        <color indexed="10"/>
        <rFont val="Arial"/>
        <family val="2"/>
      </rPr>
      <t xml:space="preserve">(in lei) </t>
    </r>
    <r>
      <rPr>
        <b/>
        <sz val="12"/>
        <color indexed="17"/>
        <rFont val="Arial"/>
        <family val="2"/>
      </rPr>
      <t xml:space="preserve">conform model din Anexa 22A, la Norme 2014, pentru fiecare tarif/zi spitalizare </t>
    </r>
  </si>
  <si>
    <r>
      <t xml:space="preserve">Tarif pe zi spitalizare </t>
    </r>
    <r>
      <rPr>
        <b/>
        <sz val="10"/>
        <color indexed="12"/>
        <rFont val="Arial"/>
        <family val="2"/>
      </rPr>
      <t>NEGOCIAT</t>
    </r>
    <r>
      <rPr>
        <b/>
        <sz val="10"/>
        <rFont val="Arial"/>
        <family val="2"/>
      </rPr>
      <t xml:space="preserve"> an 2014 (lei)</t>
    </r>
    <r>
      <rPr>
        <b/>
        <sz val="20"/>
        <rFont val="Arial"/>
        <family val="2"/>
      </rPr>
      <t>***</t>
    </r>
  </si>
  <si>
    <r>
      <t xml:space="preserve">Durata de spitalizare efectiv realizata an 2013
</t>
    </r>
    <r>
      <rPr>
        <b/>
        <sz val="10"/>
        <rFont val="Arial"/>
        <family val="2"/>
      </rPr>
      <t>(conform rapoartelor Scolii Nationale pentru anul 2013)</t>
    </r>
    <r>
      <rPr>
        <b/>
        <sz val="20"/>
        <rFont val="Arial"/>
        <family val="2"/>
      </rPr>
      <t>**</t>
    </r>
    <r>
      <rPr>
        <b/>
        <sz val="10"/>
        <rFont val="Arial"/>
        <family val="2"/>
      </rPr>
      <t xml:space="preserve">
</t>
    </r>
  </si>
  <si>
    <r>
      <t xml:space="preserve">Numar paturi aprobate </t>
    </r>
    <r>
      <rPr>
        <b/>
        <sz val="10"/>
        <color indexed="12"/>
        <rFont val="Arial"/>
        <family val="2"/>
      </rPr>
      <t>CONTRACTABILE</t>
    </r>
    <r>
      <rPr>
        <b/>
        <sz val="20"/>
        <color indexed="12"/>
        <rFont val="Arial"/>
        <family val="2"/>
      </rPr>
      <t>*</t>
    </r>
  </si>
  <si>
    <t>(SC)4 dupa aplicarea conditiilor din col.9,10,11,13</t>
  </si>
  <si>
    <r>
      <t xml:space="preserve">Nota 1 </t>
    </r>
    <r>
      <rPr>
        <b/>
        <sz val="12"/>
        <color indexed="12"/>
        <rFont val="Arial"/>
        <family val="2"/>
      </rPr>
      <t>:*Conform Art.4 alin (1) lit.a, pct.3  din Anexa 23 la Norme 2014.</t>
    </r>
  </si>
  <si>
    <r>
      <t>Nota 2:</t>
    </r>
    <r>
      <rPr>
        <b/>
        <sz val="12"/>
        <color indexed="12"/>
        <rFont val="Arial"/>
        <family val="2"/>
      </rPr>
      <t>Spitalele care nu se regasesc in coloanele 10,11,13 vor trece in coloanele respective valoare zero.Acest lucru este necesar pentru a nu se denatura valoarea finala a (SC).</t>
    </r>
  </si>
</sst>
</file>

<file path=xl/styles.xml><?xml version="1.0" encoding="utf-8"?>
<styleSheet xmlns="http://schemas.openxmlformats.org/spreadsheetml/2006/main">
  <numFmts count="3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lei&quot;#,##0_);\(&quot;lei&quot;#,##0\)"/>
    <numFmt numFmtId="179" formatCode="&quot;lei&quot;#,##0_);[Red]\(&quot;lei&quot;#,##0\)"/>
    <numFmt numFmtId="180" formatCode="&quot;lei&quot;#,##0.00_);\(&quot;lei&quot;#,##0.00\)"/>
    <numFmt numFmtId="181" formatCode="&quot;lei&quot;#,##0.00_);[Red]\(&quot;lei&quot;#,##0.00\)"/>
    <numFmt numFmtId="182" formatCode="_(&quot;lei&quot;* #,##0_);_(&quot;lei&quot;* \(#,##0\);_(&quot;lei&quot;* &quot;-&quot;_);_(@_)"/>
    <numFmt numFmtId="183" formatCode="_(&quot;lei&quot;* #,##0.00_);_(&quot;lei&quot;* \(#,##0.00\);_(&quot;lei&quot;* &quot;-&quot;??_);_(@_)"/>
    <numFmt numFmtId="184" formatCode="#,##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409]dddd\,\ mmmm\ dd\,\ yyyy"/>
  </numFmts>
  <fonts count="74">
    <font>
      <sz val="10"/>
      <name val="Arial"/>
      <family val="0"/>
    </font>
    <font>
      <b/>
      <sz val="10"/>
      <name val="Arial"/>
      <family val="2"/>
    </font>
    <font>
      <b/>
      <sz val="8"/>
      <name val="Arial"/>
      <family val="2"/>
    </font>
    <font>
      <b/>
      <u val="single"/>
      <sz val="10"/>
      <name val="Arial"/>
      <family val="2"/>
    </font>
    <font>
      <b/>
      <sz val="10"/>
      <color indexed="10"/>
      <name val="Arial"/>
      <family val="2"/>
    </font>
    <font>
      <b/>
      <sz val="10"/>
      <color indexed="12"/>
      <name val="Arial"/>
      <family val="2"/>
    </font>
    <font>
      <b/>
      <sz val="16"/>
      <color indexed="10"/>
      <name val="Arial"/>
      <family val="2"/>
    </font>
    <font>
      <b/>
      <sz val="9"/>
      <name val="Arial"/>
      <family val="2"/>
    </font>
    <font>
      <b/>
      <u val="single"/>
      <sz val="12"/>
      <color indexed="12"/>
      <name val="Arial"/>
      <family val="2"/>
    </font>
    <font>
      <b/>
      <sz val="12"/>
      <color indexed="10"/>
      <name val="Arial"/>
      <family val="2"/>
    </font>
    <font>
      <b/>
      <sz val="12"/>
      <name val="Arial"/>
      <family val="2"/>
    </font>
    <font>
      <b/>
      <sz val="14"/>
      <color indexed="10"/>
      <name val="Arial"/>
      <family val="2"/>
    </font>
    <font>
      <b/>
      <sz val="14"/>
      <name val="Arial"/>
      <family val="2"/>
    </font>
    <font>
      <b/>
      <u val="single"/>
      <sz val="10"/>
      <color indexed="12"/>
      <name val="Arial"/>
      <family val="2"/>
    </font>
    <font>
      <b/>
      <sz val="16"/>
      <name val="Arial"/>
      <family val="2"/>
    </font>
    <font>
      <b/>
      <u val="single"/>
      <sz val="14"/>
      <name val="Arial"/>
      <family val="2"/>
    </font>
    <font>
      <b/>
      <sz val="20"/>
      <color indexed="10"/>
      <name val="Arial"/>
      <family val="2"/>
    </font>
    <font>
      <b/>
      <sz val="12"/>
      <color indexed="12"/>
      <name val="Arial"/>
      <family val="2"/>
    </font>
    <font>
      <b/>
      <sz val="11"/>
      <name val="Arial"/>
      <family val="2"/>
    </font>
    <font>
      <b/>
      <sz val="16"/>
      <color indexed="12"/>
      <name val="Arial"/>
      <family val="2"/>
    </font>
    <font>
      <sz val="8"/>
      <name val="Arial"/>
      <family val="0"/>
    </font>
    <font>
      <b/>
      <u val="single"/>
      <sz val="16"/>
      <name val="Georgia"/>
      <family val="1"/>
    </font>
    <font>
      <u val="single"/>
      <sz val="18"/>
      <color indexed="17"/>
      <name val="Georgia"/>
      <family val="1"/>
    </font>
    <font>
      <b/>
      <u val="single"/>
      <sz val="18"/>
      <color indexed="12"/>
      <name val="Georgia"/>
      <family val="1"/>
    </font>
    <font>
      <b/>
      <u val="single"/>
      <sz val="16"/>
      <color indexed="10"/>
      <name val="Georgia"/>
      <family val="1"/>
    </font>
    <font>
      <b/>
      <u val="single"/>
      <sz val="12"/>
      <name val="Georgia"/>
      <family val="1"/>
    </font>
    <font>
      <b/>
      <sz val="12"/>
      <color indexed="17"/>
      <name val="Arial"/>
      <family val="2"/>
    </font>
    <font>
      <b/>
      <u val="single"/>
      <sz val="22"/>
      <name val="Georgia"/>
      <family val="1"/>
    </font>
    <font>
      <b/>
      <u val="single"/>
      <sz val="14"/>
      <color indexed="10"/>
      <name val="Arial"/>
      <family val="2"/>
    </font>
    <font>
      <b/>
      <u val="single"/>
      <sz val="22"/>
      <color indexed="12"/>
      <name val="Arial"/>
      <family val="2"/>
    </font>
    <font>
      <b/>
      <u val="single"/>
      <sz val="18"/>
      <color indexed="10"/>
      <name val="Georgia"/>
      <family val="1"/>
    </font>
    <font>
      <b/>
      <u val="single"/>
      <sz val="12"/>
      <color indexed="10"/>
      <name val="Georgia"/>
      <family val="1"/>
    </font>
    <font>
      <b/>
      <u val="single"/>
      <sz val="16"/>
      <color indexed="12"/>
      <name val="Georgia"/>
      <family val="1"/>
    </font>
    <font>
      <b/>
      <u val="single"/>
      <sz val="12"/>
      <color indexed="17"/>
      <name val="Arial"/>
      <family val="2"/>
    </font>
    <font>
      <b/>
      <sz val="14"/>
      <color indexed="12"/>
      <name val="Arial"/>
      <family val="2"/>
    </font>
    <font>
      <b/>
      <u val="single"/>
      <sz val="24"/>
      <color indexed="12"/>
      <name val="Georgia"/>
      <family val="1"/>
    </font>
    <font>
      <u val="single"/>
      <sz val="24"/>
      <color indexed="12"/>
      <name val="Georgia"/>
      <family val="1"/>
    </font>
    <font>
      <b/>
      <u val="single"/>
      <sz val="24"/>
      <color indexed="10"/>
      <name val="Georgia"/>
      <family val="1"/>
    </font>
    <font>
      <b/>
      <u val="single"/>
      <sz val="12"/>
      <name val="Arial"/>
      <family val="2"/>
    </font>
    <font>
      <b/>
      <sz val="20"/>
      <color indexed="10"/>
      <name val="Georgia"/>
      <family val="1"/>
    </font>
    <font>
      <sz val="14"/>
      <color indexed="12"/>
      <name val="Georgia"/>
      <family val="1"/>
    </font>
    <font>
      <b/>
      <sz val="10"/>
      <color indexed="8"/>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b/>
      <sz val="18"/>
      <name val="Arial"/>
      <family val="2"/>
    </font>
    <font>
      <b/>
      <u val="single"/>
      <sz val="18"/>
      <name val="Georgia"/>
      <family val="1"/>
    </font>
    <font>
      <sz val="11"/>
      <name val="Arial"/>
      <family val="2"/>
    </font>
    <font>
      <b/>
      <sz val="20"/>
      <color indexed="12"/>
      <name val="Arial"/>
      <family val="2"/>
    </font>
    <font>
      <b/>
      <u val="single"/>
      <sz val="20"/>
      <color indexed="10"/>
      <name val="Georgia"/>
      <family val="1"/>
    </font>
    <font>
      <b/>
      <u val="single"/>
      <sz val="12"/>
      <color indexed="10"/>
      <name val="Arial"/>
      <family val="2"/>
    </font>
    <font>
      <b/>
      <sz val="12"/>
      <color indexed="8"/>
      <name val="Arial"/>
      <family val="2"/>
    </font>
    <font>
      <b/>
      <sz val="11"/>
      <color indexed="8"/>
      <name val="Arial"/>
      <family val="2"/>
    </font>
    <font>
      <b/>
      <u val="single"/>
      <sz val="20"/>
      <color indexed="17"/>
      <name val="Georgia"/>
      <family val="1"/>
    </font>
    <font>
      <b/>
      <i/>
      <sz val="10"/>
      <name val="Arial"/>
      <family val="2"/>
    </font>
    <font>
      <b/>
      <i/>
      <sz val="12"/>
      <name val="Arial"/>
      <family val="2"/>
    </font>
    <font>
      <b/>
      <u val="single"/>
      <sz val="10"/>
      <color indexed="10"/>
      <name val="Arial"/>
      <family val="2"/>
    </font>
    <font>
      <b/>
      <u val="single"/>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style="medium"/>
      <bottom style="medium"/>
    </border>
    <border>
      <left style="medium"/>
      <right style="medium"/>
      <top>
        <color indexed="63"/>
      </top>
      <bottom style="thin"/>
    </border>
    <border>
      <left>
        <color indexed="63"/>
      </left>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style="medium"/>
      <top style="medium"/>
      <bottom style="thin"/>
    </border>
    <border>
      <left style="medium"/>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hair"/>
      <right style="hair"/>
      <top style="hair"/>
      <bottom style="hair"/>
    </border>
    <border>
      <left style="medium"/>
      <right style="medium"/>
      <top>
        <color indexed="63"/>
      </top>
      <bottom style="medium"/>
    </border>
    <border>
      <left style="medium"/>
      <right style="medium"/>
      <top style="thin"/>
      <bottom>
        <color indexed="63"/>
      </bottom>
    </border>
    <border>
      <left style="medium"/>
      <right>
        <color indexed="63"/>
      </right>
      <top style="thin"/>
      <bottom style="thin"/>
    </border>
    <border>
      <left>
        <color indexed="63"/>
      </left>
      <right style="medium"/>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3" borderId="0" applyNumberFormat="0" applyBorder="0" applyAlignment="0" applyProtection="0"/>
    <xf numFmtId="0" fontId="46" fillId="20" borderId="1" applyNumberFormat="0" applyAlignment="0" applyProtection="0"/>
    <xf numFmtId="0" fontId="4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4"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7" borderId="1" applyNumberFormat="0" applyAlignment="0" applyProtection="0"/>
    <xf numFmtId="0" fontId="54" fillId="0" borderId="6" applyNumberFormat="0" applyFill="0" applyAlignment="0" applyProtection="0"/>
    <xf numFmtId="0" fontId="55" fillId="22" borderId="0" applyNumberFormat="0" applyBorder="0" applyAlignment="0" applyProtection="0"/>
    <xf numFmtId="0" fontId="0" fillId="0" borderId="0">
      <alignment/>
      <protection/>
    </xf>
    <xf numFmtId="0" fontId="0" fillId="23" borderId="7" applyNumberFormat="0" applyFont="0" applyAlignment="0" applyProtection="0"/>
    <xf numFmtId="0" fontId="56" fillId="20"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02">
    <xf numFmtId="0" fontId="0" fillId="0" borderId="0" xfId="0" applyAlignment="1">
      <alignment/>
    </xf>
    <xf numFmtId="0" fontId="1" fillId="0" borderId="0" xfId="0" applyFont="1" applyAlignment="1">
      <alignment/>
    </xf>
    <xf numFmtId="0" fontId="1" fillId="0" borderId="0" xfId="0" applyFont="1" applyAlignment="1">
      <alignment horizontal="center"/>
    </xf>
    <xf numFmtId="49" fontId="1" fillId="0" borderId="0" xfId="0" applyNumberFormat="1" applyFont="1" applyAlignment="1">
      <alignment/>
    </xf>
    <xf numFmtId="0" fontId="3" fillId="0" borderId="0" xfId="0" applyFont="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xf>
    <xf numFmtId="0" fontId="2" fillId="0" borderId="0" xfId="0" applyFont="1" applyAlignment="1">
      <alignment horizontal="center"/>
    </xf>
    <xf numFmtId="3" fontId="1" fillId="0" borderId="12" xfId="0" applyNumberFormat="1" applyFont="1" applyBorder="1" applyAlignment="1">
      <alignment horizontal="right"/>
    </xf>
    <xf numFmtId="0" fontId="1" fillId="0" borderId="0" xfId="0" applyFont="1" applyFill="1" applyAlignment="1">
      <alignment/>
    </xf>
    <xf numFmtId="0" fontId="1" fillId="0" borderId="0" xfId="0" applyFont="1" applyAlignment="1">
      <alignment/>
    </xf>
    <xf numFmtId="0" fontId="2" fillId="24" borderId="0" xfId="0" applyFont="1" applyFill="1" applyAlignment="1">
      <alignment horizontal="center"/>
    </xf>
    <xf numFmtId="0" fontId="2" fillId="0" borderId="10" xfId="0" applyFont="1" applyBorder="1" applyAlignment="1">
      <alignment horizontal="center"/>
    </xf>
    <xf numFmtId="10" fontId="1" fillId="0" borderId="12" xfId="0" applyNumberFormat="1" applyFont="1" applyBorder="1" applyAlignment="1">
      <alignment horizontal="right"/>
    </xf>
    <xf numFmtId="0" fontId="1" fillId="0" borderId="10" xfId="0" applyFont="1" applyBorder="1" applyAlignment="1">
      <alignment horizontal="center"/>
    </xf>
    <xf numFmtId="0" fontId="1" fillId="4" borderId="12" xfId="0" applyFont="1" applyFill="1" applyBorder="1" applyAlignment="1">
      <alignment horizontal="center"/>
    </xf>
    <xf numFmtId="3" fontId="1" fillId="4" borderId="12" xfId="0" applyNumberFormat="1" applyFont="1" applyFill="1" applyBorder="1" applyAlignment="1">
      <alignment horizontal="right"/>
    </xf>
    <xf numFmtId="3" fontId="1" fillId="4" borderId="10" xfId="0" applyNumberFormat="1" applyFont="1" applyFill="1" applyBorder="1" applyAlignment="1">
      <alignment horizontal="right"/>
    </xf>
    <xf numFmtId="10" fontId="1" fillId="4" borderId="12" xfId="0" applyNumberFormat="1" applyFont="1" applyFill="1" applyBorder="1" applyAlignment="1">
      <alignment horizontal="right"/>
    </xf>
    <xf numFmtId="10" fontId="1" fillId="4" borderId="10" xfId="0" applyNumberFormat="1" applyFont="1" applyFill="1" applyBorder="1" applyAlignment="1">
      <alignment horizontal="right"/>
    </xf>
    <xf numFmtId="0" fontId="10" fillId="0" borderId="0" xfId="0" applyFont="1" applyAlignment="1">
      <alignment/>
    </xf>
    <xf numFmtId="4" fontId="1" fillId="0" borderId="12" xfId="0" applyNumberFormat="1" applyFont="1" applyBorder="1" applyAlignment="1">
      <alignment horizontal="right"/>
    </xf>
    <xf numFmtId="49" fontId="1" fillId="0" borderId="12" xfId="0" applyNumberFormat="1" applyFont="1" applyBorder="1" applyAlignment="1">
      <alignment/>
    </xf>
    <xf numFmtId="0" fontId="10" fillId="24" borderId="0" xfId="0" applyFont="1" applyFill="1" applyBorder="1" applyAlignment="1">
      <alignment horizontal="center"/>
    </xf>
    <xf numFmtId="3" fontId="10" fillId="24" borderId="0" xfId="0" applyNumberFormat="1" applyFont="1" applyFill="1" applyBorder="1" applyAlignment="1">
      <alignment horizontal="right"/>
    </xf>
    <xf numFmtId="0" fontId="12" fillId="0" borderId="0" xfId="0" applyFont="1" applyAlignment="1">
      <alignment/>
    </xf>
    <xf numFmtId="0" fontId="4" fillId="0" borderId="0" xfId="0" applyFont="1" applyAlignment="1">
      <alignment/>
    </xf>
    <xf numFmtId="0" fontId="8" fillId="0" borderId="0" xfId="0" applyFont="1" applyAlignment="1">
      <alignment/>
    </xf>
    <xf numFmtId="0" fontId="13" fillId="0" borderId="0" xfId="0" applyFont="1" applyAlignment="1">
      <alignment/>
    </xf>
    <xf numFmtId="0" fontId="0" fillId="0" borderId="0" xfId="0" applyBorder="1" applyAlignment="1">
      <alignment/>
    </xf>
    <xf numFmtId="0" fontId="1" fillId="0" borderId="11"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1" fillId="0" borderId="16" xfId="0" applyFont="1" applyBorder="1" applyAlignment="1">
      <alignment/>
    </xf>
    <xf numFmtId="0" fontId="0" fillId="0" borderId="17" xfId="0" applyBorder="1" applyAlignment="1">
      <alignment/>
    </xf>
    <xf numFmtId="3" fontId="0" fillId="0" borderId="18" xfId="0" applyNumberFormat="1" applyBorder="1" applyAlignment="1">
      <alignment/>
    </xf>
    <xf numFmtId="0" fontId="1" fillId="0" borderId="19" xfId="0" applyFont="1" applyBorder="1" applyAlignment="1">
      <alignment/>
    </xf>
    <xf numFmtId="0" fontId="0" fillId="0" borderId="20" xfId="0" applyBorder="1" applyAlignment="1">
      <alignment/>
    </xf>
    <xf numFmtId="3" fontId="0" fillId="0" borderId="21" xfId="0" applyNumberFormat="1" applyBorder="1" applyAlignment="1">
      <alignment/>
    </xf>
    <xf numFmtId="0" fontId="1" fillId="0" borderId="22" xfId="0" applyFont="1" applyBorder="1" applyAlignment="1">
      <alignment/>
    </xf>
    <xf numFmtId="0" fontId="0" fillId="0" borderId="23" xfId="0" applyBorder="1" applyAlignment="1">
      <alignment/>
    </xf>
    <xf numFmtId="3" fontId="0" fillId="0" borderId="24" xfId="0" applyNumberFormat="1" applyBorder="1" applyAlignment="1">
      <alignment/>
    </xf>
    <xf numFmtId="0" fontId="0" fillId="0" borderId="17" xfId="0" applyBorder="1" applyAlignment="1">
      <alignment wrapText="1"/>
    </xf>
    <xf numFmtId="3" fontId="0" fillId="0" borderId="0" xfId="0" applyNumberFormat="1" applyBorder="1" applyAlignment="1">
      <alignment/>
    </xf>
    <xf numFmtId="0" fontId="0" fillId="0" borderId="20" xfId="0" applyBorder="1" applyAlignment="1">
      <alignment wrapText="1"/>
    </xf>
    <xf numFmtId="0" fontId="0" fillId="0" borderId="23" xfId="0" applyBorder="1" applyAlignment="1">
      <alignment wrapText="1"/>
    </xf>
    <xf numFmtId="0" fontId="0" fillId="0" borderId="17" xfId="0" applyFill="1" applyBorder="1" applyAlignment="1">
      <alignment/>
    </xf>
    <xf numFmtId="3" fontId="0" fillId="0" borderId="17" xfId="0" applyNumberFormat="1" applyFill="1" applyBorder="1" applyAlignment="1">
      <alignment/>
    </xf>
    <xf numFmtId="0" fontId="0" fillId="0" borderId="20" xfId="0" applyFill="1" applyBorder="1" applyAlignment="1">
      <alignment/>
    </xf>
    <xf numFmtId="3" fontId="0" fillId="0" borderId="20" xfId="0" applyNumberFormat="1" applyFill="1" applyBorder="1" applyAlignment="1">
      <alignment/>
    </xf>
    <xf numFmtId="0" fontId="0" fillId="0" borderId="23" xfId="0" applyFill="1" applyBorder="1" applyAlignment="1">
      <alignment/>
    </xf>
    <xf numFmtId="3" fontId="0" fillId="0" borderId="23" xfId="0" applyNumberFormat="1" applyFill="1" applyBorder="1" applyAlignment="1">
      <alignment/>
    </xf>
    <xf numFmtId="0" fontId="14" fillId="5" borderId="25" xfId="0" applyFont="1" applyFill="1" applyBorder="1" applyAlignment="1">
      <alignment horizontal="right"/>
    </xf>
    <xf numFmtId="3" fontId="14" fillId="5" borderId="25" xfId="0" applyNumberFormat="1" applyFont="1" applyFill="1" applyBorder="1" applyAlignment="1">
      <alignment horizontal="right"/>
    </xf>
    <xf numFmtId="4" fontId="0" fillId="0" borderId="17" xfId="0" applyNumberFormat="1" applyBorder="1" applyAlignment="1">
      <alignment/>
    </xf>
    <xf numFmtId="4" fontId="0" fillId="0" borderId="20" xfId="0" applyNumberFormat="1" applyBorder="1" applyAlignment="1">
      <alignment/>
    </xf>
    <xf numFmtId="4" fontId="0" fillId="0" borderId="23" xfId="0" applyNumberFormat="1" applyBorder="1" applyAlignment="1">
      <alignment/>
    </xf>
    <xf numFmtId="4" fontId="0" fillId="0" borderId="20" xfId="0" applyNumberFormat="1" applyBorder="1" applyAlignment="1">
      <alignment horizontal="center"/>
    </xf>
    <xf numFmtId="4" fontId="0" fillId="0" borderId="17" xfId="0" applyNumberFormat="1" applyFill="1" applyBorder="1" applyAlignment="1">
      <alignment horizontal="right"/>
    </xf>
    <xf numFmtId="4" fontId="0" fillId="0" borderId="20" xfId="0" applyNumberFormat="1" applyFill="1" applyBorder="1" applyAlignment="1">
      <alignment horizontal="right"/>
    </xf>
    <xf numFmtId="4" fontId="0" fillId="0" borderId="23" xfId="0" applyNumberFormat="1" applyFill="1" applyBorder="1" applyAlignment="1">
      <alignment horizontal="right"/>
    </xf>
    <xf numFmtId="4" fontId="14" fillId="5" borderId="25" xfId="0" applyNumberFormat="1" applyFont="1" applyFill="1" applyBorder="1" applyAlignment="1">
      <alignment horizontal="right"/>
    </xf>
    <xf numFmtId="0" fontId="10" fillId="0" borderId="10" xfId="0" applyFont="1" applyBorder="1" applyAlignment="1">
      <alignment horizontal="center"/>
    </xf>
    <xf numFmtId="0" fontId="10" fillId="0" borderId="0" xfId="0" applyFont="1" applyAlignment="1">
      <alignment/>
    </xf>
    <xf numFmtId="3" fontId="10" fillId="24" borderId="0" xfId="0" applyNumberFormat="1" applyFont="1" applyFill="1" applyBorder="1" applyAlignment="1">
      <alignment/>
    </xf>
    <xf numFmtId="4" fontId="10" fillId="24" borderId="0" xfId="0" applyNumberFormat="1" applyFont="1" applyFill="1" applyBorder="1" applyAlignment="1">
      <alignment horizontal="right"/>
    </xf>
    <xf numFmtId="0" fontId="10" fillId="0" borderId="0" xfId="0" applyFont="1" applyAlignment="1">
      <alignment horizontal="center" vertical="center"/>
    </xf>
    <xf numFmtId="4" fontId="10" fillId="0" borderId="12" xfId="0" applyNumberFormat="1" applyFont="1" applyBorder="1" applyAlignment="1">
      <alignment/>
    </xf>
    <xf numFmtId="0" fontId="10" fillId="0" borderId="0" xfId="0" applyFont="1" applyAlignment="1">
      <alignment horizontal="center"/>
    </xf>
    <xf numFmtId="0" fontId="17" fillId="0" borderId="0" xfId="0" applyFont="1" applyAlignment="1">
      <alignment horizontal="left" wrapText="1"/>
    </xf>
    <xf numFmtId="4" fontId="1" fillId="4" borderId="12" xfId="0" applyNumberFormat="1" applyFont="1" applyFill="1" applyBorder="1" applyAlignment="1">
      <alignment horizontal="right"/>
    </xf>
    <xf numFmtId="4" fontId="1" fillId="4" borderId="10" xfId="0" applyNumberFormat="1" applyFont="1" applyFill="1" applyBorder="1" applyAlignment="1">
      <alignment horizontal="right"/>
    </xf>
    <xf numFmtId="0" fontId="13" fillId="0" borderId="0" xfId="0" applyFont="1" applyAlignment="1">
      <alignment horizontal="center"/>
    </xf>
    <xf numFmtId="0" fontId="1" fillId="0" borderId="0" xfId="0" applyFont="1" applyBorder="1" applyAlignment="1">
      <alignment/>
    </xf>
    <xf numFmtId="0" fontId="9"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 fillId="0" borderId="0" xfId="0" applyFont="1" applyBorder="1" applyAlignment="1">
      <alignment horizontal="center" vertical="center"/>
    </xf>
    <xf numFmtId="0" fontId="2" fillId="0" borderId="20" xfId="0" applyFont="1" applyFill="1" applyBorder="1" applyAlignment="1">
      <alignment horizontal="center"/>
    </xf>
    <xf numFmtId="3" fontId="2" fillId="0" borderId="20" xfId="0" applyNumberFormat="1" applyFont="1" applyFill="1" applyBorder="1" applyAlignment="1">
      <alignment horizontal="center"/>
    </xf>
    <xf numFmtId="0" fontId="14" fillId="0" borderId="0" xfId="0" applyFont="1" applyAlignment="1">
      <alignment horizontal="center"/>
    </xf>
    <xf numFmtId="0" fontId="12" fillId="0" borderId="0" xfId="0" applyFont="1" applyAlignment="1">
      <alignment horizontal="center"/>
    </xf>
    <xf numFmtId="0" fontId="1" fillId="0" borderId="0" xfId="0" applyFont="1" applyFill="1" applyAlignment="1">
      <alignment horizontal="center" vertical="center"/>
    </xf>
    <xf numFmtId="0" fontId="2" fillId="0" borderId="0" xfId="0" applyFont="1" applyFill="1" applyAlignment="1">
      <alignment horizontal="center"/>
    </xf>
    <xf numFmtId="0" fontId="18" fillId="0" borderId="0" xfId="0" applyFont="1" applyFill="1" applyAlignment="1">
      <alignment horizontal="center"/>
    </xf>
    <xf numFmtId="0" fontId="17" fillId="0" borderId="0" xfId="0" applyFont="1" applyAlignment="1">
      <alignment/>
    </xf>
    <xf numFmtId="0" fontId="5" fillId="0" borderId="2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8" fillId="0" borderId="20" xfId="0" applyFont="1" applyFill="1" applyBorder="1" applyAlignment="1">
      <alignment horizontal="center" vertical="center"/>
    </xf>
    <xf numFmtId="0" fontId="7" fillId="0" borderId="20" xfId="0" applyFont="1" applyFill="1" applyBorder="1" applyAlignment="1">
      <alignment horizontal="center" vertical="center" wrapText="1"/>
    </xf>
    <xf numFmtId="3" fontId="18" fillId="0" borderId="20" xfId="0" applyNumberFormat="1" applyFont="1" applyFill="1" applyBorder="1" applyAlignment="1">
      <alignment horizontal="center" vertical="center" wrapText="1"/>
    </xf>
    <xf numFmtId="4" fontId="18" fillId="0" borderId="20" xfId="0" applyNumberFormat="1" applyFont="1" applyFill="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3" fontId="10" fillId="0" borderId="10" xfId="0" applyNumberFormat="1" applyFont="1" applyBorder="1" applyAlignment="1">
      <alignment horizontal="center"/>
    </xf>
    <xf numFmtId="3" fontId="10" fillId="0" borderId="26" xfId="0" applyNumberFormat="1" applyFont="1" applyBorder="1" applyAlignment="1">
      <alignment horizontal="center"/>
    </xf>
    <xf numFmtId="0" fontId="10" fillId="0" borderId="12" xfId="0" applyFont="1" applyBorder="1" applyAlignment="1">
      <alignment horizontal="center"/>
    </xf>
    <xf numFmtId="0" fontId="10" fillId="0" borderId="12" xfId="0" applyFont="1" applyBorder="1" applyAlignment="1">
      <alignment/>
    </xf>
    <xf numFmtId="3" fontId="10" fillId="0" borderId="12" xfId="0" applyNumberFormat="1" applyFont="1" applyBorder="1" applyAlignment="1">
      <alignment horizontal="right"/>
    </xf>
    <xf numFmtId="3" fontId="10" fillId="0" borderId="18" xfId="0" applyNumberFormat="1" applyFont="1" applyBorder="1" applyAlignment="1">
      <alignment horizontal="right"/>
    </xf>
    <xf numFmtId="3" fontId="10" fillId="24" borderId="10" xfId="0" applyNumberFormat="1" applyFont="1" applyFill="1" applyBorder="1" applyAlignment="1">
      <alignment horizontal="right"/>
    </xf>
    <xf numFmtId="3" fontId="10" fillId="0" borderId="10" xfId="0" applyNumberFormat="1" applyFont="1" applyBorder="1" applyAlignment="1">
      <alignment horizontal="center" vertical="center"/>
    </xf>
    <xf numFmtId="3" fontId="10" fillId="0" borderId="27" xfId="0" applyNumberFormat="1" applyFont="1" applyBorder="1" applyAlignment="1">
      <alignment horizontal="center" vertical="center"/>
    </xf>
    <xf numFmtId="0" fontId="2" fillId="0" borderId="0" xfId="0" applyFont="1" applyAlignment="1">
      <alignment horizontal="center" vertical="center"/>
    </xf>
    <xf numFmtId="0" fontId="10" fillId="0" borderId="12" xfId="0" applyFont="1" applyBorder="1" applyAlignment="1">
      <alignment horizontal="center" vertical="center"/>
    </xf>
    <xf numFmtId="3" fontId="10" fillId="0" borderId="12" xfId="0" applyNumberFormat="1" applyFont="1" applyBorder="1" applyAlignment="1">
      <alignment horizontal="center" vertical="center"/>
    </xf>
    <xf numFmtId="4" fontId="10" fillId="0" borderId="28" xfId="0" applyNumberFormat="1" applyFont="1" applyBorder="1" applyAlignment="1">
      <alignment horizontal="center" vertical="center"/>
    </xf>
    <xf numFmtId="3" fontId="14" fillId="24" borderId="10" xfId="0" applyNumberFormat="1" applyFont="1" applyFill="1" applyBorder="1" applyAlignment="1">
      <alignment horizontal="center" vertical="center"/>
    </xf>
    <xf numFmtId="4" fontId="14" fillId="24" borderId="10" xfId="0" applyNumberFormat="1" applyFont="1" applyFill="1" applyBorder="1" applyAlignment="1">
      <alignment horizontal="center" vertical="center"/>
    </xf>
    <xf numFmtId="0" fontId="10" fillId="0" borderId="12" xfId="0" applyFont="1" applyBorder="1" applyAlignment="1">
      <alignment horizontal="left" vertical="center"/>
    </xf>
    <xf numFmtId="0" fontId="6" fillId="0" borderId="12" xfId="0" applyFont="1" applyBorder="1" applyAlignment="1">
      <alignment horizontal="left" vertical="center" wrapText="1"/>
    </xf>
    <xf numFmtId="0" fontId="19" fillId="0" borderId="12" xfId="0" applyFont="1" applyBorder="1" applyAlignment="1">
      <alignment horizontal="left" vertical="center" wrapText="1"/>
    </xf>
    <xf numFmtId="3" fontId="17" fillId="0" borderId="12" xfId="0" applyNumberFormat="1" applyFont="1" applyBorder="1" applyAlignment="1">
      <alignment horizontal="center" vertical="center"/>
    </xf>
    <xf numFmtId="4" fontId="17" fillId="0" borderId="28" xfId="0" applyNumberFormat="1" applyFont="1" applyBorder="1" applyAlignment="1">
      <alignment horizontal="center" vertical="center"/>
    </xf>
    <xf numFmtId="3" fontId="9" fillId="0" borderId="12" xfId="0" applyNumberFormat="1" applyFont="1" applyBorder="1" applyAlignment="1">
      <alignment horizontal="center" vertical="center"/>
    </xf>
    <xf numFmtId="4" fontId="9" fillId="0" borderId="28" xfId="0" applyNumberFormat="1" applyFont="1" applyBorder="1" applyAlignment="1">
      <alignment horizontal="center" vertical="center"/>
    </xf>
    <xf numFmtId="0" fontId="1" fillId="0" borderId="0" xfId="0" applyFont="1" applyBorder="1" applyAlignment="1">
      <alignment horizontal="center"/>
    </xf>
    <xf numFmtId="0" fontId="1" fillId="0" borderId="20" xfId="0" applyFont="1" applyFill="1" applyBorder="1" applyAlignment="1">
      <alignment horizontal="center"/>
    </xf>
    <xf numFmtId="0" fontId="12" fillId="0" borderId="20" xfId="0" applyFont="1" applyFill="1" applyBorder="1" applyAlignment="1">
      <alignment horizontal="center"/>
    </xf>
    <xf numFmtId="0" fontId="12" fillId="0" borderId="20" xfId="0" applyFont="1" applyFill="1" applyBorder="1" applyAlignment="1">
      <alignment/>
    </xf>
    <xf numFmtId="3" fontId="12" fillId="0" borderId="20" xfId="0" applyNumberFormat="1" applyFont="1" applyFill="1" applyBorder="1" applyAlignment="1">
      <alignment/>
    </xf>
    <xf numFmtId="4" fontId="12" fillId="0" borderId="20" xfId="0" applyNumberFormat="1" applyFont="1" applyFill="1" applyBorder="1" applyAlignment="1">
      <alignment/>
    </xf>
    <xf numFmtId="185" fontId="12" fillId="0" borderId="20" xfId="0" applyNumberFormat="1" applyFont="1" applyFill="1" applyBorder="1" applyAlignment="1">
      <alignment horizontal="right"/>
    </xf>
    <xf numFmtId="3" fontId="12" fillId="0" borderId="20" xfId="0" applyNumberFormat="1" applyFont="1" applyFill="1" applyBorder="1" applyAlignment="1">
      <alignment horizontal="right"/>
    </xf>
    <xf numFmtId="4" fontId="12" fillId="4" borderId="20" xfId="0" applyNumberFormat="1" applyFont="1" applyFill="1" applyBorder="1" applyAlignment="1">
      <alignment horizontal="right"/>
    </xf>
    <xf numFmtId="0" fontId="12" fillId="0" borderId="0" xfId="0" applyFont="1" applyBorder="1" applyAlignment="1">
      <alignment/>
    </xf>
    <xf numFmtId="0" fontId="1" fillId="0" borderId="20" xfId="0" applyFont="1" applyBorder="1" applyAlignment="1">
      <alignment horizontal="center"/>
    </xf>
    <xf numFmtId="3" fontId="1" fillId="0" borderId="20" xfId="0" applyNumberFormat="1" applyFont="1" applyBorder="1" applyAlignment="1">
      <alignment horizontal="center"/>
    </xf>
    <xf numFmtId="0" fontId="10" fillId="0" borderId="12" xfId="0" applyFont="1" applyBorder="1" applyAlignment="1">
      <alignment horizontal="center" vertical="center" wrapText="1"/>
    </xf>
    <xf numFmtId="0" fontId="25" fillId="0" borderId="0" xfId="0" applyFont="1" applyAlignment="1">
      <alignment horizontal="center" vertical="center" wrapText="1"/>
    </xf>
    <xf numFmtId="0" fontId="10" fillId="0" borderId="12" xfId="0" applyFont="1" applyFill="1" applyBorder="1" applyAlignment="1">
      <alignment horizontal="center" vertical="center" wrapText="1"/>
    </xf>
    <xf numFmtId="0" fontId="5" fillId="0" borderId="0" xfId="0" applyFont="1" applyAlignment="1">
      <alignment horizontal="left" wrapText="1"/>
    </xf>
    <xf numFmtId="0" fontId="5" fillId="0" borderId="0" xfId="0" applyFont="1" applyAlignment="1">
      <alignment wrapText="1"/>
    </xf>
    <xf numFmtId="0" fontId="4" fillId="0" borderId="0" xfId="0" applyFont="1" applyAlignment="1">
      <alignment horizontal="left"/>
    </xf>
    <xf numFmtId="49" fontId="1" fillId="0" borderId="29" xfId="0" applyNumberFormat="1" applyFont="1" applyBorder="1" applyAlignment="1">
      <alignment/>
    </xf>
    <xf numFmtId="0" fontId="25" fillId="0" borderId="0" xfId="0" applyFont="1" applyAlignment="1">
      <alignment horizontal="center" vertical="center" wrapText="1"/>
    </xf>
    <xf numFmtId="0" fontId="26" fillId="24" borderId="0" xfId="0" applyFont="1" applyFill="1" applyAlignment="1">
      <alignment horizontal="left" wrapText="1"/>
    </xf>
    <xf numFmtId="0" fontId="17" fillId="0" borderId="0" xfId="0" applyFont="1" applyAlignment="1">
      <alignment horizontal="center" wrapText="1"/>
    </xf>
    <xf numFmtId="0" fontId="2" fillId="0" borderId="10" xfId="0" applyFont="1" applyBorder="1" applyAlignment="1">
      <alignment horizontal="center" vertical="center"/>
    </xf>
    <xf numFmtId="3" fontId="2" fillId="0" borderId="10" xfId="0" applyNumberFormat="1" applyFont="1" applyBorder="1" applyAlignment="1">
      <alignment horizontal="center" vertical="center"/>
    </xf>
    <xf numFmtId="49" fontId="1" fillId="0" borderId="30" xfId="0" applyNumberFormat="1" applyFont="1" applyBorder="1" applyAlignment="1">
      <alignment horizontal="left"/>
    </xf>
    <xf numFmtId="3" fontId="1" fillId="0" borderId="30" xfId="0" applyNumberFormat="1" applyFont="1" applyBorder="1" applyAlignment="1">
      <alignment horizontal="center"/>
    </xf>
    <xf numFmtId="49" fontId="10" fillId="0" borderId="30" xfId="0" applyNumberFormat="1" applyFont="1" applyBorder="1" applyAlignment="1">
      <alignment horizontal="center"/>
    </xf>
    <xf numFmtId="3" fontId="10" fillId="0" borderId="30" xfId="0" applyNumberFormat="1" applyFont="1" applyBorder="1" applyAlignment="1">
      <alignment horizontal="center"/>
    </xf>
    <xf numFmtId="4" fontId="10" fillId="0" borderId="30" xfId="0" applyNumberFormat="1" applyFont="1" applyBorder="1" applyAlignment="1">
      <alignment horizontal="center"/>
    </xf>
    <xf numFmtId="0" fontId="18" fillId="0" borderId="31" xfId="0" applyFont="1" applyBorder="1" applyAlignment="1">
      <alignment horizontal="center" vertical="center"/>
    </xf>
    <xf numFmtId="0" fontId="18" fillId="0" borderId="1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0" xfId="0" applyFont="1" applyAlignment="1">
      <alignment/>
    </xf>
    <xf numFmtId="3" fontId="1" fillId="0" borderId="10" xfId="0" applyNumberFormat="1" applyFont="1" applyBorder="1" applyAlignment="1">
      <alignment horizontal="center"/>
    </xf>
    <xf numFmtId="3" fontId="1" fillId="0" borderId="32" xfId="0" applyNumberFormat="1" applyFont="1" applyBorder="1" applyAlignment="1">
      <alignment horizontal="center"/>
    </xf>
    <xf numFmtId="3" fontId="2" fillId="4" borderId="10" xfId="0" applyNumberFormat="1" applyFont="1" applyFill="1" applyBorder="1" applyAlignment="1">
      <alignment horizontal="center" vertical="center"/>
    </xf>
    <xf numFmtId="3" fontId="1" fillId="4" borderId="30" xfId="0" applyNumberFormat="1" applyFont="1" applyFill="1" applyBorder="1" applyAlignment="1">
      <alignment horizontal="center"/>
    </xf>
    <xf numFmtId="49" fontId="1" fillId="7" borderId="30" xfId="0" applyNumberFormat="1" applyFont="1" applyFill="1" applyBorder="1" applyAlignment="1">
      <alignment horizontal="center" vertical="center"/>
    </xf>
    <xf numFmtId="3" fontId="1" fillId="7" borderId="30" xfId="0" applyNumberFormat="1" applyFont="1" applyFill="1" applyBorder="1" applyAlignment="1">
      <alignment horizontal="center" vertical="center"/>
    </xf>
    <xf numFmtId="4" fontId="10" fillId="7" borderId="12" xfId="0" applyNumberFormat="1" applyFont="1" applyFill="1" applyBorder="1" applyAlignment="1">
      <alignment horizontal="right" vertical="center"/>
    </xf>
    <xf numFmtId="0" fontId="8" fillId="0" borderId="0" xfId="0" applyFont="1" applyAlignment="1">
      <alignment/>
    </xf>
    <xf numFmtId="0" fontId="17" fillId="0" borderId="0" xfId="0" applyFont="1" applyAlignment="1">
      <alignment/>
    </xf>
    <xf numFmtId="0" fontId="10" fillId="0" borderId="12" xfId="0" applyFont="1" applyFill="1" applyBorder="1" applyAlignment="1">
      <alignment horizontal="left" vertical="center" wrapText="1"/>
    </xf>
    <xf numFmtId="0" fontId="1" fillId="0" borderId="0" xfId="0" applyFont="1" applyAlignment="1">
      <alignment horizontal="left"/>
    </xf>
    <xf numFmtId="3" fontId="12" fillId="0" borderId="20" xfId="0" applyNumberFormat="1" applyFont="1" applyFill="1" applyBorder="1" applyAlignment="1">
      <alignment horizontal="center"/>
    </xf>
    <xf numFmtId="3" fontId="1" fillId="24" borderId="20" xfId="0" applyNumberFormat="1" applyFont="1" applyFill="1" applyBorder="1" applyAlignment="1">
      <alignment horizontal="center"/>
    </xf>
    <xf numFmtId="3" fontId="12" fillId="24" borderId="20" xfId="0" applyNumberFormat="1" applyFont="1" applyFill="1" applyBorder="1" applyAlignment="1">
      <alignment horizontal="center"/>
    </xf>
    <xf numFmtId="0" fontId="10" fillId="24" borderId="20" xfId="0" applyFont="1" applyFill="1" applyBorder="1" applyAlignment="1">
      <alignment horizontal="center" vertical="center" wrapText="1"/>
    </xf>
    <xf numFmtId="4" fontId="12" fillId="24" borderId="20" xfId="0" applyNumberFormat="1" applyFont="1" applyFill="1" applyBorder="1" applyAlignment="1">
      <alignment horizontal="center"/>
    </xf>
    <xf numFmtId="3" fontId="2" fillId="4" borderId="20" xfId="0" applyNumberFormat="1" applyFont="1" applyFill="1" applyBorder="1" applyAlignment="1">
      <alignment horizontal="center"/>
    </xf>
    <xf numFmtId="3" fontId="2" fillId="24" borderId="20" xfId="0" applyNumberFormat="1" applyFont="1" applyFill="1" applyBorder="1" applyAlignment="1">
      <alignment horizontal="center"/>
    </xf>
    <xf numFmtId="4" fontId="12" fillId="24" borderId="33" xfId="0" applyNumberFormat="1" applyFont="1" applyFill="1" applyBorder="1" applyAlignment="1">
      <alignment horizontal="center"/>
    </xf>
    <xf numFmtId="0" fontId="41" fillId="24" borderId="20" xfId="0" applyFont="1" applyFill="1" applyBorder="1" applyAlignment="1">
      <alignment horizontal="center" vertical="center" wrapText="1"/>
    </xf>
    <xf numFmtId="0" fontId="41" fillId="24" borderId="33" xfId="0" applyFont="1" applyFill="1" applyBorder="1" applyAlignment="1">
      <alignment horizontal="center" vertical="center" wrapText="1"/>
    </xf>
    <xf numFmtId="0" fontId="1" fillId="24" borderId="20" xfId="0" applyFont="1" applyFill="1" applyBorder="1" applyAlignment="1">
      <alignment horizontal="center"/>
    </xf>
    <xf numFmtId="4" fontId="12" fillId="24" borderId="20" xfId="0" applyNumberFormat="1" applyFont="1" applyFill="1" applyBorder="1" applyAlignment="1">
      <alignment/>
    </xf>
    <xf numFmtId="3" fontId="12" fillId="24" borderId="20" xfId="0" applyNumberFormat="1" applyFont="1" applyFill="1" applyBorder="1" applyAlignment="1">
      <alignment/>
    </xf>
    <xf numFmtId="0" fontId="10" fillId="0" borderId="0" xfId="0" applyFont="1" applyAlignment="1">
      <alignment horizontal="left" wrapText="1"/>
    </xf>
    <xf numFmtId="0" fontId="10" fillId="0" borderId="0" xfId="0" applyFont="1" applyAlignment="1">
      <alignment/>
    </xf>
    <xf numFmtId="3" fontId="0" fillId="0" borderId="0" xfId="0" applyNumberFormat="1" applyAlignment="1">
      <alignment/>
    </xf>
    <xf numFmtId="3" fontId="13" fillId="0" borderId="0" xfId="0" applyNumberFormat="1" applyFont="1" applyAlignment="1">
      <alignment horizontal="center"/>
    </xf>
    <xf numFmtId="3" fontId="1" fillId="0" borderId="0" xfId="0" applyNumberFormat="1" applyFont="1" applyAlignment="1">
      <alignment horizontal="center"/>
    </xf>
    <xf numFmtId="3" fontId="2" fillId="0" borderId="10" xfId="0" applyNumberFormat="1" applyFont="1" applyBorder="1" applyAlignment="1">
      <alignment horizontal="center"/>
    </xf>
    <xf numFmtId="3" fontId="0" fillId="0" borderId="34" xfId="0" applyNumberFormat="1" applyBorder="1" applyAlignment="1">
      <alignment/>
    </xf>
    <xf numFmtId="3" fontId="0" fillId="0" borderId="35" xfId="0" applyNumberFormat="1" applyBorder="1" applyAlignment="1">
      <alignment/>
    </xf>
    <xf numFmtId="3" fontId="0" fillId="0" borderId="36" xfId="0" applyNumberFormat="1" applyBorder="1" applyAlignment="1">
      <alignment/>
    </xf>
    <xf numFmtId="3" fontId="0" fillId="0" borderId="34" xfId="0" applyNumberFormat="1" applyFill="1" applyBorder="1" applyAlignment="1">
      <alignment/>
    </xf>
    <xf numFmtId="3" fontId="0" fillId="0" borderId="35" xfId="0" applyNumberFormat="1" applyFill="1" applyBorder="1" applyAlignment="1">
      <alignment/>
    </xf>
    <xf numFmtId="3" fontId="0" fillId="0" borderId="36" xfId="0" applyNumberFormat="1" applyFill="1" applyBorder="1" applyAlignment="1">
      <alignment/>
    </xf>
    <xf numFmtId="3" fontId="14" fillId="5" borderId="14" xfId="0" applyNumberFormat="1" applyFont="1" applyFill="1" applyBorder="1" applyAlignment="1">
      <alignment/>
    </xf>
    <xf numFmtId="3" fontId="4" fillId="0" borderId="0" xfId="0" applyNumberFormat="1" applyFont="1" applyAlignment="1">
      <alignment/>
    </xf>
    <xf numFmtId="3" fontId="1" fillId="0" borderId="0" xfId="0" applyNumberFormat="1" applyFont="1" applyAlignment="1">
      <alignment/>
    </xf>
    <xf numFmtId="0" fontId="1" fillId="4" borderId="25" xfId="0" applyFont="1" applyFill="1" applyBorder="1" applyAlignment="1">
      <alignment horizontal="right"/>
    </xf>
    <xf numFmtId="4" fontId="1" fillId="4" borderId="25" xfId="0" applyNumberFormat="1" applyFont="1" applyFill="1" applyBorder="1" applyAlignment="1">
      <alignment horizontal="right"/>
    </xf>
    <xf numFmtId="3" fontId="1" fillId="4" borderId="14" xfId="0" applyNumberFormat="1" applyFont="1" applyFill="1" applyBorder="1" applyAlignment="1">
      <alignment horizontal="right"/>
    </xf>
    <xf numFmtId="0" fontId="17" fillId="0" borderId="22" xfId="0" applyFont="1" applyBorder="1" applyAlignment="1">
      <alignment/>
    </xf>
    <xf numFmtId="0" fontId="17" fillId="0" borderId="23" xfId="0" applyFont="1" applyFill="1" applyBorder="1" applyAlignment="1">
      <alignment/>
    </xf>
    <xf numFmtId="3" fontId="17" fillId="0" borderId="23" xfId="0" applyNumberFormat="1" applyFont="1" applyFill="1" applyBorder="1" applyAlignment="1">
      <alignment/>
    </xf>
    <xf numFmtId="4" fontId="17" fillId="0" borderId="23" xfId="0" applyNumberFormat="1" applyFont="1" applyFill="1" applyBorder="1" applyAlignment="1">
      <alignment horizontal="right"/>
    </xf>
    <xf numFmtId="4" fontId="17" fillId="0" borderId="36" xfId="0" applyNumberFormat="1" applyFont="1" applyFill="1" applyBorder="1" applyAlignment="1">
      <alignment/>
    </xf>
    <xf numFmtId="0" fontId="5" fillId="0" borderId="0" xfId="0" applyFont="1" applyAlignment="1">
      <alignment/>
    </xf>
    <xf numFmtId="3" fontId="5" fillId="0" borderId="0" xfId="0" applyNumberFormat="1" applyFont="1" applyAlignment="1">
      <alignment/>
    </xf>
    <xf numFmtId="0" fontId="1" fillId="4" borderId="13" xfId="0" applyFont="1" applyFill="1" applyBorder="1" applyAlignment="1">
      <alignment wrapText="1"/>
    </xf>
    <xf numFmtId="0" fontId="1" fillId="4" borderId="13" xfId="0" applyFont="1" applyFill="1" applyBorder="1" applyAlignment="1">
      <alignment/>
    </xf>
    <xf numFmtId="0" fontId="14" fillId="5" borderId="13" xfId="0" applyFont="1" applyFill="1" applyBorder="1" applyAlignment="1">
      <alignment horizontal="center"/>
    </xf>
    <xf numFmtId="0" fontId="19" fillId="0" borderId="0" xfId="0" applyFont="1" applyAlignment="1">
      <alignment/>
    </xf>
    <xf numFmtId="0" fontId="3" fillId="0" borderId="0" xfId="0" applyFont="1" applyAlignment="1">
      <alignment horizontal="left"/>
    </xf>
    <xf numFmtId="49" fontId="1" fillId="0" borderId="30" xfId="0" applyNumberFormat="1" applyFont="1" applyBorder="1" applyAlignment="1">
      <alignment/>
    </xf>
    <xf numFmtId="49" fontId="18" fillId="0" borderId="37" xfId="0" applyNumberFormat="1" applyFont="1" applyBorder="1" applyAlignment="1">
      <alignment horizontal="center" vertical="center" wrapText="1"/>
    </xf>
    <xf numFmtId="0" fontId="63" fillId="0" borderId="0" xfId="0" applyFont="1" applyAlignment="1">
      <alignment wrapText="1"/>
    </xf>
    <xf numFmtId="0" fontId="5" fillId="0" borderId="0" xfId="0" applyFont="1" applyAlignment="1">
      <alignment/>
    </xf>
    <xf numFmtId="0" fontId="64" fillId="0" borderId="0" xfId="0" applyFont="1" applyAlignment="1">
      <alignment horizontal="left"/>
    </xf>
    <xf numFmtId="0" fontId="17" fillId="0" borderId="0" xfId="0" applyFont="1" applyAlignment="1">
      <alignment/>
    </xf>
    <xf numFmtId="49" fontId="10" fillId="4" borderId="11" xfId="0" applyNumberFormat="1" applyFont="1" applyFill="1" applyBorder="1" applyAlignment="1">
      <alignment horizontal="center"/>
    </xf>
    <xf numFmtId="3" fontId="10" fillId="4" borderId="11" xfId="0" applyNumberFormat="1" applyFont="1" applyFill="1" applyBorder="1" applyAlignment="1">
      <alignment horizontal="center"/>
    </xf>
    <xf numFmtId="4" fontId="10" fillId="4" borderId="11" xfId="0" applyNumberFormat="1" applyFont="1" applyFill="1" applyBorder="1" applyAlignment="1">
      <alignment horizontal="center"/>
    </xf>
    <xf numFmtId="4" fontId="10" fillId="4" borderId="10" xfId="0" applyNumberFormat="1" applyFont="1" applyFill="1" applyBorder="1" applyAlignment="1">
      <alignment horizontal="right"/>
    </xf>
    <xf numFmtId="49" fontId="1" fillId="0" borderId="32" xfId="0" applyNumberFormat="1" applyFont="1" applyBorder="1" applyAlignment="1">
      <alignment horizontal="left"/>
    </xf>
    <xf numFmtId="3" fontId="1" fillId="4" borderId="32" xfId="0" applyNumberFormat="1" applyFont="1" applyFill="1" applyBorder="1" applyAlignment="1">
      <alignment horizontal="center"/>
    </xf>
    <xf numFmtId="4" fontId="10" fillId="0" borderId="38" xfId="0" applyNumberFormat="1" applyFont="1" applyBorder="1" applyAlignment="1">
      <alignment/>
    </xf>
    <xf numFmtId="49" fontId="1" fillId="7" borderId="26" xfId="0" applyNumberFormat="1" applyFont="1" applyFill="1" applyBorder="1" applyAlignment="1">
      <alignment horizontal="center" vertical="center"/>
    </xf>
    <xf numFmtId="3" fontId="1" fillId="7" borderId="11" xfId="0" applyNumberFormat="1" applyFont="1" applyFill="1" applyBorder="1" applyAlignment="1">
      <alignment horizontal="center" vertical="center"/>
    </xf>
    <xf numFmtId="4" fontId="10" fillId="7" borderId="10" xfId="0" applyNumberFormat="1" applyFont="1" applyFill="1" applyBorder="1" applyAlignment="1">
      <alignment horizontal="right" vertical="center"/>
    </xf>
    <xf numFmtId="49" fontId="1" fillId="0" borderId="18" xfId="0" applyNumberFormat="1" applyFont="1" applyBorder="1" applyAlignment="1">
      <alignment horizontal="left"/>
    </xf>
    <xf numFmtId="49" fontId="1" fillId="0" borderId="0" xfId="0" applyNumberFormat="1" applyFont="1" applyBorder="1" applyAlignment="1">
      <alignment horizontal="left"/>
    </xf>
    <xf numFmtId="49" fontId="1" fillId="0" borderId="38" xfId="0" applyNumberFormat="1" applyFont="1" applyBorder="1" applyAlignment="1">
      <alignment/>
    </xf>
    <xf numFmtId="3" fontId="10" fillId="0" borderId="32" xfId="0" applyNumberFormat="1" applyFont="1" applyBorder="1" applyAlignment="1">
      <alignment horizontal="center"/>
    </xf>
    <xf numFmtId="4" fontId="10" fillId="0" borderId="32" xfId="0" applyNumberFormat="1" applyFont="1" applyBorder="1" applyAlignment="1">
      <alignment horizontal="center"/>
    </xf>
    <xf numFmtId="4" fontId="10" fillId="4" borderId="10" xfId="0" applyNumberFormat="1" applyFont="1" applyFill="1" applyBorder="1" applyAlignment="1">
      <alignment/>
    </xf>
    <xf numFmtId="0" fontId="62" fillId="0" borderId="0" xfId="0" applyFont="1" applyAlignment="1">
      <alignment vertical="center" wrapText="1"/>
    </xf>
    <xf numFmtId="0" fontId="25" fillId="0" borderId="0" xfId="0" applyFont="1" applyAlignment="1">
      <alignment vertical="center" wrapText="1"/>
    </xf>
    <xf numFmtId="49" fontId="10" fillId="0" borderId="32" xfId="0" applyNumberFormat="1" applyFont="1" applyBorder="1" applyAlignment="1">
      <alignment horizontal="center"/>
    </xf>
    <xf numFmtId="0" fontId="10" fillId="0" borderId="12" xfId="0" applyFont="1" applyBorder="1" applyAlignment="1">
      <alignment horizontal="right" vertical="center"/>
    </xf>
    <xf numFmtId="0" fontId="10" fillId="22" borderId="12" xfId="0" applyFont="1" applyFill="1" applyBorder="1" applyAlignment="1">
      <alignment horizontal="center" vertical="center"/>
    </xf>
    <xf numFmtId="0" fontId="19" fillId="22" borderId="12" xfId="0" applyFont="1" applyFill="1" applyBorder="1" applyAlignment="1">
      <alignment horizontal="left" vertical="center" wrapText="1"/>
    </xf>
    <xf numFmtId="3" fontId="17" fillId="22" borderId="12" xfId="0" applyNumberFormat="1" applyFont="1" applyFill="1" applyBorder="1" applyAlignment="1">
      <alignment horizontal="center" vertical="center"/>
    </xf>
    <xf numFmtId="4" fontId="17" fillId="22" borderId="28" xfId="0" applyNumberFormat="1" applyFont="1" applyFill="1" applyBorder="1" applyAlignment="1">
      <alignment horizontal="center" vertical="center"/>
    </xf>
    <xf numFmtId="0" fontId="6" fillId="22" borderId="12" xfId="0" applyFont="1" applyFill="1" applyBorder="1" applyAlignment="1">
      <alignment horizontal="left" vertical="center" wrapText="1"/>
    </xf>
    <xf numFmtId="3" fontId="9" fillId="22" borderId="12" xfId="0" applyNumberFormat="1" applyFont="1" applyFill="1" applyBorder="1" applyAlignment="1">
      <alignment horizontal="center" vertical="center"/>
    </xf>
    <xf numFmtId="4" fontId="9" fillId="22" borderId="28" xfId="0" applyNumberFormat="1" applyFont="1" applyFill="1" applyBorder="1" applyAlignment="1">
      <alignment horizontal="center" vertical="center"/>
    </xf>
    <xf numFmtId="0" fontId="9" fillId="0" borderId="12" xfId="0" applyFont="1" applyBorder="1" applyAlignment="1">
      <alignment horizontal="center" vertical="center" wrapText="1"/>
    </xf>
    <xf numFmtId="0" fontId="1" fillId="0" borderId="11" xfId="0" applyFont="1" applyBorder="1" applyAlignment="1">
      <alignment horizontal="center" vertical="center"/>
    </xf>
    <xf numFmtId="0" fontId="2" fillId="0" borderId="10" xfId="0" applyFont="1" applyBorder="1" applyAlignment="1">
      <alignment horizontal="center" vertical="center" wrapText="1"/>
    </xf>
    <xf numFmtId="0" fontId="1" fillId="0" borderId="13" xfId="0" applyFont="1" applyBorder="1" applyAlignment="1">
      <alignment horizontal="center" vertical="center"/>
    </xf>
    <xf numFmtId="0" fontId="1" fillId="0" borderId="25" xfId="0" applyFont="1" applyBorder="1" applyAlignment="1">
      <alignment horizontal="center" vertical="center"/>
    </xf>
    <xf numFmtId="0" fontId="1" fillId="0" borderId="10" xfId="0" applyFont="1" applyBorder="1" applyAlignment="1">
      <alignment horizontal="center" vertical="center"/>
    </xf>
    <xf numFmtId="3" fontId="1" fillId="0" borderId="10" xfId="0" applyNumberFormat="1" applyFont="1" applyBorder="1" applyAlignment="1">
      <alignment horizontal="center" vertical="center"/>
    </xf>
    <xf numFmtId="0" fontId="0" fillId="0" borderId="0" xfId="0" applyAlignment="1">
      <alignment horizontal="center" vertical="center"/>
    </xf>
    <xf numFmtId="0" fontId="42" fillId="0" borderId="0" xfId="0" applyFont="1" applyBorder="1" applyAlignment="1">
      <alignment horizontal="center"/>
    </xf>
    <xf numFmtId="0" fontId="42" fillId="0" borderId="0" xfId="0" applyFont="1" applyAlignment="1">
      <alignment/>
    </xf>
    <xf numFmtId="0" fontId="19" fillId="24" borderId="23" xfId="0" applyFont="1" applyFill="1" applyBorder="1" applyAlignment="1">
      <alignment horizontal="center" vertical="center" wrapText="1"/>
    </xf>
    <xf numFmtId="0" fontId="1" fillId="0" borderId="0" xfId="0" applyFont="1" applyFill="1" applyAlignment="1" applyProtection="1">
      <alignment/>
      <protection locked="0"/>
    </xf>
    <xf numFmtId="0" fontId="70" fillId="0" borderId="0" xfId="0" applyFont="1" applyFill="1" applyAlignment="1" applyProtection="1">
      <alignment horizontal="center"/>
      <protection locked="0"/>
    </xf>
    <xf numFmtId="3" fontId="1" fillId="0" borderId="39" xfId="0" applyNumberFormat="1" applyFont="1" applyFill="1" applyBorder="1" applyAlignment="1">
      <alignment horizontal="center" vertical="center" wrapText="1"/>
    </xf>
    <xf numFmtId="3" fontId="1" fillId="0" borderId="39" xfId="0" applyNumberFormat="1" applyFont="1" applyFill="1" applyBorder="1" applyAlignment="1">
      <alignment horizontal="right"/>
    </xf>
    <xf numFmtId="3" fontId="1" fillId="0" borderId="39" xfId="0" applyNumberFormat="1" applyFont="1" applyFill="1" applyBorder="1" applyAlignment="1">
      <alignment/>
    </xf>
    <xf numFmtId="4" fontId="1" fillId="0" borderId="39" xfId="0" applyNumberFormat="1" applyFont="1" applyFill="1" applyBorder="1" applyAlignment="1">
      <alignment/>
    </xf>
    <xf numFmtId="3" fontId="1" fillId="0" borderId="39" xfId="0" applyNumberFormat="1" applyFont="1" applyFill="1" applyBorder="1" applyAlignment="1">
      <alignment horizontal="right" vertical="center"/>
    </xf>
    <xf numFmtId="3" fontId="1" fillId="0" borderId="39" xfId="0" applyNumberFormat="1" applyFont="1" applyFill="1" applyBorder="1" applyAlignment="1">
      <alignment horizontal="left" wrapText="1"/>
    </xf>
    <xf numFmtId="3" fontId="1" fillId="0" borderId="39" xfId="0" applyNumberFormat="1" applyFont="1" applyFill="1" applyBorder="1" applyAlignment="1">
      <alignment horizontal="justify" vertical="center" wrapText="1"/>
    </xf>
    <xf numFmtId="3" fontId="1" fillId="0" borderId="39" xfId="0" applyNumberFormat="1" applyFont="1" applyFill="1" applyBorder="1" applyAlignment="1">
      <alignment horizontal="left" vertical="center" wrapText="1"/>
    </xf>
    <xf numFmtId="3" fontId="71" fillId="0" borderId="0" xfId="0" applyNumberFormat="1" applyFont="1" applyFill="1" applyBorder="1" applyAlignment="1">
      <alignment vertical="center"/>
    </xf>
    <xf numFmtId="3" fontId="1" fillId="0" borderId="0" xfId="0" applyNumberFormat="1" applyFont="1" applyFill="1" applyBorder="1" applyAlignment="1">
      <alignment/>
    </xf>
    <xf numFmtId="3" fontId="1" fillId="0" borderId="0" xfId="0" applyNumberFormat="1" applyFont="1" applyFill="1" applyBorder="1" applyAlignment="1" applyProtection="1">
      <alignment horizontal="center" vertical="center"/>
      <protection locked="0"/>
    </xf>
    <xf numFmtId="3" fontId="10" fillId="0" borderId="0" xfId="0" applyNumberFormat="1" applyFont="1" applyFill="1" applyBorder="1" applyAlignment="1" applyProtection="1">
      <alignment vertical="center"/>
      <protection locked="0"/>
    </xf>
    <xf numFmtId="3" fontId="1" fillId="0" borderId="0" xfId="0" applyNumberFormat="1" applyFont="1" applyFill="1" applyBorder="1" applyAlignment="1" applyProtection="1">
      <alignment horizontal="left" vertical="top"/>
      <protection locked="0"/>
    </xf>
    <xf numFmtId="3" fontId="10" fillId="0" borderId="0" xfId="0" applyNumberFormat="1" applyFont="1" applyFill="1" applyBorder="1" applyAlignment="1">
      <alignment vertical="center"/>
    </xf>
    <xf numFmtId="4" fontId="10" fillId="0" borderId="0" xfId="0" applyNumberFormat="1" applyFont="1" applyFill="1" applyBorder="1" applyAlignment="1">
      <alignment vertical="center"/>
    </xf>
    <xf numFmtId="0" fontId="1" fillId="0" borderId="0" xfId="0" applyFont="1" applyFill="1" applyBorder="1" applyAlignment="1" applyProtection="1">
      <alignment horizontal="left" wrapText="1"/>
      <protection locked="0"/>
    </xf>
    <xf numFmtId="0" fontId="1" fillId="0" borderId="0" xfId="0" applyFont="1" applyFill="1" applyBorder="1" applyAlignment="1" applyProtection="1">
      <alignment wrapText="1"/>
      <protection locked="0"/>
    </xf>
    <xf numFmtId="3" fontId="0" fillId="0" borderId="39" xfId="0" applyNumberFormat="1" applyFont="1" applyFill="1" applyBorder="1" applyAlignment="1">
      <alignment/>
    </xf>
    <xf numFmtId="3" fontId="1" fillId="0" borderId="39" xfId="0" applyNumberFormat="1" applyFont="1" applyFill="1" applyBorder="1" applyAlignment="1">
      <alignment wrapText="1"/>
    </xf>
    <xf numFmtId="3" fontId="0" fillId="0" borderId="0" xfId="0" applyNumberFormat="1"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49" fontId="1" fillId="0" borderId="39" xfId="0" applyNumberFormat="1" applyFont="1" applyFill="1" applyBorder="1" applyAlignment="1">
      <alignment horizontal="right"/>
    </xf>
    <xf numFmtId="0" fontId="0" fillId="0" borderId="0" xfId="0" applyFont="1" applyFill="1" applyAlignment="1" applyProtection="1">
      <alignment/>
      <protection locked="0"/>
    </xf>
    <xf numFmtId="3" fontId="0" fillId="0" borderId="0" xfId="0" applyNumberFormat="1" applyFont="1" applyFill="1" applyAlignment="1" applyProtection="1">
      <alignment/>
      <protection locked="0"/>
    </xf>
    <xf numFmtId="3" fontId="0" fillId="0" borderId="39" xfId="0" applyNumberFormat="1" applyFont="1" applyFill="1" applyBorder="1" applyAlignment="1">
      <alignment horizontal="right"/>
    </xf>
    <xf numFmtId="4" fontId="0" fillId="0" borderId="39" xfId="0" applyNumberFormat="1" applyFont="1" applyFill="1" applyBorder="1" applyAlignment="1">
      <alignment/>
    </xf>
    <xf numFmtId="3" fontId="0" fillId="0" borderId="39" xfId="0" applyNumberFormat="1" applyFont="1" applyFill="1" applyBorder="1" applyAlignment="1">
      <alignment horizontal="justify" vertical="center" wrapText="1"/>
    </xf>
    <xf numFmtId="0" fontId="0" fillId="0" borderId="39" xfId="0" applyFont="1" applyFill="1" applyBorder="1" applyAlignment="1">
      <alignment/>
    </xf>
    <xf numFmtId="3" fontId="0" fillId="0" borderId="39" xfId="0" applyNumberFormat="1" applyFont="1" applyFill="1" applyBorder="1" applyAlignment="1">
      <alignment horizontal="left" wrapText="1"/>
    </xf>
    <xf numFmtId="3" fontId="0" fillId="0" borderId="39" xfId="0" applyNumberFormat="1" applyFont="1" applyFill="1" applyBorder="1" applyAlignment="1">
      <alignment horizontal="right" vertical="center"/>
    </xf>
    <xf numFmtId="49" fontId="0" fillId="0" borderId="39" xfId="0" applyNumberFormat="1" applyFont="1" applyFill="1" applyBorder="1" applyAlignment="1">
      <alignment horizontal="right"/>
    </xf>
    <xf numFmtId="49" fontId="0" fillId="0" borderId="39" xfId="0" applyNumberFormat="1" applyFont="1" applyFill="1" applyBorder="1" applyAlignment="1">
      <alignment horizontal="center"/>
    </xf>
    <xf numFmtId="3" fontId="0" fillId="0" borderId="39" xfId="0" applyNumberFormat="1" applyFont="1" applyFill="1" applyBorder="1" applyAlignment="1">
      <alignment wrapText="1"/>
    </xf>
    <xf numFmtId="4" fontId="0" fillId="0" borderId="0" xfId="0" applyNumberFormat="1" applyFont="1" applyFill="1" applyBorder="1" applyAlignment="1">
      <alignment/>
    </xf>
    <xf numFmtId="3" fontId="0" fillId="0" borderId="0" xfId="0" applyNumberFormat="1" applyFont="1" applyFill="1" applyBorder="1" applyAlignment="1">
      <alignment vertical="center"/>
    </xf>
    <xf numFmtId="3" fontId="0" fillId="0" borderId="0" xfId="0" applyNumberFormat="1" applyFont="1" applyFill="1" applyBorder="1" applyAlignment="1">
      <alignment horizontal="center" vertical="center"/>
    </xf>
    <xf numFmtId="3" fontId="70" fillId="0" borderId="0" xfId="0" applyNumberFormat="1" applyFont="1" applyFill="1" applyAlignment="1" applyProtection="1">
      <alignment horizontal="center"/>
      <protection locked="0"/>
    </xf>
    <xf numFmtId="0" fontId="10" fillId="0" borderId="0" xfId="0" applyFont="1" applyAlignment="1">
      <alignment horizontal="left"/>
    </xf>
    <xf numFmtId="0" fontId="23" fillId="0" borderId="0" xfId="0" applyFont="1" applyAlignment="1">
      <alignment vertical="center" wrapText="1"/>
    </xf>
    <xf numFmtId="0" fontId="4" fillId="0" borderId="20" xfId="0" applyFont="1" applyFill="1" applyBorder="1" applyAlignment="1">
      <alignment horizontal="center" vertical="center" wrapText="1"/>
    </xf>
    <xf numFmtId="0" fontId="33" fillId="24" borderId="0" xfId="0" applyFont="1" applyFill="1" applyAlignment="1">
      <alignment horizontal="left" wrapText="1"/>
    </xf>
    <xf numFmtId="0" fontId="26" fillId="24" borderId="0" xfId="0" applyFont="1" applyFill="1" applyAlignment="1">
      <alignment horizontal="left" wrapText="1"/>
    </xf>
    <xf numFmtId="0" fontId="1" fillId="0" borderId="33" xfId="0" applyFont="1" applyFill="1" applyBorder="1" applyAlignment="1">
      <alignment horizontal="center"/>
    </xf>
    <xf numFmtId="0" fontId="1" fillId="0" borderId="21" xfId="0" applyFont="1" applyFill="1" applyBorder="1" applyAlignment="1">
      <alignment horizontal="center"/>
    </xf>
    <xf numFmtId="0" fontId="1" fillId="0" borderId="17"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24" borderId="17" xfId="0" applyFont="1" applyFill="1" applyBorder="1" applyAlignment="1">
      <alignment horizontal="center" vertical="center" wrapText="1"/>
    </xf>
    <xf numFmtId="0" fontId="10" fillId="0" borderId="20" xfId="0" applyFont="1" applyBorder="1" applyAlignment="1">
      <alignment horizontal="center" vertical="center" wrapText="1"/>
    </xf>
    <xf numFmtId="0" fontId="1" fillId="0" borderId="2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0" fillId="0" borderId="0" xfId="0" applyFont="1" applyAlignment="1">
      <alignment horizontal="center"/>
    </xf>
    <xf numFmtId="0" fontId="12" fillId="24" borderId="11" xfId="0" applyFont="1" applyFill="1" applyBorder="1" applyAlignment="1">
      <alignment horizontal="center" vertical="center"/>
    </xf>
    <xf numFmtId="0" fontId="12" fillId="24" borderId="27" xfId="0" applyFont="1" applyFill="1" applyBorder="1" applyAlignment="1">
      <alignment horizontal="center" vertical="center"/>
    </xf>
    <xf numFmtId="0" fontId="21" fillId="0" borderId="0" xfId="0" applyFont="1" applyAlignment="1">
      <alignment horizontal="center" vertical="center" wrapText="1"/>
    </xf>
    <xf numFmtId="0" fontId="16" fillId="24" borderId="20" xfId="0" applyFont="1" applyFill="1" applyBorder="1" applyAlignment="1">
      <alignment horizontal="center" vertical="center" wrapText="1"/>
    </xf>
    <xf numFmtId="0" fontId="23" fillId="0" borderId="0" xfId="0" applyFont="1" applyAlignment="1">
      <alignment horizontal="center" vertical="center" wrapText="1"/>
    </xf>
    <xf numFmtId="0" fontId="19" fillId="24" borderId="33" xfId="0" applyFont="1" applyFill="1" applyBorder="1" applyAlignment="1">
      <alignment horizontal="center" vertical="center" wrapText="1"/>
    </xf>
    <xf numFmtId="0" fontId="19" fillId="24" borderId="19"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42" fillId="0" borderId="33" xfId="0" applyFont="1" applyBorder="1" applyAlignment="1">
      <alignment horizontal="center"/>
    </xf>
    <xf numFmtId="0" fontId="42" fillId="0" borderId="21" xfId="0" applyFont="1" applyBorder="1" applyAlignment="1">
      <alignment horizontal="center"/>
    </xf>
    <xf numFmtId="0" fontId="42" fillId="0" borderId="19" xfId="0" applyFont="1" applyBorder="1" applyAlignment="1">
      <alignment horizontal="center"/>
    </xf>
    <xf numFmtId="0" fontId="24" fillId="0" borderId="0" xfId="0" applyFont="1" applyAlignment="1">
      <alignment horizontal="center" vertical="center" wrapText="1"/>
    </xf>
    <xf numFmtId="0" fontId="1" fillId="0" borderId="0" xfId="0" applyFont="1" applyAlignment="1">
      <alignment horizontal="left" vertical="center" wrapText="1"/>
    </xf>
    <xf numFmtId="0" fontId="12" fillId="24" borderId="20" xfId="0" applyFont="1" applyFill="1" applyBorder="1" applyAlignment="1">
      <alignment horizontal="center" vertical="center"/>
    </xf>
    <xf numFmtId="0" fontId="12" fillId="24" borderId="23" xfId="0" applyFont="1" applyFill="1" applyBorder="1" applyAlignment="1">
      <alignment horizontal="center" vertical="center" wrapText="1"/>
    </xf>
    <xf numFmtId="0" fontId="8" fillId="0" borderId="0" xfId="0" applyFont="1" applyAlignment="1">
      <alignment horizontal="left" wrapText="1"/>
    </xf>
    <xf numFmtId="0" fontId="22" fillId="0" borderId="0" xfId="0" applyFont="1" applyAlignment="1">
      <alignment horizontal="center" wrapText="1"/>
    </xf>
    <xf numFmtId="0" fontId="1" fillId="0" borderId="20" xfId="0" applyFont="1" applyFill="1" applyBorder="1" applyAlignment="1">
      <alignment horizontal="center"/>
    </xf>
    <xf numFmtId="0" fontId="22" fillId="0" borderId="0" xfId="0" applyFont="1" applyAlignment="1">
      <alignment horizontal="center" wrapText="1"/>
    </xf>
    <xf numFmtId="0" fontId="11" fillId="0" borderId="2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0" fillId="24" borderId="11" xfId="0" applyFont="1" applyFill="1" applyBorder="1" applyAlignment="1">
      <alignment horizontal="center"/>
    </xf>
    <xf numFmtId="0" fontId="10" fillId="24" borderId="27" xfId="0" applyFont="1" applyFill="1" applyBorder="1" applyAlignment="1">
      <alignment horizontal="center"/>
    </xf>
    <xf numFmtId="0" fontId="15" fillId="0" borderId="0" xfId="0" applyFont="1" applyAlignment="1">
      <alignment horizontal="center" vertical="center" wrapText="1"/>
    </xf>
    <xf numFmtId="0" fontId="14" fillId="24" borderId="11" xfId="0" applyFont="1" applyFill="1" applyBorder="1" applyAlignment="1">
      <alignment horizontal="center" vertical="center"/>
    </xf>
    <xf numFmtId="0" fontId="14" fillId="24" borderId="27" xfId="0" applyFont="1" applyFill="1" applyBorder="1" applyAlignment="1">
      <alignment horizontal="center" vertical="center"/>
    </xf>
    <xf numFmtId="0" fontId="27" fillId="0" borderId="0" xfId="0" applyFont="1" applyAlignment="1">
      <alignment horizontal="center" vertical="center" wrapText="1"/>
    </xf>
    <xf numFmtId="0" fontId="5" fillId="0" borderId="0" xfId="0" applyFont="1" applyAlignment="1">
      <alignment horizontal="left"/>
    </xf>
    <xf numFmtId="0" fontId="10" fillId="0" borderId="0" xfId="0" applyFont="1" applyAlignment="1">
      <alignment horizontal="left" wrapText="1"/>
    </xf>
    <xf numFmtId="0" fontId="29" fillId="0" borderId="0" xfId="0" applyFont="1" applyAlignment="1">
      <alignment horizontal="center"/>
    </xf>
    <xf numFmtId="0" fontId="14" fillId="0" borderId="37" xfId="0" applyFont="1" applyBorder="1" applyAlignment="1">
      <alignment horizontal="center" vertical="top"/>
    </xf>
    <xf numFmtId="0" fontId="14" fillId="0" borderId="38" xfId="0" applyFont="1" applyBorder="1" applyAlignment="1">
      <alignment horizontal="center" vertical="top"/>
    </xf>
    <xf numFmtId="0" fontId="14" fillId="0" borderId="40" xfId="0" applyFont="1" applyBorder="1" applyAlignment="1">
      <alignment horizontal="center" vertical="top"/>
    </xf>
    <xf numFmtId="0" fontId="1" fillId="0" borderId="37" xfId="0" applyFont="1" applyBorder="1" applyAlignment="1">
      <alignment horizontal="left" vertical="top"/>
    </xf>
    <xf numFmtId="0" fontId="1" fillId="0" borderId="38" xfId="0" applyFont="1" applyBorder="1" applyAlignment="1">
      <alignment horizontal="left" vertical="top"/>
    </xf>
    <xf numFmtId="0" fontId="1" fillId="0" borderId="40" xfId="0" applyFont="1" applyBorder="1" applyAlignment="1">
      <alignment horizontal="left" vertical="top"/>
    </xf>
    <xf numFmtId="0" fontId="28" fillId="0" borderId="0" xfId="0" applyFont="1" applyAlignment="1">
      <alignment horizontal="center" wrapText="1"/>
    </xf>
    <xf numFmtId="0" fontId="13" fillId="0" borderId="0" xfId="0" applyFont="1" applyAlignment="1">
      <alignment horizontal="center"/>
    </xf>
    <xf numFmtId="0" fontId="10" fillId="0" borderId="0" xfId="0" applyFont="1" applyAlignment="1">
      <alignment horizontal="left" wrapText="1"/>
    </xf>
    <xf numFmtId="0" fontId="10" fillId="0" borderId="0" xfId="0" applyFont="1" applyAlignment="1">
      <alignment horizontal="left"/>
    </xf>
    <xf numFmtId="1" fontId="10" fillId="0" borderId="37" xfId="0" applyNumberFormat="1" applyFont="1" applyBorder="1" applyAlignment="1">
      <alignment horizontal="center" vertical="top"/>
    </xf>
    <xf numFmtId="1" fontId="10" fillId="0" borderId="38" xfId="0" applyNumberFormat="1" applyFont="1" applyBorder="1" applyAlignment="1">
      <alignment horizontal="center" vertical="top"/>
    </xf>
    <xf numFmtId="1" fontId="10" fillId="0" borderId="40" xfId="0" applyNumberFormat="1" applyFont="1" applyBorder="1" applyAlignment="1">
      <alignment horizontal="center" vertical="top"/>
    </xf>
    <xf numFmtId="0" fontId="10" fillId="0" borderId="37" xfId="0" applyFont="1" applyBorder="1" applyAlignment="1">
      <alignment horizontal="center" vertical="top"/>
    </xf>
    <xf numFmtId="0" fontId="10" fillId="0" borderId="38" xfId="0" applyFont="1" applyBorder="1" applyAlignment="1">
      <alignment horizontal="center" vertical="top"/>
    </xf>
    <xf numFmtId="0" fontId="10" fillId="0" borderId="40" xfId="0" applyFont="1" applyBorder="1" applyAlignment="1">
      <alignment horizontal="center" vertical="top"/>
    </xf>
    <xf numFmtId="49" fontId="1" fillId="0" borderId="41" xfId="0" applyNumberFormat="1" applyFont="1" applyBorder="1" applyAlignment="1">
      <alignment horizontal="left" vertical="center"/>
    </xf>
    <xf numFmtId="49" fontId="1" fillId="0" borderId="38" xfId="0" applyNumberFormat="1" applyFont="1" applyBorder="1" applyAlignment="1">
      <alignment horizontal="left" vertical="center"/>
    </xf>
    <xf numFmtId="49" fontId="1" fillId="0" borderId="12" xfId="0" applyNumberFormat="1" applyFont="1" applyBorder="1" applyAlignment="1">
      <alignment horizontal="left" vertical="center"/>
    </xf>
    <xf numFmtId="49" fontId="1" fillId="0" borderId="37" xfId="0" applyNumberFormat="1" applyFont="1" applyBorder="1" applyAlignment="1">
      <alignment horizontal="center" vertical="center" wrapText="1"/>
    </xf>
    <xf numFmtId="49" fontId="1" fillId="0" borderId="40" xfId="0" applyNumberFormat="1" applyFont="1" applyBorder="1" applyAlignment="1">
      <alignment horizontal="center" vertical="center" wrapText="1"/>
    </xf>
    <xf numFmtId="0" fontId="1" fillId="0" borderId="37"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7" xfId="0" applyFont="1" applyBorder="1" applyAlignment="1">
      <alignment horizontal="center" vertical="center"/>
    </xf>
    <xf numFmtId="0" fontId="1" fillId="0" borderId="40" xfId="0" applyFont="1" applyBorder="1" applyAlignment="1">
      <alignment horizontal="center" vertical="center"/>
    </xf>
    <xf numFmtId="0" fontId="10" fillId="0" borderId="0" xfId="0" applyFont="1" applyAlignment="1">
      <alignment horizontal="left"/>
    </xf>
    <xf numFmtId="0" fontId="25" fillId="0" borderId="0" xfId="0" applyFont="1" applyAlignment="1">
      <alignment horizontal="center" vertical="center" wrapText="1"/>
    </xf>
    <xf numFmtId="0" fontId="5" fillId="0" borderId="0" xfId="0" applyFont="1" applyAlignment="1">
      <alignment horizontal="left" wrapText="1"/>
    </xf>
    <xf numFmtId="0" fontId="1" fillId="0" borderId="38" xfId="0" applyFont="1" applyBorder="1" applyAlignment="1">
      <alignment horizontal="center" vertical="center"/>
    </xf>
    <xf numFmtId="0" fontId="1" fillId="0" borderId="12" xfId="0" applyFont="1" applyBorder="1" applyAlignment="1">
      <alignment horizontal="center" vertical="center"/>
    </xf>
    <xf numFmtId="49" fontId="1" fillId="0" borderId="37" xfId="0" applyNumberFormat="1" applyFont="1" applyBorder="1" applyAlignment="1">
      <alignment horizontal="left" vertical="center"/>
    </xf>
    <xf numFmtId="0" fontId="5" fillId="24" borderId="0" xfId="0" applyFont="1" applyFill="1" applyAlignment="1">
      <alignment horizontal="left" wrapText="1"/>
    </xf>
    <xf numFmtId="0" fontId="1" fillId="7" borderId="42" xfId="0" applyFont="1" applyFill="1" applyBorder="1" applyAlignment="1">
      <alignment horizontal="center"/>
    </xf>
    <xf numFmtId="0" fontId="1" fillId="7" borderId="43" xfId="0" applyFont="1" applyFill="1" applyBorder="1" applyAlignment="1">
      <alignment horizontal="center"/>
    </xf>
    <xf numFmtId="0" fontId="1" fillId="0" borderId="41" xfId="0" applyFont="1" applyBorder="1" applyAlignment="1">
      <alignment horizontal="center" vertical="center"/>
    </xf>
    <xf numFmtId="0" fontId="1" fillId="7" borderId="11" xfId="0" applyFont="1" applyFill="1" applyBorder="1" applyAlignment="1">
      <alignment horizontal="center"/>
    </xf>
    <xf numFmtId="0" fontId="1" fillId="7" borderId="27" xfId="0" applyFont="1" applyFill="1" applyBorder="1" applyAlignment="1">
      <alignment horizontal="center"/>
    </xf>
    <xf numFmtId="0" fontId="62" fillId="0" borderId="0" xfId="0" applyFont="1" applyAlignment="1">
      <alignment horizontal="center" vertical="center" wrapText="1"/>
    </xf>
    <xf numFmtId="0" fontId="10" fillId="24" borderId="0" xfId="0" applyFont="1" applyFill="1" applyAlignment="1">
      <alignment horizontal="left" wrapText="1"/>
    </xf>
    <xf numFmtId="0" fontId="10" fillId="24" borderId="0" xfId="0" applyFont="1" applyFill="1" applyAlignment="1">
      <alignment horizontal="left" wrapText="1"/>
    </xf>
    <xf numFmtId="49" fontId="1" fillId="4" borderId="11" xfId="0" applyNumberFormat="1" applyFont="1" applyFill="1" applyBorder="1" applyAlignment="1">
      <alignment horizontal="center"/>
    </xf>
    <xf numFmtId="49" fontId="1" fillId="4" borderId="27" xfId="0" applyNumberFormat="1" applyFont="1" applyFill="1" applyBorder="1" applyAlignment="1">
      <alignment horizontal="center"/>
    </xf>
    <xf numFmtId="49" fontId="10" fillId="4" borderId="11" xfId="0" applyNumberFormat="1" applyFont="1" applyFill="1" applyBorder="1" applyAlignment="1">
      <alignment horizontal="center"/>
    </xf>
    <xf numFmtId="49" fontId="10" fillId="4" borderId="27" xfId="0" applyNumberFormat="1" applyFont="1" applyFill="1" applyBorder="1" applyAlignment="1">
      <alignment horizontal="center"/>
    </xf>
    <xf numFmtId="0" fontId="1" fillId="0" borderId="0" xfId="0" applyFont="1" applyFill="1" applyAlignment="1">
      <alignment horizontal="left" wrapText="1"/>
    </xf>
    <xf numFmtId="0" fontId="1" fillId="0" borderId="37"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27" xfId="0" applyFont="1" applyBorder="1" applyAlignment="1">
      <alignment horizontal="center" vertical="center" wrapText="1"/>
    </xf>
    <xf numFmtId="0" fontId="1" fillId="4" borderId="11" xfId="0" applyFont="1" applyFill="1" applyBorder="1" applyAlignment="1">
      <alignment horizontal="center"/>
    </xf>
    <xf numFmtId="0" fontId="1" fillId="4" borderId="27" xfId="0" applyFont="1" applyFill="1" applyBorder="1" applyAlignment="1">
      <alignment horizontal="center"/>
    </xf>
    <xf numFmtId="0" fontId="21" fillId="0" borderId="0" xfId="0" applyFont="1" applyAlignment="1">
      <alignment horizontal="center" vertical="center" wrapText="1"/>
    </xf>
    <xf numFmtId="0" fontId="3" fillId="0" borderId="0" xfId="0" applyFont="1" applyAlignment="1">
      <alignment horizontal="center" vertical="center" wrapText="1"/>
    </xf>
    <xf numFmtId="0" fontId="1" fillId="0" borderId="26" xfId="0" applyFont="1" applyBorder="1" applyAlignment="1">
      <alignment horizontal="center" vertical="center" wrapText="1"/>
    </xf>
    <xf numFmtId="3"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xf>
    <xf numFmtId="49" fontId="4" fillId="0" borderId="0" xfId="0" applyNumberFormat="1" applyFont="1" applyFill="1" applyBorder="1" applyAlignment="1">
      <alignment horizontal="left" wrapText="1"/>
    </xf>
    <xf numFmtId="3" fontId="73"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left"/>
      <protection locked="0"/>
    </xf>
    <xf numFmtId="3" fontId="1" fillId="0" borderId="0" xfId="0" applyNumberFormat="1" applyFont="1" applyFill="1" applyBorder="1" applyAlignment="1" applyProtection="1">
      <alignment horizontal="center" vertical="center"/>
      <protection locked="0"/>
    </xf>
    <xf numFmtId="3" fontId="1" fillId="0" borderId="44" xfId="0" applyNumberFormat="1" applyFont="1" applyFill="1" applyBorder="1" applyAlignment="1">
      <alignment horizontal="center" vertical="center" wrapText="1"/>
    </xf>
    <xf numFmtId="3" fontId="1" fillId="0" borderId="45" xfId="0" applyNumberFormat="1" applyFont="1" applyFill="1" applyBorder="1" applyAlignment="1">
      <alignment horizontal="center" vertical="center" wrapText="1"/>
    </xf>
    <xf numFmtId="3" fontId="1" fillId="0" borderId="46"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A1:M30"/>
  <sheetViews>
    <sheetView zoomScalePageLayoutView="0" workbookViewId="0" topLeftCell="A7">
      <selection activeCell="H16" sqref="H16"/>
    </sheetView>
  </sheetViews>
  <sheetFormatPr defaultColWidth="9.140625" defaultRowHeight="12.75"/>
  <cols>
    <col min="1" max="1" width="7.140625" style="1" customWidth="1"/>
    <col min="2" max="2" width="54.28125" style="1" customWidth="1"/>
    <col min="3" max="3" width="15.140625" style="1" customWidth="1"/>
    <col min="4" max="4" width="32.140625" style="1" customWidth="1"/>
    <col min="5" max="5" width="13.00390625" style="1" customWidth="1"/>
    <col min="6" max="6" width="5.57421875" style="1" customWidth="1"/>
    <col min="7" max="16384" width="9.140625" style="1" customWidth="1"/>
  </cols>
  <sheetData>
    <row r="1" spans="1:4" ht="15.75">
      <c r="A1" s="67" t="s">
        <v>13</v>
      </c>
      <c r="D1" s="72"/>
    </row>
    <row r="2" spans="1:4" ht="15.75">
      <c r="A2" s="67"/>
      <c r="D2" s="72"/>
    </row>
    <row r="3" ht="30" customHeight="1"/>
    <row r="4" spans="1:4" ht="54.75" customHeight="1">
      <c r="A4" s="309" t="s">
        <v>156</v>
      </c>
      <c r="B4" s="309"/>
      <c r="C4" s="309"/>
      <c r="D4" s="309"/>
    </row>
    <row r="5" ht="21.75" customHeight="1" thickBot="1"/>
    <row r="6" spans="1:5" s="6" customFormat="1" ht="114.75" customHeight="1" thickBot="1">
      <c r="A6" s="96" t="s">
        <v>6</v>
      </c>
      <c r="B6" s="97" t="s">
        <v>51</v>
      </c>
      <c r="C6" s="98" t="s">
        <v>52</v>
      </c>
      <c r="D6" s="97" t="s">
        <v>55</v>
      </c>
      <c r="E6" s="70"/>
    </row>
    <row r="7" spans="1:5" s="108" customFormat="1" ht="18" customHeight="1" thickBot="1">
      <c r="A7" s="96">
        <v>0</v>
      </c>
      <c r="B7" s="96">
        <v>1</v>
      </c>
      <c r="C7" s="106">
        <v>2</v>
      </c>
      <c r="D7" s="107">
        <v>3</v>
      </c>
      <c r="E7" s="70"/>
    </row>
    <row r="8" spans="1:5" s="6" customFormat="1" ht="45" customHeight="1">
      <c r="A8" s="109">
        <v>1</v>
      </c>
      <c r="B8" s="116" t="s">
        <v>53</v>
      </c>
      <c r="C8" s="117">
        <f>SUM(C9:C11)</f>
        <v>0</v>
      </c>
      <c r="D8" s="118">
        <f>D9+D10+D11</f>
        <v>0</v>
      </c>
      <c r="E8" s="70"/>
    </row>
    <row r="9" spans="1:5" s="6" customFormat="1" ht="25.5" customHeight="1">
      <c r="A9" s="109"/>
      <c r="B9" s="114" t="s">
        <v>303</v>
      </c>
      <c r="C9" s="110"/>
      <c r="D9" s="111"/>
      <c r="E9" s="70"/>
    </row>
    <row r="10" spans="1:5" s="6" customFormat="1" ht="40.5" customHeight="1">
      <c r="A10" s="109"/>
      <c r="B10" s="163" t="s">
        <v>157</v>
      </c>
      <c r="C10" s="110"/>
      <c r="D10" s="111"/>
      <c r="E10" s="70"/>
    </row>
    <row r="11" spans="1:5" s="6" customFormat="1" ht="54" customHeight="1">
      <c r="A11" s="109"/>
      <c r="B11" s="133" t="s">
        <v>153</v>
      </c>
      <c r="C11" s="110"/>
      <c r="D11" s="111"/>
      <c r="E11" s="70"/>
    </row>
    <row r="12" spans="1:5" s="6" customFormat="1" ht="43.5" customHeight="1">
      <c r="A12" s="109">
        <v>2</v>
      </c>
      <c r="B12" s="115" t="s">
        <v>54</v>
      </c>
      <c r="C12" s="119">
        <f>C13+C14</f>
        <v>0</v>
      </c>
      <c r="D12" s="120">
        <f>D13+D14</f>
        <v>0</v>
      </c>
      <c r="E12" s="70"/>
    </row>
    <row r="13" spans="1:5" s="6" customFormat="1" ht="29.25" customHeight="1">
      <c r="A13" s="109"/>
      <c r="B13" s="241" t="s">
        <v>158</v>
      </c>
      <c r="C13" s="110"/>
      <c r="D13" s="111"/>
      <c r="E13" s="70"/>
    </row>
    <row r="14" spans="1:5" s="6" customFormat="1" ht="33.75" customHeight="1" thickBot="1">
      <c r="A14" s="109"/>
      <c r="B14" s="241" t="s">
        <v>154</v>
      </c>
      <c r="C14" s="110"/>
      <c r="D14" s="111"/>
      <c r="E14" s="70"/>
    </row>
    <row r="15" spans="1:5" s="6" customFormat="1" ht="39" customHeight="1" thickBot="1">
      <c r="A15" s="307" t="s">
        <v>155</v>
      </c>
      <c r="B15" s="308"/>
      <c r="C15" s="112" t="s">
        <v>5</v>
      </c>
      <c r="D15" s="113">
        <f>D8+D12</f>
        <v>0</v>
      </c>
      <c r="E15" s="70"/>
    </row>
    <row r="16" spans="1:5" s="6" customFormat="1" ht="15.75">
      <c r="A16" s="70"/>
      <c r="B16" s="70"/>
      <c r="C16" s="70"/>
      <c r="D16" s="70"/>
      <c r="E16" s="70"/>
    </row>
    <row r="18" s="67" customFormat="1" ht="15.75">
      <c r="B18" s="67" t="s">
        <v>23</v>
      </c>
    </row>
    <row r="19" s="67" customFormat="1" ht="15.75"/>
    <row r="20" spans="1:13" s="67" customFormat="1" ht="15.75">
      <c r="A20" s="306" t="s">
        <v>4</v>
      </c>
      <c r="B20" s="306"/>
      <c r="D20" s="23"/>
      <c r="E20" s="23"/>
      <c r="F20" s="23"/>
      <c r="G20" s="23"/>
      <c r="H20" s="23"/>
      <c r="I20" s="23"/>
      <c r="J20" s="23"/>
      <c r="K20" s="23"/>
      <c r="L20" s="23"/>
      <c r="M20" s="23"/>
    </row>
    <row r="21" spans="1:2" s="67" customFormat="1" ht="15.75">
      <c r="A21" s="306" t="s">
        <v>8</v>
      </c>
      <c r="B21" s="306"/>
    </row>
    <row r="22" s="67" customFormat="1" ht="15.75"/>
    <row r="23" s="67" customFormat="1" ht="15.75"/>
    <row r="24" s="67" customFormat="1" ht="13.5" customHeight="1"/>
    <row r="25" spans="2:3" s="67" customFormat="1" ht="15.75">
      <c r="B25" s="67" t="s">
        <v>9</v>
      </c>
      <c r="C25" s="67" t="s">
        <v>11</v>
      </c>
    </row>
    <row r="26" s="67" customFormat="1" ht="15.75"/>
    <row r="27" s="67" customFormat="1" ht="15.75"/>
    <row r="28" s="67" customFormat="1" ht="15.75"/>
    <row r="29" s="67" customFormat="1" ht="15.75"/>
    <row r="30" spans="2:5" ht="15.75">
      <c r="B30" s="67" t="s">
        <v>10</v>
      </c>
      <c r="C30" s="67" t="s">
        <v>12</v>
      </c>
      <c r="D30" s="67"/>
      <c r="E30" s="67"/>
    </row>
  </sheetData>
  <sheetProtection/>
  <mergeCells count="4">
    <mergeCell ref="A21:B21"/>
    <mergeCell ref="A15:B15"/>
    <mergeCell ref="A4:D4"/>
    <mergeCell ref="A20:B20"/>
  </mergeCells>
  <printOptions horizontalCentered="1"/>
  <pageMargins left="0.3" right="0.37" top="0.17" bottom="0.42" header="0.17" footer="0.5"/>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indexed="17"/>
  </sheetPr>
  <dimension ref="A1:K33"/>
  <sheetViews>
    <sheetView zoomScale="75" zoomScaleNormal="75" zoomScalePageLayoutView="0" workbookViewId="0" topLeftCell="A4">
      <selection activeCell="G28" sqref="G28"/>
    </sheetView>
  </sheetViews>
  <sheetFormatPr defaultColWidth="9.140625" defaultRowHeight="12.75"/>
  <cols>
    <col min="1" max="1" width="7.28125" style="1" customWidth="1"/>
    <col min="2" max="2" width="36.00390625" style="1" customWidth="1"/>
    <col min="3" max="3" width="35.00390625" style="1" customWidth="1"/>
    <col min="4" max="4" width="21.00390625" style="3" customWidth="1"/>
    <col min="5" max="6" width="22.7109375" style="1" customWidth="1"/>
    <col min="7" max="7" width="31.00390625" style="1" customWidth="1"/>
    <col min="8" max="16384" width="9.140625" style="1" customWidth="1"/>
  </cols>
  <sheetData>
    <row r="1" spans="1:7" ht="18">
      <c r="A1" s="1" t="s">
        <v>13</v>
      </c>
      <c r="D1" s="1"/>
      <c r="E1" s="2"/>
      <c r="F1" s="2"/>
      <c r="G1" s="28" t="s">
        <v>130</v>
      </c>
    </row>
    <row r="2" spans="4:6" ht="12.75">
      <c r="D2" s="1"/>
      <c r="E2" s="2"/>
      <c r="F2" s="2"/>
    </row>
    <row r="3" spans="4:6" ht="12.75">
      <c r="D3" s="1"/>
      <c r="E3" s="14"/>
      <c r="F3" s="14"/>
    </row>
    <row r="4" spans="1:9" ht="108" customHeight="1">
      <c r="A4" s="376" t="s">
        <v>129</v>
      </c>
      <c r="B4" s="376"/>
      <c r="C4" s="376"/>
      <c r="D4" s="376"/>
      <c r="E4" s="376"/>
      <c r="F4" s="376"/>
      <c r="G4" s="376"/>
      <c r="H4" s="230"/>
      <c r="I4" s="230"/>
    </row>
    <row r="5" spans="1:7" ht="26.25">
      <c r="A5" s="212" t="s">
        <v>127</v>
      </c>
      <c r="B5" s="164"/>
      <c r="C5" s="164"/>
      <c r="D5" s="207"/>
      <c r="E5" s="207"/>
      <c r="F5" s="207"/>
      <c r="G5" s="164"/>
    </row>
    <row r="6" ht="13.5" thickBot="1"/>
    <row r="7" spans="1:7" s="153" customFormat="1" ht="90.75" customHeight="1" thickBot="1">
      <c r="A7" s="150" t="s">
        <v>6</v>
      </c>
      <c r="B7" s="151" t="s">
        <v>21</v>
      </c>
      <c r="C7" s="209" t="s">
        <v>128</v>
      </c>
      <c r="D7" s="152" t="s">
        <v>301</v>
      </c>
      <c r="E7" s="152" t="s">
        <v>108</v>
      </c>
      <c r="F7" s="5" t="s">
        <v>308</v>
      </c>
      <c r="G7" s="151" t="s">
        <v>109</v>
      </c>
    </row>
    <row r="8" spans="1:7" s="2" customFormat="1" ht="15" customHeight="1" thickBot="1">
      <c r="A8" s="17">
        <v>0</v>
      </c>
      <c r="B8" s="17">
        <v>1</v>
      </c>
      <c r="C8" s="17">
        <v>2</v>
      </c>
      <c r="D8" s="17">
        <v>3</v>
      </c>
      <c r="E8" s="154">
        <v>4</v>
      </c>
      <c r="F8" s="154" t="s">
        <v>311</v>
      </c>
      <c r="G8" s="154" t="s">
        <v>63</v>
      </c>
    </row>
    <row r="9" spans="1:7" s="72" customFormat="1" ht="21" customHeight="1">
      <c r="A9" s="362">
        <v>1</v>
      </c>
      <c r="B9" s="369" t="s">
        <v>48</v>
      </c>
      <c r="C9" s="145" t="s">
        <v>60</v>
      </c>
      <c r="D9" s="148"/>
      <c r="E9" s="149"/>
      <c r="F9" s="149"/>
      <c r="G9" s="71">
        <f>ROUND(D9*E9,2)</f>
        <v>0</v>
      </c>
    </row>
    <row r="10" spans="1:7" s="72" customFormat="1" ht="21" customHeight="1">
      <c r="A10" s="367"/>
      <c r="B10" s="356"/>
      <c r="C10" s="145" t="s">
        <v>34</v>
      </c>
      <c r="D10" s="148"/>
      <c r="E10" s="149"/>
      <c r="F10" s="149"/>
      <c r="G10" s="71">
        <f aca="true" t="shared" si="0" ref="G10:G16">ROUND(D10*E10,2)</f>
        <v>0</v>
      </c>
    </row>
    <row r="11" spans="1:7" s="72" customFormat="1" ht="21" customHeight="1">
      <c r="A11" s="367"/>
      <c r="B11" s="356"/>
      <c r="C11" s="145" t="s">
        <v>34</v>
      </c>
      <c r="D11" s="148"/>
      <c r="E11" s="149"/>
      <c r="F11" s="149"/>
      <c r="G11" s="71">
        <f t="shared" si="0"/>
        <v>0</v>
      </c>
    </row>
    <row r="12" spans="1:7" s="72" customFormat="1" ht="21" customHeight="1">
      <c r="A12" s="368"/>
      <c r="B12" s="357"/>
      <c r="C12" s="145" t="s">
        <v>34</v>
      </c>
      <c r="D12" s="148"/>
      <c r="E12" s="149"/>
      <c r="F12" s="149"/>
      <c r="G12" s="71">
        <f t="shared" si="0"/>
        <v>0</v>
      </c>
    </row>
    <row r="13" spans="1:7" s="72" customFormat="1" ht="21" customHeight="1">
      <c r="A13" s="373">
        <v>2</v>
      </c>
      <c r="B13" s="355" t="s">
        <v>48</v>
      </c>
      <c r="C13" s="145" t="s">
        <v>60</v>
      </c>
      <c r="D13" s="148"/>
      <c r="E13" s="149"/>
      <c r="F13" s="149"/>
      <c r="G13" s="71">
        <f t="shared" si="0"/>
        <v>0</v>
      </c>
    </row>
    <row r="14" spans="1:7" s="72" customFormat="1" ht="21" customHeight="1">
      <c r="A14" s="367"/>
      <c r="B14" s="356"/>
      <c r="C14" s="145" t="s">
        <v>34</v>
      </c>
      <c r="D14" s="148"/>
      <c r="E14" s="149"/>
      <c r="F14" s="149"/>
      <c r="G14" s="71">
        <f t="shared" si="0"/>
        <v>0</v>
      </c>
    </row>
    <row r="15" spans="1:7" s="72" customFormat="1" ht="21" customHeight="1">
      <c r="A15" s="367"/>
      <c r="B15" s="356"/>
      <c r="C15" s="145" t="s">
        <v>34</v>
      </c>
      <c r="D15" s="148"/>
      <c r="E15" s="149"/>
      <c r="F15" s="149"/>
      <c r="G15" s="71">
        <f t="shared" si="0"/>
        <v>0</v>
      </c>
    </row>
    <row r="16" spans="1:7" s="72" customFormat="1" ht="21" customHeight="1" thickBot="1">
      <c r="A16" s="367"/>
      <c r="B16" s="356"/>
      <c r="C16" s="218" t="s">
        <v>34</v>
      </c>
      <c r="D16" s="227"/>
      <c r="E16" s="228"/>
      <c r="F16" s="228"/>
      <c r="G16" s="220">
        <f t="shared" si="0"/>
        <v>0</v>
      </c>
    </row>
    <row r="17" spans="1:7" s="72" customFormat="1" ht="21" customHeight="1" thickBot="1">
      <c r="A17" s="379" t="s">
        <v>99</v>
      </c>
      <c r="B17" s="380"/>
      <c r="C17" s="214" t="s">
        <v>5</v>
      </c>
      <c r="D17" s="215">
        <f>SUM(D9:D12)</f>
        <v>0</v>
      </c>
      <c r="E17" s="216" t="s">
        <v>5</v>
      </c>
      <c r="F17" s="216" t="s">
        <v>5</v>
      </c>
      <c r="G17" s="229">
        <f>SUM(G9:G12)</f>
        <v>0</v>
      </c>
    </row>
    <row r="18" spans="1:7" ht="21" customHeight="1">
      <c r="A18" s="26"/>
      <c r="B18" s="26"/>
      <c r="C18" s="27"/>
      <c r="D18" s="68"/>
      <c r="E18" s="69"/>
      <c r="F18" s="69"/>
      <c r="G18" s="69"/>
    </row>
    <row r="19" spans="1:11" s="67" customFormat="1" ht="34.5" customHeight="1">
      <c r="A19" s="347" t="s">
        <v>110</v>
      </c>
      <c r="B19" s="347"/>
      <c r="C19" s="347"/>
      <c r="D19" s="347"/>
      <c r="E19" s="347"/>
      <c r="F19" s="347"/>
      <c r="G19" s="347"/>
      <c r="H19" s="210"/>
      <c r="I19" s="23"/>
      <c r="J19" s="23"/>
      <c r="K19" s="23"/>
    </row>
    <row r="20" spans="1:7" ht="45.75" customHeight="1">
      <c r="A20" s="377" t="s">
        <v>194</v>
      </c>
      <c r="B20" s="378"/>
      <c r="C20" s="378"/>
      <c r="D20" s="378"/>
      <c r="E20" s="378"/>
      <c r="F20" s="378"/>
      <c r="G20" s="378"/>
    </row>
    <row r="21" spans="1:7" ht="20.25" customHeight="1">
      <c r="A21" s="378"/>
      <c r="B21" s="378"/>
      <c r="C21" s="378"/>
      <c r="D21" s="378"/>
      <c r="E21" s="378"/>
      <c r="F21" s="378"/>
      <c r="G21" s="378"/>
    </row>
    <row r="22" spans="1:7" ht="18.75" customHeight="1">
      <c r="A22" s="178"/>
      <c r="B22" s="178"/>
      <c r="C22" s="178"/>
      <c r="D22" s="178"/>
      <c r="E22" s="178"/>
      <c r="F22" s="178"/>
      <c r="G22" s="178"/>
    </row>
    <row r="23" s="67" customFormat="1" ht="24" customHeight="1">
      <c r="A23" s="67" t="s">
        <v>23</v>
      </c>
    </row>
    <row r="24" s="67" customFormat="1" ht="15.75"/>
    <row r="25" spans="1:6" s="67" customFormat="1" ht="13.5" customHeight="1">
      <c r="A25" s="364" t="s">
        <v>4</v>
      </c>
      <c r="B25" s="364"/>
      <c r="C25" s="364"/>
      <c r="D25" s="364"/>
      <c r="E25" s="364"/>
      <c r="F25" s="293"/>
    </row>
    <row r="26" spans="2:7" s="67" customFormat="1" ht="15.75">
      <c r="B26" s="67" t="s">
        <v>8</v>
      </c>
      <c r="D26" s="67" t="s">
        <v>9</v>
      </c>
      <c r="G26" s="67" t="s">
        <v>11</v>
      </c>
    </row>
    <row r="27" s="67" customFormat="1" ht="48.75" customHeight="1"/>
    <row r="28" s="67" customFormat="1" ht="15.75">
      <c r="D28" s="67" t="s">
        <v>10</v>
      </c>
    </row>
    <row r="29" ht="12.75">
      <c r="D29" s="1"/>
    </row>
    <row r="30" ht="12.75">
      <c r="D30" s="1"/>
    </row>
    <row r="31" ht="12.75">
      <c r="D31" s="1"/>
    </row>
    <row r="32" ht="12.75">
      <c r="D32" s="1"/>
    </row>
    <row r="33" ht="12.75">
      <c r="D33" s="1"/>
    </row>
  </sheetData>
  <sheetProtection/>
  <mergeCells count="10">
    <mergeCell ref="A13:A16"/>
    <mergeCell ref="B13:B16"/>
    <mergeCell ref="A4:G4"/>
    <mergeCell ref="A25:E25"/>
    <mergeCell ref="A20:G20"/>
    <mergeCell ref="A21:G21"/>
    <mergeCell ref="A19:G19"/>
    <mergeCell ref="A17:B17"/>
    <mergeCell ref="B9:B12"/>
    <mergeCell ref="A9:A12"/>
  </mergeCells>
  <printOptions horizontalCentered="1"/>
  <pageMargins left="0.17" right="0.23" top="0.26" bottom="0.32" header="0.26" footer="0.3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tabColor indexed="17"/>
  </sheetPr>
  <dimension ref="A1:K39"/>
  <sheetViews>
    <sheetView zoomScale="75" zoomScaleNormal="75" zoomScalePageLayoutView="0" workbookViewId="0" topLeftCell="A7">
      <selection activeCell="F42" sqref="F42"/>
    </sheetView>
  </sheetViews>
  <sheetFormatPr defaultColWidth="9.140625" defaultRowHeight="12.75"/>
  <cols>
    <col min="1" max="1" width="7.28125" style="1" customWidth="1"/>
    <col min="2" max="2" width="42.140625" style="1" customWidth="1"/>
    <col min="3" max="3" width="54.28125" style="1" customWidth="1"/>
    <col min="4" max="4" width="21.00390625" style="3" customWidth="1"/>
    <col min="5" max="6" width="22.7109375" style="1" customWidth="1"/>
    <col min="7" max="7" width="31.00390625" style="1" customWidth="1"/>
    <col min="8" max="16384" width="9.140625" style="1" customWidth="1"/>
  </cols>
  <sheetData>
    <row r="1" spans="1:7" ht="18">
      <c r="A1" s="1" t="s">
        <v>13</v>
      </c>
      <c r="D1" s="1"/>
      <c r="E1" s="2"/>
      <c r="F1" s="2"/>
      <c r="G1" s="28" t="s">
        <v>131</v>
      </c>
    </row>
    <row r="2" spans="4:6" ht="12.75">
      <c r="D2" s="1"/>
      <c r="E2" s="2"/>
      <c r="F2" s="2"/>
    </row>
    <row r="3" spans="4:6" ht="12.75">
      <c r="D3" s="1"/>
      <c r="E3" s="14"/>
      <c r="F3" s="14"/>
    </row>
    <row r="4" spans="1:9" ht="106.5" customHeight="1">
      <c r="A4" s="376" t="s">
        <v>198</v>
      </c>
      <c r="B4" s="376"/>
      <c r="C4" s="376"/>
      <c r="D4" s="376"/>
      <c r="E4" s="376"/>
      <c r="F4" s="376"/>
      <c r="G4" s="376"/>
      <c r="H4" s="231"/>
      <c r="I4" s="231"/>
    </row>
    <row r="5" spans="1:7" ht="26.25">
      <c r="A5" s="212" t="s">
        <v>132</v>
      </c>
      <c r="B5" s="164"/>
      <c r="C5" s="164"/>
      <c r="D5" s="207"/>
      <c r="E5" s="207"/>
      <c r="F5" s="207"/>
      <c r="G5" s="164"/>
    </row>
    <row r="6" ht="13.5" thickBot="1"/>
    <row r="7" spans="1:7" s="153" customFormat="1" ht="90.75" customHeight="1" thickBot="1">
      <c r="A7" s="150" t="s">
        <v>6</v>
      </c>
      <c r="B7" s="151" t="s">
        <v>21</v>
      </c>
      <c r="C7" s="209" t="s">
        <v>133</v>
      </c>
      <c r="D7" s="152" t="s">
        <v>301</v>
      </c>
      <c r="E7" s="152" t="s">
        <v>108</v>
      </c>
      <c r="F7" s="5" t="s">
        <v>308</v>
      </c>
      <c r="G7" s="151" t="s">
        <v>109</v>
      </c>
    </row>
    <row r="8" spans="1:7" s="2" customFormat="1" ht="15" customHeight="1" thickBot="1">
      <c r="A8" s="17">
        <v>0</v>
      </c>
      <c r="B8" s="17">
        <v>1</v>
      </c>
      <c r="C8" s="17">
        <v>2</v>
      </c>
      <c r="D8" s="17">
        <v>3</v>
      </c>
      <c r="E8" s="154">
        <v>4</v>
      </c>
      <c r="F8" s="154" t="s">
        <v>311</v>
      </c>
      <c r="G8" s="154" t="s">
        <v>63</v>
      </c>
    </row>
    <row r="9" spans="1:7" s="2" customFormat="1" ht="18.75" customHeight="1">
      <c r="A9" s="367">
        <v>1</v>
      </c>
      <c r="B9" s="356" t="s">
        <v>48</v>
      </c>
      <c r="C9" s="145" t="s">
        <v>60</v>
      </c>
      <c r="D9" s="148"/>
      <c r="E9" s="149"/>
      <c r="F9" s="149"/>
      <c r="G9" s="71">
        <f>ROUND(D9*E9,2)</f>
        <v>0</v>
      </c>
    </row>
    <row r="10" spans="1:7" s="2" customFormat="1" ht="18.75" customHeight="1">
      <c r="A10" s="367"/>
      <c r="B10" s="356"/>
      <c r="C10" s="145" t="s">
        <v>34</v>
      </c>
      <c r="D10" s="148"/>
      <c r="E10" s="149"/>
      <c r="F10" s="149"/>
      <c r="G10" s="71">
        <f aca="true" t="shared" si="0" ref="G10:G16">ROUND(D10*E10,2)</f>
        <v>0</v>
      </c>
    </row>
    <row r="11" spans="1:7" s="2" customFormat="1" ht="18.75" customHeight="1">
      <c r="A11" s="367"/>
      <c r="B11" s="356"/>
      <c r="C11" s="145" t="s">
        <v>34</v>
      </c>
      <c r="D11" s="148"/>
      <c r="E11" s="149"/>
      <c r="F11" s="149"/>
      <c r="G11" s="71">
        <f t="shared" si="0"/>
        <v>0</v>
      </c>
    </row>
    <row r="12" spans="1:7" s="2" customFormat="1" ht="18.75" customHeight="1">
      <c r="A12" s="368"/>
      <c r="B12" s="357"/>
      <c r="C12" s="145" t="s">
        <v>34</v>
      </c>
      <c r="D12" s="148"/>
      <c r="E12" s="149"/>
      <c r="F12" s="149"/>
      <c r="G12" s="71">
        <f t="shared" si="0"/>
        <v>0</v>
      </c>
    </row>
    <row r="13" spans="1:7" s="2" customFormat="1" ht="18.75" customHeight="1">
      <c r="A13" s="373">
        <v>2</v>
      </c>
      <c r="B13" s="355" t="s">
        <v>48</v>
      </c>
      <c r="C13" s="145" t="s">
        <v>60</v>
      </c>
      <c r="D13" s="148"/>
      <c r="E13" s="149"/>
      <c r="F13" s="149"/>
      <c r="G13" s="71">
        <f t="shared" si="0"/>
        <v>0</v>
      </c>
    </row>
    <row r="14" spans="1:7" s="2" customFormat="1" ht="18.75" customHeight="1">
      <c r="A14" s="367"/>
      <c r="B14" s="356"/>
      <c r="C14" s="145" t="s">
        <v>34</v>
      </c>
      <c r="D14" s="148"/>
      <c r="E14" s="149"/>
      <c r="F14" s="149"/>
      <c r="G14" s="71">
        <f t="shared" si="0"/>
        <v>0</v>
      </c>
    </row>
    <row r="15" spans="1:7" s="72" customFormat="1" ht="18.75" customHeight="1">
      <c r="A15" s="367"/>
      <c r="B15" s="356"/>
      <c r="C15" s="145" t="s">
        <v>34</v>
      </c>
      <c r="D15" s="148"/>
      <c r="E15" s="149"/>
      <c r="F15" s="149"/>
      <c r="G15" s="71">
        <f t="shared" si="0"/>
        <v>0</v>
      </c>
    </row>
    <row r="16" spans="1:7" s="72" customFormat="1" ht="18.75" customHeight="1" thickBot="1">
      <c r="A16" s="367"/>
      <c r="B16" s="356"/>
      <c r="C16" s="218" t="s">
        <v>34</v>
      </c>
      <c r="D16" s="227"/>
      <c r="E16" s="228"/>
      <c r="F16" s="228"/>
      <c r="G16" s="220">
        <f t="shared" si="0"/>
        <v>0</v>
      </c>
    </row>
    <row r="17" spans="1:7" s="72" customFormat="1" ht="21" customHeight="1" thickBot="1">
      <c r="A17" s="379" t="s">
        <v>61</v>
      </c>
      <c r="B17" s="380"/>
      <c r="C17" s="214" t="s">
        <v>5</v>
      </c>
      <c r="D17" s="215">
        <f>SUM(D15:D16)</f>
        <v>0</v>
      </c>
      <c r="E17" s="216" t="s">
        <v>5</v>
      </c>
      <c r="F17" s="216" t="s">
        <v>5</v>
      </c>
      <c r="G17" s="229">
        <f>SUM(G15:G16)</f>
        <v>0</v>
      </c>
    </row>
    <row r="18" spans="1:7" s="72" customFormat="1" ht="21" customHeight="1">
      <c r="A18" s="147" t="s">
        <v>134</v>
      </c>
      <c r="B18" s="25" t="s">
        <v>39</v>
      </c>
      <c r="C18" s="147"/>
      <c r="D18" s="148"/>
      <c r="E18" s="149"/>
      <c r="F18" s="149"/>
      <c r="G18" s="71">
        <f>ROUND(D18*E18,2)</f>
        <v>0</v>
      </c>
    </row>
    <row r="19" spans="1:7" s="72" customFormat="1" ht="21" customHeight="1">
      <c r="A19" s="147" t="s">
        <v>135</v>
      </c>
      <c r="B19" s="25" t="s">
        <v>39</v>
      </c>
      <c r="C19" s="147"/>
      <c r="D19" s="148"/>
      <c r="E19" s="149"/>
      <c r="F19" s="149"/>
      <c r="G19" s="71">
        <f>ROUND(D19*E19,2)</f>
        <v>0</v>
      </c>
    </row>
    <row r="20" spans="1:7" s="72" customFormat="1" ht="21" customHeight="1">
      <c r="A20" s="147" t="s">
        <v>136</v>
      </c>
      <c r="B20" s="25" t="s">
        <v>47</v>
      </c>
      <c r="C20" s="147"/>
      <c r="D20" s="148"/>
      <c r="E20" s="149"/>
      <c r="F20" s="149"/>
      <c r="G20" s="71">
        <f>ROUND(D20*E20,2)</f>
        <v>0</v>
      </c>
    </row>
    <row r="21" spans="1:7" s="72" customFormat="1" ht="21" customHeight="1" thickBot="1">
      <c r="A21" s="232" t="s">
        <v>137</v>
      </c>
      <c r="B21" s="226" t="s">
        <v>46</v>
      </c>
      <c r="C21" s="232"/>
      <c r="D21" s="227"/>
      <c r="E21" s="228"/>
      <c r="F21" s="228"/>
      <c r="G21" s="220">
        <f>ROUND(D21*E21,2)</f>
        <v>0</v>
      </c>
    </row>
    <row r="22" spans="1:7" s="72" customFormat="1" ht="21" customHeight="1" thickBot="1">
      <c r="A22" s="379" t="s">
        <v>195</v>
      </c>
      <c r="B22" s="380"/>
      <c r="C22" s="214" t="s">
        <v>5</v>
      </c>
      <c r="D22" s="215">
        <f>SUM(D18:D21)</f>
        <v>0</v>
      </c>
      <c r="E22" s="216" t="s">
        <v>5</v>
      </c>
      <c r="F22" s="216" t="s">
        <v>5</v>
      </c>
      <c r="G22" s="229">
        <f>SUM(G18:G21)</f>
        <v>0</v>
      </c>
    </row>
    <row r="23" spans="1:7" s="67" customFormat="1" ht="21" customHeight="1" thickBot="1">
      <c r="A23" s="381" t="s">
        <v>196</v>
      </c>
      <c r="B23" s="382"/>
      <c r="C23" s="214" t="s">
        <v>5</v>
      </c>
      <c r="D23" s="215">
        <f>D17+D22</f>
        <v>0</v>
      </c>
      <c r="E23" s="216" t="s">
        <v>5</v>
      </c>
      <c r="F23" s="216" t="s">
        <v>5</v>
      </c>
      <c r="G23" s="217">
        <f>G17+G22</f>
        <v>0</v>
      </c>
    </row>
    <row r="24" spans="1:7" ht="9.75" customHeight="1">
      <c r="A24" s="26"/>
      <c r="B24" s="26"/>
      <c r="C24" s="27"/>
      <c r="D24" s="68"/>
      <c r="E24" s="69"/>
      <c r="F24" s="69"/>
      <c r="G24" s="69"/>
    </row>
    <row r="25" spans="1:11" s="67" customFormat="1" ht="34.5" customHeight="1">
      <c r="A25" s="347" t="s">
        <v>110</v>
      </c>
      <c r="B25" s="347"/>
      <c r="C25" s="347"/>
      <c r="D25" s="347"/>
      <c r="E25" s="347"/>
      <c r="F25" s="347"/>
      <c r="G25" s="347"/>
      <c r="H25" s="210"/>
      <c r="I25" s="23"/>
      <c r="J25" s="23"/>
      <c r="K25" s="23"/>
    </row>
    <row r="26" spans="1:7" ht="29.25" customHeight="1">
      <c r="A26" s="377" t="s">
        <v>194</v>
      </c>
      <c r="B26" s="378"/>
      <c r="C26" s="378"/>
      <c r="D26" s="378"/>
      <c r="E26" s="378"/>
      <c r="F26" s="378"/>
      <c r="G26" s="378"/>
    </row>
    <row r="27" spans="1:7" ht="31.5" customHeight="1">
      <c r="A27" s="377" t="s">
        <v>302</v>
      </c>
      <c r="B27" s="378"/>
      <c r="C27" s="378"/>
      <c r="D27" s="378"/>
      <c r="E27" s="378"/>
      <c r="F27" s="378"/>
      <c r="G27" s="378"/>
    </row>
    <row r="28" spans="1:7" ht="9" customHeight="1">
      <c r="A28" s="178"/>
      <c r="B28" s="178"/>
      <c r="C28" s="178"/>
      <c r="D28" s="178"/>
      <c r="E28" s="178"/>
      <c r="F28" s="178"/>
      <c r="G28" s="178"/>
    </row>
    <row r="29" s="67" customFormat="1" ht="24" customHeight="1">
      <c r="A29" s="67" t="s">
        <v>23</v>
      </c>
    </row>
    <row r="30" s="67" customFormat="1" ht="15.75"/>
    <row r="31" spans="1:6" s="67" customFormat="1" ht="13.5" customHeight="1">
      <c r="A31" s="364" t="s">
        <v>4</v>
      </c>
      <c r="B31" s="364"/>
      <c r="C31" s="364"/>
      <c r="D31" s="364"/>
      <c r="E31" s="364"/>
      <c r="F31" s="293"/>
    </row>
    <row r="32" spans="2:7" s="67" customFormat="1" ht="15.75">
      <c r="B32" s="67" t="s">
        <v>8</v>
      </c>
      <c r="D32" s="67" t="s">
        <v>9</v>
      </c>
      <c r="G32" s="67" t="s">
        <v>11</v>
      </c>
    </row>
    <row r="33" s="67" customFormat="1" ht="45" customHeight="1"/>
    <row r="34" s="67" customFormat="1" ht="15.75">
      <c r="D34" s="67" t="s">
        <v>10</v>
      </c>
    </row>
    <row r="35" ht="12.75">
      <c r="D35" s="1"/>
    </row>
    <row r="36" ht="12.75">
      <c r="D36" s="1"/>
    </row>
    <row r="37" ht="12.75">
      <c r="D37" s="1"/>
    </row>
    <row r="38" ht="12.75">
      <c r="D38" s="1"/>
    </row>
    <row r="39" ht="12.75">
      <c r="D39" s="1"/>
    </row>
  </sheetData>
  <sheetProtection/>
  <mergeCells count="12">
    <mergeCell ref="A25:G25"/>
    <mergeCell ref="A26:G26"/>
    <mergeCell ref="A27:G27"/>
    <mergeCell ref="A31:E31"/>
    <mergeCell ref="A17:B17"/>
    <mergeCell ref="A22:B22"/>
    <mergeCell ref="A23:B23"/>
    <mergeCell ref="A4:G4"/>
    <mergeCell ref="A9:A12"/>
    <mergeCell ref="B9:B12"/>
    <mergeCell ref="A13:A16"/>
    <mergeCell ref="B13:B16"/>
  </mergeCells>
  <printOptions horizontalCentered="1"/>
  <pageMargins left="0.17" right="0.23" top="0.26" bottom="0.22" header="0.26" footer="0.32"/>
  <pageSetup horizontalDpi="600" verticalDpi="600" orientation="landscape" paperSize="9" scale="65" r:id="rId1"/>
</worksheet>
</file>

<file path=xl/worksheets/sheet12.xml><?xml version="1.0" encoding="utf-8"?>
<worksheet xmlns="http://schemas.openxmlformats.org/spreadsheetml/2006/main" xmlns:r="http://schemas.openxmlformats.org/officeDocument/2006/relationships">
  <sheetPr>
    <tabColor indexed="15"/>
  </sheetPr>
  <dimension ref="A1:M31"/>
  <sheetViews>
    <sheetView zoomScalePageLayoutView="0" workbookViewId="0" topLeftCell="A7">
      <selection activeCell="I28" sqref="I28"/>
    </sheetView>
  </sheetViews>
  <sheetFormatPr defaultColWidth="9.140625" defaultRowHeight="12.75"/>
  <cols>
    <col min="1" max="1" width="6.57421875" style="1" customWidth="1"/>
    <col min="2" max="2" width="22.8515625" style="1" customWidth="1"/>
    <col min="3" max="3" width="14.421875" style="1" customWidth="1"/>
    <col min="4" max="4" width="13.140625" style="1" customWidth="1"/>
    <col min="5" max="5" width="11.140625" style="1" customWidth="1"/>
    <col min="6" max="6" width="11.00390625" style="1" customWidth="1"/>
    <col min="7" max="7" width="11.28125" style="1" customWidth="1"/>
    <col min="8" max="8" width="11.8515625" style="1" customWidth="1"/>
    <col min="9" max="9" width="10.7109375" style="1" customWidth="1"/>
    <col min="10" max="10" width="11.00390625" style="1" customWidth="1"/>
    <col min="11" max="11" width="20.140625" style="1" customWidth="1"/>
    <col min="12" max="12" width="10.57421875" style="1" customWidth="1"/>
    <col min="13" max="13" width="15.421875" style="1" customWidth="1"/>
    <col min="14" max="16384" width="9.140625" style="1" customWidth="1"/>
  </cols>
  <sheetData>
    <row r="1" spans="1:12" ht="18">
      <c r="A1" s="1" t="s">
        <v>14</v>
      </c>
      <c r="L1" s="28" t="s">
        <v>65</v>
      </c>
    </row>
    <row r="4" spans="1:12" ht="24" customHeight="1">
      <c r="A4" s="390" t="s">
        <v>24</v>
      </c>
      <c r="B4" s="390"/>
      <c r="C4" s="390"/>
      <c r="D4" s="390"/>
      <c r="E4" s="390"/>
      <c r="F4" s="390"/>
      <c r="G4" s="390"/>
      <c r="H4" s="390"/>
      <c r="I4" s="390"/>
      <c r="J4" s="390"/>
      <c r="K4" s="390"/>
      <c r="L4" s="390"/>
    </row>
    <row r="5" spans="1:12" ht="12.75">
      <c r="A5" s="391"/>
      <c r="B5" s="391"/>
      <c r="C5" s="391"/>
      <c r="D5" s="391"/>
      <c r="E5" s="391"/>
      <c r="F5" s="391"/>
      <c r="G5" s="391"/>
      <c r="H5" s="391"/>
      <c r="I5" s="391"/>
      <c r="J5" s="391"/>
      <c r="K5" s="391"/>
      <c r="L5" s="391"/>
    </row>
    <row r="6" spans="1:12" ht="16.5" customHeight="1">
      <c r="A6" s="321"/>
      <c r="B6" s="321"/>
      <c r="C6" s="4"/>
      <c r="D6" s="4"/>
      <c r="E6" s="4"/>
      <c r="F6" s="4"/>
      <c r="G6" s="4"/>
      <c r="H6" s="4"/>
      <c r="I6" s="4"/>
      <c r="J6" s="4"/>
      <c r="K6" s="4"/>
      <c r="L6" s="4"/>
    </row>
    <row r="7" ht="13.5" thickBot="1"/>
    <row r="8" spans="1:13" s="6" customFormat="1" ht="107.25" customHeight="1" thickBot="1">
      <c r="A8" s="362" t="s">
        <v>6</v>
      </c>
      <c r="B8" s="360" t="s">
        <v>21</v>
      </c>
      <c r="C8" s="384" t="s">
        <v>50</v>
      </c>
      <c r="D8" s="386" t="s">
        <v>25</v>
      </c>
      <c r="E8" s="387"/>
      <c r="F8" s="386" t="s">
        <v>162</v>
      </c>
      <c r="G8" s="392"/>
      <c r="H8" s="387"/>
      <c r="I8" s="386" t="s">
        <v>1</v>
      </c>
      <c r="J8" s="387"/>
      <c r="K8" s="386" t="s">
        <v>2</v>
      </c>
      <c r="L8" s="387"/>
      <c r="M8" s="384" t="s">
        <v>152</v>
      </c>
    </row>
    <row r="9" spans="1:13" s="6" customFormat="1" ht="108" customHeight="1" thickBot="1">
      <c r="A9" s="363"/>
      <c r="B9" s="361"/>
      <c r="C9" s="385"/>
      <c r="D9" s="8" t="s">
        <v>145</v>
      </c>
      <c r="E9" s="5" t="s">
        <v>146</v>
      </c>
      <c r="F9" s="8" t="s">
        <v>147</v>
      </c>
      <c r="G9" s="8" t="s">
        <v>148</v>
      </c>
      <c r="H9" s="8" t="s">
        <v>0</v>
      </c>
      <c r="I9" s="8" t="s">
        <v>149</v>
      </c>
      <c r="J9" s="5" t="s">
        <v>146</v>
      </c>
      <c r="K9" s="8" t="s">
        <v>150</v>
      </c>
      <c r="L9" s="5" t="s">
        <v>151</v>
      </c>
      <c r="M9" s="385"/>
    </row>
    <row r="10" spans="1:13" ht="15.75" customHeight="1">
      <c r="A10" s="9">
        <v>1</v>
      </c>
      <c r="B10" s="9" t="s">
        <v>15</v>
      </c>
      <c r="C10" s="11"/>
      <c r="D10" s="11"/>
      <c r="E10" s="16"/>
      <c r="F10" s="11"/>
      <c r="G10" s="11"/>
      <c r="H10" s="16"/>
      <c r="I10" s="11"/>
      <c r="J10" s="16"/>
      <c r="K10" s="24"/>
      <c r="L10" s="24"/>
      <c r="M10" s="11"/>
    </row>
    <row r="11" spans="1:13" ht="15.75" customHeight="1">
      <c r="A11" s="9">
        <v>2</v>
      </c>
      <c r="B11" s="9" t="s">
        <v>15</v>
      </c>
      <c r="C11" s="11"/>
      <c r="D11" s="11"/>
      <c r="E11" s="16"/>
      <c r="F11" s="11"/>
      <c r="G11" s="11"/>
      <c r="H11" s="16"/>
      <c r="I11" s="11"/>
      <c r="J11" s="16"/>
      <c r="K11" s="24"/>
      <c r="L11" s="24"/>
      <c r="M11" s="11"/>
    </row>
    <row r="12" spans="1:13" ht="15.75" customHeight="1">
      <c r="A12" s="9"/>
      <c r="B12" s="9" t="s">
        <v>15</v>
      </c>
      <c r="C12" s="11"/>
      <c r="D12" s="11"/>
      <c r="E12" s="16"/>
      <c r="F12" s="11"/>
      <c r="G12" s="11"/>
      <c r="H12" s="16"/>
      <c r="I12" s="11"/>
      <c r="J12" s="16"/>
      <c r="K12" s="24"/>
      <c r="L12" s="24"/>
      <c r="M12" s="11"/>
    </row>
    <row r="13" spans="1:13" ht="15.75" customHeight="1">
      <c r="A13" s="18"/>
      <c r="B13" s="18" t="s">
        <v>17</v>
      </c>
      <c r="C13" s="19"/>
      <c r="D13" s="19"/>
      <c r="E13" s="21"/>
      <c r="F13" s="19"/>
      <c r="G13" s="19"/>
      <c r="H13" s="21"/>
      <c r="I13" s="19"/>
      <c r="J13" s="21"/>
      <c r="K13" s="74"/>
      <c r="L13" s="74"/>
      <c r="M13" s="19"/>
    </row>
    <row r="14" spans="1:13" ht="15.75" customHeight="1">
      <c r="A14" s="9"/>
      <c r="B14" s="9" t="s">
        <v>15</v>
      </c>
      <c r="C14" s="11"/>
      <c r="D14" s="11"/>
      <c r="E14" s="16"/>
      <c r="F14" s="11"/>
      <c r="G14" s="11"/>
      <c r="H14" s="16"/>
      <c r="I14" s="11"/>
      <c r="J14" s="16"/>
      <c r="K14" s="24"/>
      <c r="L14" s="24"/>
      <c r="M14" s="11"/>
    </row>
    <row r="15" spans="1:13" ht="15.75" customHeight="1">
      <c r="A15" s="9"/>
      <c r="B15" s="9" t="s">
        <v>15</v>
      </c>
      <c r="C15" s="11"/>
      <c r="D15" s="11"/>
      <c r="E15" s="16"/>
      <c r="F15" s="11"/>
      <c r="G15" s="11"/>
      <c r="H15" s="16"/>
      <c r="I15" s="11"/>
      <c r="J15" s="16"/>
      <c r="K15" s="24"/>
      <c r="L15" s="24"/>
      <c r="M15" s="11"/>
    </row>
    <row r="16" spans="1:13" ht="15.75" customHeight="1">
      <c r="A16" s="9"/>
      <c r="B16" s="9" t="s">
        <v>15</v>
      </c>
      <c r="C16" s="11"/>
      <c r="D16" s="11"/>
      <c r="E16" s="16"/>
      <c r="F16" s="11"/>
      <c r="G16" s="11"/>
      <c r="H16" s="16"/>
      <c r="I16" s="11"/>
      <c r="J16" s="16"/>
      <c r="K16" s="24"/>
      <c r="L16" s="24"/>
      <c r="M16" s="11"/>
    </row>
    <row r="17" spans="1:13" ht="15.75" customHeight="1" thickBot="1">
      <c r="A17" s="18"/>
      <c r="B17" s="18" t="s">
        <v>16</v>
      </c>
      <c r="C17" s="19"/>
      <c r="D17" s="19"/>
      <c r="E17" s="21"/>
      <c r="F17" s="19"/>
      <c r="G17" s="19"/>
      <c r="H17" s="21"/>
      <c r="I17" s="19"/>
      <c r="J17" s="21"/>
      <c r="K17" s="74"/>
      <c r="L17" s="74"/>
      <c r="M17" s="19"/>
    </row>
    <row r="18" spans="1:13" ht="15.75" customHeight="1" thickBot="1">
      <c r="A18" s="388" t="s">
        <v>7</v>
      </c>
      <c r="B18" s="389"/>
      <c r="C18" s="20"/>
      <c r="D18" s="20"/>
      <c r="E18" s="22"/>
      <c r="F18" s="20"/>
      <c r="G18" s="20"/>
      <c r="H18" s="22"/>
      <c r="I18" s="20"/>
      <c r="J18" s="22"/>
      <c r="K18" s="75"/>
      <c r="L18" s="75"/>
      <c r="M18" s="20"/>
    </row>
    <row r="20" spans="1:13" ht="28.5" customHeight="1">
      <c r="A20" s="383" t="s">
        <v>163</v>
      </c>
      <c r="B20" s="383"/>
      <c r="C20" s="383"/>
      <c r="D20" s="383"/>
      <c r="E20" s="383"/>
      <c r="F20" s="383"/>
      <c r="G20" s="383"/>
      <c r="H20" s="383"/>
      <c r="I20" s="383"/>
      <c r="J20" s="383"/>
      <c r="K20" s="383"/>
      <c r="L20" s="383"/>
      <c r="M20" s="383"/>
    </row>
    <row r="21" ht="15.75" customHeight="1"/>
    <row r="22" ht="15.75" customHeight="1">
      <c r="A22" s="1" t="s">
        <v>23</v>
      </c>
    </row>
    <row r="23" ht="15.75" customHeight="1"/>
    <row r="24" spans="2:9" ht="15.75" customHeight="1">
      <c r="B24" s="1" t="s">
        <v>8</v>
      </c>
      <c r="D24" s="1" t="s">
        <v>9</v>
      </c>
      <c r="I24" s="1" t="s">
        <v>11</v>
      </c>
    </row>
    <row r="25" ht="42.75" customHeight="1"/>
    <row r="26" ht="12.75">
      <c r="D26" s="1" t="s">
        <v>10</v>
      </c>
    </row>
    <row r="27" ht="12.75">
      <c r="G27" s="13"/>
    </row>
    <row r="31" ht="12.75">
      <c r="C31" s="1" t="s">
        <v>18</v>
      </c>
    </row>
  </sheetData>
  <sheetProtection/>
  <mergeCells count="13">
    <mergeCell ref="A4:L4"/>
    <mergeCell ref="A5:L5"/>
    <mergeCell ref="A6:B6"/>
    <mergeCell ref="A8:A9"/>
    <mergeCell ref="B8:B9"/>
    <mergeCell ref="D8:E8"/>
    <mergeCell ref="I8:J8"/>
    <mergeCell ref="C8:C9"/>
    <mergeCell ref="F8:H8"/>
    <mergeCell ref="A20:M20"/>
    <mergeCell ref="M8:M9"/>
    <mergeCell ref="K8:L8"/>
    <mergeCell ref="A18:B18"/>
  </mergeCells>
  <printOptions horizontalCentered="1"/>
  <pageMargins left="0.65" right="0.44" top="0.51" bottom="0.49" header="0.5" footer="0.16"/>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IJ82"/>
  <sheetViews>
    <sheetView workbookViewId="0" topLeftCell="A55">
      <selection activeCell="G87" sqref="G87"/>
    </sheetView>
  </sheetViews>
  <sheetFormatPr defaultColWidth="9.140625" defaultRowHeight="12.75"/>
  <cols>
    <col min="1" max="1" width="56.00390625" style="275" customWidth="1"/>
    <col min="2" max="2" width="7.421875" style="275" customWidth="1"/>
    <col min="3" max="3" width="6.28125" style="275" customWidth="1"/>
    <col min="4" max="4" width="5.140625" style="275" customWidth="1"/>
    <col min="5" max="5" width="17.8515625" style="275" customWidth="1"/>
    <col min="6" max="6" width="6.57421875" style="275" customWidth="1"/>
    <col min="7" max="16384" width="9.140625" style="275" customWidth="1"/>
  </cols>
  <sheetData>
    <row r="1" spans="1:5" ht="29.25" customHeight="1">
      <c r="A1" s="270" t="s">
        <v>269</v>
      </c>
      <c r="B1" s="269"/>
      <c r="C1" s="269"/>
      <c r="D1" s="269"/>
      <c r="E1" s="253" t="s">
        <v>273</v>
      </c>
    </row>
    <row r="2" spans="1:5" ht="12.75">
      <c r="A2" s="252"/>
      <c r="B2" s="252"/>
      <c r="C2" s="252"/>
      <c r="D2" s="252"/>
      <c r="E2" s="278"/>
    </row>
    <row r="3" spans="1:5" ht="49.5" customHeight="1">
      <c r="A3" s="396" t="s">
        <v>298</v>
      </c>
      <c r="B3" s="396"/>
      <c r="C3" s="396"/>
      <c r="D3" s="396"/>
      <c r="E3" s="396"/>
    </row>
    <row r="4" spans="1:5" ht="15.75">
      <c r="A4" s="397" t="s">
        <v>271</v>
      </c>
      <c r="B4" s="397"/>
      <c r="C4" s="397"/>
      <c r="D4" s="397"/>
      <c r="E4" s="397"/>
    </row>
    <row r="5" spans="1:5" ht="15.75">
      <c r="A5" s="397" t="s">
        <v>272</v>
      </c>
      <c r="B5" s="397"/>
      <c r="C5" s="397"/>
      <c r="D5" s="397"/>
      <c r="E5" s="397"/>
    </row>
    <row r="6" spans="1:5" ht="12.75">
      <c r="A6" s="279"/>
      <c r="B6" s="279"/>
      <c r="C6" s="279"/>
      <c r="D6" s="279"/>
      <c r="E6" s="292" t="s">
        <v>268</v>
      </c>
    </row>
    <row r="7" spans="1:5" ht="62.25" customHeight="1">
      <c r="A7" s="254" t="s">
        <v>199</v>
      </c>
      <c r="B7" s="399" t="s">
        <v>267</v>
      </c>
      <c r="C7" s="400"/>
      <c r="D7" s="401"/>
      <c r="E7" s="254" t="s">
        <v>270</v>
      </c>
    </row>
    <row r="8" spans="1:5" ht="12.75">
      <c r="A8" s="256" t="s">
        <v>274</v>
      </c>
      <c r="B8" s="271"/>
      <c r="C8" s="255" t="s">
        <v>200</v>
      </c>
      <c r="D8" s="255"/>
      <c r="E8" s="257">
        <f>E9+E31+E67</f>
        <v>0</v>
      </c>
    </row>
    <row r="9" spans="1:5" ht="12.75">
      <c r="A9" s="256" t="s">
        <v>275</v>
      </c>
      <c r="B9" s="256">
        <v>10</v>
      </c>
      <c r="C9" s="255"/>
      <c r="D9" s="255"/>
      <c r="E9" s="257">
        <f>E10+E24</f>
        <v>0</v>
      </c>
    </row>
    <row r="10" spans="1:5" ht="12.75">
      <c r="A10" s="271" t="s">
        <v>201</v>
      </c>
      <c r="B10" s="271"/>
      <c r="C10" s="255" t="s">
        <v>200</v>
      </c>
      <c r="D10" s="255"/>
      <c r="E10" s="257">
        <f>E11+E12+E13+E14+E15+E16+E17+E18+E19+E20+E21+E22+E23</f>
        <v>0</v>
      </c>
    </row>
    <row r="11" spans="1:5" ht="12.75">
      <c r="A11" s="271" t="s">
        <v>203</v>
      </c>
      <c r="B11" s="271"/>
      <c r="C11" s="255"/>
      <c r="D11" s="280" t="s">
        <v>202</v>
      </c>
      <c r="E11" s="281"/>
    </row>
    <row r="12" spans="1:5" ht="12.75">
      <c r="A12" s="271" t="s">
        <v>205</v>
      </c>
      <c r="B12" s="271"/>
      <c r="C12" s="255"/>
      <c r="D12" s="280" t="s">
        <v>204</v>
      </c>
      <c r="E12" s="281"/>
    </row>
    <row r="13" spans="1:5" ht="12.75">
      <c r="A13" s="271" t="s">
        <v>207</v>
      </c>
      <c r="B13" s="271"/>
      <c r="C13" s="255"/>
      <c r="D13" s="280" t="s">
        <v>206</v>
      </c>
      <c r="E13" s="281"/>
    </row>
    <row r="14" spans="1:5" ht="12.75">
      <c r="A14" s="271" t="s">
        <v>209</v>
      </c>
      <c r="B14" s="271"/>
      <c r="C14" s="255"/>
      <c r="D14" s="280" t="s">
        <v>208</v>
      </c>
      <c r="E14" s="281"/>
    </row>
    <row r="15" spans="1:5" ht="12.75">
      <c r="A15" s="271" t="s">
        <v>212</v>
      </c>
      <c r="B15" s="271"/>
      <c r="C15" s="255"/>
      <c r="D15" s="280" t="s">
        <v>211</v>
      </c>
      <c r="E15" s="281"/>
    </row>
    <row r="16" spans="1:5" ht="12.75">
      <c r="A16" s="271" t="s">
        <v>214</v>
      </c>
      <c r="B16" s="271"/>
      <c r="C16" s="255"/>
      <c r="D16" s="280" t="s">
        <v>213</v>
      </c>
      <c r="E16" s="281"/>
    </row>
    <row r="17" spans="1:5" ht="12.75">
      <c r="A17" s="271" t="s">
        <v>216</v>
      </c>
      <c r="B17" s="271"/>
      <c r="C17" s="255"/>
      <c r="D17" s="280" t="s">
        <v>215</v>
      </c>
      <c r="E17" s="281"/>
    </row>
    <row r="18" spans="1:5" ht="12.75">
      <c r="A18" s="271" t="s">
        <v>218</v>
      </c>
      <c r="B18" s="271"/>
      <c r="C18" s="255"/>
      <c r="D18" s="280" t="s">
        <v>217</v>
      </c>
      <c r="E18" s="281"/>
    </row>
    <row r="19" spans="1:5" ht="12.75">
      <c r="A19" s="271" t="s">
        <v>220</v>
      </c>
      <c r="B19" s="271"/>
      <c r="C19" s="255"/>
      <c r="D19" s="280" t="s">
        <v>219</v>
      </c>
      <c r="E19" s="281"/>
    </row>
    <row r="20" spans="1:5" ht="12.75">
      <c r="A20" s="271" t="s">
        <v>222</v>
      </c>
      <c r="B20" s="271"/>
      <c r="C20" s="255"/>
      <c r="D20" s="280" t="s">
        <v>221</v>
      </c>
      <c r="E20" s="281"/>
    </row>
    <row r="21" spans="1:5" ht="12.75">
      <c r="A21" s="271" t="s">
        <v>224</v>
      </c>
      <c r="B21" s="271"/>
      <c r="C21" s="255"/>
      <c r="D21" s="280" t="s">
        <v>223</v>
      </c>
      <c r="E21" s="281"/>
    </row>
    <row r="22" spans="1:5" ht="12.75">
      <c r="A22" s="271" t="s">
        <v>226</v>
      </c>
      <c r="B22" s="271"/>
      <c r="C22" s="255"/>
      <c r="D22" s="280" t="s">
        <v>225</v>
      </c>
      <c r="E22" s="281"/>
    </row>
    <row r="23" spans="1:5" ht="12.75">
      <c r="A23" s="271" t="s">
        <v>227</v>
      </c>
      <c r="B23" s="271"/>
      <c r="C23" s="255"/>
      <c r="D23" s="280">
        <v>30</v>
      </c>
      <c r="E23" s="281"/>
    </row>
    <row r="24" spans="1:5" ht="12.75">
      <c r="A24" s="256" t="s">
        <v>228</v>
      </c>
      <c r="B24" s="256">
        <v>10</v>
      </c>
      <c r="C24" s="255" t="s">
        <v>206</v>
      </c>
      <c r="D24" s="280"/>
      <c r="E24" s="257">
        <f>E25+E26+E27+E28+E29+E30</f>
        <v>0</v>
      </c>
    </row>
    <row r="25" spans="1:5" ht="12.75">
      <c r="A25" s="271" t="s">
        <v>229</v>
      </c>
      <c r="B25" s="271"/>
      <c r="C25" s="255"/>
      <c r="D25" s="280" t="s">
        <v>202</v>
      </c>
      <c r="E25" s="281"/>
    </row>
    <row r="26" spans="1:5" ht="12.75">
      <c r="A26" s="271" t="s">
        <v>230</v>
      </c>
      <c r="B26" s="271"/>
      <c r="C26" s="255"/>
      <c r="D26" s="280" t="s">
        <v>204</v>
      </c>
      <c r="E26" s="281"/>
    </row>
    <row r="27" spans="1:5" ht="12.75">
      <c r="A27" s="271" t="s">
        <v>231</v>
      </c>
      <c r="B27" s="271"/>
      <c r="C27" s="255"/>
      <c r="D27" s="280" t="s">
        <v>206</v>
      </c>
      <c r="E27" s="281"/>
    </row>
    <row r="28" spans="1:5" ht="25.5">
      <c r="A28" s="282" t="s">
        <v>232</v>
      </c>
      <c r="B28" s="271"/>
      <c r="C28" s="255"/>
      <c r="D28" s="280" t="s">
        <v>208</v>
      </c>
      <c r="E28" s="281"/>
    </row>
    <row r="29" spans="1:5" ht="12.75">
      <c r="A29" s="271" t="s">
        <v>233</v>
      </c>
      <c r="B29" s="271"/>
      <c r="C29" s="255"/>
      <c r="D29" s="280" t="s">
        <v>211</v>
      </c>
      <c r="E29" s="281"/>
    </row>
    <row r="30" spans="1:5" ht="12.75">
      <c r="A30" s="283" t="s">
        <v>234</v>
      </c>
      <c r="B30" s="271"/>
      <c r="C30" s="255"/>
      <c r="D30" s="280" t="s">
        <v>213</v>
      </c>
      <c r="E30" s="281"/>
    </row>
    <row r="31" spans="1:5" ht="12.75">
      <c r="A31" s="256" t="s">
        <v>276</v>
      </c>
      <c r="B31" s="256">
        <v>20</v>
      </c>
      <c r="C31" s="255"/>
      <c r="D31" s="280"/>
      <c r="E31" s="257">
        <f>E32+E43+E44+E47+E52+E54+E57+E58+E59+E60+E61+E62+E63+E64</f>
        <v>0</v>
      </c>
    </row>
    <row r="32" spans="1:5" ht="12.75">
      <c r="A32" s="256" t="s">
        <v>235</v>
      </c>
      <c r="B32" s="271"/>
      <c r="C32" s="255" t="s">
        <v>202</v>
      </c>
      <c r="D32" s="280"/>
      <c r="E32" s="257">
        <f>E33+E34+E35+E36+E37+E38+E39+E40+E41+E42</f>
        <v>0</v>
      </c>
    </row>
    <row r="33" spans="1:5" ht="12.75">
      <c r="A33" s="271" t="s">
        <v>236</v>
      </c>
      <c r="B33" s="271"/>
      <c r="C33" s="255"/>
      <c r="D33" s="280" t="s">
        <v>202</v>
      </c>
      <c r="E33" s="281"/>
    </row>
    <row r="34" spans="1:5" ht="12.75">
      <c r="A34" s="271" t="s">
        <v>237</v>
      </c>
      <c r="B34" s="271"/>
      <c r="C34" s="255"/>
      <c r="D34" s="280" t="s">
        <v>204</v>
      </c>
      <c r="E34" s="281"/>
    </row>
    <row r="35" spans="1:5" ht="12.75">
      <c r="A35" s="271" t="s">
        <v>238</v>
      </c>
      <c r="B35" s="271"/>
      <c r="C35" s="255"/>
      <c r="D35" s="280" t="s">
        <v>206</v>
      </c>
      <c r="E35" s="281"/>
    </row>
    <row r="36" spans="1:5" ht="12.75">
      <c r="A36" s="271" t="s">
        <v>239</v>
      </c>
      <c r="B36" s="271"/>
      <c r="C36" s="255"/>
      <c r="D36" s="280" t="s">
        <v>208</v>
      </c>
      <c r="E36" s="281"/>
    </row>
    <row r="37" spans="1:5" ht="12.75">
      <c r="A37" s="271" t="s">
        <v>240</v>
      </c>
      <c r="B37" s="271"/>
      <c r="C37" s="255"/>
      <c r="D37" s="280" t="s">
        <v>210</v>
      </c>
      <c r="E37" s="281"/>
    </row>
    <row r="38" spans="1:5" ht="12.75">
      <c r="A38" s="271" t="s">
        <v>241</v>
      </c>
      <c r="B38" s="271"/>
      <c r="C38" s="255"/>
      <c r="D38" s="280" t="s">
        <v>211</v>
      </c>
      <c r="E38" s="281"/>
    </row>
    <row r="39" spans="1:5" ht="12.75">
      <c r="A39" s="271" t="s">
        <v>242</v>
      </c>
      <c r="B39" s="271"/>
      <c r="C39" s="255"/>
      <c r="D39" s="280" t="s">
        <v>213</v>
      </c>
      <c r="E39" s="281"/>
    </row>
    <row r="40" spans="1:5" ht="12.75">
      <c r="A40" s="271" t="s">
        <v>243</v>
      </c>
      <c r="B40" s="271"/>
      <c r="C40" s="255"/>
      <c r="D40" s="280" t="s">
        <v>215</v>
      </c>
      <c r="E40" s="281"/>
    </row>
    <row r="41" spans="1:5" ht="12.75">
      <c r="A41" s="271" t="s">
        <v>277</v>
      </c>
      <c r="B41" s="271"/>
      <c r="C41" s="255"/>
      <c r="D41" s="280" t="s">
        <v>217</v>
      </c>
      <c r="E41" s="281"/>
    </row>
    <row r="42" spans="1:5" ht="12.75">
      <c r="A42" s="271" t="s">
        <v>244</v>
      </c>
      <c r="B42" s="271"/>
      <c r="C42" s="255"/>
      <c r="D42" s="280">
        <v>30</v>
      </c>
      <c r="E42" s="281"/>
    </row>
    <row r="43" spans="1:5" ht="12.75">
      <c r="A43" s="256" t="s">
        <v>245</v>
      </c>
      <c r="B43" s="256"/>
      <c r="C43" s="255" t="s">
        <v>204</v>
      </c>
      <c r="D43" s="255"/>
      <c r="E43" s="257"/>
    </row>
    <row r="44" spans="1:5" ht="12.75">
      <c r="A44" s="256" t="s">
        <v>246</v>
      </c>
      <c r="B44" s="256"/>
      <c r="C44" s="255" t="s">
        <v>206</v>
      </c>
      <c r="D44" s="255"/>
      <c r="E44" s="257">
        <f>E45+E46</f>
        <v>0</v>
      </c>
    </row>
    <row r="45" spans="1:5" ht="12.75">
      <c r="A45" s="271" t="s">
        <v>247</v>
      </c>
      <c r="B45" s="271"/>
      <c r="C45" s="255"/>
      <c r="D45" s="280" t="s">
        <v>202</v>
      </c>
      <c r="E45" s="281"/>
    </row>
    <row r="46" spans="1:5" ht="12.75">
      <c r="A46" s="271" t="s">
        <v>248</v>
      </c>
      <c r="B46" s="271"/>
      <c r="C46" s="255"/>
      <c r="D46" s="280" t="s">
        <v>204</v>
      </c>
      <c r="E46" s="281"/>
    </row>
    <row r="47" spans="1:5" ht="12.75">
      <c r="A47" s="256" t="s">
        <v>249</v>
      </c>
      <c r="B47" s="271"/>
      <c r="C47" s="255" t="s">
        <v>208</v>
      </c>
      <c r="D47" s="280"/>
      <c r="E47" s="257">
        <f>E48+E49+E50+E51</f>
        <v>0</v>
      </c>
    </row>
    <row r="48" spans="1:5" ht="12.75">
      <c r="A48" s="271" t="s">
        <v>250</v>
      </c>
      <c r="B48" s="271"/>
      <c r="C48" s="255"/>
      <c r="D48" s="280" t="s">
        <v>202</v>
      </c>
      <c r="E48" s="281"/>
    </row>
    <row r="49" spans="1:5" ht="12.75">
      <c r="A49" s="284" t="s">
        <v>251</v>
      </c>
      <c r="B49" s="271"/>
      <c r="C49" s="255"/>
      <c r="D49" s="280" t="s">
        <v>204</v>
      </c>
      <c r="E49" s="281"/>
    </row>
    <row r="50" spans="1:5" ht="12.75">
      <c r="A50" s="271" t="s">
        <v>252</v>
      </c>
      <c r="B50" s="271"/>
      <c r="C50" s="255"/>
      <c r="D50" s="280" t="s">
        <v>206</v>
      </c>
      <c r="E50" s="281"/>
    </row>
    <row r="51" spans="1:5" ht="12.75">
      <c r="A51" s="271" t="s">
        <v>253</v>
      </c>
      <c r="B51" s="271"/>
      <c r="C51" s="255"/>
      <c r="D51" s="280" t="s">
        <v>208</v>
      </c>
      <c r="E51" s="281"/>
    </row>
    <row r="52" spans="1:5" ht="12.75">
      <c r="A52" s="259" t="s">
        <v>254</v>
      </c>
      <c r="B52" s="271"/>
      <c r="C52" s="255" t="s">
        <v>210</v>
      </c>
      <c r="D52" s="258"/>
      <c r="E52" s="257">
        <f>E53</f>
        <v>0</v>
      </c>
    </row>
    <row r="53" spans="1:5" ht="12.75">
      <c r="A53" s="284" t="s">
        <v>256</v>
      </c>
      <c r="B53" s="271"/>
      <c r="C53" s="255"/>
      <c r="D53" s="285" t="s">
        <v>255</v>
      </c>
      <c r="E53" s="281"/>
    </row>
    <row r="54" spans="1:5" ht="12.75">
      <c r="A54" s="256" t="s">
        <v>257</v>
      </c>
      <c r="B54" s="271"/>
      <c r="C54" s="255" t="s">
        <v>211</v>
      </c>
      <c r="D54" s="255"/>
      <c r="E54" s="257">
        <f>E55+E56</f>
        <v>0</v>
      </c>
    </row>
    <row r="55" spans="1:5" ht="12.75">
      <c r="A55" s="271" t="s">
        <v>258</v>
      </c>
      <c r="B55" s="271"/>
      <c r="C55" s="255"/>
      <c r="D55" s="280" t="s">
        <v>202</v>
      </c>
      <c r="E55" s="281"/>
    </row>
    <row r="56" spans="1:5" ht="12.75">
      <c r="A56" s="271" t="s">
        <v>259</v>
      </c>
      <c r="B56" s="271"/>
      <c r="C56" s="255"/>
      <c r="D56" s="280" t="s">
        <v>204</v>
      </c>
      <c r="E56" s="281"/>
    </row>
    <row r="57" spans="1:5" ht="12.75">
      <c r="A57" s="256" t="s">
        <v>260</v>
      </c>
      <c r="B57" s="256"/>
      <c r="C57" s="255" t="s">
        <v>217</v>
      </c>
      <c r="D57" s="255"/>
      <c r="E57" s="257"/>
    </row>
    <row r="58" spans="1:5" ht="12.75">
      <c r="A58" s="256" t="s">
        <v>261</v>
      </c>
      <c r="B58" s="256"/>
      <c r="C58" s="255">
        <v>11</v>
      </c>
      <c r="D58" s="255"/>
      <c r="E58" s="281"/>
    </row>
    <row r="59" spans="1:5" ht="12.75">
      <c r="A59" s="256" t="s">
        <v>262</v>
      </c>
      <c r="B59" s="256"/>
      <c r="C59" s="255">
        <v>12</v>
      </c>
      <c r="D59" s="255"/>
      <c r="E59" s="281"/>
    </row>
    <row r="60" spans="1:5" ht="12.75">
      <c r="A60" s="256" t="s">
        <v>263</v>
      </c>
      <c r="B60" s="256"/>
      <c r="C60" s="255">
        <v>13</v>
      </c>
      <c r="D60" s="255"/>
      <c r="E60" s="257"/>
    </row>
    <row r="61" spans="1:5" ht="12.75">
      <c r="A61" s="260" t="s">
        <v>264</v>
      </c>
      <c r="B61" s="256"/>
      <c r="C61" s="255">
        <v>14</v>
      </c>
      <c r="D61" s="255"/>
      <c r="E61" s="281"/>
    </row>
    <row r="62" spans="1:5" ht="12.75">
      <c r="A62" s="260" t="s">
        <v>278</v>
      </c>
      <c r="B62" s="256"/>
      <c r="C62" s="255">
        <v>24</v>
      </c>
      <c r="D62" s="255"/>
      <c r="E62" s="281"/>
    </row>
    <row r="63" spans="1:5" ht="28.5" customHeight="1">
      <c r="A63" s="261" t="s">
        <v>279</v>
      </c>
      <c r="B63" s="256"/>
      <c r="C63" s="255">
        <v>25</v>
      </c>
      <c r="D63" s="256"/>
      <c r="E63" s="281"/>
    </row>
    <row r="64" spans="1:5" ht="12.75">
      <c r="A64" s="256" t="s">
        <v>265</v>
      </c>
      <c r="B64" s="271"/>
      <c r="C64" s="255">
        <v>30</v>
      </c>
      <c r="D64" s="271"/>
      <c r="E64" s="257">
        <f>E66+E65</f>
        <v>0</v>
      </c>
    </row>
    <row r="65" spans="1:5" ht="12.75">
      <c r="A65" s="271" t="s">
        <v>280</v>
      </c>
      <c r="B65" s="271"/>
      <c r="C65" s="255"/>
      <c r="D65" s="286" t="s">
        <v>281</v>
      </c>
      <c r="E65" s="281"/>
    </row>
    <row r="66" spans="1:5" ht="12.75">
      <c r="A66" s="271" t="s">
        <v>266</v>
      </c>
      <c r="B66" s="271"/>
      <c r="C66" s="271"/>
      <c r="D66" s="271">
        <v>30</v>
      </c>
      <c r="E66" s="281"/>
    </row>
    <row r="67" spans="1:5" ht="30.75" customHeight="1">
      <c r="A67" s="272" t="s">
        <v>282</v>
      </c>
      <c r="B67" s="256">
        <v>51</v>
      </c>
      <c r="C67" s="271"/>
      <c r="D67" s="271"/>
      <c r="E67" s="257">
        <f>SUM(E68:E73)</f>
        <v>0</v>
      </c>
    </row>
    <row r="68" spans="1:5" ht="12.75">
      <c r="A68" s="272" t="s">
        <v>283</v>
      </c>
      <c r="B68" s="256"/>
      <c r="C68" s="277" t="s">
        <v>202</v>
      </c>
      <c r="D68" s="287" t="s">
        <v>291</v>
      </c>
      <c r="E68" s="257"/>
    </row>
    <row r="69" spans="1:5" ht="12.75">
      <c r="A69" s="272" t="s">
        <v>284</v>
      </c>
      <c r="B69" s="271"/>
      <c r="C69" s="277" t="s">
        <v>202</v>
      </c>
      <c r="D69" s="287" t="s">
        <v>292</v>
      </c>
      <c r="E69" s="257"/>
    </row>
    <row r="70" spans="1:5" ht="25.5">
      <c r="A70" s="288" t="s">
        <v>285</v>
      </c>
      <c r="B70" s="271"/>
      <c r="C70" s="277" t="s">
        <v>202</v>
      </c>
      <c r="D70" s="286" t="s">
        <v>293</v>
      </c>
      <c r="E70" s="281"/>
    </row>
    <row r="71" spans="1:5" ht="12.75">
      <c r="A71" s="288" t="s">
        <v>286</v>
      </c>
      <c r="B71" s="271"/>
      <c r="C71" s="277" t="s">
        <v>202</v>
      </c>
      <c r="D71" s="286" t="s">
        <v>294</v>
      </c>
      <c r="E71" s="281"/>
    </row>
    <row r="72" spans="1:5" ht="12.75">
      <c r="A72" s="288" t="s">
        <v>287</v>
      </c>
      <c r="B72" s="271"/>
      <c r="C72" s="277" t="s">
        <v>204</v>
      </c>
      <c r="D72" s="286" t="s">
        <v>295</v>
      </c>
      <c r="E72" s="281"/>
    </row>
    <row r="73" spans="1:5" ht="12.75">
      <c r="A73" s="288" t="s">
        <v>288</v>
      </c>
      <c r="B73" s="271"/>
      <c r="C73" s="277" t="s">
        <v>204</v>
      </c>
      <c r="D73" s="286" t="s">
        <v>296</v>
      </c>
      <c r="E73" s="281"/>
    </row>
    <row r="74" spans="1:244" ht="15">
      <c r="A74" s="273"/>
      <c r="B74" s="262"/>
      <c r="C74" s="273"/>
      <c r="D74" s="273"/>
      <c r="E74" s="289"/>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274"/>
      <c r="BS74" s="274"/>
      <c r="BT74" s="274"/>
      <c r="BU74" s="274"/>
      <c r="BV74" s="274"/>
      <c r="BW74" s="274"/>
      <c r="BX74" s="274"/>
      <c r="BY74" s="274"/>
      <c r="BZ74" s="274"/>
      <c r="CA74" s="274"/>
      <c r="CB74" s="274"/>
      <c r="CC74" s="274"/>
      <c r="CD74" s="274"/>
      <c r="CE74" s="274"/>
      <c r="CF74" s="274"/>
      <c r="CG74" s="274"/>
      <c r="CH74" s="274"/>
      <c r="CI74" s="274"/>
      <c r="CJ74" s="274"/>
      <c r="CK74" s="274"/>
      <c r="CL74" s="274"/>
      <c r="CM74" s="274"/>
      <c r="CN74" s="274"/>
      <c r="CO74" s="274"/>
      <c r="CP74" s="274"/>
      <c r="CQ74" s="274"/>
      <c r="CR74" s="274"/>
      <c r="CS74" s="274"/>
      <c r="CT74" s="274"/>
      <c r="CU74" s="274"/>
      <c r="CV74" s="274"/>
      <c r="CW74" s="274"/>
      <c r="CX74" s="274"/>
      <c r="CY74" s="274"/>
      <c r="CZ74" s="274"/>
      <c r="DA74" s="274"/>
      <c r="DB74" s="274"/>
      <c r="DC74" s="274"/>
      <c r="DD74" s="274"/>
      <c r="DE74" s="274"/>
      <c r="DF74" s="274"/>
      <c r="DG74" s="274"/>
      <c r="DH74" s="274"/>
      <c r="DI74" s="274"/>
      <c r="DJ74" s="274"/>
      <c r="DK74" s="274"/>
      <c r="DL74" s="274"/>
      <c r="DM74" s="274"/>
      <c r="DN74" s="274"/>
      <c r="DO74" s="274"/>
      <c r="DP74" s="274"/>
      <c r="DQ74" s="274"/>
      <c r="DR74" s="274"/>
      <c r="DS74" s="274"/>
      <c r="DT74" s="274"/>
      <c r="DU74" s="274"/>
      <c r="DV74" s="274"/>
      <c r="DW74" s="274"/>
      <c r="DX74" s="274"/>
      <c r="DY74" s="274"/>
      <c r="DZ74" s="274"/>
      <c r="EA74" s="274"/>
      <c r="EB74" s="274"/>
      <c r="EC74" s="274"/>
      <c r="ED74" s="274"/>
      <c r="EE74" s="274"/>
      <c r="EF74" s="274"/>
      <c r="EG74" s="274"/>
      <c r="EH74" s="274"/>
      <c r="EI74" s="274"/>
      <c r="EJ74" s="274"/>
      <c r="EK74" s="274"/>
      <c r="EL74" s="274"/>
      <c r="EM74" s="274"/>
      <c r="EN74" s="274"/>
      <c r="EO74" s="274"/>
      <c r="EP74" s="274"/>
      <c r="EQ74" s="274"/>
      <c r="ER74" s="274"/>
      <c r="ES74" s="274"/>
      <c r="ET74" s="274"/>
      <c r="EU74" s="274"/>
      <c r="EV74" s="274"/>
      <c r="EW74" s="274"/>
      <c r="EX74" s="274"/>
      <c r="EY74" s="274"/>
      <c r="EZ74" s="274"/>
      <c r="FA74" s="274"/>
      <c r="FB74" s="274"/>
      <c r="FC74" s="274"/>
      <c r="FD74" s="274"/>
      <c r="FE74" s="274"/>
      <c r="FF74" s="274"/>
      <c r="FG74" s="274"/>
      <c r="FH74" s="274"/>
      <c r="FI74" s="274"/>
      <c r="FJ74" s="274"/>
      <c r="FK74" s="274"/>
      <c r="FL74" s="274"/>
      <c r="FM74" s="274"/>
      <c r="FN74" s="274"/>
      <c r="FO74" s="274"/>
      <c r="FP74" s="274"/>
      <c r="FQ74" s="274"/>
      <c r="FR74" s="274"/>
      <c r="FS74" s="274"/>
      <c r="FT74" s="274"/>
      <c r="FU74" s="274"/>
      <c r="FV74" s="274"/>
      <c r="FW74" s="274"/>
      <c r="FX74" s="274"/>
      <c r="FY74" s="274"/>
      <c r="FZ74" s="274"/>
      <c r="GA74" s="274"/>
      <c r="GB74" s="274"/>
      <c r="GC74" s="274"/>
      <c r="GD74" s="274"/>
      <c r="GE74" s="274"/>
      <c r="GF74" s="274"/>
      <c r="GG74" s="274"/>
      <c r="GH74" s="274"/>
      <c r="GI74" s="274"/>
      <c r="GJ74" s="274"/>
      <c r="GK74" s="274"/>
      <c r="GL74" s="274"/>
      <c r="GM74" s="274"/>
      <c r="GN74" s="274"/>
      <c r="GO74" s="274"/>
      <c r="GP74" s="274"/>
      <c r="GQ74" s="274"/>
      <c r="GR74" s="274"/>
      <c r="GS74" s="274"/>
      <c r="GT74" s="274"/>
      <c r="GU74" s="274"/>
      <c r="GV74" s="274"/>
      <c r="GW74" s="274"/>
      <c r="GX74" s="274"/>
      <c r="GY74" s="274"/>
      <c r="GZ74" s="274"/>
      <c r="HA74" s="274"/>
      <c r="HB74" s="274"/>
      <c r="HC74" s="274"/>
      <c r="HD74" s="274"/>
      <c r="HE74" s="274"/>
      <c r="HF74" s="274"/>
      <c r="HG74" s="274"/>
      <c r="HH74" s="274"/>
      <c r="HI74" s="274"/>
      <c r="HJ74" s="274"/>
      <c r="HK74" s="274"/>
      <c r="HL74" s="274"/>
      <c r="HM74" s="274"/>
      <c r="HN74" s="274"/>
      <c r="HO74" s="274"/>
      <c r="HP74" s="274"/>
      <c r="HQ74" s="274"/>
      <c r="HR74" s="274"/>
      <c r="HS74" s="274"/>
      <c r="HT74" s="274"/>
      <c r="HU74" s="274"/>
      <c r="HV74" s="274"/>
      <c r="HW74" s="274"/>
      <c r="HX74" s="274"/>
      <c r="HY74" s="274"/>
      <c r="HZ74" s="274"/>
      <c r="IA74" s="274"/>
      <c r="IB74" s="274"/>
      <c r="IC74" s="274"/>
      <c r="ID74" s="274"/>
      <c r="IE74" s="274"/>
      <c r="IF74" s="274"/>
      <c r="IG74" s="274"/>
      <c r="IH74" s="274"/>
      <c r="II74" s="274"/>
      <c r="IJ74" s="274"/>
    </row>
    <row r="75" spans="1:244" ht="33.75" customHeight="1">
      <c r="A75" s="395" t="s">
        <v>297</v>
      </c>
      <c r="B75" s="395"/>
      <c r="C75" s="395"/>
      <c r="D75" s="395"/>
      <c r="E75" s="395"/>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c r="AY75" s="274"/>
      <c r="AZ75" s="274"/>
      <c r="BA75" s="274"/>
      <c r="BB75" s="274"/>
      <c r="BC75" s="274"/>
      <c r="BD75" s="274"/>
      <c r="BE75" s="274"/>
      <c r="BF75" s="274"/>
      <c r="BG75" s="274"/>
      <c r="BH75" s="274"/>
      <c r="BI75" s="274"/>
      <c r="BJ75" s="274"/>
      <c r="BK75" s="274"/>
      <c r="BL75" s="274"/>
      <c r="BM75" s="274"/>
      <c r="BN75" s="274"/>
      <c r="BO75" s="274"/>
      <c r="BP75" s="274"/>
      <c r="BQ75" s="274"/>
      <c r="BR75" s="274"/>
      <c r="BS75" s="274"/>
      <c r="BT75" s="274"/>
      <c r="BU75" s="274"/>
      <c r="BV75" s="274"/>
      <c r="BW75" s="274"/>
      <c r="BX75" s="274"/>
      <c r="BY75" s="274"/>
      <c r="BZ75" s="274"/>
      <c r="CA75" s="274"/>
      <c r="CB75" s="274"/>
      <c r="CC75" s="274"/>
      <c r="CD75" s="274"/>
      <c r="CE75" s="274"/>
      <c r="CF75" s="274"/>
      <c r="CG75" s="274"/>
      <c r="CH75" s="274"/>
      <c r="CI75" s="274"/>
      <c r="CJ75" s="274"/>
      <c r="CK75" s="274"/>
      <c r="CL75" s="274"/>
      <c r="CM75" s="274"/>
      <c r="CN75" s="274"/>
      <c r="CO75" s="274"/>
      <c r="CP75" s="274"/>
      <c r="CQ75" s="274"/>
      <c r="CR75" s="274"/>
      <c r="CS75" s="274"/>
      <c r="CT75" s="274"/>
      <c r="CU75" s="274"/>
      <c r="CV75" s="274"/>
      <c r="CW75" s="274"/>
      <c r="CX75" s="274"/>
      <c r="CY75" s="274"/>
      <c r="CZ75" s="274"/>
      <c r="DA75" s="274"/>
      <c r="DB75" s="274"/>
      <c r="DC75" s="274"/>
      <c r="DD75" s="274"/>
      <c r="DE75" s="274"/>
      <c r="DF75" s="274"/>
      <c r="DG75" s="274"/>
      <c r="DH75" s="274"/>
      <c r="DI75" s="274"/>
      <c r="DJ75" s="274"/>
      <c r="DK75" s="274"/>
      <c r="DL75" s="274"/>
      <c r="DM75" s="274"/>
      <c r="DN75" s="274"/>
      <c r="DO75" s="274"/>
      <c r="DP75" s="274"/>
      <c r="DQ75" s="274"/>
      <c r="DR75" s="274"/>
      <c r="DS75" s="274"/>
      <c r="DT75" s="274"/>
      <c r="DU75" s="274"/>
      <c r="DV75" s="274"/>
      <c r="DW75" s="274"/>
      <c r="DX75" s="274"/>
      <c r="DY75" s="274"/>
      <c r="DZ75" s="274"/>
      <c r="EA75" s="274"/>
      <c r="EB75" s="274"/>
      <c r="EC75" s="274"/>
      <c r="ED75" s="274"/>
      <c r="EE75" s="274"/>
      <c r="EF75" s="274"/>
      <c r="EG75" s="274"/>
      <c r="EH75" s="274"/>
      <c r="EI75" s="274"/>
      <c r="EJ75" s="274"/>
      <c r="EK75" s="274"/>
      <c r="EL75" s="274"/>
      <c r="EM75" s="274"/>
      <c r="EN75" s="274"/>
      <c r="EO75" s="274"/>
      <c r="EP75" s="274"/>
      <c r="EQ75" s="274"/>
      <c r="ER75" s="274"/>
      <c r="ES75" s="274"/>
      <c r="ET75" s="274"/>
      <c r="EU75" s="274"/>
      <c r="EV75" s="274"/>
      <c r="EW75" s="274"/>
      <c r="EX75" s="274"/>
      <c r="EY75" s="274"/>
      <c r="EZ75" s="274"/>
      <c r="FA75" s="274"/>
      <c r="FB75" s="274"/>
      <c r="FC75" s="274"/>
      <c r="FD75" s="274"/>
      <c r="FE75" s="274"/>
      <c r="FF75" s="274"/>
      <c r="FG75" s="274"/>
      <c r="FH75" s="274"/>
      <c r="FI75" s="274"/>
      <c r="FJ75" s="274"/>
      <c r="FK75" s="274"/>
      <c r="FL75" s="274"/>
      <c r="FM75" s="274"/>
      <c r="FN75" s="274"/>
      <c r="FO75" s="274"/>
      <c r="FP75" s="274"/>
      <c r="FQ75" s="274"/>
      <c r="FR75" s="274"/>
      <c r="FS75" s="274"/>
      <c r="FT75" s="274"/>
      <c r="FU75" s="274"/>
      <c r="FV75" s="274"/>
      <c r="FW75" s="274"/>
      <c r="FX75" s="274"/>
      <c r="FY75" s="274"/>
      <c r="FZ75" s="274"/>
      <c r="GA75" s="274"/>
      <c r="GB75" s="274"/>
      <c r="GC75" s="274"/>
      <c r="GD75" s="274"/>
      <c r="GE75" s="274"/>
      <c r="GF75" s="274"/>
      <c r="GG75" s="274"/>
      <c r="GH75" s="274"/>
      <c r="GI75" s="274"/>
      <c r="GJ75" s="274"/>
      <c r="GK75" s="274"/>
      <c r="GL75" s="274"/>
      <c r="GM75" s="274"/>
      <c r="GN75" s="274"/>
      <c r="GO75" s="274"/>
      <c r="GP75" s="274"/>
      <c r="GQ75" s="274"/>
      <c r="GR75" s="274"/>
      <c r="GS75" s="274"/>
      <c r="GT75" s="274"/>
      <c r="GU75" s="274"/>
      <c r="GV75" s="274"/>
      <c r="GW75" s="274"/>
      <c r="GX75" s="274"/>
      <c r="GY75" s="274"/>
      <c r="GZ75" s="274"/>
      <c r="HA75" s="274"/>
      <c r="HB75" s="274"/>
      <c r="HC75" s="274"/>
      <c r="HD75" s="274"/>
      <c r="HE75" s="274"/>
      <c r="HF75" s="274"/>
      <c r="HG75" s="274"/>
      <c r="HH75" s="274"/>
      <c r="HI75" s="274"/>
      <c r="HJ75" s="274"/>
      <c r="HK75" s="274"/>
      <c r="HL75" s="274"/>
      <c r="HM75" s="274"/>
      <c r="HN75" s="274"/>
      <c r="HO75" s="274"/>
      <c r="HP75" s="274"/>
      <c r="HQ75" s="274"/>
      <c r="HR75" s="274"/>
      <c r="HS75" s="274"/>
      <c r="HT75" s="274"/>
      <c r="HU75" s="274"/>
      <c r="HV75" s="274"/>
      <c r="HW75" s="274"/>
      <c r="HX75" s="274"/>
      <c r="HY75" s="274"/>
      <c r="HZ75" s="274"/>
      <c r="IA75" s="274"/>
      <c r="IB75" s="274"/>
      <c r="IC75" s="274"/>
      <c r="ID75" s="274"/>
      <c r="IE75" s="274"/>
      <c r="IF75" s="274"/>
      <c r="IG75" s="274"/>
      <c r="IH75" s="274"/>
      <c r="II75" s="274"/>
      <c r="IJ75" s="274"/>
    </row>
    <row r="76" spans="1:244" ht="15">
      <c r="A76" s="273"/>
      <c r="B76" s="262"/>
      <c r="C76" s="273"/>
      <c r="D76" s="273"/>
      <c r="E76" s="289"/>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c r="AY76" s="274"/>
      <c r="AZ76" s="274"/>
      <c r="BA76" s="274"/>
      <c r="BB76" s="274"/>
      <c r="BC76" s="274"/>
      <c r="BD76" s="274"/>
      <c r="BE76" s="274"/>
      <c r="BF76" s="274"/>
      <c r="BG76" s="274"/>
      <c r="BH76" s="274"/>
      <c r="BI76" s="274"/>
      <c r="BJ76" s="274"/>
      <c r="BK76" s="274"/>
      <c r="BL76" s="274"/>
      <c r="BM76" s="274"/>
      <c r="BN76" s="274"/>
      <c r="BO76" s="274"/>
      <c r="BP76" s="274"/>
      <c r="BQ76" s="274"/>
      <c r="BR76" s="274"/>
      <c r="BS76" s="274"/>
      <c r="BT76" s="274"/>
      <c r="BU76" s="274"/>
      <c r="BV76" s="274"/>
      <c r="BW76" s="274"/>
      <c r="BX76" s="274"/>
      <c r="BY76" s="274"/>
      <c r="BZ76" s="274"/>
      <c r="CA76" s="274"/>
      <c r="CB76" s="274"/>
      <c r="CC76" s="274"/>
      <c r="CD76" s="274"/>
      <c r="CE76" s="274"/>
      <c r="CF76" s="274"/>
      <c r="CG76" s="274"/>
      <c r="CH76" s="274"/>
      <c r="CI76" s="274"/>
      <c r="CJ76" s="274"/>
      <c r="CK76" s="274"/>
      <c r="CL76" s="274"/>
      <c r="CM76" s="274"/>
      <c r="CN76" s="274"/>
      <c r="CO76" s="274"/>
      <c r="CP76" s="274"/>
      <c r="CQ76" s="274"/>
      <c r="CR76" s="274"/>
      <c r="CS76" s="274"/>
      <c r="CT76" s="274"/>
      <c r="CU76" s="274"/>
      <c r="CV76" s="274"/>
      <c r="CW76" s="274"/>
      <c r="CX76" s="274"/>
      <c r="CY76" s="274"/>
      <c r="CZ76" s="274"/>
      <c r="DA76" s="274"/>
      <c r="DB76" s="274"/>
      <c r="DC76" s="274"/>
      <c r="DD76" s="274"/>
      <c r="DE76" s="274"/>
      <c r="DF76" s="274"/>
      <c r="DG76" s="274"/>
      <c r="DH76" s="274"/>
      <c r="DI76" s="274"/>
      <c r="DJ76" s="274"/>
      <c r="DK76" s="274"/>
      <c r="DL76" s="274"/>
      <c r="DM76" s="274"/>
      <c r="DN76" s="274"/>
      <c r="DO76" s="274"/>
      <c r="DP76" s="274"/>
      <c r="DQ76" s="274"/>
      <c r="DR76" s="274"/>
      <c r="DS76" s="274"/>
      <c r="DT76" s="274"/>
      <c r="DU76" s="274"/>
      <c r="DV76" s="274"/>
      <c r="DW76" s="274"/>
      <c r="DX76" s="274"/>
      <c r="DY76" s="274"/>
      <c r="DZ76" s="274"/>
      <c r="EA76" s="274"/>
      <c r="EB76" s="274"/>
      <c r="EC76" s="274"/>
      <c r="ED76" s="274"/>
      <c r="EE76" s="274"/>
      <c r="EF76" s="274"/>
      <c r="EG76" s="274"/>
      <c r="EH76" s="274"/>
      <c r="EI76" s="274"/>
      <c r="EJ76" s="274"/>
      <c r="EK76" s="274"/>
      <c r="EL76" s="274"/>
      <c r="EM76" s="274"/>
      <c r="EN76" s="274"/>
      <c r="EO76" s="274"/>
      <c r="EP76" s="274"/>
      <c r="EQ76" s="274"/>
      <c r="ER76" s="274"/>
      <c r="ES76" s="274"/>
      <c r="ET76" s="274"/>
      <c r="EU76" s="274"/>
      <c r="EV76" s="274"/>
      <c r="EW76" s="274"/>
      <c r="EX76" s="274"/>
      <c r="EY76" s="274"/>
      <c r="EZ76" s="274"/>
      <c r="FA76" s="274"/>
      <c r="FB76" s="274"/>
      <c r="FC76" s="274"/>
      <c r="FD76" s="274"/>
      <c r="FE76" s="274"/>
      <c r="FF76" s="274"/>
      <c r="FG76" s="274"/>
      <c r="FH76" s="274"/>
      <c r="FI76" s="274"/>
      <c r="FJ76" s="274"/>
      <c r="FK76" s="274"/>
      <c r="FL76" s="274"/>
      <c r="FM76" s="274"/>
      <c r="FN76" s="274"/>
      <c r="FO76" s="274"/>
      <c r="FP76" s="274"/>
      <c r="FQ76" s="274"/>
      <c r="FR76" s="274"/>
      <c r="FS76" s="274"/>
      <c r="FT76" s="274"/>
      <c r="FU76" s="274"/>
      <c r="FV76" s="274"/>
      <c r="FW76" s="274"/>
      <c r="FX76" s="274"/>
      <c r="FY76" s="274"/>
      <c r="FZ76" s="274"/>
      <c r="GA76" s="274"/>
      <c r="GB76" s="274"/>
      <c r="GC76" s="274"/>
      <c r="GD76" s="274"/>
      <c r="GE76" s="274"/>
      <c r="GF76" s="274"/>
      <c r="GG76" s="274"/>
      <c r="GH76" s="274"/>
      <c r="GI76" s="274"/>
      <c r="GJ76" s="274"/>
      <c r="GK76" s="274"/>
      <c r="GL76" s="274"/>
      <c r="GM76" s="274"/>
      <c r="GN76" s="274"/>
      <c r="GO76" s="274"/>
      <c r="GP76" s="274"/>
      <c r="GQ76" s="274"/>
      <c r="GR76" s="274"/>
      <c r="GS76" s="274"/>
      <c r="GT76" s="274"/>
      <c r="GU76" s="274"/>
      <c r="GV76" s="274"/>
      <c r="GW76" s="274"/>
      <c r="GX76" s="274"/>
      <c r="GY76" s="274"/>
      <c r="GZ76" s="274"/>
      <c r="HA76" s="274"/>
      <c r="HB76" s="274"/>
      <c r="HC76" s="274"/>
      <c r="HD76" s="274"/>
      <c r="HE76" s="274"/>
      <c r="HF76" s="274"/>
      <c r="HG76" s="274"/>
      <c r="HH76" s="274"/>
      <c r="HI76" s="274"/>
      <c r="HJ76" s="274"/>
      <c r="HK76" s="274"/>
      <c r="HL76" s="274"/>
      <c r="HM76" s="274"/>
      <c r="HN76" s="274"/>
      <c r="HO76" s="274"/>
      <c r="HP76" s="274"/>
      <c r="HQ76" s="274"/>
      <c r="HR76" s="274"/>
      <c r="HS76" s="274"/>
      <c r="HT76" s="274"/>
      <c r="HU76" s="274"/>
      <c r="HV76" s="274"/>
      <c r="HW76" s="274"/>
      <c r="HX76" s="274"/>
      <c r="HY76" s="274"/>
      <c r="HZ76" s="274"/>
      <c r="IA76" s="274"/>
      <c r="IB76" s="274"/>
      <c r="IC76" s="274"/>
      <c r="ID76" s="274"/>
      <c r="IE76" s="274"/>
      <c r="IF76" s="274"/>
      <c r="IG76" s="274"/>
      <c r="IH76" s="274"/>
      <c r="II76" s="274"/>
      <c r="IJ76" s="274"/>
    </row>
    <row r="77" spans="1:244" ht="12.75">
      <c r="A77" s="273"/>
      <c r="B77" s="273"/>
      <c r="C77" s="263"/>
      <c r="D77" s="273"/>
      <c r="E77" s="273"/>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4"/>
      <c r="BS77" s="274"/>
      <c r="BT77" s="274"/>
      <c r="BU77" s="274"/>
      <c r="BV77" s="274"/>
      <c r="BW77" s="274"/>
      <c r="BX77" s="274"/>
      <c r="BY77" s="274"/>
      <c r="BZ77" s="274"/>
      <c r="CA77" s="274"/>
      <c r="CB77" s="274"/>
      <c r="CC77" s="274"/>
      <c r="CD77" s="274"/>
      <c r="CE77" s="274"/>
      <c r="CF77" s="274"/>
      <c r="CG77" s="274"/>
      <c r="CH77" s="274"/>
      <c r="CI77" s="274"/>
      <c r="CJ77" s="274"/>
      <c r="CK77" s="274"/>
      <c r="CL77" s="274"/>
      <c r="CM77" s="274"/>
      <c r="CN77" s="274"/>
      <c r="CO77" s="274"/>
      <c r="CP77" s="274"/>
      <c r="CQ77" s="274"/>
      <c r="CR77" s="274"/>
      <c r="CS77" s="274"/>
      <c r="CT77" s="274"/>
      <c r="CU77" s="274"/>
      <c r="CV77" s="274"/>
      <c r="CW77" s="274"/>
      <c r="CX77" s="274"/>
      <c r="CY77" s="274"/>
      <c r="CZ77" s="274"/>
      <c r="DA77" s="274"/>
      <c r="DB77" s="274"/>
      <c r="DC77" s="274"/>
      <c r="DD77" s="274"/>
      <c r="DE77" s="274"/>
      <c r="DF77" s="274"/>
      <c r="DG77" s="274"/>
      <c r="DH77" s="274"/>
      <c r="DI77" s="274"/>
      <c r="DJ77" s="274"/>
      <c r="DK77" s="274"/>
      <c r="DL77" s="274"/>
      <c r="DM77" s="274"/>
      <c r="DN77" s="274"/>
      <c r="DO77" s="274"/>
      <c r="DP77" s="274"/>
      <c r="DQ77" s="274"/>
      <c r="DR77" s="274"/>
      <c r="DS77" s="274"/>
      <c r="DT77" s="274"/>
      <c r="DU77" s="274"/>
      <c r="DV77" s="274"/>
      <c r="DW77" s="274"/>
      <c r="DX77" s="274"/>
      <c r="DY77" s="274"/>
      <c r="DZ77" s="274"/>
      <c r="EA77" s="274"/>
      <c r="EB77" s="274"/>
      <c r="EC77" s="274"/>
      <c r="ED77" s="274"/>
      <c r="EE77" s="274"/>
      <c r="EF77" s="274"/>
      <c r="EG77" s="274"/>
      <c r="EH77" s="274"/>
      <c r="EI77" s="274"/>
      <c r="EJ77" s="274"/>
      <c r="EK77" s="274"/>
      <c r="EL77" s="274"/>
      <c r="EM77" s="274"/>
      <c r="EN77" s="274"/>
      <c r="EO77" s="274"/>
      <c r="EP77" s="274"/>
      <c r="EQ77" s="274"/>
      <c r="ER77" s="274"/>
      <c r="ES77" s="274"/>
      <c r="ET77" s="274"/>
      <c r="EU77" s="274"/>
      <c r="EV77" s="274"/>
      <c r="EW77" s="274"/>
      <c r="EX77" s="274"/>
      <c r="EY77" s="274"/>
      <c r="EZ77" s="274"/>
      <c r="FA77" s="274"/>
      <c r="FB77" s="274"/>
      <c r="FC77" s="274"/>
      <c r="FD77" s="274"/>
      <c r="FE77" s="274"/>
      <c r="FF77" s="274"/>
      <c r="FG77" s="274"/>
      <c r="FH77" s="274"/>
      <c r="FI77" s="274"/>
      <c r="FJ77" s="274"/>
      <c r="FK77" s="274"/>
      <c r="FL77" s="274"/>
      <c r="FM77" s="274"/>
      <c r="FN77" s="274"/>
      <c r="FO77" s="274"/>
      <c r="FP77" s="274"/>
      <c r="FQ77" s="274"/>
      <c r="FR77" s="274"/>
      <c r="FS77" s="274"/>
      <c r="FT77" s="274"/>
      <c r="FU77" s="274"/>
      <c r="FV77" s="274"/>
      <c r="FW77" s="274"/>
      <c r="FX77" s="274"/>
      <c r="FY77" s="274"/>
      <c r="FZ77" s="274"/>
      <c r="GA77" s="274"/>
      <c r="GB77" s="274"/>
      <c r="GC77" s="274"/>
      <c r="GD77" s="274"/>
      <c r="GE77" s="274"/>
      <c r="GF77" s="274"/>
      <c r="GG77" s="274"/>
      <c r="GH77" s="274"/>
      <c r="GI77" s="274"/>
      <c r="GJ77" s="274"/>
      <c r="GK77" s="274"/>
      <c r="GL77" s="274"/>
      <c r="GM77" s="274"/>
      <c r="GN77" s="274"/>
      <c r="GO77" s="274"/>
      <c r="GP77" s="274"/>
      <c r="GQ77" s="274"/>
      <c r="GR77" s="274"/>
      <c r="GS77" s="274"/>
      <c r="GT77" s="274"/>
      <c r="GU77" s="274"/>
      <c r="GV77" s="274"/>
      <c r="GW77" s="274"/>
      <c r="GX77" s="274"/>
      <c r="GY77" s="274"/>
      <c r="GZ77" s="274"/>
      <c r="HA77" s="274"/>
      <c r="HB77" s="274"/>
      <c r="HC77" s="274"/>
      <c r="HD77" s="274"/>
      <c r="HE77" s="274"/>
      <c r="HF77" s="274"/>
      <c r="HG77" s="274"/>
      <c r="HH77" s="274"/>
      <c r="HI77" s="274"/>
      <c r="HJ77" s="274"/>
      <c r="HK77" s="274"/>
      <c r="HL77" s="274"/>
      <c r="HM77" s="274"/>
      <c r="HN77" s="274"/>
      <c r="HO77" s="274"/>
      <c r="HP77" s="274"/>
      <c r="HQ77" s="274"/>
      <c r="HR77" s="274"/>
      <c r="HS77" s="274"/>
      <c r="HT77" s="274"/>
      <c r="HU77" s="274"/>
      <c r="HV77" s="274"/>
      <c r="HW77" s="274"/>
      <c r="HX77" s="274"/>
      <c r="HY77" s="274"/>
      <c r="HZ77" s="274"/>
      <c r="IA77" s="274"/>
      <c r="IB77" s="274"/>
      <c r="IC77" s="274"/>
      <c r="ID77" s="274"/>
      <c r="IE77" s="274"/>
      <c r="IF77" s="274"/>
      <c r="IG77" s="274"/>
      <c r="IH77" s="274"/>
      <c r="II77" s="274"/>
      <c r="IJ77" s="274"/>
    </row>
    <row r="78" spans="1:244" ht="12.75">
      <c r="A78" s="276" t="s">
        <v>290</v>
      </c>
      <c r="B78" s="273"/>
      <c r="C78" s="394" t="s">
        <v>289</v>
      </c>
      <c r="D78" s="394"/>
      <c r="E78" s="394"/>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4"/>
      <c r="BE78" s="274"/>
      <c r="BF78" s="274"/>
      <c r="BG78" s="274"/>
      <c r="BH78" s="274"/>
      <c r="BI78" s="274"/>
      <c r="BJ78" s="274"/>
      <c r="BK78" s="274"/>
      <c r="BL78" s="274"/>
      <c r="BM78" s="274"/>
      <c r="BN78" s="274"/>
      <c r="BO78" s="274"/>
      <c r="BP78" s="274"/>
      <c r="BQ78" s="274"/>
      <c r="BR78" s="274"/>
      <c r="BS78" s="274"/>
      <c r="BT78" s="274"/>
      <c r="BU78" s="274"/>
      <c r="BV78" s="274"/>
      <c r="BW78" s="274"/>
      <c r="BX78" s="274"/>
      <c r="BY78" s="274"/>
      <c r="BZ78" s="274"/>
      <c r="CA78" s="274"/>
      <c r="CB78" s="274"/>
      <c r="CC78" s="274"/>
      <c r="CD78" s="274"/>
      <c r="CE78" s="274"/>
      <c r="CF78" s="274"/>
      <c r="CG78" s="274"/>
      <c r="CH78" s="274"/>
      <c r="CI78" s="274"/>
      <c r="CJ78" s="274"/>
      <c r="CK78" s="274"/>
      <c r="CL78" s="274"/>
      <c r="CM78" s="274"/>
      <c r="CN78" s="274"/>
      <c r="CO78" s="274"/>
      <c r="CP78" s="274"/>
      <c r="CQ78" s="274"/>
      <c r="CR78" s="274"/>
      <c r="CS78" s="274"/>
      <c r="CT78" s="274"/>
      <c r="CU78" s="274"/>
      <c r="CV78" s="274"/>
      <c r="CW78" s="274"/>
      <c r="CX78" s="274"/>
      <c r="CY78" s="274"/>
      <c r="CZ78" s="274"/>
      <c r="DA78" s="274"/>
      <c r="DB78" s="274"/>
      <c r="DC78" s="274"/>
      <c r="DD78" s="274"/>
      <c r="DE78" s="274"/>
      <c r="DF78" s="274"/>
      <c r="DG78" s="274"/>
      <c r="DH78" s="274"/>
      <c r="DI78" s="274"/>
      <c r="DJ78" s="274"/>
      <c r="DK78" s="274"/>
      <c r="DL78" s="274"/>
      <c r="DM78" s="274"/>
      <c r="DN78" s="274"/>
      <c r="DO78" s="274"/>
      <c r="DP78" s="274"/>
      <c r="DQ78" s="274"/>
      <c r="DR78" s="274"/>
      <c r="DS78" s="274"/>
      <c r="DT78" s="274"/>
      <c r="DU78" s="274"/>
      <c r="DV78" s="274"/>
      <c r="DW78" s="274"/>
      <c r="DX78" s="274"/>
      <c r="DY78" s="274"/>
      <c r="DZ78" s="274"/>
      <c r="EA78" s="274"/>
      <c r="EB78" s="274"/>
      <c r="EC78" s="274"/>
      <c r="ED78" s="274"/>
      <c r="EE78" s="274"/>
      <c r="EF78" s="274"/>
      <c r="EG78" s="274"/>
      <c r="EH78" s="274"/>
      <c r="EI78" s="274"/>
      <c r="EJ78" s="274"/>
      <c r="EK78" s="274"/>
      <c r="EL78" s="274"/>
      <c r="EM78" s="274"/>
      <c r="EN78" s="274"/>
      <c r="EO78" s="274"/>
      <c r="EP78" s="274"/>
      <c r="EQ78" s="274"/>
      <c r="ER78" s="274"/>
      <c r="ES78" s="274"/>
      <c r="ET78" s="274"/>
      <c r="EU78" s="274"/>
      <c r="EV78" s="274"/>
      <c r="EW78" s="274"/>
      <c r="EX78" s="274"/>
      <c r="EY78" s="274"/>
      <c r="EZ78" s="274"/>
      <c r="FA78" s="274"/>
      <c r="FB78" s="274"/>
      <c r="FC78" s="274"/>
      <c r="FD78" s="274"/>
      <c r="FE78" s="274"/>
      <c r="FF78" s="274"/>
      <c r="FG78" s="274"/>
      <c r="FH78" s="274"/>
      <c r="FI78" s="274"/>
      <c r="FJ78" s="274"/>
      <c r="FK78" s="274"/>
      <c r="FL78" s="274"/>
      <c r="FM78" s="274"/>
      <c r="FN78" s="274"/>
      <c r="FO78" s="274"/>
      <c r="FP78" s="274"/>
      <c r="FQ78" s="274"/>
      <c r="FR78" s="274"/>
      <c r="FS78" s="274"/>
      <c r="FT78" s="274"/>
      <c r="FU78" s="274"/>
      <c r="FV78" s="274"/>
      <c r="FW78" s="274"/>
      <c r="FX78" s="274"/>
      <c r="FY78" s="274"/>
      <c r="FZ78" s="274"/>
      <c r="GA78" s="274"/>
      <c r="GB78" s="274"/>
      <c r="GC78" s="274"/>
      <c r="GD78" s="274"/>
      <c r="GE78" s="274"/>
      <c r="GF78" s="274"/>
      <c r="GG78" s="274"/>
      <c r="GH78" s="274"/>
      <c r="GI78" s="274"/>
      <c r="GJ78" s="274"/>
      <c r="GK78" s="274"/>
      <c r="GL78" s="274"/>
      <c r="GM78" s="274"/>
      <c r="GN78" s="274"/>
      <c r="GO78" s="274"/>
      <c r="GP78" s="274"/>
      <c r="GQ78" s="274"/>
      <c r="GR78" s="274"/>
      <c r="GS78" s="274"/>
      <c r="GT78" s="274"/>
      <c r="GU78" s="274"/>
      <c r="GV78" s="274"/>
      <c r="GW78" s="274"/>
      <c r="GX78" s="274"/>
      <c r="GY78" s="274"/>
      <c r="GZ78" s="274"/>
      <c r="HA78" s="274"/>
      <c r="HB78" s="274"/>
      <c r="HC78" s="274"/>
      <c r="HD78" s="274"/>
      <c r="HE78" s="274"/>
      <c r="HF78" s="274"/>
      <c r="HG78" s="274"/>
      <c r="HH78" s="274"/>
      <c r="HI78" s="274"/>
      <c r="HJ78" s="274"/>
      <c r="HK78" s="274"/>
      <c r="HL78" s="274"/>
      <c r="HM78" s="274"/>
      <c r="HN78" s="274"/>
      <c r="HO78" s="274"/>
      <c r="HP78" s="274"/>
      <c r="HQ78" s="274"/>
      <c r="HR78" s="274"/>
      <c r="HS78" s="274"/>
      <c r="HT78" s="274"/>
      <c r="HU78" s="274"/>
      <c r="HV78" s="274"/>
      <c r="HW78" s="274"/>
      <c r="HX78" s="274"/>
      <c r="HY78" s="274"/>
      <c r="HZ78" s="274"/>
      <c r="IA78" s="274"/>
      <c r="IB78" s="274"/>
      <c r="IC78" s="274"/>
      <c r="ID78" s="274"/>
      <c r="IE78" s="274"/>
      <c r="IF78" s="274"/>
      <c r="IG78" s="274"/>
      <c r="IH78" s="274"/>
      <c r="II78" s="274"/>
      <c r="IJ78" s="274"/>
    </row>
    <row r="79" spans="1:5" s="290" customFormat="1" ht="15.75" customHeight="1">
      <c r="A79" s="265"/>
      <c r="B79" s="398"/>
      <c r="C79" s="398"/>
      <c r="D79" s="398"/>
      <c r="E79" s="264"/>
    </row>
    <row r="80" spans="1:5" s="290" customFormat="1" ht="12.75" customHeight="1">
      <c r="A80" s="266"/>
      <c r="B80" s="393"/>
      <c r="C80" s="393"/>
      <c r="D80" s="393"/>
      <c r="E80" s="291"/>
    </row>
    <row r="81" spans="1:5" s="290" customFormat="1" ht="15.75">
      <c r="A81" s="267"/>
      <c r="B81" s="267"/>
      <c r="C81" s="267"/>
      <c r="D81" s="267"/>
      <c r="E81" s="291"/>
    </row>
    <row r="82" spans="1:5" ht="15.75">
      <c r="A82" s="268"/>
      <c r="B82" s="268"/>
      <c r="C82" s="268"/>
      <c r="D82" s="268"/>
      <c r="E82" s="268"/>
    </row>
  </sheetData>
  <mergeCells count="8">
    <mergeCell ref="B80:D80"/>
    <mergeCell ref="C78:E78"/>
    <mergeCell ref="A75:E75"/>
    <mergeCell ref="A3:E3"/>
    <mergeCell ref="A4:E4"/>
    <mergeCell ref="B79:D79"/>
    <mergeCell ref="B7:D7"/>
    <mergeCell ref="A5:E5"/>
  </mergeCells>
  <printOptions horizontalCentered="1"/>
  <pageMargins left="0.58" right="0.45" top="0.2" bottom="0.54" header="0.17" footer="0.27"/>
  <pageSetup horizontalDpi="600" verticalDpi="600" orientation="portrait"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tabColor indexed="10"/>
  </sheetPr>
  <dimension ref="A1:AH25"/>
  <sheetViews>
    <sheetView zoomScale="70" zoomScaleNormal="70" zoomScalePageLayoutView="0" workbookViewId="0" topLeftCell="A4">
      <selection activeCell="T23" sqref="T23"/>
    </sheetView>
  </sheetViews>
  <sheetFormatPr defaultColWidth="9.140625" defaultRowHeight="12.75"/>
  <cols>
    <col min="1" max="1" width="5.28125" style="1" customWidth="1"/>
    <col min="2" max="2" width="10.57421875" style="1" customWidth="1"/>
    <col min="3" max="3" width="16.8515625" style="1" customWidth="1"/>
    <col min="4" max="4" width="10.28125" style="1" customWidth="1"/>
    <col min="5" max="5" width="11.8515625" style="1" customWidth="1"/>
    <col min="6" max="6" width="11.57421875" style="1" customWidth="1"/>
    <col min="7" max="7" width="11.140625" style="1" customWidth="1"/>
    <col min="8" max="8" width="12.57421875" style="1" customWidth="1"/>
    <col min="9" max="9" width="21.00390625" style="1" customWidth="1"/>
    <col min="10" max="10" width="18.7109375" style="1" customWidth="1"/>
    <col min="11" max="11" width="41.421875" style="1" customWidth="1"/>
    <col min="12" max="12" width="45.7109375" style="1" customWidth="1"/>
    <col min="13" max="13" width="59.28125" style="1" customWidth="1"/>
    <col min="14" max="14" width="24.7109375" style="1" customWidth="1"/>
    <col min="15" max="15" width="31.140625" style="1" customWidth="1"/>
    <col min="16" max="16" width="23.140625" style="1" customWidth="1"/>
    <col min="17" max="18" width="28.140625" style="1" customWidth="1"/>
    <col min="19" max="19" width="19.00390625" style="1" customWidth="1"/>
    <col min="20" max="20" width="28.140625" style="1" customWidth="1"/>
    <col min="21" max="34" width="9.140625" style="1" customWidth="1"/>
    <col min="35" max="16384" width="9.140625" style="77" customWidth="1"/>
  </cols>
  <sheetData>
    <row r="1" spans="1:19" ht="26.25">
      <c r="A1" s="67" t="s">
        <v>13</v>
      </c>
      <c r="I1" s="84"/>
      <c r="J1" s="84"/>
      <c r="L1" s="250" t="s">
        <v>175</v>
      </c>
      <c r="Q1" s="250"/>
      <c r="S1" s="250" t="s">
        <v>175</v>
      </c>
    </row>
    <row r="3" ht="45" customHeight="1"/>
    <row r="4" spans="1:34" ht="105" customHeight="1">
      <c r="A4" s="311" t="s">
        <v>181</v>
      </c>
      <c r="B4" s="311"/>
      <c r="C4" s="311"/>
      <c r="D4" s="311"/>
      <c r="E4" s="311"/>
      <c r="F4" s="311"/>
      <c r="G4" s="311"/>
      <c r="H4" s="311"/>
      <c r="I4" s="311"/>
      <c r="J4" s="311"/>
      <c r="K4" s="311"/>
      <c r="L4" s="311"/>
      <c r="M4" s="311" t="s">
        <v>314</v>
      </c>
      <c r="N4" s="311"/>
      <c r="O4" s="311"/>
      <c r="P4" s="311"/>
      <c r="Q4" s="311"/>
      <c r="R4" s="311"/>
      <c r="S4" s="311"/>
      <c r="T4" s="311"/>
      <c r="U4" s="294"/>
      <c r="V4" s="294"/>
      <c r="W4" s="294"/>
      <c r="X4" s="294"/>
      <c r="Y4" s="77"/>
      <c r="Z4" s="77"/>
      <c r="AA4" s="77"/>
      <c r="AB4" s="77"/>
      <c r="AC4" s="77"/>
      <c r="AD4" s="77"/>
      <c r="AE4" s="77"/>
      <c r="AF4" s="77"/>
      <c r="AG4" s="77"/>
      <c r="AH4" s="77"/>
    </row>
    <row r="5" spans="1:14" ht="22.5" customHeight="1">
      <c r="A5" s="320"/>
      <c r="B5" s="320"/>
      <c r="C5" s="320"/>
      <c r="D5" s="320"/>
      <c r="E5" s="320"/>
      <c r="F5" s="320"/>
      <c r="G5" s="320"/>
      <c r="H5" s="320"/>
      <c r="I5" s="320"/>
      <c r="J5" s="320"/>
      <c r="K5" s="320"/>
      <c r="N5" s="12"/>
    </row>
    <row r="6" spans="1:34" ht="16.5" customHeight="1">
      <c r="A6" s="321"/>
      <c r="B6" s="321"/>
      <c r="C6" s="7"/>
      <c r="D6" s="7"/>
      <c r="E6" s="7"/>
      <c r="F6" s="4"/>
      <c r="G6" s="4"/>
      <c r="H6" s="4"/>
      <c r="I6" s="4"/>
      <c r="J6" s="4"/>
      <c r="K6" s="4"/>
      <c r="L6" s="77"/>
      <c r="M6" s="77"/>
      <c r="N6" s="77"/>
      <c r="O6" s="77"/>
      <c r="P6" s="77"/>
      <c r="Q6" s="77"/>
      <c r="R6" s="77"/>
      <c r="S6" s="77"/>
      <c r="T6" s="77"/>
      <c r="U6" s="77"/>
      <c r="V6" s="77"/>
      <c r="W6" s="77"/>
      <c r="X6" s="77"/>
      <c r="Y6" s="77"/>
      <c r="Z6" s="77"/>
      <c r="AA6" s="77"/>
      <c r="AB6" s="77"/>
      <c r="AC6" s="77"/>
      <c r="AD6" s="77"/>
      <c r="AE6" s="77"/>
      <c r="AF6" s="77"/>
      <c r="AG6" s="77"/>
      <c r="AH6" s="77"/>
    </row>
    <row r="7" spans="12:34" ht="21" customHeight="1">
      <c r="L7" s="77"/>
      <c r="M7" s="77"/>
      <c r="N7" s="77"/>
      <c r="O7" s="77"/>
      <c r="P7" s="77"/>
      <c r="Q7" s="249" t="s">
        <v>36</v>
      </c>
      <c r="R7" s="121"/>
      <c r="S7" s="77"/>
      <c r="T7" s="121"/>
      <c r="U7" s="77"/>
      <c r="V7" s="77"/>
      <c r="W7" s="77"/>
      <c r="X7" s="77"/>
      <c r="Y7" s="77"/>
      <c r="Z7" s="77"/>
      <c r="AA7" s="77"/>
      <c r="AB7" s="77"/>
      <c r="AC7" s="77"/>
      <c r="AD7" s="77"/>
      <c r="AE7" s="77"/>
      <c r="AF7" s="77"/>
      <c r="AG7" s="77"/>
      <c r="AH7" s="77"/>
    </row>
    <row r="8" spans="1:34" ht="39" customHeight="1">
      <c r="A8" s="303" t="s">
        <v>20</v>
      </c>
      <c r="B8" s="303" t="s">
        <v>35</v>
      </c>
      <c r="C8" s="314" t="s">
        <v>180</v>
      </c>
      <c r="D8" s="314" t="s">
        <v>164</v>
      </c>
      <c r="E8" s="315" t="s">
        <v>165</v>
      </c>
      <c r="F8" s="314" t="s">
        <v>166</v>
      </c>
      <c r="G8" s="315" t="s">
        <v>167</v>
      </c>
      <c r="H8" s="316" t="s">
        <v>69</v>
      </c>
      <c r="I8" s="312" t="s">
        <v>170</v>
      </c>
      <c r="J8" s="313"/>
      <c r="K8" s="317" t="s">
        <v>75</v>
      </c>
      <c r="L8" s="318"/>
      <c r="M8" s="319"/>
      <c r="N8" s="322" t="s">
        <v>173</v>
      </c>
      <c r="O8" s="322"/>
      <c r="P8" s="322"/>
      <c r="Q8" s="310" t="s">
        <v>322</v>
      </c>
      <c r="R8" s="310" t="s">
        <v>312</v>
      </c>
      <c r="S8" s="323" t="s">
        <v>74</v>
      </c>
      <c r="T8" s="310" t="s">
        <v>315</v>
      </c>
      <c r="U8" s="77"/>
      <c r="V8" s="77"/>
      <c r="W8" s="77"/>
      <c r="X8" s="77"/>
      <c r="Y8" s="77"/>
      <c r="Z8" s="77"/>
      <c r="AA8" s="77"/>
      <c r="AB8" s="77"/>
      <c r="AC8" s="77"/>
      <c r="AD8" s="77"/>
      <c r="AE8" s="77"/>
      <c r="AF8" s="77"/>
      <c r="AG8" s="77"/>
      <c r="AH8" s="77"/>
    </row>
    <row r="9" spans="1:20" s="81" customFormat="1" ht="294.75" customHeight="1">
      <c r="A9" s="303"/>
      <c r="B9" s="303"/>
      <c r="C9" s="314"/>
      <c r="D9" s="314"/>
      <c r="E9" s="315"/>
      <c r="F9" s="314"/>
      <c r="G9" s="315"/>
      <c r="H9" s="316"/>
      <c r="I9" s="251" t="s">
        <v>169</v>
      </c>
      <c r="J9" s="251" t="s">
        <v>171</v>
      </c>
      <c r="K9" s="80" t="s">
        <v>168</v>
      </c>
      <c r="L9" s="173" t="s">
        <v>304</v>
      </c>
      <c r="M9" s="174" t="s">
        <v>305</v>
      </c>
      <c r="N9" s="168" t="s">
        <v>70</v>
      </c>
      <c r="O9" s="168" t="s">
        <v>306</v>
      </c>
      <c r="P9" s="168" t="s">
        <v>174</v>
      </c>
      <c r="Q9" s="310"/>
      <c r="R9" s="310"/>
      <c r="S9" s="302"/>
      <c r="T9" s="310"/>
    </row>
    <row r="10" spans="1:20" s="121" customFormat="1" ht="14.25" customHeight="1">
      <c r="A10" s="131">
        <v>0</v>
      </c>
      <c r="B10" s="131">
        <v>1</v>
      </c>
      <c r="C10" s="132">
        <v>2</v>
      </c>
      <c r="D10" s="132">
        <v>3</v>
      </c>
      <c r="E10" s="122">
        <v>4</v>
      </c>
      <c r="F10" s="132">
        <v>5</v>
      </c>
      <c r="G10" s="132">
        <v>6</v>
      </c>
      <c r="H10" s="132">
        <v>7</v>
      </c>
      <c r="I10" s="166">
        <v>8</v>
      </c>
      <c r="J10" s="166" t="s">
        <v>172</v>
      </c>
      <c r="K10" s="170" t="s">
        <v>72</v>
      </c>
      <c r="L10" s="171" t="s">
        <v>71</v>
      </c>
      <c r="M10" s="121" t="s">
        <v>73</v>
      </c>
      <c r="N10" s="166">
        <v>12</v>
      </c>
      <c r="O10" s="166" t="s">
        <v>76</v>
      </c>
      <c r="P10" s="166" t="s">
        <v>77</v>
      </c>
      <c r="Q10" s="175" t="s">
        <v>79</v>
      </c>
      <c r="R10" s="175" t="s">
        <v>78</v>
      </c>
      <c r="S10" s="175">
        <v>16</v>
      </c>
      <c r="T10" s="175" t="s">
        <v>313</v>
      </c>
    </row>
    <row r="11" spans="1:20" s="130" customFormat="1" ht="59.25" customHeight="1">
      <c r="A11" s="123">
        <v>1</v>
      </c>
      <c r="B11" s="124"/>
      <c r="C11" s="125"/>
      <c r="D11" s="125">
        <v>290</v>
      </c>
      <c r="E11" s="126"/>
      <c r="F11" s="127"/>
      <c r="G11" s="128"/>
      <c r="H11" s="165"/>
      <c r="I11" s="167"/>
      <c r="J11" s="167"/>
      <c r="K11" s="129" t="e">
        <f>ROUND(I11/100*(C11*D11/E11*F11*G11),2)</f>
        <v>#DIV/0!</v>
      </c>
      <c r="L11" s="169" t="e">
        <f>ROUND(C11*D11/E11*F11*G11*85/100,2)</f>
        <v>#DIV/0!</v>
      </c>
      <c r="M11" s="172" t="e">
        <f>ROUND(C11*D11/E11*F11*G11*(0.85-0.03),2)</f>
        <v>#DIV/0!</v>
      </c>
      <c r="N11" s="169"/>
      <c r="O11" s="169">
        <f>ROUND(N11*90/100,2)</f>
        <v>0</v>
      </c>
      <c r="P11" s="169">
        <f>ROUND(N11*125/100,2)</f>
        <v>0</v>
      </c>
      <c r="Q11" s="176" t="e">
        <f>MAX(K11,L11,M11,O11)</f>
        <v>#DIV/0!</v>
      </c>
      <c r="R11" s="176" t="e">
        <f>MIN(P11,Q11)</f>
        <v>#DIV/0!</v>
      </c>
      <c r="S11" s="177" t="e">
        <f>ROUNDUP(Q11/F11/G11,0)</f>
        <v>#DIV/0!</v>
      </c>
      <c r="T11" s="176" t="e">
        <f>ROUND(S11*F11*G11,2)</f>
        <v>#DIV/0!</v>
      </c>
    </row>
    <row r="12" spans="11:16" ht="25.5" customHeight="1">
      <c r="K12" s="6"/>
      <c r="N12" s="6"/>
      <c r="O12" s="6"/>
      <c r="P12" s="6"/>
    </row>
    <row r="13" ht="21.75" customHeight="1">
      <c r="A13" s="161" t="s">
        <v>323</v>
      </c>
    </row>
    <row r="14" ht="22.5" customHeight="1">
      <c r="A14" s="161" t="s">
        <v>324</v>
      </c>
    </row>
    <row r="15" spans="1:20" s="67" customFormat="1" ht="65.25" customHeight="1">
      <c r="A15" s="141"/>
      <c r="B15" s="67" t="s">
        <v>23</v>
      </c>
      <c r="C15" s="141"/>
      <c r="D15" s="141"/>
      <c r="E15" s="141"/>
      <c r="F15" s="141"/>
      <c r="G15" s="141"/>
      <c r="M15" s="67" t="s">
        <v>23</v>
      </c>
      <c r="N15" s="141"/>
      <c r="O15" s="141"/>
      <c r="P15" s="141"/>
      <c r="Q15" s="141"/>
      <c r="R15" s="141"/>
      <c r="T15" s="141"/>
    </row>
    <row r="16" spans="1:20" s="67" customFormat="1" ht="15.75">
      <c r="A16" s="141"/>
      <c r="C16" s="141"/>
      <c r="D16" s="141"/>
      <c r="E16" s="141"/>
      <c r="F16" s="141"/>
      <c r="G16" s="141"/>
      <c r="N16" s="141"/>
      <c r="O16" s="141"/>
      <c r="P16" s="141"/>
      <c r="Q16" s="141"/>
      <c r="R16" s="141"/>
      <c r="T16" s="141"/>
    </row>
    <row r="17" spans="1:20" s="67" customFormat="1" ht="15.75">
      <c r="A17" s="141"/>
      <c r="C17" s="141"/>
      <c r="D17" s="141"/>
      <c r="E17" s="141"/>
      <c r="F17" s="141"/>
      <c r="G17" s="141"/>
      <c r="N17" s="141"/>
      <c r="O17" s="141"/>
      <c r="P17" s="141"/>
      <c r="Q17" s="141"/>
      <c r="R17" s="141"/>
      <c r="T17" s="141"/>
    </row>
    <row r="18" spans="2:21" s="67" customFormat="1" ht="15.75">
      <c r="B18" s="23" t="s">
        <v>4</v>
      </c>
      <c r="C18" s="23"/>
      <c r="D18" s="23"/>
      <c r="E18" s="23"/>
      <c r="F18" s="23"/>
      <c r="G18" s="23"/>
      <c r="H18" s="23"/>
      <c r="I18" s="23"/>
      <c r="J18" s="23"/>
      <c r="M18" s="72" t="s">
        <v>4</v>
      </c>
      <c r="N18" s="23"/>
      <c r="O18" s="23"/>
      <c r="P18" s="23"/>
      <c r="Q18" s="23"/>
      <c r="R18" s="23"/>
      <c r="S18" s="23"/>
      <c r="T18" s="23"/>
      <c r="U18" s="23"/>
    </row>
    <row r="19" spans="2:13" s="67" customFormat="1" ht="15.75">
      <c r="B19" s="67" t="s">
        <v>8</v>
      </c>
      <c r="M19" s="72" t="s">
        <v>8</v>
      </c>
    </row>
    <row r="20" spans="5:18" s="67" customFormat="1" ht="15.75">
      <c r="E20" s="67" t="s">
        <v>9</v>
      </c>
      <c r="I20" s="67" t="s">
        <v>11</v>
      </c>
      <c r="O20" s="67" t="s">
        <v>9</v>
      </c>
      <c r="R20" s="67" t="s">
        <v>11</v>
      </c>
    </row>
    <row r="21" s="67" customFormat="1" ht="15.75"/>
    <row r="22" s="67" customFormat="1" ht="15.75"/>
    <row r="23" s="67" customFormat="1" ht="15.75"/>
    <row r="24" s="67" customFormat="1" ht="15.75"/>
    <row r="25" spans="5:15" s="67" customFormat="1" ht="15.75">
      <c r="E25" s="67" t="s">
        <v>10</v>
      </c>
      <c r="O25" s="67" t="s">
        <v>10</v>
      </c>
    </row>
  </sheetData>
  <sheetProtection/>
  <mergeCells count="19">
    <mergeCell ref="T8:T9"/>
    <mergeCell ref="K8:M8"/>
    <mergeCell ref="M4:T4"/>
    <mergeCell ref="A5:K5"/>
    <mergeCell ref="A6:B6"/>
    <mergeCell ref="N8:P8"/>
    <mergeCell ref="S8:S9"/>
    <mergeCell ref="Q8:Q9"/>
    <mergeCell ref="A8:A9"/>
    <mergeCell ref="B8:B9"/>
    <mergeCell ref="R8:R9"/>
    <mergeCell ref="A4:L4"/>
    <mergeCell ref="I8:J8"/>
    <mergeCell ref="C8:C9"/>
    <mergeCell ref="D8:D9"/>
    <mergeCell ref="E8:E9"/>
    <mergeCell ref="F8:F9"/>
    <mergeCell ref="G8:G9"/>
    <mergeCell ref="H8:H9"/>
  </mergeCells>
  <printOptions horizontalCentered="1"/>
  <pageMargins left="0.18" right="0.17" top="0.3" bottom="0.17" header="0.18" footer="0.17"/>
  <pageSetup horizontalDpi="600" verticalDpi="600" orientation="landscape" paperSize="9" scale="6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tabColor indexed="12"/>
  </sheetPr>
  <dimension ref="A1:AD32"/>
  <sheetViews>
    <sheetView zoomScale="80" zoomScaleNormal="80" zoomScalePageLayoutView="0" workbookViewId="0" topLeftCell="A4">
      <selection activeCell="N24" sqref="N24"/>
    </sheetView>
  </sheetViews>
  <sheetFormatPr defaultColWidth="9.140625" defaultRowHeight="12.75"/>
  <cols>
    <col min="1" max="1" width="5.28125" style="1" customWidth="1"/>
    <col min="2" max="2" width="23.140625" style="1" customWidth="1"/>
    <col min="3" max="3" width="9.7109375" style="1" customWidth="1"/>
    <col min="4" max="4" width="12.7109375" style="1" customWidth="1"/>
    <col min="5" max="5" width="13.00390625" style="1" customWidth="1"/>
    <col min="6" max="6" width="16.421875" style="1" customWidth="1"/>
    <col min="7" max="8" width="13.00390625" style="1" customWidth="1"/>
    <col min="9" max="9" width="16.8515625" style="1" customWidth="1"/>
    <col min="10" max="10" width="17.421875" style="1" customWidth="1"/>
    <col min="11" max="11" width="15.421875" style="1" customWidth="1"/>
    <col min="12" max="12" width="19.8515625" style="1" customWidth="1"/>
    <col min="13" max="13" width="11.421875" style="1" customWidth="1"/>
    <col min="14" max="14" width="22.8515625" style="1" customWidth="1"/>
    <col min="15" max="15" width="14.421875" style="1" customWidth="1"/>
    <col min="16" max="16384" width="9.140625" style="1" customWidth="1"/>
  </cols>
  <sheetData>
    <row r="1" spans="1:13" ht="18">
      <c r="A1" s="67" t="s">
        <v>13</v>
      </c>
      <c r="K1" s="2"/>
      <c r="M1" s="28" t="s">
        <v>44</v>
      </c>
    </row>
    <row r="3" ht="63.75" customHeight="1"/>
    <row r="4" spans="1:30" ht="71.25" customHeight="1">
      <c r="A4" s="325" t="s">
        <v>182</v>
      </c>
      <c r="B4" s="325"/>
      <c r="C4" s="325"/>
      <c r="D4" s="325"/>
      <c r="E4" s="325"/>
      <c r="F4" s="325"/>
      <c r="G4" s="325"/>
      <c r="H4" s="325"/>
      <c r="I4" s="325"/>
      <c r="J4" s="325"/>
      <c r="K4" s="325"/>
      <c r="L4" s="325"/>
      <c r="M4" s="325"/>
      <c r="N4" s="325"/>
      <c r="O4" s="12"/>
      <c r="P4" s="12"/>
      <c r="Q4" s="12"/>
      <c r="R4" s="12"/>
      <c r="S4" s="12"/>
      <c r="T4" s="12"/>
      <c r="U4" s="12"/>
      <c r="V4" s="12"/>
      <c r="W4" s="12"/>
      <c r="X4" s="12"/>
      <c r="Y4" s="12"/>
      <c r="Z4" s="12"/>
      <c r="AA4" s="12"/>
      <c r="AB4" s="12"/>
      <c r="AC4" s="12"/>
      <c r="AD4" s="12"/>
    </row>
    <row r="5" spans="14:30" ht="28.5" customHeight="1">
      <c r="N5" s="72"/>
      <c r="O5" s="12"/>
      <c r="P5" s="12"/>
      <c r="Q5" s="12"/>
      <c r="R5" s="12"/>
      <c r="S5" s="12"/>
      <c r="T5" s="12"/>
      <c r="U5" s="12"/>
      <c r="V5" s="12"/>
      <c r="W5" s="12"/>
      <c r="X5" s="12"/>
      <c r="Y5" s="12"/>
      <c r="Z5" s="12"/>
      <c r="AA5" s="12"/>
      <c r="AB5" s="12"/>
      <c r="AC5" s="12"/>
      <c r="AD5" s="12"/>
    </row>
    <row r="6" spans="1:30" ht="26.25" customHeight="1">
      <c r="A6" s="304" t="s">
        <v>20</v>
      </c>
      <c r="B6" s="304" t="s">
        <v>184</v>
      </c>
      <c r="C6" s="305" t="s">
        <v>307</v>
      </c>
      <c r="D6" s="304" t="s">
        <v>321</v>
      </c>
      <c r="E6" s="304" t="s">
        <v>80</v>
      </c>
      <c r="F6" s="304" t="s">
        <v>183</v>
      </c>
      <c r="G6" s="326" t="s">
        <v>37</v>
      </c>
      <c r="H6" s="326"/>
      <c r="I6" s="326"/>
      <c r="J6" s="326"/>
      <c r="K6" s="298" t="s">
        <v>38</v>
      </c>
      <c r="L6" s="299"/>
      <c r="M6" s="304" t="s">
        <v>319</v>
      </c>
      <c r="N6" s="301" t="s">
        <v>185</v>
      </c>
      <c r="O6" s="12"/>
      <c r="P6" s="12"/>
      <c r="Q6" s="12"/>
      <c r="R6" s="12"/>
      <c r="S6" s="12"/>
      <c r="T6" s="12"/>
      <c r="U6" s="12"/>
      <c r="V6" s="12"/>
      <c r="W6" s="12"/>
      <c r="X6" s="12"/>
      <c r="Y6" s="12"/>
      <c r="Z6" s="12"/>
      <c r="AA6" s="12"/>
      <c r="AB6" s="12"/>
      <c r="AC6" s="12"/>
      <c r="AD6" s="12"/>
    </row>
    <row r="7" spans="1:14" s="86" customFormat="1" ht="182.25" customHeight="1">
      <c r="A7" s="304"/>
      <c r="B7" s="304"/>
      <c r="C7" s="300"/>
      <c r="D7" s="304"/>
      <c r="E7" s="304"/>
      <c r="F7" s="304"/>
      <c r="G7" s="90" t="s">
        <v>81</v>
      </c>
      <c r="H7" s="90" t="s">
        <v>82</v>
      </c>
      <c r="I7" s="90" t="s">
        <v>320</v>
      </c>
      <c r="J7" s="79" t="s">
        <v>83</v>
      </c>
      <c r="K7" s="78" t="s">
        <v>84</v>
      </c>
      <c r="L7" s="78" t="s">
        <v>177</v>
      </c>
      <c r="M7" s="304"/>
      <c r="N7" s="295"/>
    </row>
    <row r="8" spans="1:14" s="87" customFormat="1" ht="16.5" customHeight="1">
      <c r="A8" s="82">
        <v>0</v>
      </c>
      <c r="B8" s="91">
        <v>1</v>
      </c>
      <c r="C8" s="91" t="s">
        <v>316</v>
      </c>
      <c r="D8" s="83">
        <v>2</v>
      </c>
      <c r="E8" s="83">
        <v>3</v>
      </c>
      <c r="F8" s="83" t="s">
        <v>42</v>
      </c>
      <c r="G8" s="83">
        <v>5</v>
      </c>
      <c r="H8" s="83" t="s">
        <v>66</v>
      </c>
      <c r="I8" s="83">
        <v>7</v>
      </c>
      <c r="J8" s="83">
        <v>8</v>
      </c>
      <c r="K8" s="83">
        <v>9</v>
      </c>
      <c r="L8" s="83" t="s">
        <v>43</v>
      </c>
      <c r="M8" s="83">
        <v>11</v>
      </c>
      <c r="N8" s="83" t="s">
        <v>197</v>
      </c>
    </row>
    <row r="9" spans="1:14" s="88" customFormat="1" ht="24" customHeight="1">
      <c r="A9" s="92">
        <v>1</v>
      </c>
      <c r="B9" s="93"/>
      <c r="C9" s="93"/>
      <c r="D9" s="94"/>
      <c r="E9" s="94"/>
      <c r="F9" s="94">
        <f>ROUND(D9*E9,0)</f>
        <v>0</v>
      </c>
      <c r="G9" s="95"/>
      <c r="H9" s="95">
        <f>ROUND(G9*75/100,2)</f>
        <v>0</v>
      </c>
      <c r="I9" s="95"/>
      <c r="J9" s="95"/>
      <c r="K9" s="94"/>
      <c r="L9" s="94" t="e">
        <f>ROUND(D9*E9/J9,0)</f>
        <v>#DIV/0!</v>
      </c>
      <c r="M9" s="95"/>
      <c r="N9" s="95" t="e">
        <f>ROUND(J9*L9*M9,2)</f>
        <v>#DIV/0!</v>
      </c>
    </row>
    <row r="10" spans="1:14" s="88" customFormat="1" ht="24" customHeight="1">
      <c r="A10" s="92">
        <v>2</v>
      </c>
      <c r="B10" s="93"/>
      <c r="C10" s="93"/>
      <c r="D10" s="94"/>
      <c r="E10" s="94"/>
      <c r="F10" s="94">
        <f>ROUND(D10*E10,0)</f>
        <v>0</v>
      </c>
      <c r="G10" s="95"/>
      <c r="H10" s="95">
        <f>ROUND(G10*75/100,2)</f>
        <v>0</v>
      </c>
      <c r="I10" s="95"/>
      <c r="J10" s="95"/>
      <c r="K10" s="94"/>
      <c r="L10" s="94" t="e">
        <f>ROUND(D10*E10/J10,0)</f>
        <v>#DIV/0!</v>
      </c>
      <c r="M10" s="95"/>
      <c r="N10" s="95" t="e">
        <f>ROUND(J10*L10*M10,2)</f>
        <v>#DIV/0!</v>
      </c>
    </row>
    <row r="11" spans="1:14" s="88" customFormat="1" ht="24" customHeight="1">
      <c r="A11" s="92">
        <v>3</v>
      </c>
      <c r="B11" s="93"/>
      <c r="C11" s="93"/>
      <c r="D11" s="94"/>
      <c r="E11" s="94"/>
      <c r="F11" s="94">
        <f>ROUND(D11*E11,0)</f>
        <v>0</v>
      </c>
      <c r="G11" s="95"/>
      <c r="H11" s="95">
        <f>ROUND(G11*75/100,2)</f>
        <v>0</v>
      </c>
      <c r="I11" s="95"/>
      <c r="J11" s="95"/>
      <c r="K11" s="94"/>
      <c r="L11" s="94" t="e">
        <f>ROUND(D11*E11/J11,0)</f>
        <v>#DIV/0!</v>
      </c>
      <c r="M11" s="95"/>
      <c r="N11" s="95" t="e">
        <f>ROUND(J11*L11*M11,2)</f>
        <v>#DIV/0!</v>
      </c>
    </row>
    <row r="12" spans="1:14" s="88" customFormat="1" ht="24" customHeight="1">
      <c r="A12" s="92">
        <v>4</v>
      </c>
      <c r="B12" s="93"/>
      <c r="C12" s="93"/>
      <c r="D12" s="94"/>
      <c r="E12" s="94"/>
      <c r="F12" s="94">
        <f>ROUND(D12*E12,0)</f>
        <v>0</v>
      </c>
      <c r="G12" s="95"/>
      <c r="H12" s="95">
        <f>ROUND(G12*75/100,2)</f>
        <v>0</v>
      </c>
      <c r="I12" s="95"/>
      <c r="J12" s="95"/>
      <c r="K12" s="94"/>
      <c r="L12" s="94" t="e">
        <f>ROUND(D12*E12/J12,0)</f>
        <v>#DIV/0!</v>
      </c>
      <c r="M12" s="95"/>
      <c r="N12" s="95" t="e">
        <f>ROUND(J12*L12*M12,2)</f>
        <v>#DIV/0!</v>
      </c>
    </row>
    <row r="13" spans="1:14" s="88" customFormat="1" ht="24" customHeight="1">
      <c r="A13" s="92">
        <v>5</v>
      </c>
      <c r="B13" s="93"/>
      <c r="C13" s="93"/>
      <c r="D13" s="94"/>
      <c r="E13" s="94"/>
      <c r="F13" s="94">
        <f>ROUND(D13*E13,0)</f>
        <v>0</v>
      </c>
      <c r="G13" s="95"/>
      <c r="H13" s="95">
        <f>ROUND(G13*75/100,2)</f>
        <v>0</v>
      </c>
      <c r="I13" s="95"/>
      <c r="J13" s="95"/>
      <c r="K13" s="94"/>
      <c r="L13" s="94" t="e">
        <f>ROUND(D13*E13/J13,0)</f>
        <v>#DIV/0!</v>
      </c>
      <c r="M13" s="95"/>
      <c r="N13" s="95" t="e">
        <f>ROUND(J13*L13*M13,2)</f>
        <v>#DIV/0!</v>
      </c>
    </row>
    <row r="14" spans="1:14" s="88" customFormat="1" ht="25.5" customHeight="1">
      <c r="A14" s="92"/>
      <c r="B14" s="93" t="s">
        <v>7</v>
      </c>
      <c r="C14" s="93"/>
      <c r="D14" s="94">
        <f>SUM(D9:D13)</f>
        <v>0</v>
      </c>
      <c r="E14" s="95" t="s">
        <v>5</v>
      </c>
      <c r="F14" s="94">
        <f>SUM(F9:F13)</f>
        <v>0</v>
      </c>
      <c r="G14" s="95" t="s">
        <v>5</v>
      </c>
      <c r="H14" s="95" t="s">
        <v>5</v>
      </c>
      <c r="I14" s="95" t="s">
        <v>5</v>
      </c>
      <c r="J14" s="95" t="s">
        <v>5</v>
      </c>
      <c r="K14" s="94">
        <f>SUM(K9:K13)</f>
        <v>0</v>
      </c>
      <c r="L14" s="94" t="e">
        <f>SUM(L9:L13)</f>
        <v>#DIV/0!</v>
      </c>
      <c r="M14" s="95" t="s">
        <v>5</v>
      </c>
      <c r="N14" s="95" t="e">
        <f>SUM(N9:N13)</f>
        <v>#DIV/0!</v>
      </c>
    </row>
    <row r="15" spans="12:13" ht="18.75" customHeight="1">
      <c r="L15" s="6"/>
      <c r="M15" s="6"/>
    </row>
    <row r="16" s="67" customFormat="1" ht="19.5" customHeight="1">
      <c r="A16" s="161" t="s">
        <v>178</v>
      </c>
    </row>
    <row r="17" spans="1:14" s="67" customFormat="1" ht="36" customHeight="1">
      <c r="A17" s="324" t="s">
        <v>317</v>
      </c>
      <c r="B17" s="324"/>
      <c r="C17" s="324"/>
      <c r="D17" s="324"/>
      <c r="E17" s="324"/>
      <c r="F17" s="324"/>
      <c r="G17" s="324"/>
      <c r="H17" s="324"/>
      <c r="I17" s="324"/>
      <c r="J17" s="324"/>
      <c r="K17" s="324"/>
      <c r="L17" s="324"/>
      <c r="M17" s="324"/>
      <c r="N17" s="324"/>
    </row>
    <row r="18" spans="1:11" s="67" customFormat="1" ht="33" customHeight="1">
      <c r="A18" s="296" t="s">
        <v>318</v>
      </c>
      <c r="B18" s="297"/>
      <c r="C18" s="297"/>
      <c r="D18" s="297"/>
      <c r="E18" s="297"/>
      <c r="F18" s="297"/>
      <c r="G18" s="297"/>
      <c r="H18" s="297"/>
      <c r="I18" s="297"/>
      <c r="J18" s="297"/>
      <c r="K18" s="297"/>
    </row>
    <row r="19" spans="1:11" s="67" customFormat="1" ht="15.75">
      <c r="A19" s="162" t="s">
        <v>179</v>
      </c>
      <c r="B19" s="162"/>
      <c r="C19" s="162"/>
      <c r="D19" s="162"/>
      <c r="E19" s="162"/>
      <c r="F19" s="162"/>
      <c r="G19" s="162"/>
      <c r="H19" s="162"/>
      <c r="I19" s="162"/>
      <c r="J19" s="162"/>
      <c r="K19" s="162"/>
    </row>
    <row r="21" s="67" customFormat="1" ht="15.75">
      <c r="A21" s="89"/>
    </row>
    <row r="22" spans="1:8" s="67" customFormat="1" ht="15.75">
      <c r="A22" s="141"/>
      <c r="B22" s="67" t="s">
        <v>23</v>
      </c>
      <c r="D22" s="141"/>
      <c r="E22" s="141"/>
      <c r="F22" s="141"/>
      <c r="G22" s="141"/>
      <c r="H22" s="141"/>
    </row>
    <row r="23" spans="1:8" s="67" customFormat="1" ht="15.75">
      <c r="A23" s="141"/>
      <c r="D23" s="141"/>
      <c r="E23" s="141"/>
      <c r="F23" s="141"/>
      <c r="G23" s="141"/>
      <c r="H23" s="141"/>
    </row>
    <row r="24" spans="1:8" s="67" customFormat="1" ht="15.75">
      <c r="A24" s="141"/>
      <c r="D24" s="141"/>
      <c r="E24" s="141"/>
      <c r="F24" s="141"/>
      <c r="G24" s="141"/>
      <c r="H24" s="141"/>
    </row>
    <row r="25" spans="2:11" s="67" customFormat="1" ht="15.75">
      <c r="B25" s="23" t="s">
        <v>4</v>
      </c>
      <c r="C25" s="23"/>
      <c r="D25" s="23"/>
      <c r="E25" s="23"/>
      <c r="F25" s="23"/>
      <c r="G25" s="23"/>
      <c r="H25" s="23"/>
      <c r="I25" s="23"/>
      <c r="J25" s="23"/>
      <c r="K25" s="23"/>
    </row>
    <row r="26" s="67" customFormat="1" ht="15.75">
      <c r="B26" s="67" t="s">
        <v>8</v>
      </c>
    </row>
    <row r="27" spans="6:10" s="67" customFormat="1" ht="15.75">
      <c r="F27" s="67" t="s">
        <v>9</v>
      </c>
      <c r="J27" s="67" t="s">
        <v>11</v>
      </c>
    </row>
    <row r="28" s="67" customFormat="1" ht="15.75"/>
    <row r="29" s="67" customFormat="1" ht="15.75"/>
    <row r="30" s="67" customFormat="1" ht="15.75"/>
    <row r="31" s="67" customFormat="1" ht="15.75"/>
    <row r="32" s="67" customFormat="1" ht="15.75">
      <c r="F32" s="67" t="s">
        <v>10</v>
      </c>
    </row>
    <row r="33" s="67" customFormat="1" ht="15.75"/>
  </sheetData>
  <sheetProtection/>
  <mergeCells count="13">
    <mergeCell ref="A4:N4"/>
    <mergeCell ref="A6:A7"/>
    <mergeCell ref="B6:B7"/>
    <mergeCell ref="D6:D7"/>
    <mergeCell ref="E6:E7"/>
    <mergeCell ref="F6:F7"/>
    <mergeCell ref="G6:J6"/>
    <mergeCell ref="M6:M7"/>
    <mergeCell ref="C6:C7"/>
    <mergeCell ref="N6:N7"/>
    <mergeCell ref="A18:K18"/>
    <mergeCell ref="K6:L6"/>
    <mergeCell ref="A17:N17"/>
  </mergeCells>
  <printOptions horizontalCentered="1"/>
  <pageMargins left="0.17" right="0.18" top="0.56" bottom="0.17" header="0.5" footer="0.17"/>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tabColor indexed="12"/>
  </sheetPr>
  <dimension ref="A1:Y25"/>
  <sheetViews>
    <sheetView zoomScale="75" zoomScaleNormal="75" zoomScalePageLayoutView="0" workbookViewId="0" topLeftCell="A1">
      <selection activeCell="M4" sqref="M4"/>
    </sheetView>
  </sheetViews>
  <sheetFormatPr defaultColWidth="9.140625" defaultRowHeight="12.75"/>
  <cols>
    <col min="1" max="1" width="4.140625" style="1" customWidth="1"/>
    <col min="2" max="2" width="29.8515625" style="1" customWidth="1"/>
    <col min="3" max="3" width="9.57421875" style="1" customWidth="1"/>
    <col min="4" max="4" width="16.8515625" style="1" customWidth="1"/>
    <col min="5" max="6" width="21.421875" style="1" customWidth="1"/>
    <col min="7" max="7" width="19.421875" style="1" customWidth="1"/>
    <col min="8" max="8" width="29.8515625" style="1" customWidth="1"/>
    <col min="9" max="16384" width="9.140625" style="1" customWidth="1"/>
  </cols>
  <sheetData>
    <row r="1" spans="1:8" ht="18">
      <c r="A1" s="67" t="s">
        <v>13</v>
      </c>
      <c r="H1" s="85" t="s">
        <v>58</v>
      </c>
    </row>
    <row r="3" ht="51" customHeight="1"/>
    <row r="4" spans="1:25" ht="46.5" customHeight="1">
      <c r="A4" s="327" t="s">
        <v>187</v>
      </c>
      <c r="B4" s="327"/>
      <c r="C4" s="327"/>
      <c r="D4" s="327"/>
      <c r="E4" s="327"/>
      <c r="F4" s="327"/>
      <c r="G4" s="327"/>
      <c r="H4" s="327"/>
      <c r="I4" s="12"/>
      <c r="J4" s="12"/>
      <c r="K4" s="12"/>
      <c r="L4" s="12"/>
      <c r="M4" s="12"/>
      <c r="N4" s="12"/>
      <c r="O4" s="12"/>
      <c r="P4" s="12"/>
      <c r="Q4" s="12"/>
      <c r="R4" s="12"/>
      <c r="S4" s="12"/>
      <c r="T4" s="12"/>
      <c r="U4" s="12"/>
      <c r="V4" s="12"/>
      <c r="W4" s="12"/>
      <c r="X4" s="12"/>
      <c r="Y4" s="12"/>
    </row>
    <row r="5" spans="8:25" ht="28.5" customHeight="1">
      <c r="H5" s="72" t="s">
        <v>36</v>
      </c>
      <c r="I5" s="12"/>
      <c r="J5" s="12"/>
      <c r="K5" s="12"/>
      <c r="L5" s="12"/>
      <c r="M5" s="12"/>
      <c r="N5" s="12"/>
      <c r="O5" s="12"/>
      <c r="P5" s="12"/>
      <c r="Q5" s="12"/>
      <c r="R5" s="12"/>
      <c r="S5" s="12"/>
      <c r="T5" s="12"/>
      <c r="U5" s="12"/>
      <c r="V5" s="12"/>
      <c r="W5" s="12"/>
      <c r="X5" s="12"/>
      <c r="Y5" s="12"/>
    </row>
    <row r="6" spans="1:25" ht="26.25" customHeight="1">
      <c r="A6" s="305" t="s">
        <v>20</v>
      </c>
      <c r="B6" s="305" t="s">
        <v>22</v>
      </c>
      <c r="C6" s="305" t="s">
        <v>307</v>
      </c>
      <c r="D6" s="305" t="s">
        <v>176</v>
      </c>
      <c r="E6" s="304" t="s">
        <v>188</v>
      </c>
      <c r="F6" s="305" t="s">
        <v>193</v>
      </c>
      <c r="G6" s="305" t="s">
        <v>189</v>
      </c>
      <c r="H6" s="328" t="s">
        <v>190</v>
      </c>
      <c r="I6" s="12"/>
      <c r="J6" s="12"/>
      <c r="K6" s="12"/>
      <c r="L6" s="12"/>
      <c r="M6" s="12"/>
      <c r="N6" s="12"/>
      <c r="O6" s="12"/>
      <c r="P6" s="12"/>
      <c r="Q6" s="12"/>
      <c r="R6" s="12"/>
      <c r="S6" s="12"/>
      <c r="T6" s="12"/>
      <c r="U6" s="12"/>
      <c r="V6" s="12"/>
      <c r="W6" s="12"/>
      <c r="X6" s="12"/>
      <c r="Y6" s="12"/>
    </row>
    <row r="7" spans="1:8" s="86" customFormat="1" ht="150.75" customHeight="1">
      <c r="A7" s="300"/>
      <c r="B7" s="300"/>
      <c r="C7" s="300"/>
      <c r="D7" s="300"/>
      <c r="E7" s="304"/>
      <c r="F7" s="300"/>
      <c r="G7" s="300"/>
      <c r="H7" s="329"/>
    </row>
    <row r="8" spans="1:8" s="87" customFormat="1" ht="16.5" customHeight="1">
      <c r="A8" s="82">
        <v>0</v>
      </c>
      <c r="B8" s="91">
        <v>1</v>
      </c>
      <c r="C8" s="91" t="s">
        <v>316</v>
      </c>
      <c r="D8" s="83">
        <v>2</v>
      </c>
      <c r="E8" s="83">
        <v>3</v>
      </c>
      <c r="F8" s="83" t="s">
        <v>64</v>
      </c>
      <c r="G8" s="83">
        <v>5</v>
      </c>
      <c r="H8" s="83" t="s">
        <v>67</v>
      </c>
    </row>
    <row r="9" spans="1:8" s="88" customFormat="1" ht="24" customHeight="1">
      <c r="A9" s="92">
        <v>1</v>
      </c>
      <c r="B9" s="93"/>
      <c r="C9" s="93"/>
      <c r="D9" s="94"/>
      <c r="E9" s="94">
        <v>320</v>
      </c>
      <c r="F9" s="94">
        <f>ROUND(D9*E9,0)</f>
        <v>0</v>
      </c>
      <c r="G9" s="95"/>
      <c r="H9" s="95">
        <f>ROUND(D9*E9*G9,2)</f>
        <v>0</v>
      </c>
    </row>
    <row r="10" spans="1:8" s="88" customFormat="1" ht="25.5" customHeight="1">
      <c r="A10" s="92"/>
      <c r="B10" s="93" t="s">
        <v>7</v>
      </c>
      <c r="C10" s="93"/>
      <c r="D10" s="94">
        <f>SUM(D9:D9)</f>
        <v>0</v>
      </c>
      <c r="E10" s="95" t="s">
        <v>5</v>
      </c>
      <c r="F10" s="94">
        <f>SUM(F9:F9)</f>
        <v>0</v>
      </c>
      <c r="G10" s="95" t="s">
        <v>5</v>
      </c>
      <c r="H10" s="95">
        <f>SUM(H9:H9)</f>
        <v>0</v>
      </c>
    </row>
    <row r="11" ht="18.75" customHeight="1">
      <c r="G11" s="6"/>
    </row>
    <row r="12" spans="1:11" s="67" customFormat="1" ht="33" customHeight="1">
      <c r="A12" s="296" t="s">
        <v>186</v>
      </c>
      <c r="B12" s="297"/>
      <c r="C12" s="297"/>
      <c r="D12" s="297"/>
      <c r="E12" s="297"/>
      <c r="F12" s="297"/>
      <c r="G12" s="297"/>
      <c r="H12" s="297"/>
      <c r="I12" s="297"/>
      <c r="J12" s="297"/>
      <c r="K12" s="297"/>
    </row>
    <row r="13" spans="1:11" s="67" customFormat="1" ht="15.75">
      <c r="A13" s="162" t="s">
        <v>179</v>
      </c>
      <c r="B13" s="162"/>
      <c r="C13" s="162"/>
      <c r="D13" s="162"/>
      <c r="E13" s="162"/>
      <c r="F13" s="162"/>
      <c r="G13" s="162"/>
      <c r="H13" s="162"/>
      <c r="I13" s="162"/>
      <c r="J13" s="162"/>
      <c r="K13" s="162"/>
    </row>
    <row r="14" spans="1:8" s="67" customFormat="1" ht="36" customHeight="1">
      <c r="A14" s="141"/>
      <c r="B14" s="141"/>
      <c r="C14" s="141"/>
      <c r="D14" s="141"/>
      <c r="E14" s="141"/>
      <c r="F14" s="141"/>
      <c r="G14" s="141"/>
      <c r="H14" s="141"/>
    </row>
    <row r="15" spans="2:6" s="67" customFormat="1" ht="15.75">
      <c r="B15" s="23" t="s">
        <v>4</v>
      </c>
      <c r="C15" s="23"/>
      <c r="D15" s="23"/>
      <c r="E15" s="23"/>
      <c r="F15" s="23"/>
    </row>
    <row r="16" s="67" customFormat="1" ht="15.75">
      <c r="B16" s="67" t="s">
        <v>8</v>
      </c>
    </row>
    <row r="17" s="67" customFormat="1" ht="15.75"/>
    <row r="18" s="67" customFormat="1" ht="15.75"/>
    <row r="19" spans="2:8" s="67" customFormat="1" ht="15.75">
      <c r="B19" s="67" t="s">
        <v>9</v>
      </c>
      <c r="H19" s="67" t="s">
        <v>11</v>
      </c>
    </row>
    <row r="20" s="67" customFormat="1" ht="15.75"/>
    <row r="21" s="67" customFormat="1" ht="15.75"/>
    <row r="22" spans="2:9" ht="15.75">
      <c r="B22" s="67"/>
      <c r="C22" s="67"/>
      <c r="D22" s="67"/>
      <c r="E22" s="67"/>
      <c r="F22" s="67"/>
      <c r="G22" s="67"/>
      <c r="H22" s="67"/>
      <c r="I22" s="67"/>
    </row>
    <row r="23" spans="2:9" ht="15.75">
      <c r="B23" s="67"/>
      <c r="C23" s="67"/>
      <c r="D23" s="67"/>
      <c r="E23" s="67"/>
      <c r="F23" s="67"/>
      <c r="G23" s="67"/>
      <c r="H23" s="67"/>
      <c r="I23" s="67"/>
    </row>
    <row r="24" spans="2:9" ht="15.75">
      <c r="B24" s="67" t="s">
        <v>10</v>
      </c>
      <c r="C24" s="67"/>
      <c r="D24" s="67"/>
      <c r="E24" s="67"/>
      <c r="F24" s="67"/>
      <c r="G24" s="67"/>
      <c r="H24" s="67"/>
      <c r="I24" s="67"/>
    </row>
    <row r="25" spans="2:9" ht="15.75">
      <c r="B25" s="67"/>
      <c r="C25" s="67"/>
      <c r="D25" s="67"/>
      <c r="E25" s="67"/>
      <c r="F25" s="67"/>
      <c r="G25" s="67"/>
      <c r="H25" s="67"/>
      <c r="I25" s="67"/>
    </row>
  </sheetData>
  <sheetProtection/>
  <mergeCells count="10">
    <mergeCell ref="A12:K12"/>
    <mergeCell ref="A4:H4"/>
    <mergeCell ref="A6:A7"/>
    <mergeCell ref="H6:H7"/>
    <mergeCell ref="G6:G7"/>
    <mergeCell ref="F6:F7"/>
    <mergeCell ref="E6:E7"/>
    <mergeCell ref="D6:D7"/>
    <mergeCell ref="B6:B7"/>
    <mergeCell ref="C6:C7"/>
  </mergeCells>
  <printOptions horizontalCentered="1"/>
  <pageMargins left="0.17" right="0.18" top="0.56" bottom="0.17" header="0.5" footer="0.17"/>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tabColor rgb="FF0000CC"/>
  </sheetPr>
  <dimension ref="A1:H25"/>
  <sheetViews>
    <sheetView zoomScalePageLayoutView="0" workbookViewId="0" topLeftCell="A1">
      <selection activeCell="E25" sqref="E25"/>
    </sheetView>
  </sheetViews>
  <sheetFormatPr defaultColWidth="9.140625" defaultRowHeight="12.75"/>
  <cols>
    <col min="1" max="1" width="7.00390625" style="1" customWidth="1"/>
    <col min="2" max="2" width="39.421875" style="1" customWidth="1"/>
    <col min="3" max="3" width="21.57421875" style="1" customWidth="1"/>
    <col min="4" max="4" width="23.8515625" style="1" customWidth="1"/>
    <col min="5" max="5" width="26.00390625" style="1" customWidth="1"/>
    <col min="6" max="6" width="13.00390625" style="1" customWidth="1"/>
    <col min="7" max="7" width="5.57421875" style="1" customWidth="1"/>
    <col min="8" max="16384" width="9.140625" style="1" customWidth="1"/>
  </cols>
  <sheetData>
    <row r="1" spans="1:5" ht="18">
      <c r="A1" s="67" t="s">
        <v>13</v>
      </c>
      <c r="E1" s="28" t="s">
        <v>56</v>
      </c>
    </row>
    <row r="2" ht="67.5" customHeight="1"/>
    <row r="3" spans="1:5" ht="37.5" customHeight="1">
      <c r="A3" s="332" t="s">
        <v>40</v>
      </c>
      <c r="B3" s="332"/>
      <c r="C3" s="332"/>
      <c r="D3" s="332"/>
      <c r="E3" s="332"/>
    </row>
    <row r="4" ht="39" customHeight="1" thickBot="1"/>
    <row r="5" spans="1:6" s="6" customFormat="1" ht="117" customHeight="1" thickBot="1">
      <c r="A5" s="96" t="s">
        <v>6</v>
      </c>
      <c r="B5" s="97" t="s">
        <v>49</v>
      </c>
      <c r="C5" s="98" t="s">
        <v>191</v>
      </c>
      <c r="D5" s="97" t="s">
        <v>192</v>
      </c>
      <c r="E5" s="97" t="s">
        <v>41</v>
      </c>
      <c r="F5" s="70"/>
    </row>
    <row r="6" spans="1:6" s="10" customFormat="1" ht="18" customHeight="1" thickBot="1">
      <c r="A6" s="66">
        <v>0</v>
      </c>
      <c r="B6" s="66">
        <v>1</v>
      </c>
      <c r="C6" s="99">
        <v>2</v>
      </c>
      <c r="D6" s="100">
        <v>3</v>
      </c>
      <c r="E6" s="99" t="s">
        <v>68</v>
      </c>
      <c r="F6" s="72"/>
    </row>
    <row r="7" spans="1:6" ht="15.75" customHeight="1">
      <c r="A7" s="101"/>
      <c r="B7" s="102"/>
      <c r="C7" s="103"/>
      <c r="D7" s="104"/>
      <c r="E7" s="103">
        <f>D7</f>
        <v>0</v>
      </c>
      <c r="F7" s="67"/>
    </row>
    <row r="8" spans="1:6" ht="15.75" customHeight="1">
      <c r="A8" s="101"/>
      <c r="B8" s="102"/>
      <c r="C8" s="103"/>
      <c r="D8" s="104"/>
      <c r="E8" s="103">
        <f>D8</f>
        <v>0</v>
      </c>
      <c r="F8" s="67"/>
    </row>
    <row r="9" spans="1:6" ht="15.75" customHeight="1">
      <c r="A9" s="101"/>
      <c r="B9" s="102"/>
      <c r="C9" s="103"/>
      <c r="D9" s="104"/>
      <c r="E9" s="103">
        <f>D9</f>
        <v>0</v>
      </c>
      <c r="F9" s="67"/>
    </row>
    <row r="10" spans="1:6" ht="15.75" customHeight="1">
      <c r="A10" s="101"/>
      <c r="B10" s="102"/>
      <c r="C10" s="103"/>
      <c r="D10" s="104"/>
      <c r="E10" s="103">
        <f>D10</f>
        <v>0</v>
      </c>
      <c r="F10" s="67"/>
    </row>
    <row r="11" spans="1:6" ht="15.75" customHeight="1" thickBot="1">
      <c r="A11" s="101"/>
      <c r="B11" s="102"/>
      <c r="C11" s="103"/>
      <c r="D11" s="104"/>
      <c r="E11" s="103">
        <f>D11</f>
        <v>0</v>
      </c>
      <c r="F11" s="67"/>
    </row>
    <row r="12" spans="1:6" ht="15.75" customHeight="1" thickBot="1">
      <c r="A12" s="330" t="s">
        <v>3</v>
      </c>
      <c r="B12" s="331"/>
      <c r="C12" s="105">
        <f>SUM(C7:C11)</f>
        <v>0</v>
      </c>
      <c r="D12" s="105">
        <f>SUM(D7:D11)</f>
        <v>0</v>
      </c>
      <c r="E12" s="105">
        <f>SUM(E7:E11)</f>
        <v>0</v>
      </c>
      <c r="F12" s="67"/>
    </row>
    <row r="13" spans="1:6" ht="15.75">
      <c r="A13" s="67"/>
      <c r="B13" s="67"/>
      <c r="C13" s="67"/>
      <c r="D13" s="67"/>
      <c r="E13" s="67"/>
      <c r="F13" s="67"/>
    </row>
    <row r="15" s="67" customFormat="1" ht="15.75">
      <c r="A15" s="67" t="s">
        <v>23</v>
      </c>
    </row>
    <row r="16" s="67" customFormat="1" ht="15.75"/>
    <row r="17" spans="1:6" s="67" customFormat="1" ht="15.75">
      <c r="A17" s="306" t="s">
        <v>4</v>
      </c>
      <c r="B17" s="306"/>
      <c r="C17" s="23"/>
      <c r="D17" s="23"/>
      <c r="E17" s="23"/>
      <c r="F17" s="23"/>
    </row>
    <row r="18" spans="1:2" s="67" customFormat="1" ht="15.75">
      <c r="A18" s="306" t="s">
        <v>8</v>
      </c>
      <c r="B18" s="306"/>
    </row>
    <row r="19" s="67" customFormat="1" ht="15.75"/>
    <row r="20" spans="3:5" s="67" customFormat="1" ht="15.75">
      <c r="C20" s="67" t="s">
        <v>9</v>
      </c>
      <c r="E20" s="67" t="s">
        <v>11</v>
      </c>
    </row>
    <row r="21" s="67" customFormat="1" ht="15.75"/>
    <row r="22" s="67" customFormat="1" ht="15.75"/>
    <row r="23" spans="3:8" ht="15.75">
      <c r="C23" s="67"/>
      <c r="D23" s="67"/>
      <c r="E23" s="67"/>
      <c r="F23" s="67"/>
      <c r="H23" s="67"/>
    </row>
    <row r="24" spans="3:8" ht="15.75">
      <c r="C24" s="67"/>
      <c r="D24" s="67"/>
      <c r="E24" s="67"/>
      <c r="F24" s="67"/>
      <c r="H24" s="67"/>
    </row>
    <row r="25" spans="3:8" ht="15.75">
      <c r="C25" s="67" t="s">
        <v>10</v>
      </c>
      <c r="D25" s="67"/>
      <c r="E25" s="67"/>
      <c r="F25" s="67"/>
      <c r="H25" s="67"/>
    </row>
  </sheetData>
  <sheetProtection/>
  <mergeCells count="4">
    <mergeCell ref="A12:B12"/>
    <mergeCell ref="A3:E3"/>
    <mergeCell ref="A17:B17"/>
    <mergeCell ref="A18:B18"/>
  </mergeCells>
  <printOptions horizontalCentered="1"/>
  <pageMargins left="1.36" right="0.65" top="0.17" bottom="0.42" header="0.17"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17"/>
  </sheetPr>
  <dimension ref="A1:M31"/>
  <sheetViews>
    <sheetView zoomScalePageLayoutView="0" workbookViewId="0" topLeftCell="A10">
      <selection activeCell="C31" sqref="C31"/>
    </sheetView>
  </sheetViews>
  <sheetFormatPr defaultColWidth="9.140625" defaultRowHeight="12.75"/>
  <cols>
    <col min="1" max="1" width="7.140625" style="1" customWidth="1"/>
    <col min="2" max="2" width="47.7109375" style="1" customWidth="1"/>
    <col min="3" max="3" width="15.140625" style="1" customWidth="1"/>
    <col min="4" max="4" width="32.140625" style="1" customWidth="1"/>
    <col min="5" max="5" width="13.00390625" style="1" customWidth="1"/>
    <col min="6" max="6" width="5.57421875" style="1" customWidth="1"/>
    <col min="7" max="16384" width="9.140625" style="1" customWidth="1"/>
  </cols>
  <sheetData>
    <row r="1" spans="1:4" ht="15.75">
      <c r="A1" s="67" t="s">
        <v>13</v>
      </c>
      <c r="D1" s="72" t="s">
        <v>45</v>
      </c>
    </row>
    <row r="2" spans="1:4" ht="15.75">
      <c r="A2" s="67"/>
      <c r="D2" s="72"/>
    </row>
    <row r="3" ht="7.5" customHeight="1"/>
    <row r="4" spans="1:4" ht="75.75" customHeight="1">
      <c r="A4" s="335" t="s">
        <v>138</v>
      </c>
      <c r="B4" s="309"/>
      <c r="C4" s="309"/>
      <c r="D4" s="309"/>
    </row>
    <row r="5" ht="21.75" customHeight="1" thickBot="1"/>
    <row r="6" spans="1:5" s="6" customFormat="1" ht="47.25" customHeight="1" thickBot="1">
      <c r="A6" s="96" t="s">
        <v>6</v>
      </c>
      <c r="B6" s="97" t="s">
        <v>51</v>
      </c>
      <c r="C6" s="98" t="s">
        <v>52</v>
      </c>
      <c r="D6" s="97" t="s">
        <v>55</v>
      </c>
      <c r="E6" s="70"/>
    </row>
    <row r="7" spans="1:5" s="108" customFormat="1" ht="18" customHeight="1" thickBot="1">
      <c r="A7" s="96">
        <v>0</v>
      </c>
      <c r="B7" s="96">
        <v>1</v>
      </c>
      <c r="C7" s="106">
        <v>2</v>
      </c>
      <c r="D7" s="107">
        <v>3</v>
      </c>
      <c r="E7" s="70"/>
    </row>
    <row r="8" spans="1:5" s="6" customFormat="1" ht="45" customHeight="1">
      <c r="A8" s="234">
        <v>1</v>
      </c>
      <c r="B8" s="235" t="s">
        <v>139</v>
      </c>
      <c r="C8" s="236">
        <f>C9+C10</f>
        <v>0</v>
      </c>
      <c r="D8" s="237">
        <f>D9+D10</f>
        <v>0</v>
      </c>
      <c r="E8" s="70"/>
    </row>
    <row r="9" spans="1:5" s="6" customFormat="1" ht="27.75" customHeight="1">
      <c r="A9" s="109"/>
      <c r="B9" s="135" t="s">
        <v>159</v>
      </c>
      <c r="C9" s="110"/>
      <c r="D9" s="111"/>
      <c r="E9" s="70"/>
    </row>
    <row r="10" spans="1:5" s="6" customFormat="1" ht="27.75" customHeight="1">
      <c r="A10" s="109"/>
      <c r="B10" s="135" t="s">
        <v>160</v>
      </c>
      <c r="C10" s="110">
        <f>C11+C12</f>
        <v>0</v>
      </c>
      <c r="D10" s="111">
        <f>D11+D12</f>
        <v>0</v>
      </c>
      <c r="E10" s="70"/>
    </row>
    <row r="11" spans="1:5" s="6" customFormat="1" ht="27.75" customHeight="1">
      <c r="A11" s="109"/>
      <c r="B11" s="233" t="s">
        <v>140</v>
      </c>
      <c r="C11" s="110"/>
      <c r="D11" s="111"/>
      <c r="E11" s="70"/>
    </row>
    <row r="12" spans="1:5" s="6" customFormat="1" ht="27.75" customHeight="1">
      <c r="A12" s="109"/>
      <c r="B12" s="233" t="s">
        <v>141</v>
      </c>
      <c r="C12" s="110"/>
      <c r="D12" s="111"/>
      <c r="E12" s="70"/>
    </row>
    <row r="13" spans="1:5" s="6" customFormat="1" ht="43.5" customHeight="1">
      <c r="A13" s="234">
        <v>2</v>
      </c>
      <c r="B13" s="238" t="s">
        <v>144</v>
      </c>
      <c r="C13" s="239">
        <f>C14+C15</f>
        <v>0</v>
      </c>
      <c r="D13" s="240">
        <f>D14+D15</f>
        <v>0</v>
      </c>
      <c r="E13" s="70"/>
    </row>
    <row r="14" spans="1:5" s="6" customFormat="1" ht="27.75" customHeight="1">
      <c r="A14" s="109"/>
      <c r="B14" s="135" t="s">
        <v>159</v>
      </c>
      <c r="C14" s="110"/>
      <c r="D14" s="111"/>
      <c r="E14" s="70"/>
    </row>
    <row r="15" spans="1:5" s="6" customFormat="1" ht="27.75" customHeight="1">
      <c r="A15" s="109"/>
      <c r="B15" s="135" t="s">
        <v>160</v>
      </c>
      <c r="C15" s="110">
        <f>C16+C17</f>
        <v>0</v>
      </c>
      <c r="D15" s="111">
        <f>D16+D17</f>
        <v>0</v>
      </c>
      <c r="E15" s="70"/>
    </row>
    <row r="16" spans="1:5" s="6" customFormat="1" ht="27.75" customHeight="1">
      <c r="A16" s="109"/>
      <c r="B16" s="233" t="s">
        <v>142</v>
      </c>
      <c r="C16" s="110"/>
      <c r="D16" s="111"/>
      <c r="E16" s="70"/>
    </row>
    <row r="17" spans="1:5" s="6" customFormat="1" ht="27.75" customHeight="1" thickBot="1">
      <c r="A17" s="109"/>
      <c r="B17" s="233" t="s">
        <v>143</v>
      </c>
      <c r="C17" s="110"/>
      <c r="D17" s="111"/>
      <c r="E17" s="70"/>
    </row>
    <row r="18" spans="1:5" s="6" customFormat="1" ht="39" customHeight="1" thickBot="1">
      <c r="A18" s="333" t="s">
        <v>57</v>
      </c>
      <c r="B18" s="334"/>
      <c r="C18" s="112">
        <f>C8+C13</f>
        <v>0</v>
      </c>
      <c r="D18" s="113">
        <f>D8+D13</f>
        <v>0</v>
      </c>
      <c r="E18" s="70"/>
    </row>
    <row r="19" spans="1:5" s="6" customFormat="1" ht="15" customHeight="1">
      <c r="A19" s="70"/>
      <c r="B19" s="70"/>
      <c r="C19" s="70"/>
      <c r="D19" s="70"/>
      <c r="E19" s="70"/>
    </row>
    <row r="20" spans="1:6" ht="33.75" customHeight="1">
      <c r="A20" s="136"/>
      <c r="B20" s="136"/>
      <c r="C20" s="136"/>
      <c r="D20" s="136"/>
      <c r="E20" s="137"/>
      <c r="F20" s="137"/>
    </row>
    <row r="21" s="67" customFormat="1" ht="15.75">
      <c r="B21" s="67" t="s">
        <v>23</v>
      </c>
    </row>
    <row r="22" s="67" customFormat="1" ht="15.75"/>
    <row r="23" spans="1:13" s="67" customFormat="1" ht="15.75">
      <c r="A23" s="306" t="s">
        <v>4</v>
      </c>
      <c r="B23" s="306"/>
      <c r="D23" s="23"/>
      <c r="E23" s="23"/>
      <c r="F23" s="23"/>
      <c r="G23" s="23"/>
      <c r="H23" s="23"/>
      <c r="I23" s="23"/>
      <c r="J23" s="23"/>
      <c r="K23" s="23"/>
      <c r="L23" s="23"/>
      <c r="M23" s="23"/>
    </row>
    <row r="24" spans="1:2" s="67" customFormat="1" ht="15.75">
      <c r="A24" s="306" t="s">
        <v>8</v>
      </c>
      <c r="B24" s="306"/>
    </row>
    <row r="25" s="67" customFormat="1" ht="15.75"/>
    <row r="26" s="67" customFormat="1" ht="13.5" customHeight="1"/>
    <row r="27" spans="2:3" s="67" customFormat="1" ht="15.75">
      <c r="B27" s="67" t="s">
        <v>9</v>
      </c>
      <c r="C27" s="67" t="s">
        <v>11</v>
      </c>
    </row>
    <row r="28" s="67" customFormat="1" ht="15.75"/>
    <row r="29" s="67" customFormat="1" ht="15.75"/>
    <row r="30" s="67" customFormat="1" ht="15.75"/>
    <row r="31" spans="2:5" ht="15.75">
      <c r="B31" s="67" t="s">
        <v>10</v>
      </c>
      <c r="C31" s="67"/>
      <c r="D31" s="67"/>
      <c r="E31" s="67"/>
    </row>
  </sheetData>
  <sheetProtection/>
  <mergeCells count="4">
    <mergeCell ref="A24:B24"/>
    <mergeCell ref="A18:B18"/>
    <mergeCell ref="A4:D4"/>
    <mergeCell ref="A23:B23"/>
  </mergeCells>
  <printOptions horizontalCentered="1"/>
  <pageMargins left="0.44" right="0.37" top="0.17" bottom="0.42" header="0.17" footer="0.5"/>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M82"/>
  <sheetViews>
    <sheetView tabSelected="1" zoomScalePageLayoutView="0" workbookViewId="0" topLeftCell="A36">
      <selection activeCell="H60" sqref="H60"/>
    </sheetView>
  </sheetViews>
  <sheetFormatPr defaultColWidth="9.140625" defaultRowHeight="12.75"/>
  <cols>
    <col min="2" max="2" width="26.8515625" style="0" customWidth="1"/>
    <col min="3" max="3" width="11.00390625" style="0" customWidth="1"/>
    <col min="4" max="4" width="33.57421875" style="0" customWidth="1"/>
    <col min="5" max="5" width="6.00390625" style="0" customWidth="1"/>
    <col min="6" max="6" width="11.8515625" style="0" customWidth="1"/>
    <col min="7" max="7" width="17.57421875" style="0" customWidth="1"/>
    <col min="8" max="8" width="15.57421875" style="180" customWidth="1"/>
    <col min="9" max="9" width="13.57421875" style="0" customWidth="1"/>
    <col min="10" max="10" width="15.8515625" style="0" customWidth="1"/>
    <col min="11" max="11" width="16.00390625" style="0" customWidth="1"/>
    <col min="12" max="12" width="13.28125" style="0" customWidth="1"/>
    <col min="13" max="13" width="11.421875" style="0" customWidth="1"/>
  </cols>
  <sheetData>
    <row r="1" spans="1:7" ht="18">
      <c r="A1" s="28" t="s">
        <v>26</v>
      </c>
      <c r="D1" s="1"/>
      <c r="E1" s="1"/>
      <c r="G1" s="28" t="s">
        <v>300</v>
      </c>
    </row>
    <row r="2" spans="2:5" ht="12.75">
      <c r="B2" s="29"/>
      <c r="C2" s="29"/>
      <c r="D2" s="29"/>
      <c r="E2" s="29"/>
    </row>
    <row r="3" spans="1:13" ht="27.75">
      <c r="A3" s="338" t="s">
        <v>85</v>
      </c>
      <c r="B3" s="338"/>
      <c r="C3" s="338"/>
      <c r="D3" s="338"/>
      <c r="E3" s="338"/>
      <c r="F3" s="338"/>
      <c r="G3" s="338"/>
      <c r="H3" s="338"/>
      <c r="I3" s="30"/>
      <c r="J3" s="30"/>
      <c r="K3" s="30"/>
      <c r="L3" s="30"/>
      <c r="M3" s="30"/>
    </row>
    <row r="4" spans="1:13" ht="23.25" customHeight="1">
      <c r="A4" s="345" t="s">
        <v>59</v>
      </c>
      <c r="B4" s="346"/>
      <c r="C4" s="346"/>
      <c r="D4" s="346"/>
      <c r="E4" s="346"/>
      <c r="F4" s="346"/>
      <c r="G4" s="346"/>
      <c r="H4" s="346"/>
      <c r="I4" s="31"/>
      <c r="J4" s="31"/>
      <c r="K4" s="31"/>
      <c r="L4" s="31"/>
      <c r="M4" s="31"/>
    </row>
    <row r="5" spans="1:13" ht="12.75">
      <c r="A5" s="76"/>
      <c r="B5" s="76"/>
      <c r="C5" s="76"/>
      <c r="D5" s="76"/>
      <c r="E5" s="76"/>
      <c r="F5" s="76"/>
      <c r="G5" s="76"/>
      <c r="H5" s="181"/>
      <c r="I5" s="31"/>
      <c r="J5" s="31"/>
      <c r="K5" s="31"/>
      <c r="L5" s="31"/>
      <c r="M5" s="31"/>
    </row>
    <row r="6" spans="1:13" ht="12.75">
      <c r="A6" s="76"/>
      <c r="B6" s="76"/>
      <c r="C6" s="76"/>
      <c r="D6" s="76"/>
      <c r="E6" s="76"/>
      <c r="F6" s="76"/>
      <c r="G6" s="76"/>
      <c r="H6" s="181"/>
      <c r="I6" s="31"/>
      <c r="J6" s="31"/>
      <c r="K6" s="31"/>
      <c r="L6" s="31"/>
      <c r="M6" s="31"/>
    </row>
    <row r="7" spans="1:13" s="32" customFormat="1" ht="17.25" customHeight="1">
      <c r="A7" s="206" t="s">
        <v>27</v>
      </c>
      <c r="B7"/>
      <c r="C7"/>
      <c r="D7"/>
      <c r="E7"/>
      <c r="F7"/>
      <c r="G7"/>
      <c r="H7" s="180"/>
      <c r="I7"/>
      <c r="J7"/>
      <c r="K7"/>
      <c r="L7"/>
      <c r="M7"/>
    </row>
    <row r="8" ht="13.5" thickBot="1">
      <c r="H8" s="182" t="s">
        <v>28</v>
      </c>
    </row>
    <row r="9" spans="1:8" s="248" customFormat="1" ht="60.75" customHeight="1" thickBot="1">
      <c r="A9" s="242" t="s">
        <v>6</v>
      </c>
      <c r="B9" s="243" t="s">
        <v>161</v>
      </c>
      <c r="C9" s="243" t="s">
        <v>101</v>
      </c>
      <c r="D9" s="244" t="s">
        <v>29</v>
      </c>
      <c r="E9" s="245" t="s">
        <v>30</v>
      </c>
      <c r="F9" s="245" t="s">
        <v>100</v>
      </c>
      <c r="G9" s="246" t="s">
        <v>31</v>
      </c>
      <c r="H9" s="247" t="s">
        <v>32</v>
      </c>
    </row>
    <row r="10" spans="1:8" ht="11.25" customHeight="1" thickBot="1">
      <c r="A10" s="33">
        <v>0</v>
      </c>
      <c r="B10" s="15">
        <v>1</v>
      </c>
      <c r="C10" s="15">
        <v>2</v>
      </c>
      <c r="D10" s="34">
        <v>3</v>
      </c>
      <c r="E10" s="35">
        <v>4</v>
      </c>
      <c r="F10" s="36">
        <v>5</v>
      </c>
      <c r="G10" s="15">
        <v>6</v>
      </c>
      <c r="H10" s="183">
        <v>7</v>
      </c>
    </row>
    <row r="11" spans="1:8" ht="26.25" customHeight="1" thickBot="1">
      <c r="A11" s="339">
        <v>1</v>
      </c>
      <c r="B11" s="342" t="s">
        <v>33</v>
      </c>
      <c r="C11" s="349"/>
      <c r="D11" s="203" t="s">
        <v>86</v>
      </c>
      <c r="E11" s="193" t="s">
        <v>5</v>
      </c>
      <c r="F11" s="193" t="s">
        <v>5</v>
      </c>
      <c r="G11" s="194" t="s">
        <v>5</v>
      </c>
      <c r="H11" s="195">
        <f>SUM(H12:H15)</f>
        <v>0</v>
      </c>
    </row>
    <row r="12" spans="1:8" ht="12.75" customHeight="1">
      <c r="A12" s="340"/>
      <c r="B12" s="343"/>
      <c r="C12" s="350"/>
      <c r="D12" s="37" t="s">
        <v>34</v>
      </c>
      <c r="E12" s="38"/>
      <c r="F12" s="39"/>
      <c r="G12" s="58"/>
      <c r="H12" s="184"/>
    </row>
    <row r="13" spans="1:8" ht="12.75" customHeight="1">
      <c r="A13" s="340"/>
      <c r="B13" s="343"/>
      <c r="C13" s="350"/>
      <c r="D13" s="40" t="s">
        <v>34</v>
      </c>
      <c r="E13" s="41"/>
      <c r="F13" s="42"/>
      <c r="G13" s="59"/>
      <c r="H13" s="185"/>
    </row>
    <row r="14" spans="1:8" ht="12.75" customHeight="1">
      <c r="A14" s="340"/>
      <c r="B14" s="343"/>
      <c r="C14" s="350"/>
      <c r="D14" s="40" t="s">
        <v>34</v>
      </c>
      <c r="E14" s="41"/>
      <c r="F14" s="42"/>
      <c r="G14" s="59"/>
      <c r="H14" s="185"/>
    </row>
    <row r="15" spans="1:8" ht="12.75" customHeight="1" thickBot="1">
      <c r="A15" s="340"/>
      <c r="B15" s="343"/>
      <c r="C15" s="350"/>
      <c r="D15" s="43" t="s">
        <v>34</v>
      </c>
      <c r="E15" s="44"/>
      <c r="F15" s="45"/>
      <c r="G15" s="60"/>
      <c r="H15" s="186"/>
    </row>
    <row r="16" spans="1:8" ht="27" customHeight="1" thickBot="1">
      <c r="A16" s="340"/>
      <c r="B16" s="343"/>
      <c r="C16" s="350"/>
      <c r="D16" s="203" t="s">
        <v>87</v>
      </c>
      <c r="E16" s="193" t="s">
        <v>5</v>
      </c>
      <c r="F16" s="193" t="s">
        <v>5</v>
      </c>
      <c r="G16" s="194" t="s">
        <v>5</v>
      </c>
      <c r="H16" s="195">
        <f>SUM(H17:H20)</f>
        <v>0</v>
      </c>
    </row>
    <row r="17" spans="1:8" ht="14.25" customHeight="1">
      <c r="A17" s="340"/>
      <c r="B17" s="343"/>
      <c r="C17" s="350"/>
      <c r="D17" s="37" t="s">
        <v>34</v>
      </c>
      <c r="E17" s="46"/>
      <c r="F17" s="47"/>
      <c r="G17" s="58"/>
      <c r="H17" s="184"/>
    </row>
    <row r="18" spans="1:8" ht="14.25" customHeight="1">
      <c r="A18" s="340"/>
      <c r="B18" s="343"/>
      <c r="C18" s="350"/>
      <c r="D18" s="40" t="s">
        <v>34</v>
      </c>
      <c r="E18" s="48"/>
      <c r="F18" s="45"/>
      <c r="G18" s="61"/>
      <c r="H18" s="185"/>
    </row>
    <row r="19" spans="1:8" ht="14.25" customHeight="1">
      <c r="A19" s="340"/>
      <c r="B19" s="343"/>
      <c r="C19" s="350"/>
      <c r="D19" s="40" t="s">
        <v>34</v>
      </c>
      <c r="E19" s="48"/>
      <c r="F19" s="45"/>
      <c r="G19" s="61"/>
      <c r="H19" s="185"/>
    </row>
    <row r="20" spans="1:8" ht="14.25" customHeight="1" thickBot="1">
      <c r="A20" s="340"/>
      <c r="B20" s="343"/>
      <c r="C20" s="350"/>
      <c r="D20" s="43" t="s">
        <v>34</v>
      </c>
      <c r="E20" s="49"/>
      <c r="F20" s="45"/>
      <c r="G20" s="60"/>
      <c r="H20" s="186"/>
    </row>
    <row r="21" spans="1:8" ht="19.5" customHeight="1" thickBot="1">
      <c r="A21" s="340"/>
      <c r="B21" s="343"/>
      <c r="C21" s="350"/>
      <c r="D21" s="204" t="s">
        <v>91</v>
      </c>
      <c r="E21" s="193" t="s">
        <v>5</v>
      </c>
      <c r="F21" s="193" t="s">
        <v>5</v>
      </c>
      <c r="G21" s="194" t="s">
        <v>5</v>
      </c>
      <c r="H21" s="195">
        <f>SUM(H22:H25)</f>
        <v>0</v>
      </c>
    </row>
    <row r="22" spans="1:8" ht="13.5" customHeight="1">
      <c r="A22" s="340"/>
      <c r="B22" s="343"/>
      <c r="C22" s="350"/>
      <c r="D22" s="37" t="s">
        <v>34</v>
      </c>
      <c r="E22" s="50"/>
      <c r="F22" s="51"/>
      <c r="G22" s="62"/>
      <c r="H22" s="187"/>
    </row>
    <row r="23" spans="1:8" ht="13.5" customHeight="1">
      <c r="A23" s="340"/>
      <c r="B23" s="343"/>
      <c r="C23" s="350"/>
      <c r="D23" s="40" t="s">
        <v>34</v>
      </c>
      <c r="E23" s="52"/>
      <c r="F23" s="53"/>
      <c r="G23" s="63"/>
      <c r="H23" s="188"/>
    </row>
    <row r="24" spans="1:8" ht="13.5" customHeight="1">
      <c r="A24" s="340"/>
      <c r="B24" s="343"/>
      <c r="C24" s="350"/>
      <c r="D24" s="40" t="s">
        <v>34</v>
      </c>
      <c r="E24" s="52"/>
      <c r="F24" s="53"/>
      <c r="G24" s="63"/>
      <c r="H24" s="188"/>
    </row>
    <row r="25" spans="1:8" ht="13.5" customHeight="1" thickBot="1">
      <c r="A25" s="340"/>
      <c r="B25" s="343"/>
      <c r="C25" s="350"/>
      <c r="D25" s="43" t="s">
        <v>34</v>
      </c>
      <c r="E25" s="54"/>
      <c r="F25" s="55"/>
      <c r="G25" s="64"/>
      <c r="H25" s="189"/>
    </row>
    <row r="26" spans="1:8" ht="27.75" customHeight="1" thickBot="1">
      <c r="A26" s="340"/>
      <c r="B26" s="343"/>
      <c r="C26" s="350"/>
      <c r="D26" s="203" t="s">
        <v>92</v>
      </c>
      <c r="E26" s="193" t="s">
        <v>5</v>
      </c>
      <c r="F26" s="193" t="s">
        <v>5</v>
      </c>
      <c r="G26" s="194" t="s">
        <v>5</v>
      </c>
      <c r="H26" s="195">
        <f>SUM(H27:H30)</f>
        <v>0</v>
      </c>
    </row>
    <row r="27" spans="1:8" ht="12.75" customHeight="1">
      <c r="A27" s="340"/>
      <c r="B27" s="343"/>
      <c r="C27" s="350"/>
      <c r="D27" s="37" t="s">
        <v>34</v>
      </c>
      <c r="E27" s="50"/>
      <c r="F27" s="51"/>
      <c r="G27" s="62"/>
      <c r="H27" s="187"/>
    </row>
    <row r="28" spans="1:8" ht="12.75" customHeight="1">
      <c r="A28" s="340"/>
      <c r="B28" s="343"/>
      <c r="C28" s="350"/>
      <c r="D28" s="40" t="s">
        <v>34</v>
      </c>
      <c r="E28" s="52"/>
      <c r="F28" s="53"/>
      <c r="G28" s="63"/>
      <c r="H28" s="188"/>
    </row>
    <row r="29" spans="1:8" ht="12.75" customHeight="1">
      <c r="A29" s="340"/>
      <c r="B29" s="343"/>
      <c r="C29" s="350"/>
      <c r="D29" s="40" t="s">
        <v>34</v>
      </c>
      <c r="E29" s="52"/>
      <c r="F29" s="53"/>
      <c r="G29" s="63"/>
      <c r="H29" s="188"/>
    </row>
    <row r="30" spans="1:8" ht="12.75" customHeight="1" thickBot="1">
      <c r="A30" s="340"/>
      <c r="B30" s="343"/>
      <c r="C30" s="350"/>
      <c r="D30" s="43" t="s">
        <v>34</v>
      </c>
      <c r="E30" s="54"/>
      <c r="F30" s="55"/>
      <c r="G30" s="64"/>
      <c r="H30" s="189"/>
    </row>
    <row r="31" spans="1:8" ht="27.75" customHeight="1" thickBot="1">
      <c r="A31" s="340"/>
      <c r="B31" s="343"/>
      <c r="C31" s="350"/>
      <c r="D31" s="203" t="s">
        <v>93</v>
      </c>
      <c r="E31" s="193" t="s">
        <v>5</v>
      </c>
      <c r="F31" s="193" t="s">
        <v>5</v>
      </c>
      <c r="G31" s="194" t="s">
        <v>5</v>
      </c>
      <c r="H31" s="195">
        <f>SUM(H32:H34)</f>
        <v>0</v>
      </c>
    </row>
    <row r="32" spans="1:8" ht="12.75" customHeight="1">
      <c r="A32" s="340"/>
      <c r="B32" s="343"/>
      <c r="C32" s="350"/>
      <c r="D32" s="37" t="s">
        <v>34</v>
      </c>
      <c r="E32" s="50"/>
      <c r="F32" s="51"/>
      <c r="G32" s="62"/>
      <c r="H32" s="187"/>
    </row>
    <row r="33" spans="1:8" ht="12.75" customHeight="1">
      <c r="A33" s="340"/>
      <c r="B33" s="343"/>
      <c r="C33" s="350"/>
      <c r="D33" s="40" t="s">
        <v>34</v>
      </c>
      <c r="E33" s="52"/>
      <c r="F33" s="53"/>
      <c r="G33" s="63"/>
      <c r="H33" s="188"/>
    </row>
    <row r="34" spans="1:8" ht="12.75" customHeight="1">
      <c r="A34" s="340"/>
      <c r="B34" s="343"/>
      <c r="C34" s="350"/>
      <c r="D34" s="40" t="s">
        <v>34</v>
      </c>
      <c r="E34" s="52"/>
      <c r="F34" s="53"/>
      <c r="G34" s="63"/>
      <c r="H34" s="188"/>
    </row>
    <row r="35" spans="1:8" ht="26.25" customHeight="1" thickBot="1">
      <c r="A35" s="340"/>
      <c r="B35" s="343"/>
      <c r="C35" s="350"/>
      <c r="D35" s="196" t="s">
        <v>98</v>
      </c>
      <c r="E35" s="197"/>
      <c r="F35" s="198"/>
      <c r="G35" s="199"/>
      <c r="H35" s="200" t="e">
        <f>ROUND(H31/(H11+H16+H21+H26)*100,2)</f>
        <v>#DIV/0!</v>
      </c>
    </row>
    <row r="36" spans="1:8" ht="41.25" customHeight="1" thickBot="1">
      <c r="A36" s="340"/>
      <c r="B36" s="343"/>
      <c r="C36" s="350"/>
      <c r="D36" s="203" t="s">
        <v>95</v>
      </c>
      <c r="E36" s="193" t="s">
        <v>5</v>
      </c>
      <c r="F36" s="193" t="s">
        <v>5</v>
      </c>
      <c r="G36" s="194" t="s">
        <v>5</v>
      </c>
      <c r="H36" s="195"/>
    </row>
    <row r="37" spans="1:8" ht="27" customHeight="1" thickBot="1">
      <c r="A37" s="341"/>
      <c r="B37" s="344"/>
      <c r="C37" s="351"/>
      <c r="D37" s="205" t="s">
        <v>99</v>
      </c>
      <c r="E37" s="56" t="s">
        <v>5</v>
      </c>
      <c r="F37" s="57" t="s">
        <v>5</v>
      </c>
      <c r="G37" s="65" t="s">
        <v>5</v>
      </c>
      <c r="H37" s="190">
        <f>H11+H16+H21+H31+H36+H26</f>
        <v>0</v>
      </c>
    </row>
    <row r="38" spans="1:8" ht="26.25" customHeight="1" thickBot="1">
      <c r="A38" s="339">
        <v>2</v>
      </c>
      <c r="B38" s="342" t="s">
        <v>33</v>
      </c>
      <c r="C38" s="352"/>
      <c r="D38" s="203" t="s">
        <v>86</v>
      </c>
      <c r="E38" s="193" t="s">
        <v>5</v>
      </c>
      <c r="F38" s="193" t="s">
        <v>5</v>
      </c>
      <c r="G38" s="194" t="s">
        <v>5</v>
      </c>
      <c r="H38" s="195">
        <v>0</v>
      </c>
    </row>
    <row r="39" spans="1:8" ht="12.75" customHeight="1">
      <c r="A39" s="340"/>
      <c r="B39" s="343"/>
      <c r="C39" s="353"/>
      <c r="D39" s="37" t="s">
        <v>34</v>
      </c>
      <c r="E39" s="38"/>
      <c r="F39" s="39"/>
      <c r="G39" s="58"/>
      <c r="H39" s="184"/>
    </row>
    <row r="40" spans="1:8" ht="12.75" customHeight="1">
      <c r="A40" s="340"/>
      <c r="B40" s="343"/>
      <c r="C40" s="353"/>
      <c r="D40" s="40" t="s">
        <v>34</v>
      </c>
      <c r="E40" s="41"/>
      <c r="F40" s="42"/>
      <c r="G40" s="59"/>
      <c r="H40" s="185"/>
    </row>
    <row r="41" spans="1:8" ht="12.75" customHeight="1">
      <c r="A41" s="340"/>
      <c r="B41" s="343"/>
      <c r="C41" s="353"/>
      <c r="D41" s="40" t="s">
        <v>34</v>
      </c>
      <c r="E41" s="41"/>
      <c r="F41" s="42"/>
      <c r="G41" s="59"/>
      <c r="H41" s="185"/>
    </row>
    <row r="42" spans="1:8" ht="12.75" customHeight="1" thickBot="1">
      <c r="A42" s="340"/>
      <c r="B42" s="343"/>
      <c r="C42" s="353"/>
      <c r="D42" s="43" t="s">
        <v>34</v>
      </c>
      <c r="E42" s="44"/>
      <c r="F42" s="45"/>
      <c r="G42" s="60"/>
      <c r="H42" s="186"/>
    </row>
    <row r="43" spans="1:8" ht="27" customHeight="1" thickBot="1">
      <c r="A43" s="340"/>
      <c r="B43" s="343"/>
      <c r="C43" s="353"/>
      <c r="D43" s="203" t="s">
        <v>87</v>
      </c>
      <c r="E43" s="193" t="s">
        <v>5</v>
      </c>
      <c r="F43" s="193" t="s">
        <v>5</v>
      </c>
      <c r="G43" s="194" t="s">
        <v>5</v>
      </c>
      <c r="H43" s="195">
        <f>SUM(H44:H47)</f>
        <v>0</v>
      </c>
    </row>
    <row r="44" spans="1:8" ht="14.25" customHeight="1">
      <c r="A44" s="340"/>
      <c r="B44" s="343"/>
      <c r="C44" s="353"/>
      <c r="D44" s="37" t="s">
        <v>34</v>
      </c>
      <c r="E44" s="46"/>
      <c r="F44" s="47"/>
      <c r="G44" s="58"/>
      <c r="H44" s="184"/>
    </row>
    <row r="45" spans="1:8" ht="14.25" customHeight="1">
      <c r="A45" s="340"/>
      <c r="B45" s="343"/>
      <c r="C45" s="353"/>
      <c r="D45" s="40" t="s">
        <v>34</v>
      </c>
      <c r="E45" s="48"/>
      <c r="F45" s="45"/>
      <c r="G45" s="61"/>
      <c r="H45" s="185"/>
    </row>
    <row r="46" spans="1:8" ht="14.25" customHeight="1">
      <c r="A46" s="340"/>
      <c r="B46" s="343"/>
      <c r="C46" s="353"/>
      <c r="D46" s="40" t="s">
        <v>34</v>
      </c>
      <c r="E46" s="48"/>
      <c r="F46" s="45"/>
      <c r="G46" s="61"/>
      <c r="H46" s="185"/>
    </row>
    <row r="47" spans="1:8" ht="14.25" customHeight="1" thickBot="1">
      <c r="A47" s="340"/>
      <c r="B47" s="343"/>
      <c r="C47" s="353"/>
      <c r="D47" s="43" t="s">
        <v>34</v>
      </c>
      <c r="E47" s="49"/>
      <c r="F47" s="45"/>
      <c r="G47" s="60"/>
      <c r="H47" s="186"/>
    </row>
    <row r="48" spans="1:8" ht="19.5" customHeight="1" thickBot="1">
      <c r="A48" s="340"/>
      <c r="B48" s="343"/>
      <c r="C48" s="353"/>
      <c r="D48" s="204" t="s">
        <v>91</v>
      </c>
      <c r="E48" s="193" t="s">
        <v>5</v>
      </c>
      <c r="F48" s="193" t="s">
        <v>5</v>
      </c>
      <c r="G48" s="194" t="s">
        <v>5</v>
      </c>
      <c r="H48" s="195">
        <f>SUM(H49:H52)</f>
        <v>0</v>
      </c>
    </row>
    <row r="49" spans="1:8" ht="13.5" customHeight="1">
      <c r="A49" s="340"/>
      <c r="B49" s="343"/>
      <c r="C49" s="353"/>
      <c r="D49" s="37" t="s">
        <v>34</v>
      </c>
      <c r="E49" s="50"/>
      <c r="F49" s="51"/>
      <c r="G49" s="62"/>
      <c r="H49" s="187"/>
    </row>
    <row r="50" spans="1:8" ht="13.5" customHeight="1">
      <c r="A50" s="340"/>
      <c r="B50" s="343"/>
      <c r="C50" s="353"/>
      <c r="D50" s="40" t="s">
        <v>34</v>
      </c>
      <c r="E50" s="52"/>
      <c r="F50" s="53"/>
      <c r="G50" s="63"/>
      <c r="H50" s="188"/>
    </row>
    <row r="51" spans="1:8" ht="13.5" customHeight="1">
      <c r="A51" s="340"/>
      <c r="B51" s="343"/>
      <c r="C51" s="353"/>
      <c r="D51" s="40" t="s">
        <v>34</v>
      </c>
      <c r="E51" s="52"/>
      <c r="F51" s="53"/>
      <c r="G51" s="63"/>
      <c r="H51" s="188"/>
    </row>
    <row r="52" spans="1:8" ht="13.5" customHeight="1" thickBot="1">
      <c r="A52" s="340"/>
      <c r="B52" s="343"/>
      <c r="C52" s="353"/>
      <c r="D52" s="43" t="s">
        <v>34</v>
      </c>
      <c r="E52" s="54"/>
      <c r="F52" s="55"/>
      <c r="G52" s="64"/>
      <c r="H52" s="189"/>
    </row>
    <row r="53" spans="1:8" ht="27.75" customHeight="1" thickBot="1">
      <c r="A53" s="340"/>
      <c r="B53" s="343"/>
      <c r="C53" s="353"/>
      <c r="D53" s="203" t="s">
        <v>92</v>
      </c>
      <c r="E53" s="193" t="s">
        <v>5</v>
      </c>
      <c r="F53" s="193" t="s">
        <v>5</v>
      </c>
      <c r="G53" s="194" t="s">
        <v>5</v>
      </c>
      <c r="H53" s="195">
        <f>SUM(H54:H57)</f>
        <v>0</v>
      </c>
    </row>
    <row r="54" spans="1:8" ht="12.75" customHeight="1">
      <c r="A54" s="340"/>
      <c r="B54" s="343"/>
      <c r="C54" s="353"/>
      <c r="D54" s="37" t="s">
        <v>34</v>
      </c>
      <c r="E54" s="50"/>
      <c r="F54" s="51"/>
      <c r="G54" s="62"/>
      <c r="H54" s="187"/>
    </row>
    <row r="55" spans="1:8" ht="12.75" customHeight="1">
      <c r="A55" s="340"/>
      <c r="B55" s="343"/>
      <c r="C55" s="353"/>
      <c r="D55" s="40" t="s">
        <v>34</v>
      </c>
      <c r="E55" s="52"/>
      <c r="F55" s="53"/>
      <c r="G55" s="63"/>
      <c r="H55" s="188"/>
    </row>
    <row r="56" spans="1:8" ht="12.75" customHeight="1">
      <c r="A56" s="340"/>
      <c r="B56" s="343"/>
      <c r="C56" s="353"/>
      <c r="D56" s="40" t="s">
        <v>34</v>
      </c>
      <c r="E56" s="52"/>
      <c r="F56" s="53"/>
      <c r="G56" s="63"/>
      <c r="H56" s="188"/>
    </row>
    <row r="57" spans="1:8" ht="12.75" customHeight="1" thickBot="1">
      <c r="A57" s="340"/>
      <c r="B57" s="343"/>
      <c r="C57" s="353"/>
      <c r="D57" s="43" t="s">
        <v>34</v>
      </c>
      <c r="E57" s="54"/>
      <c r="F57" s="55"/>
      <c r="G57" s="64"/>
      <c r="H57" s="189"/>
    </row>
    <row r="58" spans="1:8" ht="27.75" customHeight="1" thickBot="1">
      <c r="A58" s="340"/>
      <c r="B58" s="343"/>
      <c r="C58" s="353"/>
      <c r="D58" s="203" t="s">
        <v>93</v>
      </c>
      <c r="E58" s="193" t="s">
        <v>5</v>
      </c>
      <c r="F58" s="193" t="s">
        <v>5</v>
      </c>
      <c r="G58" s="194" t="s">
        <v>5</v>
      </c>
      <c r="H58" s="195">
        <f>SUM(H59:H61)</f>
        <v>0</v>
      </c>
    </row>
    <row r="59" spans="1:8" ht="12.75" customHeight="1">
      <c r="A59" s="340"/>
      <c r="B59" s="343"/>
      <c r="C59" s="353"/>
      <c r="D59" s="37" t="s">
        <v>34</v>
      </c>
      <c r="E59" s="50"/>
      <c r="F59" s="51"/>
      <c r="G59" s="62"/>
      <c r="H59" s="187"/>
    </row>
    <row r="60" spans="1:8" ht="12.75" customHeight="1">
      <c r="A60" s="340"/>
      <c r="B60" s="343"/>
      <c r="C60" s="353"/>
      <c r="D60" s="40" t="s">
        <v>34</v>
      </c>
      <c r="E60" s="52"/>
      <c r="F60" s="53"/>
      <c r="G60" s="63"/>
      <c r="H60" s="188"/>
    </row>
    <row r="61" spans="1:8" ht="12.75" customHeight="1">
      <c r="A61" s="340"/>
      <c r="B61" s="343"/>
      <c r="C61" s="353"/>
      <c r="D61" s="40" t="s">
        <v>34</v>
      </c>
      <c r="E61" s="52"/>
      <c r="F61" s="53"/>
      <c r="G61" s="63"/>
      <c r="H61" s="188"/>
    </row>
    <row r="62" spans="1:8" ht="24" customHeight="1" thickBot="1">
      <c r="A62" s="340"/>
      <c r="B62" s="343"/>
      <c r="C62" s="353"/>
      <c r="D62" s="196" t="s">
        <v>98</v>
      </c>
      <c r="E62" s="197"/>
      <c r="F62" s="198"/>
      <c r="G62" s="199"/>
      <c r="H62" s="200" t="e">
        <f>ROUND(H58/(H38+H43+H48+H53)*100,2)</f>
        <v>#DIV/0!</v>
      </c>
    </row>
    <row r="63" spans="1:8" ht="41.25" customHeight="1" thickBot="1">
      <c r="A63" s="340"/>
      <c r="B63" s="343"/>
      <c r="C63" s="353"/>
      <c r="D63" s="203" t="s">
        <v>95</v>
      </c>
      <c r="E63" s="193" t="s">
        <v>5</v>
      </c>
      <c r="F63" s="193" t="s">
        <v>5</v>
      </c>
      <c r="G63" s="194" t="s">
        <v>5</v>
      </c>
      <c r="H63" s="195"/>
    </row>
    <row r="64" spans="1:8" ht="27" customHeight="1" thickBot="1">
      <c r="A64" s="341"/>
      <c r="B64" s="344"/>
      <c r="C64" s="354"/>
      <c r="D64" s="205" t="s">
        <v>99</v>
      </c>
      <c r="E64" s="56" t="s">
        <v>5</v>
      </c>
      <c r="F64" s="57" t="s">
        <v>5</v>
      </c>
      <c r="G64" s="65" t="s">
        <v>5</v>
      </c>
      <c r="H64" s="190">
        <f>H38+H43+H48+H58+H63+H53</f>
        <v>0</v>
      </c>
    </row>
    <row r="67" ht="15.75">
      <c r="A67" s="179" t="s">
        <v>88</v>
      </c>
    </row>
    <row r="68" ht="15.75">
      <c r="A68" s="179" t="s">
        <v>103</v>
      </c>
    </row>
    <row r="69" spans="1:8" ht="15.75">
      <c r="A69" s="348" t="s">
        <v>102</v>
      </c>
      <c r="B69" s="348"/>
      <c r="C69" s="348"/>
      <c r="D69" s="348"/>
      <c r="E69" s="348"/>
      <c r="F69" s="348"/>
      <c r="G69" s="348"/>
      <c r="H69" s="348"/>
    </row>
    <row r="70" spans="1:8" ht="69.75" customHeight="1">
      <c r="A70" s="347" t="s">
        <v>89</v>
      </c>
      <c r="B70" s="347"/>
      <c r="C70" s="347"/>
      <c r="D70" s="347"/>
      <c r="E70" s="347"/>
      <c r="F70" s="347"/>
      <c r="G70" s="347"/>
      <c r="H70" s="347"/>
    </row>
    <row r="71" spans="1:8" ht="33" customHeight="1">
      <c r="A71" s="347" t="s">
        <v>90</v>
      </c>
      <c r="B71" s="347"/>
      <c r="C71" s="347"/>
      <c r="D71" s="347"/>
      <c r="E71" s="347"/>
      <c r="F71" s="347"/>
      <c r="G71" s="347"/>
      <c r="H71" s="347"/>
    </row>
    <row r="72" spans="1:8" ht="52.5" customHeight="1">
      <c r="A72" s="347" t="s">
        <v>94</v>
      </c>
      <c r="B72" s="347"/>
      <c r="C72" s="347"/>
      <c r="D72" s="347"/>
      <c r="E72" s="347"/>
      <c r="F72" s="347"/>
      <c r="G72" s="347"/>
      <c r="H72" s="347"/>
    </row>
    <row r="73" spans="1:8" ht="37.5" customHeight="1">
      <c r="A73" s="347" t="s">
        <v>96</v>
      </c>
      <c r="B73" s="347"/>
      <c r="C73" s="347"/>
      <c r="D73" s="347"/>
      <c r="E73" s="347"/>
      <c r="F73" s="347"/>
      <c r="G73" s="347"/>
      <c r="H73" s="347"/>
    </row>
    <row r="74" spans="1:10" s="29" customFormat="1" ht="31.5" customHeight="1">
      <c r="A74" s="337" t="s">
        <v>97</v>
      </c>
      <c r="B74" s="337"/>
      <c r="C74" s="337"/>
      <c r="D74" s="337"/>
      <c r="E74" s="337"/>
      <c r="F74" s="337"/>
      <c r="G74" s="337"/>
      <c r="H74" s="337"/>
      <c r="J74" s="138"/>
    </row>
    <row r="75" spans="1:8" s="29" customFormat="1" ht="30.75" customHeight="1">
      <c r="A75" s="337" t="s">
        <v>299</v>
      </c>
      <c r="B75" s="337"/>
      <c r="C75" s="337"/>
      <c r="D75" s="337"/>
      <c r="E75" s="337"/>
      <c r="F75" s="337"/>
      <c r="G75" s="337"/>
      <c r="H75" s="337"/>
    </row>
    <row r="76" s="29" customFormat="1" ht="21.75" customHeight="1">
      <c r="H76" s="191"/>
    </row>
    <row r="77" spans="1:8" s="201" customFormat="1" ht="13.5" customHeight="1">
      <c r="A77" s="336" t="s">
        <v>4</v>
      </c>
      <c r="B77" s="336"/>
      <c r="C77" s="336"/>
      <c r="D77" s="336"/>
      <c r="E77" s="336"/>
      <c r="F77" s="336"/>
      <c r="H77" s="202"/>
    </row>
    <row r="78" spans="2:8" s="201" customFormat="1" ht="12.75">
      <c r="B78" s="201" t="s">
        <v>8</v>
      </c>
      <c r="D78" s="201" t="s">
        <v>9</v>
      </c>
      <c r="G78" s="201" t="s">
        <v>11</v>
      </c>
      <c r="H78" s="202"/>
    </row>
    <row r="79" s="201" customFormat="1" ht="12.75">
      <c r="H79" s="202"/>
    </row>
    <row r="80" s="201" customFormat="1" ht="12.75">
      <c r="H80" s="202"/>
    </row>
    <row r="81" spans="4:8" s="201" customFormat="1" ht="12.75">
      <c r="D81" s="201" t="s">
        <v>10</v>
      </c>
      <c r="H81" s="202"/>
    </row>
    <row r="82" s="1" customFormat="1" ht="12.75">
      <c r="H82" s="192"/>
    </row>
  </sheetData>
  <sheetProtection/>
  <mergeCells count="16">
    <mergeCell ref="C11:C37"/>
    <mergeCell ref="C38:C64"/>
    <mergeCell ref="A75:H75"/>
    <mergeCell ref="A71:H71"/>
    <mergeCell ref="A72:H72"/>
    <mergeCell ref="A73:H73"/>
    <mergeCell ref="A77:F77"/>
    <mergeCell ref="A74:H74"/>
    <mergeCell ref="A3:H3"/>
    <mergeCell ref="A11:A37"/>
    <mergeCell ref="B11:B37"/>
    <mergeCell ref="A38:A64"/>
    <mergeCell ref="B38:B64"/>
    <mergeCell ref="A4:H4"/>
    <mergeCell ref="A70:H70"/>
    <mergeCell ref="A69:H69"/>
  </mergeCells>
  <printOptions horizontalCentered="1"/>
  <pageMargins left="0.4" right="0.28" top="0.26" bottom="0.32" header="0.26" footer="0.32"/>
  <pageSetup horizontalDpi="600" verticalDpi="600" orientation="portrait" paperSize="9" scale="70"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sheetPr>
    <tabColor indexed="17"/>
  </sheetPr>
  <dimension ref="A1:I29"/>
  <sheetViews>
    <sheetView zoomScalePageLayoutView="0" workbookViewId="0" topLeftCell="A16">
      <selection activeCell="F28" sqref="F28"/>
    </sheetView>
  </sheetViews>
  <sheetFormatPr defaultColWidth="9.140625" defaultRowHeight="12.75"/>
  <cols>
    <col min="1" max="1" width="5.8515625" style="1" customWidth="1"/>
    <col min="2" max="2" width="31.421875" style="1" customWidth="1"/>
    <col min="3" max="3" width="11.8515625" style="1" customWidth="1"/>
    <col min="4" max="4" width="32.28125" style="1" customWidth="1"/>
    <col min="5" max="5" width="13.28125" style="1" customWidth="1"/>
    <col min="6" max="7" width="21.00390625" style="1" customWidth="1"/>
    <col min="8" max="8" width="19.00390625" style="1" customWidth="1"/>
    <col min="9" max="16384" width="9.140625" style="1" customWidth="1"/>
  </cols>
  <sheetData>
    <row r="1" spans="1:8" ht="18">
      <c r="A1" s="67" t="s">
        <v>13</v>
      </c>
      <c r="E1" s="2"/>
      <c r="F1" s="2"/>
      <c r="G1" s="2"/>
      <c r="H1" s="28" t="s">
        <v>111</v>
      </c>
    </row>
    <row r="2" spans="5:7" ht="12.75">
      <c r="E2" s="14"/>
      <c r="F2" s="14"/>
      <c r="G2" s="14"/>
    </row>
    <row r="4" spans="1:8" ht="92.25" customHeight="1">
      <c r="A4" s="365" t="s">
        <v>125</v>
      </c>
      <c r="B4" s="365"/>
      <c r="C4" s="365"/>
      <c r="D4" s="365"/>
      <c r="E4" s="365"/>
      <c r="F4" s="365"/>
      <c r="G4" s="365"/>
      <c r="H4" s="365"/>
    </row>
    <row r="5" spans="1:8" ht="32.25" customHeight="1">
      <c r="A5" s="212" t="s">
        <v>116</v>
      </c>
      <c r="B5" s="134"/>
      <c r="C5" s="134"/>
      <c r="D5" s="134"/>
      <c r="E5" s="134"/>
      <c r="F5" s="134"/>
      <c r="G5" s="134"/>
      <c r="H5" s="134"/>
    </row>
    <row r="6" spans="1:8" ht="8.25" customHeight="1" thickBot="1">
      <c r="A6" s="140"/>
      <c r="B6" s="134"/>
      <c r="C6" s="134"/>
      <c r="D6" s="134"/>
      <c r="E6" s="134"/>
      <c r="F6" s="134"/>
      <c r="G6" s="134"/>
      <c r="H6" s="134"/>
    </row>
    <row r="7" spans="1:8" ht="13.5" customHeight="1">
      <c r="A7" s="362" t="s">
        <v>6</v>
      </c>
      <c r="B7" s="360" t="s">
        <v>19</v>
      </c>
      <c r="C7" s="358" t="s">
        <v>104</v>
      </c>
      <c r="D7" s="358" t="s">
        <v>115</v>
      </c>
      <c r="E7" s="360" t="s">
        <v>114</v>
      </c>
      <c r="F7" s="360" t="s">
        <v>107</v>
      </c>
      <c r="G7" s="360" t="s">
        <v>308</v>
      </c>
      <c r="H7" s="360" t="s">
        <v>106</v>
      </c>
    </row>
    <row r="8" spans="1:8" ht="103.5" customHeight="1" thickBot="1">
      <c r="A8" s="363"/>
      <c r="B8" s="361"/>
      <c r="C8" s="359"/>
      <c r="D8" s="359"/>
      <c r="E8" s="361"/>
      <c r="F8" s="361"/>
      <c r="G8" s="361"/>
      <c r="H8" s="361"/>
    </row>
    <row r="9" spans="1:8" s="108" customFormat="1" ht="12.75" customHeight="1" thickBot="1">
      <c r="A9" s="143">
        <v>0</v>
      </c>
      <c r="B9" s="143">
        <v>1</v>
      </c>
      <c r="C9" s="143">
        <v>2</v>
      </c>
      <c r="D9" s="143">
        <v>3</v>
      </c>
      <c r="E9" s="144">
        <v>4</v>
      </c>
      <c r="F9" s="156">
        <v>5</v>
      </c>
      <c r="G9" s="156" t="s">
        <v>309</v>
      </c>
      <c r="H9" s="144" t="s">
        <v>105</v>
      </c>
    </row>
    <row r="10" spans="1:8" s="10" customFormat="1" ht="18.75" customHeight="1">
      <c r="A10" s="362">
        <v>1</v>
      </c>
      <c r="B10" s="369" t="s">
        <v>48</v>
      </c>
      <c r="C10" s="208"/>
      <c r="D10" s="145" t="s">
        <v>60</v>
      </c>
      <c r="E10" s="146"/>
      <c r="F10" s="157">
        <f>MIN(E10:E10)</f>
        <v>0</v>
      </c>
      <c r="G10" s="157"/>
      <c r="H10" s="71">
        <f>ROUND(E10*F10,2)</f>
        <v>0</v>
      </c>
    </row>
    <row r="11" spans="1:8" s="10" customFormat="1" ht="18.75" customHeight="1">
      <c r="A11" s="367"/>
      <c r="B11" s="356"/>
      <c r="C11" s="208"/>
      <c r="D11" s="145" t="s">
        <v>34</v>
      </c>
      <c r="E11" s="146"/>
      <c r="F11" s="157">
        <f>MIN(E11:E11)</f>
        <v>0</v>
      </c>
      <c r="G11" s="157"/>
      <c r="H11" s="71">
        <f aca="true" t="shared" si="0" ref="H11:H17">ROUND(E11*F11,2)</f>
        <v>0</v>
      </c>
    </row>
    <row r="12" spans="1:8" s="10" customFormat="1" ht="18.75" customHeight="1">
      <c r="A12" s="367"/>
      <c r="B12" s="356"/>
      <c r="C12" s="208"/>
      <c r="D12" s="145" t="s">
        <v>34</v>
      </c>
      <c r="E12" s="146"/>
      <c r="F12" s="157">
        <f aca="true" t="shared" si="1" ref="F12:F17">MIN(E12:E12)</f>
        <v>0</v>
      </c>
      <c r="G12" s="157"/>
      <c r="H12" s="71">
        <f t="shared" si="0"/>
        <v>0</v>
      </c>
    </row>
    <row r="13" spans="1:8" s="10" customFormat="1" ht="18.75" customHeight="1">
      <c r="A13" s="368"/>
      <c r="B13" s="357"/>
      <c r="C13" s="208"/>
      <c r="D13" s="145" t="s">
        <v>34</v>
      </c>
      <c r="E13" s="146"/>
      <c r="F13" s="157">
        <f t="shared" si="1"/>
        <v>0</v>
      </c>
      <c r="G13" s="157"/>
      <c r="H13" s="71">
        <f t="shared" si="0"/>
        <v>0</v>
      </c>
    </row>
    <row r="14" spans="1:8" s="10" customFormat="1" ht="18.75" customHeight="1">
      <c r="A14" s="373">
        <v>2</v>
      </c>
      <c r="B14" s="355" t="s">
        <v>48</v>
      </c>
      <c r="C14" s="208"/>
      <c r="D14" s="145" t="s">
        <v>34</v>
      </c>
      <c r="E14" s="146"/>
      <c r="F14" s="157">
        <f t="shared" si="1"/>
        <v>0</v>
      </c>
      <c r="G14" s="157"/>
      <c r="H14" s="71">
        <f t="shared" si="0"/>
        <v>0</v>
      </c>
    </row>
    <row r="15" spans="1:8" s="10" customFormat="1" ht="18.75" customHeight="1">
      <c r="A15" s="367"/>
      <c r="B15" s="356"/>
      <c r="C15" s="208"/>
      <c r="D15" s="145" t="s">
        <v>34</v>
      </c>
      <c r="E15" s="146"/>
      <c r="F15" s="157">
        <f t="shared" si="1"/>
        <v>0</v>
      </c>
      <c r="G15" s="157"/>
      <c r="H15" s="71">
        <f t="shared" si="0"/>
        <v>0</v>
      </c>
    </row>
    <row r="16" spans="1:8" s="10" customFormat="1" ht="18.75" customHeight="1">
      <c r="A16" s="367"/>
      <c r="B16" s="356"/>
      <c r="C16" s="208"/>
      <c r="D16" s="145" t="s">
        <v>34</v>
      </c>
      <c r="E16" s="146"/>
      <c r="F16" s="157">
        <f t="shared" si="1"/>
        <v>0</v>
      </c>
      <c r="G16" s="157"/>
      <c r="H16" s="71">
        <f t="shared" si="0"/>
        <v>0</v>
      </c>
    </row>
    <row r="17" spans="1:8" s="10" customFormat="1" ht="18.75" customHeight="1">
      <c r="A17" s="368"/>
      <c r="B17" s="357"/>
      <c r="C17" s="208"/>
      <c r="D17" s="145" t="s">
        <v>34</v>
      </c>
      <c r="E17" s="146"/>
      <c r="F17" s="157">
        <f t="shared" si="1"/>
        <v>0</v>
      </c>
      <c r="G17" s="157"/>
      <c r="H17" s="71">
        <f t="shared" si="0"/>
        <v>0</v>
      </c>
    </row>
    <row r="18" spans="1:8" s="10" customFormat="1" ht="18.75" customHeight="1">
      <c r="A18" s="371" t="s">
        <v>99</v>
      </c>
      <c r="B18" s="372"/>
      <c r="C18" s="158" t="s">
        <v>62</v>
      </c>
      <c r="D18" s="158" t="s">
        <v>62</v>
      </c>
      <c r="E18" s="159">
        <f>SUM(E10:E17)</f>
        <v>0</v>
      </c>
      <c r="F18" s="159" t="s">
        <v>62</v>
      </c>
      <c r="G18" s="159" t="s">
        <v>62</v>
      </c>
      <c r="H18" s="160">
        <f>SUM(H10:H17)</f>
        <v>0</v>
      </c>
    </row>
    <row r="19" spans="1:8" ht="22.5" customHeight="1">
      <c r="A19" s="26"/>
      <c r="B19" s="26"/>
      <c r="C19" s="26"/>
      <c r="D19" s="27"/>
      <c r="E19" s="69"/>
      <c r="F19" s="69"/>
      <c r="G19" s="69"/>
      <c r="H19" s="69"/>
    </row>
    <row r="20" spans="1:8" s="213" customFormat="1" ht="33" customHeight="1">
      <c r="A20" s="366" t="s">
        <v>112</v>
      </c>
      <c r="B20" s="366"/>
      <c r="C20" s="366"/>
      <c r="D20" s="366"/>
      <c r="E20" s="366"/>
      <c r="F20" s="366"/>
      <c r="G20" s="366"/>
      <c r="H20" s="366"/>
    </row>
    <row r="21" spans="1:8" s="211" customFormat="1" ht="35.25" customHeight="1">
      <c r="A21" s="370" t="s">
        <v>113</v>
      </c>
      <c r="B21" s="370"/>
      <c r="C21" s="370"/>
      <c r="D21" s="370"/>
      <c r="E21" s="370"/>
      <c r="F21" s="370"/>
      <c r="G21" s="370"/>
      <c r="H21" s="370"/>
    </row>
    <row r="22" spans="1:8" ht="37.5" customHeight="1">
      <c r="A22" s="142"/>
      <c r="B22" s="142"/>
      <c r="C22" s="142"/>
      <c r="D22" s="73"/>
      <c r="E22" s="73"/>
      <c r="F22" s="73"/>
      <c r="G22" s="73"/>
      <c r="H22" s="73"/>
    </row>
    <row r="23" s="67" customFormat="1" ht="24" customHeight="1">
      <c r="A23" s="67" t="s">
        <v>23</v>
      </c>
    </row>
    <row r="24" s="67" customFormat="1" ht="15.75"/>
    <row r="25" spans="1:5" s="67" customFormat="1" ht="13.5" customHeight="1">
      <c r="A25" s="364" t="s">
        <v>4</v>
      </c>
      <c r="B25" s="364"/>
      <c r="C25" s="364"/>
      <c r="D25" s="364"/>
      <c r="E25" s="364"/>
    </row>
    <row r="26" spans="2:6" s="67" customFormat="1" ht="15.75">
      <c r="B26" s="67" t="s">
        <v>8</v>
      </c>
      <c r="D26" s="67" t="s">
        <v>9</v>
      </c>
      <c r="F26" s="67" t="s">
        <v>11</v>
      </c>
    </row>
    <row r="27" s="67" customFormat="1" ht="15.75"/>
    <row r="28" s="67" customFormat="1" ht="15.75">
      <c r="D28" s="67" t="s">
        <v>10</v>
      </c>
    </row>
    <row r="29" spans="8:9" s="67" customFormat="1" ht="15.75">
      <c r="H29" s="23"/>
      <c r="I29" s="23"/>
    </row>
    <row r="30" s="67" customFormat="1" ht="15.75"/>
  </sheetData>
  <sheetProtection/>
  <mergeCells count="17">
    <mergeCell ref="A25:E25"/>
    <mergeCell ref="A4:H4"/>
    <mergeCell ref="A20:H20"/>
    <mergeCell ref="B7:B8"/>
    <mergeCell ref="D7:D8"/>
    <mergeCell ref="A10:A13"/>
    <mergeCell ref="B10:B13"/>
    <mergeCell ref="A21:H21"/>
    <mergeCell ref="A18:B18"/>
    <mergeCell ref="A14:A17"/>
    <mergeCell ref="B14:B17"/>
    <mergeCell ref="C7:C8"/>
    <mergeCell ref="H7:H8"/>
    <mergeCell ref="A7:A8"/>
    <mergeCell ref="E7:E8"/>
    <mergeCell ref="F7:F8"/>
    <mergeCell ref="G7:G8"/>
  </mergeCells>
  <printOptions horizontalCentered="1"/>
  <pageMargins left="0.17" right="0.28" top="0.26" bottom="0.17" header="0.26" footer="0.32"/>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indexed="17"/>
  </sheetPr>
  <dimension ref="A1:J29"/>
  <sheetViews>
    <sheetView zoomScalePageLayoutView="0" workbookViewId="0" topLeftCell="C10">
      <selection activeCell="G28" sqref="G28"/>
    </sheetView>
  </sheetViews>
  <sheetFormatPr defaultColWidth="9.140625" defaultRowHeight="12.75"/>
  <cols>
    <col min="1" max="1" width="5.8515625" style="1" customWidth="1"/>
    <col min="2" max="3" width="31.421875" style="1" customWidth="1"/>
    <col min="4" max="4" width="11.8515625" style="1" customWidth="1"/>
    <col min="5" max="5" width="27.57421875" style="1" customWidth="1"/>
    <col min="6" max="6" width="13.28125" style="1" customWidth="1"/>
    <col min="7" max="8" width="21.00390625" style="1" customWidth="1"/>
    <col min="9" max="9" width="19.00390625" style="1" customWidth="1"/>
    <col min="10" max="16384" width="9.140625" style="1" customWidth="1"/>
  </cols>
  <sheetData>
    <row r="1" spans="1:9" ht="18">
      <c r="A1" s="67" t="s">
        <v>13</v>
      </c>
      <c r="F1" s="2"/>
      <c r="G1" s="2"/>
      <c r="H1" s="2"/>
      <c r="I1" s="28" t="s">
        <v>117</v>
      </c>
    </row>
    <row r="2" spans="6:8" ht="12.75">
      <c r="F2" s="14"/>
      <c r="G2" s="14"/>
      <c r="H2" s="14"/>
    </row>
    <row r="4" spans="1:9" ht="90.75" customHeight="1">
      <c r="A4" s="365" t="s">
        <v>126</v>
      </c>
      <c r="B4" s="365"/>
      <c r="C4" s="365"/>
      <c r="D4" s="365"/>
      <c r="E4" s="365"/>
      <c r="F4" s="365"/>
      <c r="G4" s="365"/>
      <c r="H4" s="365"/>
      <c r="I4" s="365"/>
    </row>
    <row r="5" spans="1:9" ht="32.25" customHeight="1">
      <c r="A5" s="212" t="s">
        <v>118</v>
      </c>
      <c r="B5" s="134"/>
      <c r="C5" s="134"/>
      <c r="D5" s="134"/>
      <c r="E5" s="134"/>
      <c r="F5" s="134"/>
      <c r="G5" s="134"/>
      <c r="H5" s="134"/>
      <c r="I5" s="134"/>
    </row>
    <row r="6" spans="1:9" ht="8.25" customHeight="1" thickBot="1">
      <c r="A6" s="140"/>
      <c r="B6" s="134"/>
      <c r="C6" s="134"/>
      <c r="D6" s="134"/>
      <c r="E6" s="134"/>
      <c r="F6" s="134"/>
      <c r="G6" s="134"/>
      <c r="H6" s="134"/>
      <c r="I6" s="134"/>
    </row>
    <row r="7" spans="1:9" ht="13.5" customHeight="1">
      <c r="A7" s="362" t="s">
        <v>6</v>
      </c>
      <c r="B7" s="360" t="s">
        <v>19</v>
      </c>
      <c r="C7" s="358" t="s">
        <v>120</v>
      </c>
      <c r="D7" s="358" t="s">
        <v>119</v>
      </c>
      <c r="E7" s="358" t="s">
        <v>121</v>
      </c>
      <c r="F7" s="360" t="s">
        <v>123</v>
      </c>
      <c r="G7" s="360" t="s">
        <v>124</v>
      </c>
      <c r="H7" s="360" t="s">
        <v>308</v>
      </c>
      <c r="I7" s="360" t="s">
        <v>106</v>
      </c>
    </row>
    <row r="8" spans="1:9" ht="103.5" customHeight="1" thickBot="1">
      <c r="A8" s="363"/>
      <c r="B8" s="361"/>
      <c r="C8" s="359"/>
      <c r="D8" s="359"/>
      <c r="E8" s="359"/>
      <c r="F8" s="361"/>
      <c r="G8" s="361"/>
      <c r="H8" s="361"/>
      <c r="I8" s="361"/>
    </row>
    <row r="9" spans="1:9" s="108" customFormat="1" ht="12.75" customHeight="1" thickBot="1">
      <c r="A9" s="143">
        <v>0</v>
      </c>
      <c r="B9" s="143">
        <v>1</v>
      </c>
      <c r="C9" s="143">
        <v>2</v>
      </c>
      <c r="D9" s="143">
        <v>3</v>
      </c>
      <c r="E9" s="143">
        <v>4</v>
      </c>
      <c r="F9" s="144">
        <v>5</v>
      </c>
      <c r="G9" s="156">
        <v>6</v>
      </c>
      <c r="H9" s="156" t="s">
        <v>310</v>
      </c>
      <c r="I9" s="144" t="s">
        <v>122</v>
      </c>
    </row>
    <row r="10" spans="1:9" s="10" customFormat="1" ht="18.75" customHeight="1">
      <c r="A10" s="362">
        <v>1</v>
      </c>
      <c r="B10" s="369" t="s">
        <v>48</v>
      </c>
      <c r="C10" s="145" t="s">
        <v>60</v>
      </c>
      <c r="D10" s="139"/>
      <c r="E10" s="224" t="s">
        <v>60</v>
      </c>
      <c r="F10" s="146"/>
      <c r="G10" s="157">
        <f>MIN(F10:F10)</f>
        <v>0</v>
      </c>
      <c r="H10" s="157"/>
      <c r="I10" s="71">
        <f>ROUND(F10*G10,2)</f>
        <v>0</v>
      </c>
    </row>
    <row r="11" spans="1:9" s="10" customFormat="1" ht="18.75" customHeight="1">
      <c r="A11" s="367"/>
      <c r="B11" s="356"/>
      <c r="C11" s="145" t="s">
        <v>34</v>
      </c>
      <c r="D11" s="25"/>
      <c r="E11" s="224" t="s">
        <v>34</v>
      </c>
      <c r="F11" s="146"/>
      <c r="G11" s="157">
        <f>MIN(F11:F11)</f>
        <v>0</v>
      </c>
      <c r="H11" s="157"/>
      <c r="I11" s="71">
        <f aca="true" t="shared" si="0" ref="I11:I17">ROUND(F11*G11,2)</f>
        <v>0</v>
      </c>
    </row>
    <row r="12" spans="1:9" s="10" customFormat="1" ht="18.75" customHeight="1">
      <c r="A12" s="367"/>
      <c r="B12" s="356"/>
      <c r="C12" s="145" t="s">
        <v>34</v>
      </c>
      <c r="D12" s="25"/>
      <c r="E12" s="224" t="s">
        <v>34</v>
      </c>
      <c r="F12" s="146"/>
      <c r="G12" s="157">
        <f aca="true" t="shared" si="1" ref="G12:G17">MIN(F12:F12)</f>
        <v>0</v>
      </c>
      <c r="H12" s="157"/>
      <c r="I12" s="71">
        <f t="shared" si="0"/>
        <v>0</v>
      </c>
    </row>
    <row r="13" spans="1:9" s="10" customFormat="1" ht="18.75" customHeight="1">
      <c r="A13" s="368"/>
      <c r="B13" s="357"/>
      <c r="C13" s="145" t="s">
        <v>34</v>
      </c>
      <c r="D13" s="25"/>
      <c r="E13" s="224" t="s">
        <v>34</v>
      </c>
      <c r="F13" s="146"/>
      <c r="G13" s="157">
        <f t="shared" si="1"/>
        <v>0</v>
      </c>
      <c r="H13" s="157"/>
      <c r="I13" s="71">
        <f t="shared" si="0"/>
        <v>0</v>
      </c>
    </row>
    <row r="14" spans="1:9" s="10" customFormat="1" ht="18.75" customHeight="1">
      <c r="A14" s="373">
        <v>2</v>
      </c>
      <c r="B14" s="355" t="s">
        <v>48</v>
      </c>
      <c r="C14" s="145" t="s">
        <v>60</v>
      </c>
      <c r="D14" s="25"/>
      <c r="E14" s="224" t="s">
        <v>60</v>
      </c>
      <c r="F14" s="146"/>
      <c r="G14" s="157">
        <f t="shared" si="1"/>
        <v>0</v>
      </c>
      <c r="H14" s="157"/>
      <c r="I14" s="71">
        <f t="shared" si="0"/>
        <v>0</v>
      </c>
    </row>
    <row r="15" spans="1:9" s="10" customFormat="1" ht="18.75" customHeight="1">
      <c r="A15" s="367"/>
      <c r="B15" s="356"/>
      <c r="C15" s="145" t="s">
        <v>34</v>
      </c>
      <c r="D15" s="25"/>
      <c r="E15" s="224" t="s">
        <v>34</v>
      </c>
      <c r="F15" s="146"/>
      <c r="G15" s="157">
        <f t="shared" si="1"/>
        <v>0</v>
      </c>
      <c r="H15" s="157"/>
      <c r="I15" s="71">
        <f t="shared" si="0"/>
        <v>0</v>
      </c>
    </row>
    <row r="16" spans="1:9" s="10" customFormat="1" ht="18.75" customHeight="1">
      <c r="A16" s="367"/>
      <c r="B16" s="356"/>
      <c r="C16" s="145" t="s">
        <v>34</v>
      </c>
      <c r="D16" s="25"/>
      <c r="E16" s="224" t="s">
        <v>34</v>
      </c>
      <c r="F16" s="146"/>
      <c r="G16" s="157">
        <f t="shared" si="1"/>
        <v>0</v>
      </c>
      <c r="H16" s="157"/>
      <c r="I16" s="71">
        <f t="shared" si="0"/>
        <v>0</v>
      </c>
    </row>
    <row r="17" spans="1:9" s="10" customFormat="1" ht="18.75" customHeight="1" thickBot="1">
      <c r="A17" s="367"/>
      <c r="B17" s="356"/>
      <c r="C17" s="218" t="s">
        <v>34</v>
      </c>
      <c r="D17" s="226"/>
      <c r="E17" s="225" t="s">
        <v>34</v>
      </c>
      <c r="F17" s="155"/>
      <c r="G17" s="219">
        <f t="shared" si="1"/>
        <v>0</v>
      </c>
      <c r="H17" s="219"/>
      <c r="I17" s="220">
        <f t="shared" si="0"/>
        <v>0</v>
      </c>
    </row>
    <row r="18" spans="1:9" s="10" customFormat="1" ht="18.75" customHeight="1" thickBot="1">
      <c r="A18" s="374" t="s">
        <v>99</v>
      </c>
      <c r="B18" s="375"/>
      <c r="C18" s="221" t="s">
        <v>62</v>
      </c>
      <c r="D18" s="221" t="s">
        <v>62</v>
      </c>
      <c r="E18" s="221" t="s">
        <v>62</v>
      </c>
      <c r="F18" s="222">
        <f>SUM(F10:F17)</f>
        <v>0</v>
      </c>
      <c r="G18" s="222" t="s">
        <v>62</v>
      </c>
      <c r="H18" s="222" t="s">
        <v>62</v>
      </c>
      <c r="I18" s="223">
        <f>SUM(I10:I17)</f>
        <v>0</v>
      </c>
    </row>
    <row r="19" spans="1:9" ht="22.5" customHeight="1">
      <c r="A19" s="26"/>
      <c r="B19" s="26"/>
      <c r="C19" s="26"/>
      <c r="D19" s="26"/>
      <c r="E19" s="27"/>
      <c r="F19" s="69"/>
      <c r="G19" s="69"/>
      <c r="H19" s="69"/>
      <c r="I19" s="69"/>
    </row>
    <row r="20" spans="1:9" s="213" customFormat="1" ht="33" customHeight="1">
      <c r="A20" s="366" t="s">
        <v>112</v>
      </c>
      <c r="B20" s="366"/>
      <c r="C20" s="366"/>
      <c r="D20" s="366"/>
      <c r="E20" s="366"/>
      <c r="F20" s="366"/>
      <c r="G20" s="366"/>
      <c r="H20" s="366"/>
      <c r="I20" s="366"/>
    </row>
    <row r="21" spans="1:9" s="211" customFormat="1" ht="35.25" customHeight="1">
      <c r="A21" s="370" t="s">
        <v>113</v>
      </c>
      <c r="B21" s="370"/>
      <c r="C21" s="370"/>
      <c r="D21" s="370"/>
      <c r="E21" s="370"/>
      <c r="F21" s="370"/>
      <c r="G21" s="370"/>
      <c r="H21" s="370"/>
      <c r="I21" s="370"/>
    </row>
    <row r="22" spans="1:9" ht="37.5" customHeight="1">
      <c r="A22" s="142"/>
      <c r="B22" s="142"/>
      <c r="C22" s="142"/>
      <c r="D22" s="142"/>
      <c r="E22" s="73"/>
      <c r="F22" s="73"/>
      <c r="G22" s="73"/>
      <c r="H22" s="73"/>
      <c r="I22" s="73"/>
    </row>
    <row r="23" s="67" customFormat="1" ht="24" customHeight="1">
      <c r="A23" s="67" t="s">
        <v>23</v>
      </c>
    </row>
    <row r="24" s="67" customFormat="1" ht="15.75"/>
    <row r="25" spans="1:6" s="67" customFormat="1" ht="13.5" customHeight="1">
      <c r="A25" s="364" t="s">
        <v>4</v>
      </c>
      <c r="B25" s="364"/>
      <c r="C25" s="364"/>
      <c r="D25" s="364"/>
      <c r="E25" s="364"/>
      <c r="F25" s="364"/>
    </row>
    <row r="26" spans="2:7" s="67" customFormat="1" ht="15.75">
      <c r="B26" s="67" t="s">
        <v>8</v>
      </c>
      <c r="E26" s="67" t="s">
        <v>9</v>
      </c>
      <c r="G26" s="67" t="s">
        <v>11</v>
      </c>
    </row>
    <row r="27" s="67" customFormat="1" ht="35.25" customHeight="1"/>
    <row r="28" s="67" customFormat="1" ht="15.75">
      <c r="E28" s="67" t="s">
        <v>10</v>
      </c>
    </row>
    <row r="29" spans="9:10" s="67" customFormat="1" ht="15.75">
      <c r="I29" s="23"/>
      <c r="J29" s="23"/>
    </row>
    <row r="30" s="67" customFormat="1" ht="15.75"/>
  </sheetData>
  <sheetProtection/>
  <mergeCells count="18">
    <mergeCell ref="A4:I4"/>
    <mergeCell ref="A7:A8"/>
    <mergeCell ref="B7:B8"/>
    <mergeCell ref="D7:D8"/>
    <mergeCell ref="E7:E8"/>
    <mergeCell ref="F7:F8"/>
    <mergeCell ref="G7:G8"/>
    <mergeCell ref="I7:I8"/>
    <mergeCell ref="A21:I21"/>
    <mergeCell ref="A25:F25"/>
    <mergeCell ref="C7:C8"/>
    <mergeCell ref="A10:A13"/>
    <mergeCell ref="B10:B13"/>
    <mergeCell ref="A14:A17"/>
    <mergeCell ref="B14:B17"/>
    <mergeCell ref="A18:B18"/>
    <mergeCell ref="A20:I20"/>
    <mergeCell ref="H7:H8"/>
  </mergeCells>
  <printOptions horizontalCentered="1"/>
  <pageMargins left="0.17" right="0.28" top="0.26" bottom="0.17" header="0.26" footer="0.3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Freddie</cp:lastModifiedBy>
  <cp:lastPrinted>2014-06-10T11:43:21Z</cp:lastPrinted>
  <dcterms:created xsi:type="dcterms:W3CDTF">1996-10-14T23:33:28Z</dcterms:created>
  <dcterms:modified xsi:type="dcterms:W3CDTF">2014-08-26T08:31:45Z</dcterms:modified>
  <cp:category/>
  <cp:version/>
  <cp:contentType/>
  <cp:contentStatus/>
</cp:coreProperties>
</file>