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5000" activeTab="1"/>
  </bookViews>
  <sheets>
    <sheet name="U(05)-15.09" sheetId="1" r:id="rId1"/>
    <sheet name="U(06)-30.09" sheetId="2" r:id="rId2"/>
    <sheet name="U-CV(06) 15.09" sheetId="3" r:id="rId3"/>
    <sheet name="PNS(06-P)- 28.09" sheetId="4" r:id="rId4"/>
    <sheet name="P-CV(06) 29.09" sheetId="5" r:id="rId5"/>
  </sheets>
  <definedNames/>
  <calcPr fullCalcOnLoad="1"/>
</workbook>
</file>

<file path=xl/sharedStrings.xml><?xml version="1.0" encoding="utf-8"?>
<sst xmlns="http://schemas.openxmlformats.org/spreadsheetml/2006/main" count="430" uniqueCount="144">
  <si>
    <t>TIP
DECONT</t>
  </si>
  <si>
    <t>HHS</t>
  </si>
  <si>
    <t>UNICE</t>
  </si>
  <si>
    <t>ALDC</t>
  </si>
  <si>
    <t>SC DUCFARM SRL</t>
  </si>
  <si>
    <t>DUCT</t>
  </si>
  <si>
    <t>DUCB</t>
  </si>
  <si>
    <t>DUCME</t>
  </si>
  <si>
    <t>DUCLP</t>
  </si>
  <si>
    <t>DUC</t>
  </si>
  <si>
    <t>DUCAV</t>
  </si>
  <si>
    <t>DUCU</t>
  </si>
  <si>
    <t>DUCMI</t>
  </si>
  <si>
    <t>DUCCF</t>
  </si>
  <si>
    <t>SC ANTISEPTICA SRL</t>
  </si>
  <si>
    <t>SC DELFARM SRL</t>
  </si>
  <si>
    <t>FADEL</t>
  </si>
  <si>
    <t>PNS</t>
  </si>
  <si>
    <t xml:space="preserve">SC MONADISFARM SRL </t>
  </si>
  <si>
    <t>MON</t>
  </si>
  <si>
    <t>ADAB</t>
  </si>
  <si>
    <t>ADAI</t>
  </si>
  <si>
    <t>SC FARMACIA TOMA SRL</t>
  </si>
  <si>
    <t>CJT</t>
  </si>
  <si>
    <t>SC FARMACIA VINCA SRL</t>
  </si>
  <si>
    <t>VINCA</t>
  </si>
  <si>
    <t>SC NAPOFARM SRL</t>
  </si>
  <si>
    <t>CJNAPCR</t>
  </si>
  <si>
    <t>CJNAPCL</t>
  </si>
  <si>
    <t>CJNAP</t>
  </si>
  <si>
    <t>SC PICAFARM SRL</t>
  </si>
  <si>
    <t>CJPFL</t>
  </si>
  <si>
    <t>PMV</t>
  </si>
  <si>
    <t>PBT</t>
  </si>
  <si>
    <t>SC ROOA IMPEX SRL</t>
  </si>
  <si>
    <t>CJRO</t>
  </si>
  <si>
    <t>SC RUSAV FARMACIE SRL</t>
  </si>
  <si>
    <t>RUSTM</t>
  </si>
  <si>
    <t>CJRUS</t>
  </si>
  <si>
    <t>SC SANLIV SRL</t>
  </si>
  <si>
    <t>CJSAN</t>
  </si>
  <si>
    <t>SC FILDAS TRADING SRL</t>
  </si>
  <si>
    <t>UNICE-CV</t>
  </si>
  <si>
    <t>PNS-CV</t>
  </si>
  <si>
    <t>SC MOCIU FARMACIE SRL</t>
  </si>
  <si>
    <t>CJMO</t>
  </si>
  <si>
    <t>SC CLADONIA  SRL</t>
  </si>
  <si>
    <t>CLAD</t>
  </si>
  <si>
    <t>SC HERA HEALTH SOLUTIONS SRL</t>
  </si>
  <si>
    <t>VINCAP</t>
  </si>
  <si>
    <t xml:space="preserve">UNICE </t>
  </si>
  <si>
    <t>RO51TREZ4065069XXX001276</t>
  </si>
  <si>
    <t>RO13TREZ2165069XXX039057</t>
  </si>
  <si>
    <t>RO28TREZ0465069XXX006550</t>
  </si>
  <si>
    <t>RO26TREZ7005069XXX011822</t>
  </si>
  <si>
    <t xml:space="preserve">S.C.ADA PHARM SRL </t>
  </si>
  <si>
    <t xml:space="preserve">ADAB </t>
  </si>
  <si>
    <t>SC MOCIU SRL</t>
  </si>
  <si>
    <t xml:space="preserve">ADAI </t>
  </si>
  <si>
    <t>SC HERA HEALTH SOLUTIONS</t>
  </si>
  <si>
    <t xml:space="preserve">AS </t>
  </si>
  <si>
    <t>SC FARMACIA VINCA A SRL</t>
  </si>
  <si>
    <t>OO970</t>
  </si>
  <si>
    <t>RO96TREZ7005069XXX000571</t>
  </si>
  <si>
    <t>12338</t>
  </si>
  <si>
    <t>4849</t>
  </si>
  <si>
    <t>210272</t>
  </si>
  <si>
    <t>14588</t>
  </si>
  <si>
    <t>15297</t>
  </si>
  <si>
    <t>2266</t>
  </si>
  <si>
    <t>DUCF</t>
  </si>
  <si>
    <t>9475</t>
  </si>
  <si>
    <t>13335</t>
  </si>
  <si>
    <t>17260</t>
  </si>
  <si>
    <t xml:space="preserve">SC ALDEDRA SRL
</t>
  </si>
  <si>
    <t>O26</t>
  </si>
  <si>
    <t>S.C.HERA HEALTH SOLUTIONS SRL</t>
  </si>
  <si>
    <t>12343</t>
  </si>
  <si>
    <t>4855</t>
  </si>
  <si>
    <t>210279</t>
  </si>
  <si>
    <t>14595</t>
  </si>
  <si>
    <t>2273</t>
  </si>
  <si>
    <t>15303</t>
  </si>
  <si>
    <t>7535</t>
  </si>
  <si>
    <t>13341</t>
  </si>
  <si>
    <t>17266</t>
  </si>
  <si>
    <t>DUCDEC</t>
  </si>
  <si>
    <t>10329</t>
  </si>
  <si>
    <t>S.C.CHAMOMILLA SRL</t>
  </si>
  <si>
    <t>CHAMO</t>
  </si>
  <si>
    <t>SERVICIUL DECONTARE APMDDF</t>
  </si>
  <si>
    <t>Nr.
Crt.</t>
  </si>
  <si>
    <t>NR.OP</t>
  </si>
  <si>
    <t>DATA OP</t>
  </si>
  <si>
    <t xml:space="preserve">CESIONAR </t>
  </si>
  <si>
    <t>CUI
CESIONAR</t>
  </si>
  <si>
    <t>VALOARE
PLATĂ</t>
  </si>
  <si>
    <t>CONT
CESIONAR</t>
  </si>
  <si>
    <t>BANCĂ
CESIONAR</t>
  </si>
  <si>
    <t>DENUMIRE FURNIZOR</t>
  </si>
  <si>
    <t>SERIE
FACTURĂ</t>
  </si>
  <si>
    <t>NR.
FACTURĂ</t>
  </si>
  <si>
    <t>DATA
FACTURII</t>
  </si>
  <si>
    <t>VALOARE
FACTURĂ</t>
  </si>
  <si>
    <t>SC PHARMA
 S.A. IASI</t>
  </si>
  <si>
    <t>TREZORERIA
IASI</t>
  </si>
  <si>
    <t>TOTAL</t>
  </si>
  <si>
    <t xml:space="preserve">DIRECTOR EXECUTIV RELAŢII CONTRACTUALE </t>
  </si>
  <si>
    <t>ŞEF SERVICIU</t>
  </si>
  <si>
    <t xml:space="preserve">Ec. FLORINA FILIPAŞ                       </t>
  </si>
  <si>
    <t>Ec.CARMEN CÂMPEAN</t>
  </si>
  <si>
    <t>Nr.
crt.</t>
  </si>
  <si>
    <t>Ec. CARMEN CÂMPEAN</t>
  </si>
  <si>
    <t>SC FILDAS 
TRADING SRL</t>
  </si>
  <si>
    <t>SC DONA.
LOGISTICA SA</t>
  </si>
  <si>
    <t>TREZORERIA 
BUCURESTI</t>
  </si>
  <si>
    <t>TREZORERIA 
BUCUREȘTI</t>
  </si>
  <si>
    <t>SC FARMEXIM SA</t>
  </si>
  <si>
    <t>TREZORERIA 
PITEȘTI</t>
  </si>
  <si>
    <t>TREZORERIA
CLUJ-NAPOCA</t>
  </si>
  <si>
    <t>BORDEROU PLĂŢI CESIUNI UNICE - CV – luna MAI 2021</t>
  </si>
  <si>
    <t>TREZORERIA
 CLUJ-NAPOCA</t>
  </si>
  <si>
    <t>SC ALLIANCE 
HEALTCARE 
ROMÂNIA SRL</t>
  </si>
  <si>
    <t>OO975</t>
  </si>
  <si>
    <t>O31</t>
  </si>
  <si>
    <t>BORDEROU PLĂŢI CESIUNI UNICE – luna mai 2021</t>
  </si>
  <si>
    <t>Nr. Ordonanţare: 3383/F21/15.09.2021</t>
  </si>
  <si>
    <t>15.09.2021</t>
  </si>
  <si>
    <t>Nr. Ordonanţare: 3384/F21/15.09.2021</t>
  </si>
  <si>
    <t>SC ALLIANCE 
HEALTHCARE ROMANIA SRL</t>
  </si>
  <si>
    <t>TREZORERIA 
CLUJ</t>
  </si>
  <si>
    <t>BORDEROU PLĂŢI CESIUNI PNS  – luna IUNIE(parțial) 2021</t>
  </si>
  <si>
    <t>Rest plata</t>
  </si>
  <si>
    <t>29.09.2021</t>
  </si>
  <si>
    <t>28.09.2021</t>
  </si>
  <si>
    <t xml:space="preserve">    </t>
  </si>
  <si>
    <t xml:space="preserve"> Nr. Ordonanţare: 3388/F21/28.09.2021</t>
  </si>
  <si>
    <t>BORDEROU PLĂŢI CESIUNI PNS - CV oncologie – luna IUNIE (partial)2021</t>
  </si>
  <si>
    <t>Nr. Ordonanţare: 3391/F21/29.09.2021</t>
  </si>
  <si>
    <t>BORDEROU PLĂŢI CESIUNI UNICE – luna IUNIE (parțial) 2021</t>
  </si>
  <si>
    <t>Nr. Ordonanţare: 3394/F21/30.09.2021</t>
  </si>
  <si>
    <t>30.09.2021</t>
  </si>
  <si>
    <t>SC ALDEDRA SRL</t>
  </si>
  <si>
    <t xml:space="preserve">S.A. ADA PHARM SRL 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</si>
</sst>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;[Red]0.0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15" fillId="17" borderId="0" applyNumberFormat="0" applyBorder="0" applyAlignment="0" applyProtection="0"/>
    <xf numFmtId="0" fontId="19" fillId="9" borderId="1" applyNumberFormat="0" applyAlignment="0" applyProtection="0"/>
    <xf numFmtId="0" fontId="21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3" borderId="1" applyNumberFormat="0" applyAlignment="0" applyProtection="0"/>
    <xf numFmtId="0" fontId="20" fillId="0" borderId="6" applyNumberFormat="0" applyFill="0" applyAlignment="0" applyProtection="0"/>
    <xf numFmtId="0" fontId="16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18" fillId="9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" fontId="0" fillId="0" borderId="10" xfId="0" applyNumberForma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4" borderId="10" xfId="0" applyFill="1" applyBorder="1" applyAlignment="1">
      <alignment horizontal="left" vertical="center" wrapText="1"/>
    </xf>
    <xf numFmtId="14" fontId="0" fillId="0" borderId="11" xfId="0" applyNumberFormat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0" fontId="3" fillId="0" borderId="0" xfId="0" applyFont="1" applyAlignment="1">
      <alignment/>
    </xf>
    <xf numFmtId="14" fontId="0" fillId="0" borderId="10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wrapText="1"/>
    </xf>
    <xf numFmtId="4" fontId="3" fillId="0" borderId="12" xfId="0" applyNumberFormat="1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left"/>
    </xf>
    <xf numFmtId="14" fontId="0" fillId="0" borderId="14" xfId="0" applyNumberFormat="1" applyBorder="1" applyAlignment="1">
      <alignment horizontal="left"/>
    </xf>
    <xf numFmtId="0" fontId="3" fillId="0" borderId="12" xfId="0" applyFont="1" applyBorder="1" applyAlignment="1">
      <alignment wrapText="1"/>
    </xf>
    <xf numFmtId="0" fontId="0" fillId="0" borderId="15" xfId="0" applyFont="1" applyBorder="1" applyAlignment="1">
      <alignment horizontal="left"/>
    </xf>
    <xf numFmtId="0" fontId="0" fillId="0" borderId="12" xfId="0" applyBorder="1" applyAlignment="1">
      <alignment horizontal="left"/>
    </xf>
    <xf numFmtId="14" fontId="0" fillId="0" borderId="12" xfId="0" applyNumberFormat="1" applyBorder="1" applyAlignment="1">
      <alignment horizontal="left"/>
    </xf>
    <xf numFmtId="14" fontId="4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16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right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14" fontId="0" fillId="0" borderId="19" xfId="0" applyNumberForma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left"/>
    </xf>
    <xf numFmtId="0" fontId="6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/>
    </xf>
    <xf numFmtId="4" fontId="3" fillId="0" borderId="23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19" xfId="0" applyBorder="1" applyAlignment="1">
      <alignment vertical="center"/>
    </xf>
    <xf numFmtId="4" fontId="0" fillId="0" borderId="19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left"/>
    </xf>
    <xf numFmtId="0" fontId="3" fillId="0" borderId="0" xfId="0" applyFont="1" applyAlignment="1">
      <alignment vertical="center"/>
    </xf>
    <xf numFmtId="4" fontId="3" fillId="0" borderId="12" xfId="0" applyNumberFormat="1" applyFont="1" applyBorder="1" applyAlignment="1">
      <alignment horizontal="right" wrapText="1"/>
    </xf>
    <xf numFmtId="4" fontId="3" fillId="0" borderId="24" xfId="0" applyNumberFormat="1" applyFont="1" applyBorder="1" applyAlignment="1">
      <alignment horizontal="left"/>
    </xf>
    <xf numFmtId="4" fontId="0" fillId="0" borderId="0" xfId="0" applyNumberFormat="1" applyAlignment="1">
      <alignment horizontal="right" vertical="center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12" xfId="0" applyFont="1" applyBorder="1" applyAlignment="1">
      <alignment horizontal="center" wrapText="1"/>
    </xf>
    <xf numFmtId="0" fontId="0" fillId="0" borderId="12" xfId="0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14" fontId="0" fillId="0" borderId="14" xfId="0" applyNumberFormat="1" applyFont="1" applyBorder="1" applyAlignment="1">
      <alignment horizontal="left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3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4" fontId="0" fillId="0" borderId="15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 wrapText="1"/>
    </xf>
    <xf numFmtId="4" fontId="0" fillId="0" borderId="10" xfId="0" applyNumberFormat="1" applyBorder="1" applyAlignment="1">
      <alignment horizontal="left" vertical="center"/>
    </xf>
    <xf numFmtId="0" fontId="0" fillId="0" borderId="26" xfId="0" applyBorder="1" applyAlignment="1">
      <alignment horizontal="center"/>
    </xf>
    <xf numFmtId="0" fontId="3" fillId="0" borderId="27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/>
    </xf>
    <xf numFmtId="14" fontId="0" fillId="0" borderId="19" xfId="0" applyNumberFormat="1" applyFont="1" applyBorder="1" applyAlignment="1">
      <alignment horizontal="left"/>
    </xf>
    <xf numFmtId="4" fontId="0" fillId="0" borderId="19" xfId="0" applyNumberFormat="1" applyFont="1" applyBorder="1" applyAlignment="1">
      <alignment horizontal="left"/>
    </xf>
    <xf numFmtId="4" fontId="0" fillId="0" borderId="14" xfId="0" applyNumberFormat="1" applyFont="1" applyBorder="1" applyAlignment="1">
      <alignment horizontal="left"/>
    </xf>
    <xf numFmtId="4" fontId="0" fillId="0" borderId="19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27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2" xfId="0" applyBorder="1" applyAlignment="1">
      <alignment/>
    </xf>
    <xf numFmtId="4" fontId="7" fillId="0" borderId="24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29" xfId="0" applyFont="1" applyBorder="1" applyAlignment="1">
      <alignment wrapText="1"/>
    </xf>
    <xf numFmtId="0" fontId="0" fillId="0" borderId="10" xfId="0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4" fontId="0" fillId="0" borderId="10" xfId="0" applyNumberForma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0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/>
    </xf>
    <xf numFmtId="4" fontId="0" fillId="0" borderId="25" xfId="0" applyNumberFormat="1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 vertical="center"/>
    </xf>
    <xf numFmtId="4" fontId="0" fillId="0" borderId="12" xfId="0" applyNumberFormat="1" applyBorder="1" applyAlignment="1">
      <alignment horizontal="left"/>
    </xf>
    <xf numFmtId="0" fontId="0" fillId="0" borderId="2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" fontId="0" fillId="0" borderId="14" xfId="0" applyNumberFormat="1" applyBorder="1" applyAlignment="1">
      <alignment horizontal="left"/>
    </xf>
    <xf numFmtId="0" fontId="3" fillId="0" borderId="15" xfId="0" applyFont="1" applyBorder="1" applyAlignment="1">
      <alignment wrapText="1"/>
    </xf>
    <xf numFmtId="4" fontId="3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Font="1" applyBorder="1" applyAlignment="1">
      <alignment horizontal="center"/>
    </xf>
    <xf numFmtId="4" fontId="0" fillId="0" borderId="30" xfId="0" applyNumberFormat="1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0" fillId="0" borderId="14" xfId="0" applyFont="1" applyBorder="1" applyAlignment="1">
      <alignment/>
    </xf>
    <xf numFmtId="14" fontId="0" fillId="0" borderId="14" xfId="0" applyNumberFormat="1" applyBorder="1" applyAlignment="1">
      <alignment horizontal="left" vertical="center"/>
    </xf>
    <xf numFmtId="4" fontId="0" fillId="0" borderId="14" xfId="0" applyNumberForma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2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4" fontId="3" fillId="0" borderId="12" xfId="0" applyNumberFormat="1" applyFont="1" applyBorder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31" xfId="0" applyFill="1" applyBorder="1" applyAlignment="1">
      <alignment horizontal="right"/>
    </xf>
    <xf numFmtId="4" fontId="3" fillId="0" borderId="10" xfId="55" applyNumberFormat="1" applyFont="1" applyFill="1" applyBorder="1" applyAlignment="1">
      <alignment horizontal="right"/>
      <protection/>
    </xf>
    <xf numFmtId="4" fontId="0" fillId="0" borderId="12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3" fillId="0" borderId="23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left"/>
    </xf>
    <xf numFmtId="14" fontId="3" fillId="0" borderId="27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16" xfId="0" applyFont="1" applyBorder="1" applyAlignment="1">
      <alignment/>
    </xf>
    <xf numFmtId="14" fontId="3" fillId="0" borderId="12" xfId="0" applyNumberFormat="1" applyFont="1" applyBorder="1" applyAlignment="1">
      <alignment/>
    </xf>
    <xf numFmtId="0" fontId="3" fillId="0" borderId="25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4" fontId="0" fillId="0" borderId="30" xfId="0" applyNumberFormat="1" applyBorder="1" applyAlignment="1">
      <alignment horizontal="right"/>
    </xf>
    <xf numFmtId="4" fontId="0" fillId="0" borderId="32" xfId="0" applyNumberForma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3" fillId="0" borderId="27" xfId="0" applyFont="1" applyBorder="1" applyAlignment="1">
      <alignment horizontal="right" wrapText="1"/>
    </xf>
    <xf numFmtId="4" fontId="3" fillId="0" borderId="12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7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4" fontId="3" fillId="0" borderId="26" xfId="0" applyNumberFormat="1" applyFont="1" applyBorder="1" applyAlignment="1">
      <alignment/>
    </xf>
    <xf numFmtId="0" fontId="0" fillId="0" borderId="25" xfId="0" applyFont="1" applyBorder="1" applyAlignment="1">
      <alignment horizontal="left"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3" fillId="0" borderId="2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6" xfId="0" applyFont="1" applyBorder="1" applyAlignment="1">
      <alignment wrapText="1"/>
    </xf>
    <xf numFmtId="14" fontId="0" fillId="0" borderId="27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26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4" fontId="3" fillId="0" borderId="27" xfId="0" applyNumberFormat="1" applyFont="1" applyBorder="1" applyAlignment="1">
      <alignment/>
    </xf>
    <xf numFmtId="0" fontId="0" fillId="0" borderId="1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4" fontId="3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6" xfId="0" applyFont="1" applyBorder="1" applyAlignment="1">
      <alignment wrapText="1"/>
    </xf>
    <xf numFmtId="14" fontId="3" fillId="0" borderId="27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14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4" fontId="3" fillId="0" borderId="27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9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14" fontId="3" fillId="0" borderId="27" xfId="0" applyNumberFormat="1" applyFont="1" applyBorder="1" applyAlignment="1">
      <alignment/>
    </xf>
    <xf numFmtId="14" fontId="3" fillId="0" borderId="26" xfId="0" applyNumberFormat="1" applyFont="1" applyBorder="1" applyAlignment="1">
      <alignment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27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4" fontId="3" fillId="0" borderId="11" xfId="0" applyNumberFormat="1" applyFont="1" applyBorder="1" applyAlignment="1">
      <alignment horizontal="right"/>
    </xf>
    <xf numFmtId="14" fontId="0" fillId="0" borderId="27" xfId="0" applyNumberFormat="1" applyFont="1" applyBorder="1" applyAlignment="1">
      <alignment horizontal="center"/>
    </xf>
    <xf numFmtId="14" fontId="0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7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4" fontId="0" fillId="0" borderId="27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 horizontal="right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4" fontId="0" fillId="0" borderId="27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26" xfId="0" applyNumberForma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3.8515625" style="110" bestFit="1" customWidth="1"/>
    <col min="2" max="2" width="6.8515625" style="110" customWidth="1"/>
    <col min="3" max="3" width="10.140625" style="110" bestFit="1" customWidth="1"/>
    <col min="4" max="4" width="16.28125" style="110" customWidth="1"/>
    <col min="5" max="5" width="10.28125" style="110" customWidth="1"/>
    <col min="6" max="6" width="13.140625" style="110" customWidth="1"/>
    <col min="7" max="7" width="26.8515625" style="110" bestFit="1" customWidth="1"/>
    <col min="8" max="8" width="14.00390625" style="110" bestFit="1" customWidth="1"/>
    <col min="9" max="9" width="36.8515625" style="1" customWidth="1"/>
    <col min="10" max="10" width="9.57421875" style="1" customWidth="1"/>
    <col min="11" max="11" width="9.8515625" style="1" customWidth="1"/>
    <col min="12" max="12" width="10.8515625" style="1" customWidth="1"/>
    <col min="13" max="13" width="11.7109375" style="17" bestFit="1" customWidth="1"/>
    <col min="14" max="14" width="9.140625" style="1" customWidth="1"/>
  </cols>
  <sheetData>
    <row r="1" ht="12.75">
      <c r="A1" s="111" t="s">
        <v>90</v>
      </c>
    </row>
    <row r="3" spans="1:15" s="12" customFormat="1" ht="18">
      <c r="A3" s="111"/>
      <c r="B3" s="111"/>
      <c r="C3" s="111"/>
      <c r="D3" s="111"/>
      <c r="E3" s="111"/>
      <c r="F3" s="196" t="s">
        <v>125</v>
      </c>
      <c r="G3" s="196"/>
      <c r="H3" s="196"/>
      <c r="I3" s="196"/>
      <c r="J3" s="196"/>
      <c r="K3" s="7"/>
      <c r="M3" s="18"/>
      <c r="N3" s="19"/>
      <c r="O3" s="7"/>
    </row>
    <row r="4" spans="1:15" s="12" customFormat="1" ht="12.75">
      <c r="A4" s="111"/>
      <c r="B4" s="111"/>
      <c r="C4" s="111"/>
      <c r="D4" s="111"/>
      <c r="E4" s="111"/>
      <c r="F4" s="66"/>
      <c r="G4" s="66"/>
      <c r="H4" s="66"/>
      <c r="I4" s="19"/>
      <c r="J4" s="19"/>
      <c r="K4" s="7"/>
      <c r="M4" s="18"/>
      <c r="N4" s="19"/>
      <c r="O4" s="7"/>
    </row>
    <row r="5" spans="1:15" s="12" customFormat="1" ht="12.75">
      <c r="A5" s="111"/>
      <c r="B5" s="111"/>
      <c r="C5" s="111"/>
      <c r="D5" s="111"/>
      <c r="E5" s="111"/>
      <c r="F5" s="66"/>
      <c r="G5" s="66"/>
      <c r="H5" s="66"/>
      <c r="I5" s="19"/>
      <c r="J5" s="19"/>
      <c r="K5" s="7"/>
      <c r="M5" s="18"/>
      <c r="N5" s="19"/>
      <c r="O5" s="7"/>
    </row>
    <row r="6" spans="1:4" ht="13.5" thickBot="1">
      <c r="A6" s="111" t="s">
        <v>126</v>
      </c>
      <c r="B6" s="111"/>
      <c r="C6" s="111"/>
      <c r="D6" s="111"/>
    </row>
    <row r="7" spans="1:14" s="3" customFormat="1" ht="38.25" customHeight="1" thickBot="1">
      <c r="A7" s="119" t="s">
        <v>91</v>
      </c>
      <c r="B7" s="112" t="s">
        <v>92</v>
      </c>
      <c r="C7" s="98" t="s">
        <v>93</v>
      </c>
      <c r="D7" s="112" t="s">
        <v>94</v>
      </c>
      <c r="E7" s="98" t="s">
        <v>95</v>
      </c>
      <c r="F7" s="98" t="s">
        <v>96</v>
      </c>
      <c r="G7" s="98" t="s">
        <v>97</v>
      </c>
      <c r="H7" s="98" t="s">
        <v>98</v>
      </c>
      <c r="I7" s="22" t="s">
        <v>99</v>
      </c>
      <c r="J7" s="22" t="s">
        <v>100</v>
      </c>
      <c r="K7" s="22" t="s">
        <v>101</v>
      </c>
      <c r="L7" s="23" t="s">
        <v>102</v>
      </c>
      <c r="M7" s="67" t="s">
        <v>103</v>
      </c>
      <c r="N7" s="24" t="s">
        <v>0</v>
      </c>
    </row>
    <row r="8" spans="1:14" s="3" customFormat="1" ht="12.75" customHeight="1">
      <c r="A8" s="205">
        <v>1</v>
      </c>
      <c r="B8" s="203">
        <v>2647</v>
      </c>
      <c r="C8" s="211" t="s">
        <v>127</v>
      </c>
      <c r="D8" s="208" t="s">
        <v>122</v>
      </c>
      <c r="E8" s="203">
        <v>30565678</v>
      </c>
      <c r="F8" s="217">
        <f>SUM(M8:M36)</f>
        <v>4931552.44</v>
      </c>
      <c r="G8" s="203" t="s">
        <v>52</v>
      </c>
      <c r="H8" s="224" t="s">
        <v>121</v>
      </c>
      <c r="I8" s="218" t="s">
        <v>30</v>
      </c>
      <c r="J8" s="46" t="s">
        <v>33</v>
      </c>
      <c r="K8" s="46">
        <v>100089</v>
      </c>
      <c r="L8" s="47">
        <v>44347</v>
      </c>
      <c r="M8" s="104">
        <v>9290.6</v>
      </c>
      <c r="N8" s="48" t="s">
        <v>2</v>
      </c>
    </row>
    <row r="9" spans="1:14" s="3" customFormat="1" ht="12.75">
      <c r="A9" s="206"/>
      <c r="B9" s="214"/>
      <c r="C9" s="212"/>
      <c r="D9" s="209"/>
      <c r="E9" s="214"/>
      <c r="F9" s="223"/>
      <c r="G9" s="214"/>
      <c r="H9" s="225"/>
      <c r="I9" s="193"/>
      <c r="J9" s="76" t="s">
        <v>31</v>
      </c>
      <c r="K9" s="76">
        <v>10051</v>
      </c>
      <c r="L9" s="77">
        <v>44347</v>
      </c>
      <c r="M9" s="5">
        <v>23982.1</v>
      </c>
      <c r="N9" s="44" t="s">
        <v>2</v>
      </c>
    </row>
    <row r="10" spans="1:14" s="3" customFormat="1" ht="12.75">
      <c r="A10" s="206"/>
      <c r="B10" s="214"/>
      <c r="C10" s="212"/>
      <c r="D10" s="209"/>
      <c r="E10" s="214"/>
      <c r="F10" s="223"/>
      <c r="G10" s="214"/>
      <c r="H10" s="225"/>
      <c r="I10" s="193"/>
      <c r="J10" s="76" t="s">
        <v>32</v>
      </c>
      <c r="K10" s="76">
        <v>180279</v>
      </c>
      <c r="L10" s="77">
        <v>44347</v>
      </c>
      <c r="M10" s="5">
        <v>24074.36</v>
      </c>
      <c r="N10" s="44" t="s">
        <v>2</v>
      </c>
    </row>
    <row r="11" spans="1:14" s="3" customFormat="1" ht="12.75">
      <c r="A11" s="206"/>
      <c r="B11" s="214"/>
      <c r="C11" s="212"/>
      <c r="D11" s="209"/>
      <c r="E11" s="214"/>
      <c r="F11" s="223"/>
      <c r="G11" s="214"/>
      <c r="H11" s="225"/>
      <c r="I11" s="72" t="s">
        <v>22</v>
      </c>
      <c r="J11" s="76" t="s">
        <v>23</v>
      </c>
      <c r="K11" s="76">
        <v>500171</v>
      </c>
      <c r="L11" s="77">
        <v>44347</v>
      </c>
      <c r="M11" s="5">
        <v>30263.85</v>
      </c>
      <c r="N11" s="44" t="s">
        <v>2</v>
      </c>
    </row>
    <row r="12" spans="1:14" s="3" customFormat="1" ht="12.75">
      <c r="A12" s="206"/>
      <c r="B12" s="214"/>
      <c r="C12" s="212"/>
      <c r="D12" s="209"/>
      <c r="E12" s="214"/>
      <c r="F12" s="223"/>
      <c r="G12" s="214"/>
      <c r="H12" s="225"/>
      <c r="I12" s="72" t="s">
        <v>36</v>
      </c>
      <c r="J12" s="76" t="s">
        <v>37</v>
      </c>
      <c r="K12" s="76">
        <v>100225</v>
      </c>
      <c r="L12" s="77">
        <v>44347</v>
      </c>
      <c r="M12" s="5">
        <v>232722.57</v>
      </c>
      <c r="N12" s="44" t="s">
        <v>2</v>
      </c>
    </row>
    <row r="13" spans="1:14" s="3" customFormat="1" ht="12.75">
      <c r="A13" s="206"/>
      <c r="B13" s="214"/>
      <c r="C13" s="212"/>
      <c r="D13" s="209"/>
      <c r="E13" s="214"/>
      <c r="F13" s="223"/>
      <c r="G13" s="214"/>
      <c r="H13" s="225"/>
      <c r="I13" s="72" t="s">
        <v>34</v>
      </c>
      <c r="J13" s="105" t="s">
        <v>35</v>
      </c>
      <c r="K13" s="105" t="s">
        <v>62</v>
      </c>
      <c r="L13" s="9">
        <v>44347</v>
      </c>
      <c r="M13" s="106">
        <v>49002.9</v>
      </c>
      <c r="N13" s="44" t="s">
        <v>2</v>
      </c>
    </row>
    <row r="14" spans="1:14" s="3" customFormat="1" ht="12.75">
      <c r="A14" s="206"/>
      <c r="B14" s="214"/>
      <c r="C14" s="212"/>
      <c r="D14" s="209"/>
      <c r="E14" s="214"/>
      <c r="F14" s="223"/>
      <c r="G14" s="214"/>
      <c r="H14" s="225"/>
      <c r="I14" s="74" t="s">
        <v>39</v>
      </c>
      <c r="J14" s="76" t="s">
        <v>40</v>
      </c>
      <c r="K14" s="76">
        <v>262</v>
      </c>
      <c r="L14" s="77">
        <v>44347</v>
      </c>
      <c r="M14" s="5">
        <v>44578.34</v>
      </c>
      <c r="N14" s="44" t="s">
        <v>2</v>
      </c>
    </row>
    <row r="15" spans="1:14" s="3" customFormat="1" ht="12.75">
      <c r="A15" s="206"/>
      <c r="B15" s="214"/>
      <c r="C15" s="212"/>
      <c r="D15" s="209"/>
      <c r="E15" s="214"/>
      <c r="F15" s="223"/>
      <c r="G15" s="214"/>
      <c r="H15" s="225"/>
      <c r="I15" s="194" t="s">
        <v>26</v>
      </c>
      <c r="J15" s="76" t="s">
        <v>29</v>
      </c>
      <c r="K15" s="76">
        <v>645099</v>
      </c>
      <c r="L15" s="77">
        <v>44347</v>
      </c>
      <c r="M15" s="5">
        <v>92559.19</v>
      </c>
      <c r="N15" s="44" t="s">
        <v>2</v>
      </c>
    </row>
    <row r="16" spans="1:14" s="3" customFormat="1" ht="12.75">
      <c r="A16" s="206"/>
      <c r="B16" s="214"/>
      <c r="C16" s="212"/>
      <c r="D16" s="209"/>
      <c r="E16" s="214"/>
      <c r="F16" s="223"/>
      <c r="G16" s="214"/>
      <c r="H16" s="225"/>
      <c r="I16" s="219"/>
      <c r="J16" s="76" t="s">
        <v>29</v>
      </c>
      <c r="K16" s="76">
        <v>645100</v>
      </c>
      <c r="L16" s="77">
        <v>44347</v>
      </c>
      <c r="M16" s="5">
        <v>128942.74</v>
      </c>
      <c r="N16" s="44" t="s">
        <v>2</v>
      </c>
    </row>
    <row r="17" spans="1:14" ht="12.75" customHeight="1">
      <c r="A17" s="206"/>
      <c r="B17" s="214"/>
      <c r="C17" s="212"/>
      <c r="D17" s="209"/>
      <c r="E17" s="214"/>
      <c r="F17" s="223"/>
      <c r="G17" s="214"/>
      <c r="H17" s="225"/>
      <c r="I17" s="220"/>
      <c r="J17" s="76" t="s">
        <v>29</v>
      </c>
      <c r="K17" s="76">
        <v>645101</v>
      </c>
      <c r="L17" s="77">
        <v>44347</v>
      </c>
      <c r="M17" s="5">
        <v>98260.6</v>
      </c>
      <c r="N17" s="44" t="s">
        <v>2</v>
      </c>
    </row>
    <row r="18" spans="1:14" ht="12.75">
      <c r="A18" s="206"/>
      <c r="B18" s="214"/>
      <c r="C18" s="212"/>
      <c r="D18" s="209"/>
      <c r="E18" s="214"/>
      <c r="F18" s="223"/>
      <c r="G18" s="214"/>
      <c r="H18" s="225"/>
      <c r="I18" s="79" t="s">
        <v>59</v>
      </c>
      <c r="J18" s="79" t="s">
        <v>1</v>
      </c>
      <c r="K18" s="79">
        <v>216</v>
      </c>
      <c r="L18" s="10">
        <v>44347</v>
      </c>
      <c r="M18" s="11">
        <v>96626.91</v>
      </c>
      <c r="N18" s="107" t="s">
        <v>2</v>
      </c>
    </row>
    <row r="19" spans="1:14" ht="12.75">
      <c r="A19" s="206"/>
      <c r="B19" s="214"/>
      <c r="C19" s="212"/>
      <c r="D19" s="209"/>
      <c r="E19" s="214"/>
      <c r="F19" s="223"/>
      <c r="G19" s="214"/>
      <c r="H19" s="225"/>
      <c r="I19" s="221" t="s">
        <v>55</v>
      </c>
      <c r="J19" s="78" t="s">
        <v>56</v>
      </c>
      <c r="K19" s="78">
        <v>344</v>
      </c>
      <c r="L19" s="13">
        <v>44347</v>
      </c>
      <c r="M19" s="14">
        <v>15707.55</v>
      </c>
      <c r="N19" s="108" t="s">
        <v>2</v>
      </c>
    </row>
    <row r="20" spans="1:14" ht="12.75">
      <c r="A20" s="206"/>
      <c r="B20" s="214"/>
      <c r="C20" s="212"/>
      <c r="D20" s="209"/>
      <c r="E20" s="214"/>
      <c r="F20" s="223"/>
      <c r="G20" s="214"/>
      <c r="H20" s="225"/>
      <c r="I20" s="222"/>
      <c r="J20" s="78" t="s">
        <v>21</v>
      </c>
      <c r="K20" s="78">
        <v>544</v>
      </c>
      <c r="L20" s="13">
        <v>44347</v>
      </c>
      <c r="M20" s="14">
        <v>12136.36</v>
      </c>
      <c r="N20" s="108" t="s">
        <v>50</v>
      </c>
    </row>
    <row r="21" spans="1:14" ht="12.75">
      <c r="A21" s="206"/>
      <c r="B21" s="214"/>
      <c r="C21" s="212"/>
      <c r="D21" s="209"/>
      <c r="E21" s="214"/>
      <c r="F21" s="223"/>
      <c r="G21" s="214"/>
      <c r="H21" s="225"/>
      <c r="I21" s="193" t="s">
        <v>4</v>
      </c>
      <c r="J21" s="120" t="s">
        <v>11</v>
      </c>
      <c r="K21" s="120" t="s">
        <v>64</v>
      </c>
      <c r="L21" s="121">
        <v>44347</v>
      </c>
      <c r="M21" s="122">
        <v>397338.66000000003</v>
      </c>
      <c r="N21" s="123" t="s">
        <v>2</v>
      </c>
    </row>
    <row r="22" spans="1:14" ht="12.75">
      <c r="A22" s="206"/>
      <c r="B22" s="214"/>
      <c r="C22" s="212"/>
      <c r="D22" s="209"/>
      <c r="E22" s="214"/>
      <c r="F22" s="223"/>
      <c r="G22" s="214"/>
      <c r="H22" s="225"/>
      <c r="I22" s="193"/>
      <c r="J22" s="120" t="s">
        <v>5</v>
      </c>
      <c r="K22" s="120" t="s">
        <v>65</v>
      </c>
      <c r="L22" s="121">
        <v>44347</v>
      </c>
      <c r="M22" s="122">
        <v>280080.26</v>
      </c>
      <c r="N22" s="123" t="s">
        <v>2</v>
      </c>
    </row>
    <row r="23" spans="1:14" ht="12.75">
      <c r="A23" s="206"/>
      <c r="B23" s="214"/>
      <c r="C23" s="212"/>
      <c r="D23" s="209"/>
      <c r="E23" s="214"/>
      <c r="F23" s="223"/>
      <c r="G23" s="214"/>
      <c r="H23" s="225"/>
      <c r="I23" s="193"/>
      <c r="J23" s="120" t="s">
        <v>6</v>
      </c>
      <c r="K23" s="120" t="s">
        <v>66</v>
      </c>
      <c r="L23" s="121">
        <v>44347</v>
      </c>
      <c r="M23" s="122">
        <v>272241.39999999997</v>
      </c>
      <c r="N23" s="123" t="s">
        <v>2</v>
      </c>
    </row>
    <row r="24" spans="1:14" ht="12.75">
      <c r="A24" s="206"/>
      <c r="B24" s="214"/>
      <c r="C24" s="212"/>
      <c r="D24" s="209"/>
      <c r="E24" s="214"/>
      <c r="F24" s="223"/>
      <c r="G24" s="214"/>
      <c r="H24" s="225"/>
      <c r="I24" s="193"/>
      <c r="J24" s="120" t="s">
        <v>8</v>
      </c>
      <c r="K24" s="120" t="s">
        <v>67</v>
      </c>
      <c r="L24" s="121">
        <v>44347</v>
      </c>
      <c r="M24" s="122">
        <v>781997.0900000001</v>
      </c>
      <c r="N24" s="123" t="s">
        <v>2</v>
      </c>
    </row>
    <row r="25" spans="1:14" ht="12.75">
      <c r="A25" s="206"/>
      <c r="B25" s="214"/>
      <c r="C25" s="212"/>
      <c r="D25" s="209"/>
      <c r="E25" s="214"/>
      <c r="F25" s="223"/>
      <c r="G25" s="214"/>
      <c r="H25" s="225"/>
      <c r="I25" s="193"/>
      <c r="J25" s="120" t="s">
        <v>12</v>
      </c>
      <c r="K25" s="120" t="s">
        <v>68</v>
      </c>
      <c r="L25" s="121">
        <v>44347</v>
      </c>
      <c r="M25" s="122">
        <v>304093.26</v>
      </c>
      <c r="N25" s="123" t="s">
        <v>2</v>
      </c>
    </row>
    <row r="26" spans="1:14" ht="12.75">
      <c r="A26" s="206"/>
      <c r="B26" s="214"/>
      <c r="C26" s="212"/>
      <c r="D26" s="209"/>
      <c r="E26" s="214"/>
      <c r="F26" s="223"/>
      <c r="G26" s="214"/>
      <c r="H26" s="225"/>
      <c r="I26" s="193"/>
      <c r="J26" s="124" t="s">
        <v>9</v>
      </c>
      <c r="K26" s="124" t="s">
        <v>69</v>
      </c>
      <c r="L26" s="121">
        <v>44347</v>
      </c>
      <c r="M26" s="122">
        <v>943053.9199999999</v>
      </c>
      <c r="N26" s="123" t="s">
        <v>2</v>
      </c>
    </row>
    <row r="27" spans="1:14" ht="12.75">
      <c r="A27" s="206"/>
      <c r="B27" s="214"/>
      <c r="C27" s="212"/>
      <c r="D27" s="209"/>
      <c r="E27" s="214"/>
      <c r="F27" s="223"/>
      <c r="G27" s="214"/>
      <c r="H27" s="225"/>
      <c r="I27" s="193"/>
      <c r="J27" s="120" t="s">
        <v>70</v>
      </c>
      <c r="K27" s="120" t="s">
        <v>71</v>
      </c>
      <c r="L27" s="121">
        <v>44347</v>
      </c>
      <c r="M27" s="122">
        <v>260654.83</v>
      </c>
      <c r="N27" s="123" t="s">
        <v>2</v>
      </c>
    </row>
    <row r="28" spans="1:14" ht="12.75">
      <c r="A28" s="206"/>
      <c r="B28" s="214"/>
      <c r="C28" s="212"/>
      <c r="D28" s="209"/>
      <c r="E28" s="214"/>
      <c r="F28" s="223"/>
      <c r="G28" s="214"/>
      <c r="H28" s="225"/>
      <c r="I28" s="193"/>
      <c r="J28" s="120" t="s">
        <v>13</v>
      </c>
      <c r="K28" s="120" t="s">
        <v>72</v>
      </c>
      <c r="L28" s="121">
        <v>44347</v>
      </c>
      <c r="M28" s="122">
        <v>298599.79000000004</v>
      </c>
      <c r="N28" s="123" t="s">
        <v>2</v>
      </c>
    </row>
    <row r="29" spans="1:14" ht="12.75">
      <c r="A29" s="206"/>
      <c r="B29" s="214"/>
      <c r="C29" s="212"/>
      <c r="D29" s="209"/>
      <c r="E29" s="214"/>
      <c r="F29" s="223"/>
      <c r="G29" s="214"/>
      <c r="H29" s="225"/>
      <c r="I29" s="194"/>
      <c r="J29" s="125" t="s">
        <v>10</v>
      </c>
      <c r="K29" s="125" t="s">
        <v>73</v>
      </c>
      <c r="L29" s="121">
        <v>44347</v>
      </c>
      <c r="M29" s="126">
        <v>404538.12</v>
      </c>
      <c r="N29" s="123" t="s">
        <v>2</v>
      </c>
    </row>
    <row r="30" spans="1:14" ht="12.75">
      <c r="A30" s="206"/>
      <c r="B30" s="214"/>
      <c r="C30" s="212"/>
      <c r="D30" s="209"/>
      <c r="E30" s="214"/>
      <c r="F30" s="223"/>
      <c r="G30" s="214"/>
      <c r="H30" s="225"/>
      <c r="I30" s="200" t="s">
        <v>74</v>
      </c>
      <c r="J30" s="76" t="s">
        <v>3</v>
      </c>
      <c r="K30" s="78">
        <v>1420</v>
      </c>
      <c r="L30" s="13">
        <v>44347</v>
      </c>
      <c r="M30" s="14">
        <v>22595.59</v>
      </c>
      <c r="N30" s="44" t="s">
        <v>2</v>
      </c>
    </row>
    <row r="31" spans="1:14" ht="12.75">
      <c r="A31" s="206"/>
      <c r="B31" s="214"/>
      <c r="C31" s="212"/>
      <c r="D31" s="209"/>
      <c r="E31" s="214"/>
      <c r="F31" s="223"/>
      <c r="G31" s="214"/>
      <c r="H31" s="225"/>
      <c r="I31" s="197"/>
      <c r="J31" s="76" t="s">
        <v>3</v>
      </c>
      <c r="K31" s="78">
        <v>1405</v>
      </c>
      <c r="L31" s="13">
        <v>44347</v>
      </c>
      <c r="M31" s="14">
        <v>41412.06</v>
      </c>
      <c r="N31" s="44" t="s">
        <v>2</v>
      </c>
    </row>
    <row r="32" spans="1:14" ht="12.75">
      <c r="A32" s="206"/>
      <c r="B32" s="214"/>
      <c r="C32" s="212"/>
      <c r="D32" s="209"/>
      <c r="E32" s="214"/>
      <c r="F32" s="223"/>
      <c r="G32" s="214"/>
      <c r="H32" s="225"/>
      <c r="I32" s="197"/>
      <c r="J32" s="76" t="s">
        <v>3</v>
      </c>
      <c r="K32" s="78">
        <v>1399</v>
      </c>
      <c r="L32" s="13">
        <v>44347</v>
      </c>
      <c r="M32" s="14">
        <v>11759.4</v>
      </c>
      <c r="N32" s="109" t="s">
        <v>2</v>
      </c>
    </row>
    <row r="33" spans="1:14" ht="12.75">
      <c r="A33" s="206"/>
      <c r="B33" s="214"/>
      <c r="C33" s="212"/>
      <c r="D33" s="209"/>
      <c r="E33" s="214"/>
      <c r="F33" s="223"/>
      <c r="G33" s="214"/>
      <c r="H33" s="225"/>
      <c r="I33" s="197"/>
      <c r="J33" s="76" t="s">
        <v>3</v>
      </c>
      <c r="K33" s="78">
        <v>1410</v>
      </c>
      <c r="L33" s="13">
        <v>44347</v>
      </c>
      <c r="M33" s="14">
        <v>7650.85</v>
      </c>
      <c r="N33" s="109" t="s">
        <v>2</v>
      </c>
    </row>
    <row r="34" spans="1:14" ht="12.75">
      <c r="A34" s="206"/>
      <c r="B34" s="214"/>
      <c r="C34" s="212"/>
      <c r="D34" s="209"/>
      <c r="E34" s="214"/>
      <c r="F34" s="223"/>
      <c r="G34" s="214"/>
      <c r="H34" s="225"/>
      <c r="I34" s="198"/>
      <c r="J34" s="76" t="s">
        <v>3</v>
      </c>
      <c r="K34" s="78">
        <v>1415</v>
      </c>
      <c r="L34" s="13">
        <v>44347</v>
      </c>
      <c r="M34" s="14">
        <v>13121.65</v>
      </c>
      <c r="N34" s="44" t="s">
        <v>2</v>
      </c>
    </row>
    <row r="35" spans="1:14" ht="12.75">
      <c r="A35" s="206"/>
      <c r="B35" s="214"/>
      <c r="C35" s="212"/>
      <c r="D35" s="209"/>
      <c r="E35" s="214"/>
      <c r="F35" s="223"/>
      <c r="G35" s="214"/>
      <c r="H35" s="225"/>
      <c r="I35" s="76" t="s">
        <v>15</v>
      </c>
      <c r="J35" s="76" t="s">
        <v>16</v>
      </c>
      <c r="K35" s="78">
        <v>2535</v>
      </c>
      <c r="L35" s="13">
        <v>44347</v>
      </c>
      <c r="M35" s="14">
        <v>30015.74</v>
      </c>
      <c r="N35" s="44" t="s">
        <v>2</v>
      </c>
    </row>
    <row r="36" spans="1:14" ht="13.5" thickBot="1">
      <c r="A36" s="207"/>
      <c r="B36" s="204"/>
      <c r="C36" s="213"/>
      <c r="D36" s="210"/>
      <c r="E36" s="204"/>
      <c r="F36" s="199"/>
      <c r="G36" s="204"/>
      <c r="H36" s="226"/>
      <c r="I36" s="26" t="s">
        <v>18</v>
      </c>
      <c r="J36" s="82" t="s">
        <v>19</v>
      </c>
      <c r="K36" s="82">
        <v>19569</v>
      </c>
      <c r="L36" s="83">
        <v>44347</v>
      </c>
      <c r="M36" s="103">
        <v>4251.75</v>
      </c>
      <c r="N36" s="45" t="s">
        <v>2</v>
      </c>
    </row>
    <row r="37" spans="1:14" ht="13.5" customHeight="1">
      <c r="A37" s="205">
        <v>2</v>
      </c>
      <c r="B37" s="215">
        <v>2648</v>
      </c>
      <c r="C37" s="211" t="s">
        <v>127</v>
      </c>
      <c r="D37" s="201" t="s">
        <v>104</v>
      </c>
      <c r="E37" s="203">
        <v>13591928</v>
      </c>
      <c r="F37" s="217">
        <f>SUM(M37:M38)</f>
        <v>64042.06</v>
      </c>
      <c r="G37" s="203" t="s">
        <v>51</v>
      </c>
      <c r="H37" s="195" t="s">
        <v>105</v>
      </c>
      <c r="I37" s="99" t="s">
        <v>14</v>
      </c>
      <c r="J37" s="100" t="s">
        <v>60</v>
      </c>
      <c r="K37" s="100" t="s">
        <v>75</v>
      </c>
      <c r="L37" s="101">
        <v>44347</v>
      </c>
      <c r="M37" s="102">
        <v>11166.04</v>
      </c>
      <c r="N37" s="48" t="s">
        <v>2</v>
      </c>
    </row>
    <row r="38" spans="1:14" ht="13.5" thickBot="1">
      <c r="A38" s="207"/>
      <c r="B38" s="216"/>
      <c r="C38" s="213"/>
      <c r="D38" s="202"/>
      <c r="E38" s="204"/>
      <c r="F38" s="199"/>
      <c r="G38" s="204"/>
      <c r="H38" s="216"/>
      <c r="I38" s="26" t="s">
        <v>15</v>
      </c>
      <c r="J38" s="26" t="s">
        <v>16</v>
      </c>
      <c r="K38" s="82">
        <v>2529</v>
      </c>
      <c r="L38" s="83">
        <v>44347</v>
      </c>
      <c r="M38" s="103">
        <v>52876.02</v>
      </c>
      <c r="N38" s="45" t="s">
        <v>2</v>
      </c>
    </row>
    <row r="39" spans="4:14" ht="16.5" thickBot="1">
      <c r="D39" s="113" t="s">
        <v>106</v>
      </c>
      <c r="E39" s="114"/>
      <c r="F39" s="115">
        <f>SUM(F8:F38)</f>
        <v>4995594.5</v>
      </c>
      <c r="L39" s="32"/>
      <c r="M39" s="90">
        <f>SUM(M8:M38)</f>
        <v>4995594.5</v>
      </c>
      <c r="N39" s="2"/>
    </row>
    <row r="40" spans="4:14" ht="12.75">
      <c r="D40" s="116"/>
      <c r="L40" s="32"/>
      <c r="M40" s="91"/>
      <c r="N40" s="2"/>
    </row>
    <row r="41" spans="10:14" ht="15">
      <c r="J41" s="33"/>
      <c r="K41" s="34"/>
      <c r="L41" s="32"/>
      <c r="M41" s="70"/>
      <c r="N41" s="35"/>
    </row>
    <row r="42" spans="4:14" ht="15">
      <c r="D42" s="117" t="s">
        <v>107</v>
      </c>
      <c r="E42" s="118"/>
      <c r="I42" s="38" t="s">
        <v>108</v>
      </c>
      <c r="J42" s="33"/>
      <c r="K42" s="34"/>
      <c r="L42" s="32"/>
      <c r="M42" s="70"/>
      <c r="N42" s="35"/>
    </row>
    <row r="43" spans="4:14" ht="15">
      <c r="D43" s="118" t="s">
        <v>109</v>
      </c>
      <c r="E43" s="118"/>
      <c r="I43" s="37" t="s">
        <v>110</v>
      </c>
      <c r="J43" s="34"/>
      <c r="K43" s="34"/>
      <c r="L43" s="32"/>
      <c r="M43" s="70"/>
      <c r="N43" s="35"/>
    </row>
    <row r="44" spans="10:14" ht="12.75">
      <c r="J44" s="34"/>
      <c r="K44" s="34"/>
      <c r="L44" s="32"/>
      <c r="M44" s="70"/>
      <c r="N44" s="35"/>
    </row>
    <row r="45" spans="10:14" ht="12.75">
      <c r="J45" s="34"/>
      <c r="K45" s="34"/>
      <c r="L45" s="32"/>
      <c r="M45" s="70"/>
      <c r="N45" s="35"/>
    </row>
    <row r="48" spans="1:15" s="1" customFormat="1" ht="15">
      <c r="A48" s="110"/>
      <c r="B48" s="110"/>
      <c r="C48" s="110"/>
      <c r="D48" s="110"/>
      <c r="E48" s="110"/>
      <c r="F48" s="110"/>
      <c r="G48" s="110"/>
      <c r="H48" s="110"/>
      <c r="I48" s="38"/>
      <c r="J48" s="37"/>
      <c r="K48" s="37"/>
      <c r="L48" s="37"/>
      <c r="M48" s="40"/>
      <c r="O48"/>
    </row>
    <row r="49" spans="1:15" s="1" customFormat="1" ht="15">
      <c r="A49" s="110"/>
      <c r="B49" s="110"/>
      <c r="C49" s="110"/>
      <c r="D49" s="110"/>
      <c r="E49" s="110"/>
      <c r="F49" s="110"/>
      <c r="G49" s="110"/>
      <c r="H49" s="110"/>
      <c r="I49" s="37"/>
      <c r="J49" s="38"/>
      <c r="K49" s="37"/>
      <c r="L49" s="37"/>
      <c r="M49" s="40"/>
      <c r="O49"/>
    </row>
    <row r="50" spans="1:15" s="1" customFormat="1" ht="15">
      <c r="A50" s="110"/>
      <c r="B50" s="110"/>
      <c r="C50" s="110"/>
      <c r="D50" s="110"/>
      <c r="E50" s="110"/>
      <c r="F50" s="110"/>
      <c r="G50" s="110"/>
      <c r="H50" s="110"/>
      <c r="I50" s="37"/>
      <c r="J50" s="37"/>
      <c r="K50" s="37"/>
      <c r="L50" s="37"/>
      <c r="M50" s="40"/>
      <c r="O50"/>
    </row>
    <row r="52" spans="1:15" s="1" customFormat="1" ht="15">
      <c r="A52" s="110"/>
      <c r="B52" s="110"/>
      <c r="C52" s="110"/>
      <c r="D52" s="110"/>
      <c r="E52" s="110"/>
      <c r="F52" s="117"/>
      <c r="G52" s="118"/>
      <c r="H52" s="110"/>
      <c r="M52" s="17"/>
      <c r="O52"/>
    </row>
    <row r="53" spans="1:15" s="1" customFormat="1" ht="15">
      <c r="A53" s="110"/>
      <c r="B53" s="110"/>
      <c r="C53" s="110"/>
      <c r="D53" s="110"/>
      <c r="E53" s="110"/>
      <c r="F53" s="118"/>
      <c r="G53" s="118"/>
      <c r="H53" s="110"/>
      <c r="M53" s="17"/>
      <c r="O53"/>
    </row>
    <row r="54" spans="1:15" s="1" customFormat="1" ht="15">
      <c r="A54" s="110"/>
      <c r="B54" s="110"/>
      <c r="C54" s="110"/>
      <c r="D54" s="110"/>
      <c r="E54" s="110"/>
      <c r="F54" s="118"/>
      <c r="G54" s="118"/>
      <c r="H54" s="110"/>
      <c r="M54" s="17"/>
      <c r="O54"/>
    </row>
  </sheetData>
  <sheetProtection selectLockedCells="1" selectUnlockedCells="1"/>
  <mergeCells count="22">
    <mergeCell ref="F3:J3"/>
    <mergeCell ref="I8:I10"/>
    <mergeCell ref="I15:I17"/>
    <mergeCell ref="I19:I20"/>
    <mergeCell ref="F8:F36"/>
    <mergeCell ref="G8:G36"/>
    <mergeCell ref="H8:H36"/>
    <mergeCell ref="F37:F38"/>
    <mergeCell ref="G37:G38"/>
    <mergeCell ref="I30:I34"/>
    <mergeCell ref="I21:I29"/>
    <mergeCell ref="H37:H38"/>
    <mergeCell ref="D37:D38"/>
    <mergeCell ref="E37:E38"/>
    <mergeCell ref="A8:A36"/>
    <mergeCell ref="D8:D36"/>
    <mergeCell ref="C8:C36"/>
    <mergeCell ref="B8:B36"/>
    <mergeCell ref="A37:A38"/>
    <mergeCell ref="B37:B38"/>
    <mergeCell ref="C37:C38"/>
    <mergeCell ref="E8:E36"/>
  </mergeCells>
  <printOptions/>
  <pageMargins left="0.16" right="0.15748031496062992" top="0.27" bottom="0.3937007874015748" header="0.69" footer="0.1968503937007874"/>
  <pageSetup firstPageNumber="1" useFirstPageNumber="1" horizontalDpi="300" verticalDpi="300" orientation="landscape" paperSize="9" scale="7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1">
      <selection activeCell="Q6" sqref="Q6"/>
    </sheetView>
  </sheetViews>
  <sheetFormatPr defaultColWidth="9.140625" defaultRowHeight="12.75"/>
  <cols>
    <col min="1" max="1" width="3.8515625" style="110" bestFit="1" customWidth="1"/>
    <col min="2" max="2" width="6.8515625" style="110" customWidth="1"/>
    <col min="3" max="3" width="10.140625" style="110" bestFit="1" customWidth="1"/>
    <col min="4" max="4" width="16.28125" style="3" customWidth="1"/>
    <col min="5" max="5" width="10.28125" style="110" customWidth="1"/>
    <col min="6" max="6" width="13.140625" style="17" customWidth="1"/>
    <col min="7" max="7" width="26.8515625" style="110" bestFit="1" customWidth="1"/>
    <col min="8" max="8" width="14.00390625" style="3" bestFit="1" customWidth="1"/>
    <col min="9" max="9" width="36.8515625" style="1" customWidth="1"/>
    <col min="10" max="10" width="9.57421875" style="1" customWidth="1"/>
    <col min="11" max="11" width="9.8515625" style="1" customWidth="1"/>
    <col min="12" max="12" width="10.8515625" style="1" customWidth="1"/>
    <col min="13" max="13" width="11.7109375" style="17" bestFit="1" customWidth="1"/>
    <col min="14" max="14" width="9.57421875" style="1" customWidth="1"/>
  </cols>
  <sheetData>
    <row r="1" ht="12.75">
      <c r="A1" s="111" t="s">
        <v>90</v>
      </c>
    </row>
    <row r="3" spans="1:14" s="12" customFormat="1" ht="18">
      <c r="A3" s="111"/>
      <c r="B3" s="111"/>
      <c r="C3" s="111"/>
      <c r="D3" s="4"/>
      <c r="E3" s="111"/>
      <c r="F3" s="196" t="s">
        <v>139</v>
      </c>
      <c r="G3" s="196"/>
      <c r="H3" s="196"/>
      <c r="I3" s="196"/>
      <c r="J3" s="196"/>
      <c r="K3" s="7"/>
      <c r="M3" s="18"/>
      <c r="N3" s="19"/>
    </row>
    <row r="4" spans="1:4" ht="13.5" thickBot="1">
      <c r="A4" s="111" t="s">
        <v>140</v>
      </c>
      <c r="B4" s="111"/>
      <c r="C4" s="111"/>
      <c r="D4" s="4"/>
    </row>
    <row r="5" spans="1:14" s="3" customFormat="1" ht="38.25" customHeight="1" thickBot="1">
      <c r="A5" s="180" t="s">
        <v>91</v>
      </c>
      <c r="B5" s="175" t="s">
        <v>92</v>
      </c>
      <c r="C5" s="174" t="s">
        <v>93</v>
      </c>
      <c r="D5" s="175" t="s">
        <v>94</v>
      </c>
      <c r="E5" s="174" t="s">
        <v>95</v>
      </c>
      <c r="F5" s="186" t="s">
        <v>96</v>
      </c>
      <c r="G5" s="174" t="s">
        <v>97</v>
      </c>
      <c r="H5" s="174" t="s">
        <v>98</v>
      </c>
      <c r="I5" s="80" t="s">
        <v>99</v>
      </c>
      <c r="J5" s="80" t="s">
        <v>100</v>
      </c>
      <c r="K5" s="80" t="s">
        <v>101</v>
      </c>
      <c r="L5" s="171" t="s">
        <v>102</v>
      </c>
      <c r="M5" s="67" t="s">
        <v>103</v>
      </c>
      <c r="N5" s="172" t="s">
        <v>0</v>
      </c>
    </row>
    <row r="6" spans="1:15" s="3" customFormat="1" ht="12.75">
      <c r="A6" s="233">
        <v>1</v>
      </c>
      <c r="B6" s="230">
        <v>2743</v>
      </c>
      <c r="C6" s="227" t="s">
        <v>141</v>
      </c>
      <c r="D6" s="241" t="s">
        <v>122</v>
      </c>
      <c r="E6" s="238">
        <v>30565678</v>
      </c>
      <c r="F6" s="236">
        <f>SUM(M6:M40)</f>
        <v>3535314.82</v>
      </c>
      <c r="G6" s="238" t="s">
        <v>52</v>
      </c>
      <c r="H6" s="241" t="s">
        <v>121</v>
      </c>
      <c r="I6" s="254" t="s">
        <v>143</v>
      </c>
      <c r="J6" s="46" t="s">
        <v>20</v>
      </c>
      <c r="K6" s="46">
        <v>348</v>
      </c>
      <c r="L6" s="47">
        <v>44377</v>
      </c>
      <c r="M6" s="182">
        <v>2582.76</v>
      </c>
      <c r="N6" s="48" t="s">
        <v>2</v>
      </c>
      <c r="O6" s="181"/>
    </row>
    <row r="7" spans="1:14" s="3" customFormat="1" ht="12.75">
      <c r="A7" s="234"/>
      <c r="B7" s="231"/>
      <c r="C7" s="228"/>
      <c r="D7" s="242"/>
      <c r="E7" s="239"/>
      <c r="F7" s="256"/>
      <c r="G7" s="239"/>
      <c r="H7" s="242"/>
      <c r="I7" s="255"/>
      <c r="J7" s="76" t="s">
        <v>58</v>
      </c>
      <c r="K7" s="76">
        <v>549</v>
      </c>
      <c r="L7" s="77">
        <v>44377</v>
      </c>
      <c r="M7" s="183">
        <v>2463.96</v>
      </c>
      <c r="N7" s="44" t="s">
        <v>2</v>
      </c>
    </row>
    <row r="8" spans="1:14" s="3" customFormat="1" ht="12.75">
      <c r="A8" s="234"/>
      <c r="B8" s="231"/>
      <c r="C8" s="228"/>
      <c r="D8" s="242"/>
      <c r="E8" s="239"/>
      <c r="F8" s="256"/>
      <c r="G8" s="239"/>
      <c r="H8" s="242"/>
      <c r="I8" s="72" t="s">
        <v>76</v>
      </c>
      <c r="J8" s="76" t="s">
        <v>1</v>
      </c>
      <c r="K8" s="76">
        <v>219</v>
      </c>
      <c r="L8" s="77">
        <v>44377</v>
      </c>
      <c r="M8" s="183">
        <v>95959.63</v>
      </c>
      <c r="N8" s="44" t="s">
        <v>2</v>
      </c>
    </row>
    <row r="9" spans="1:14" s="3" customFormat="1" ht="12.75" customHeight="1">
      <c r="A9" s="234"/>
      <c r="B9" s="231"/>
      <c r="C9" s="228"/>
      <c r="D9" s="242"/>
      <c r="E9" s="239"/>
      <c r="F9" s="256"/>
      <c r="G9" s="239"/>
      <c r="H9" s="242"/>
      <c r="I9" s="219" t="s">
        <v>4</v>
      </c>
      <c r="J9" s="76" t="s">
        <v>11</v>
      </c>
      <c r="K9" s="76" t="s">
        <v>77</v>
      </c>
      <c r="L9" s="77">
        <v>44377</v>
      </c>
      <c r="M9" s="183">
        <v>167762.91</v>
      </c>
      <c r="N9" s="44" t="s">
        <v>2</v>
      </c>
    </row>
    <row r="10" spans="1:14" s="3" customFormat="1" ht="12.75">
      <c r="A10" s="234"/>
      <c r="B10" s="231"/>
      <c r="C10" s="228"/>
      <c r="D10" s="242"/>
      <c r="E10" s="239"/>
      <c r="F10" s="256"/>
      <c r="G10" s="239"/>
      <c r="H10" s="242"/>
      <c r="I10" s="219"/>
      <c r="J10" s="76" t="s">
        <v>5</v>
      </c>
      <c r="K10" s="76" t="s">
        <v>78</v>
      </c>
      <c r="L10" s="77">
        <v>44377</v>
      </c>
      <c r="M10" s="183">
        <v>132080.64</v>
      </c>
      <c r="N10" s="44" t="s">
        <v>2</v>
      </c>
    </row>
    <row r="11" spans="1:14" s="3" customFormat="1" ht="12.75">
      <c r="A11" s="234"/>
      <c r="B11" s="231"/>
      <c r="C11" s="228"/>
      <c r="D11" s="242"/>
      <c r="E11" s="239"/>
      <c r="F11" s="256"/>
      <c r="G11" s="239"/>
      <c r="H11" s="242"/>
      <c r="I11" s="219"/>
      <c r="J11" s="76" t="s">
        <v>6</v>
      </c>
      <c r="K11" s="76" t="s">
        <v>79</v>
      </c>
      <c r="L11" s="77">
        <v>44377</v>
      </c>
      <c r="M11" s="183">
        <v>361918.42</v>
      </c>
      <c r="N11" s="44" t="s">
        <v>2</v>
      </c>
    </row>
    <row r="12" spans="1:14" s="3" customFormat="1" ht="12.75">
      <c r="A12" s="234"/>
      <c r="B12" s="231"/>
      <c r="C12" s="228"/>
      <c r="D12" s="242"/>
      <c r="E12" s="239"/>
      <c r="F12" s="256"/>
      <c r="G12" s="239"/>
      <c r="H12" s="242"/>
      <c r="I12" s="219"/>
      <c r="J12" s="76" t="s">
        <v>8</v>
      </c>
      <c r="K12" s="76" t="s">
        <v>80</v>
      </c>
      <c r="L12" s="77">
        <v>44377</v>
      </c>
      <c r="M12" s="183">
        <v>564847.44</v>
      </c>
      <c r="N12" s="44" t="s">
        <v>2</v>
      </c>
    </row>
    <row r="13" spans="1:14" s="3" customFormat="1" ht="12.75">
      <c r="A13" s="234"/>
      <c r="B13" s="231"/>
      <c r="C13" s="228"/>
      <c r="D13" s="242"/>
      <c r="E13" s="239"/>
      <c r="F13" s="256"/>
      <c r="G13" s="239"/>
      <c r="H13" s="242"/>
      <c r="I13" s="219"/>
      <c r="J13" s="76" t="s">
        <v>9</v>
      </c>
      <c r="K13" s="76" t="s">
        <v>81</v>
      </c>
      <c r="L13" s="77">
        <v>44377</v>
      </c>
      <c r="M13" s="183">
        <v>462167.24</v>
      </c>
      <c r="N13" s="44" t="s">
        <v>2</v>
      </c>
    </row>
    <row r="14" spans="1:14" s="3" customFormat="1" ht="12.75">
      <c r="A14" s="234"/>
      <c r="B14" s="231"/>
      <c r="C14" s="228"/>
      <c r="D14" s="242"/>
      <c r="E14" s="239"/>
      <c r="F14" s="256"/>
      <c r="G14" s="239"/>
      <c r="H14" s="242"/>
      <c r="I14" s="219"/>
      <c r="J14" s="8" t="s">
        <v>12</v>
      </c>
      <c r="K14" s="8" t="s">
        <v>82</v>
      </c>
      <c r="L14" s="77">
        <v>44377</v>
      </c>
      <c r="M14" s="183">
        <v>203070.71</v>
      </c>
      <c r="N14" s="44" t="s">
        <v>2</v>
      </c>
    </row>
    <row r="15" spans="1:14" s="3" customFormat="1" ht="12.75">
      <c r="A15" s="234"/>
      <c r="B15" s="231"/>
      <c r="C15" s="228"/>
      <c r="D15" s="242"/>
      <c r="E15" s="239"/>
      <c r="F15" s="256"/>
      <c r="G15" s="239"/>
      <c r="H15" s="242"/>
      <c r="I15" s="219"/>
      <c r="J15" s="76" t="s">
        <v>7</v>
      </c>
      <c r="K15" s="76" t="s">
        <v>83</v>
      </c>
      <c r="L15" s="77">
        <v>44377</v>
      </c>
      <c r="M15" s="183">
        <v>244345.08</v>
      </c>
      <c r="N15" s="44" t="s">
        <v>2</v>
      </c>
    </row>
    <row r="16" spans="1:14" s="3" customFormat="1" ht="12.75">
      <c r="A16" s="234"/>
      <c r="B16" s="231"/>
      <c r="C16" s="228"/>
      <c r="D16" s="242"/>
      <c r="E16" s="239"/>
      <c r="F16" s="256"/>
      <c r="G16" s="239"/>
      <c r="H16" s="242"/>
      <c r="I16" s="219"/>
      <c r="J16" s="76" t="s">
        <v>13</v>
      </c>
      <c r="K16" s="76" t="s">
        <v>84</v>
      </c>
      <c r="L16" s="77">
        <v>44377</v>
      </c>
      <c r="M16" s="183">
        <v>146007.65</v>
      </c>
      <c r="N16" s="44" t="s">
        <v>2</v>
      </c>
    </row>
    <row r="17" spans="1:14" s="3" customFormat="1" ht="12.75">
      <c r="A17" s="234"/>
      <c r="B17" s="231"/>
      <c r="C17" s="228"/>
      <c r="D17" s="242"/>
      <c r="E17" s="239"/>
      <c r="F17" s="256"/>
      <c r="G17" s="239"/>
      <c r="H17" s="242"/>
      <c r="I17" s="219"/>
      <c r="J17" s="76" t="s">
        <v>10</v>
      </c>
      <c r="K17" s="76" t="s">
        <v>85</v>
      </c>
      <c r="L17" s="77">
        <v>44377</v>
      </c>
      <c r="M17" s="183">
        <v>149205.08</v>
      </c>
      <c r="N17" s="44" t="s">
        <v>2</v>
      </c>
    </row>
    <row r="18" spans="1:14" s="3" customFormat="1" ht="12.75">
      <c r="A18" s="234"/>
      <c r="B18" s="231"/>
      <c r="C18" s="228"/>
      <c r="D18" s="242"/>
      <c r="E18" s="239"/>
      <c r="F18" s="256"/>
      <c r="G18" s="239"/>
      <c r="H18" s="242"/>
      <c r="I18" s="220"/>
      <c r="J18" s="73" t="s">
        <v>86</v>
      </c>
      <c r="K18" s="73" t="s">
        <v>87</v>
      </c>
      <c r="L18" s="77">
        <v>44377</v>
      </c>
      <c r="M18" s="184">
        <v>227158.29</v>
      </c>
      <c r="N18" s="44" t="s">
        <v>2</v>
      </c>
    </row>
    <row r="19" spans="1:14" s="3" customFormat="1" ht="12.75">
      <c r="A19" s="234"/>
      <c r="B19" s="231"/>
      <c r="C19" s="228"/>
      <c r="D19" s="242"/>
      <c r="E19" s="239"/>
      <c r="F19" s="256"/>
      <c r="G19" s="239"/>
      <c r="H19" s="242"/>
      <c r="I19" s="72" t="s">
        <v>88</v>
      </c>
      <c r="J19" s="76" t="s">
        <v>89</v>
      </c>
      <c r="K19" s="76">
        <v>597</v>
      </c>
      <c r="L19" s="77">
        <v>44377</v>
      </c>
      <c r="M19" s="185">
        <v>105906.15</v>
      </c>
      <c r="N19" s="44" t="s">
        <v>2</v>
      </c>
    </row>
    <row r="20" spans="1:14" s="3" customFormat="1" ht="12.75">
      <c r="A20" s="234"/>
      <c r="B20" s="231"/>
      <c r="C20" s="228"/>
      <c r="D20" s="242"/>
      <c r="E20" s="239"/>
      <c r="F20" s="256"/>
      <c r="G20" s="239"/>
      <c r="H20" s="242"/>
      <c r="I20" s="72" t="s">
        <v>57</v>
      </c>
      <c r="J20" s="76" t="s">
        <v>45</v>
      </c>
      <c r="K20" s="76">
        <v>1000120</v>
      </c>
      <c r="L20" s="77">
        <v>44377</v>
      </c>
      <c r="M20" s="185">
        <v>5438.84</v>
      </c>
      <c r="N20" s="44" t="s">
        <v>2</v>
      </c>
    </row>
    <row r="21" spans="1:14" ht="12.75" customHeight="1">
      <c r="A21" s="234"/>
      <c r="B21" s="231"/>
      <c r="C21" s="228"/>
      <c r="D21" s="242"/>
      <c r="E21" s="239"/>
      <c r="F21" s="256"/>
      <c r="G21" s="239"/>
      <c r="H21" s="242"/>
      <c r="I21" s="194" t="s">
        <v>26</v>
      </c>
      <c r="J21" s="76" t="s">
        <v>28</v>
      </c>
      <c r="K21" s="76">
        <v>2645136</v>
      </c>
      <c r="L21" s="77">
        <v>44377</v>
      </c>
      <c r="M21" s="185">
        <v>101660.3</v>
      </c>
      <c r="N21" s="44" t="s">
        <v>2</v>
      </c>
    </row>
    <row r="22" spans="1:14" ht="12.75">
      <c r="A22" s="234"/>
      <c r="B22" s="231"/>
      <c r="C22" s="228"/>
      <c r="D22" s="242"/>
      <c r="E22" s="239"/>
      <c r="F22" s="256"/>
      <c r="G22" s="239"/>
      <c r="H22" s="242"/>
      <c r="I22" s="219"/>
      <c r="J22" s="76" t="s">
        <v>28</v>
      </c>
      <c r="K22" s="76">
        <v>2645135</v>
      </c>
      <c r="L22" s="77">
        <v>44377</v>
      </c>
      <c r="M22" s="185">
        <v>90621.04</v>
      </c>
      <c r="N22" s="44" t="s">
        <v>2</v>
      </c>
    </row>
    <row r="23" spans="1:14" ht="12.75">
      <c r="A23" s="234"/>
      <c r="B23" s="231"/>
      <c r="C23" s="228"/>
      <c r="D23" s="242"/>
      <c r="E23" s="239"/>
      <c r="F23" s="256"/>
      <c r="G23" s="239"/>
      <c r="H23" s="242"/>
      <c r="I23" s="219"/>
      <c r="J23" s="76" t="s">
        <v>29</v>
      </c>
      <c r="K23" s="76">
        <v>645106</v>
      </c>
      <c r="L23" s="77">
        <v>44377</v>
      </c>
      <c r="M23" s="185">
        <v>108818.4</v>
      </c>
      <c r="N23" s="44" t="s">
        <v>2</v>
      </c>
    </row>
    <row r="24" spans="1:14" ht="12.75">
      <c r="A24" s="234"/>
      <c r="B24" s="231"/>
      <c r="C24" s="228"/>
      <c r="D24" s="242"/>
      <c r="E24" s="239"/>
      <c r="F24" s="256"/>
      <c r="G24" s="239"/>
      <c r="H24" s="242"/>
      <c r="I24" s="219"/>
      <c r="J24" s="76" t="s">
        <v>29</v>
      </c>
      <c r="K24" s="76">
        <v>645104</v>
      </c>
      <c r="L24" s="77">
        <v>44377</v>
      </c>
      <c r="M24" s="185">
        <v>90500.72</v>
      </c>
      <c r="N24" s="44" t="s">
        <v>2</v>
      </c>
    </row>
    <row r="25" spans="1:14" ht="12.75">
      <c r="A25" s="234"/>
      <c r="B25" s="231"/>
      <c r="C25" s="228"/>
      <c r="D25" s="242"/>
      <c r="E25" s="239"/>
      <c r="F25" s="256"/>
      <c r="G25" s="239"/>
      <c r="H25" s="242"/>
      <c r="I25" s="220"/>
      <c r="J25" s="76" t="s">
        <v>28</v>
      </c>
      <c r="K25" s="76">
        <v>645105</v>
      </c>
      <c r="L25" s="77">
        <v>44377</v>
      </c>
      <c r="M25" s="185">
        <v>89036.84</v>
      </c>
      <c r="N25" s="44" t="s">
        <v>2</v>
      </c>
    </row>
    <row r="26" spans="1:14" ht="12.75">
      <c r="A26" s="234"/>
      <c r="B26" s="231"/>
      <c r="C26" s="228"/>
      <c r="D26" s="242"/>
      <c r="E26" s="239"/>
      <c r="F26" s="256"/>
      <c r="G26" s="239"/>
      <c r="H26" s="242"/>
      <c r="I26" s="194" t="s">
        <v>30</v>
      </c>
      <c r="J26" s="76" t="s">
        <v>33</v>
      </c>
      <c r="K26" s="76">
        <v>100093</v>
      </c>
      <c r="L26" s="77">
        <v>44377</v>
      </c>
      <c r="M26" s="185">
        <v>631.12</v>
      </c>
      <c r="N26" s="44" t="s">
        <v>2</v>
      </c>
    </row>
    <row r="27" spans="1:14" ht="12.75">
      <c r="A27" s="234"/>
      <c r="B27" s="231"/>
      <c r="C27" s="228"/>
      <c r="D27" s="242"/>
      <c r="E27" s="239"/>
      <c r="F27" s="256"/>
      <c r="G27" s="239"/>
      <c r="H27" s="242"/>
      <c r="I27" s="219"/>
      <c r="J27" s="76" t="s">
        <v>31</v>
      </c>
      <c r="K27" s="76">
        <v>10056</v>
      </c>
      <c r="L27" s="77">
        <v>44377</v>
      </c>
      <c r="M27" s="185">
        <v>5993.27</v>
      </c>
      <c r="N27" s="44" t="s">
        <v>2</v>
      </c>
    </row>
    <row r="28" spans="1:14" ht="12.75">
      <c r="A28" s="234"/>
      <c r="B28" s="231"/>
      <c r="C28" s="228"/>
      <c r="D28" s="242"/>
      <c r="E28" s="239"/>
      <c r="F28" s="256"/>
      <c r="G28" s="239"/>
      <c r="H28" s="242"/>
      <c r="I28" s="220"/>
      <c r="J28" s="76" t="s">
        <v>32</v>
      </c>
      <c r="K28" s="76">
        <v>180290</v>
      </c>
      <c r="L28" s="77">
        <v>44377</v>
      </c>
      <c r="M28" s="185">
        <v>2506.54</v>
      </c>
      <c r="N28" s="44" t="s">
        <v>2</v>
      </c>
    </row>
    <row r="29" spans="1:14" ht="12.75">
      <c r="A29" s="234"/>
      <c r="B29" s="231"/>
      <c r="C29" s="228"/>
      <c r="D29" s="242"/>
      <c r="E29" s="239"/>
      <c r="F29" s="256"/>
      <c r="G29" s="239"/>
      <c r="H29" s="242"/>
      <c r="I29" s="72" t="s">
        <v>34</v>
      </c>
      <c r="J29" s="76" t="s">
        <v>35</v>
      </c>
      <c r="K29" s="76" t="s">
        <v>123</v>
      </c>
      <c r="L29" s="77">
        <v>44377</v>
      </c>
      <c r="M29" s="185">
        <v>44564.03</v>
      </c>
      <c r="N29" s="44" t="s">
        <v>2</v>
      </c>
    </row>
    <row r="30" spans="1:14" ht="12.75">
      <c r="A30" s="234"/>
      <c r="B30" s="231"/>
      <c r="C30" s="228"/>
      <c r="D30" s="242"/>
      <c r="E30" s="239"/>
      <c r="F30" s="256"/>
      <c r="G30" s="239"/>
      <c r="H30" s="242"/>
      <c r="I30" s="72" t="s">
        <v>36</v>
      </c>
      <c r="J30" s="76" t="s">
        <v>38</v>
      </c>
      <c r="K30" s="76">
        <v>8625900</v>
      </c>
      <c r="L30" s="77">
        <v>44377</v>
      </c>
      <c r="M30" s="185">
        <v>20620.1</v>
      </c>
      <c r="N30" s="44" t="s">
        <v>2</v>
      </c>
    </row>
    <row r="31" spans="1:14" ht="12.75">
      <c r="A31" s="234"/>
      <c r="B31" s="231"/>
      <c r="C31" s="228"/>
      <c r="D31" s="242"/>
      <c r="E31" s="239"/>
      <c r="F31" s="256"/>
      <c r="G31" s="239"/>
      <c r="H31" s="242"/>
      <c r="I31" s="72" t="s">
        <v>39</v>
      </c>
      <c r="J31" s="76" t="s">
        <v>40</v>
      </c>
      <c r="K31" s="76">
        <v>268</v>
      </c>
      <c r="L31" s="77">
        <v>44377</v>
      </c>
      <c r="M31" s="185">
        <v>29985.12</v>
      </c>
      <c r="N31" s="44" t="s">
        <v>2</v>
      </c>
    </row>
    <row r="32" spans="1:14" ht="12.75">
      <c r="A32" s="234"/>
      <c r="B32" s="231"/>
      <c r="C32" s="228"/>
      <c r="D32" s="242"/>
      <c r="E32" s="239"/>
      <c r="F32" s="256"/>
      <c r="G32" s="239"/>
      <c r="H32" s="242"/>
      <c r="I32" s="72" t="s">
        <v>22</v>
      </c>
      <c r="J32" s="76" t="s">
        <v>23</v>
      </c>
      <c r="K32" s="76">
        <v>500177</v>
      </c>
      <c r="L32" s="77">
        <v>44377</v>
      </c>
      <c r="M32" s="185">
        <v>20351.49</v>
      </c>
      <c r="N32" s="44" t="s">
        <v>2</v>
      </c>
    </row>
    <row r="33" spans="1:14" ht="12.75">
      <c r="A33" s="234"/>
      <c r="B33" s="231"/>
      <c r="C33" s="228"/>
      <c r="D33" s="242"/>
      <c r="E33" s="239"/>
      <c r="F33" s="256"/>
      <c r="G33" s="239"/>
      <c r="H33" s="242"/>
      <c r="I33" s="194" t="s">
        <v>142</v>
      </c>
      <c r="J33" s="76" t="s">
        <v>3</v>
      </c>
      <c r="K33" s="76">
        <v>1447</v>
      </c>
      <c r="L33" s="77">
        <v>44377</v>
      </c>
      <c r="M33" s="185">
        <v>4287.14</v>
      </c>
      <c r="N33" s="44" t="s">
        <v>2</v>
      </c>
    </row>
    <row r="34" spans="1:14" ht="12.75" customHeight="1">
      <c r="A34" s="234"/>
      <c r="B34" s="231"/>
      <c r="C34" s="228"/>
      <c r="D34" s="242"/>
      <c r="E34" s="239"/>
      <c r="F34" s="256"/>
      <c r="G34" s="239"/>
      <c r="H34" s="242"/>
      <c r="I34" s="219"/>
      <c r="J34" s="76" t="s">
        <v>3</v>
      </c>
      <c r="K34" s="76">
        <v>1442</v>
      </c>
      <c r="L34" s="77">
        <v>44377</v>
      </c>
      <c r="M34" s="185">
        <v>6435.32</v>
      </c>
      <c r="N34" s="44" t="s">
        <v>2</v>
      </c>
    </row>
    <row r="35" spans="1:14" ht="12.75">
      <c r="A35" s="234"/>
      <c r="B35" s="231"/>
      <c r="C35" s="228"/>
      <c r="D35" s="242"/>
      <c r="E35" s="239"/>
      <c r="F35" s="256"/>
      <c r="G35" s="239"/>
      <c r="H35" s="242"/>
      <c r="I35" s="219"/>
      <c r="J35" s="76" t="s">
        <v>3</v>
      </c>
      <c r="K35" s="76">
        <v>1428</v>
      </c>
      <c r="L35" s="77">
        <v>44377</v>
      </c>
      <c r="M35" s="185">
        <v>7225.3</v>
      </c>
      <c r="N35" s="44" t="s">
        <v>2</v>
      </c>
    </row>
    <row r="36" spans="1:14" ht="12.75">
      <c r="A36" s="234"/>
      <c r="B36" s="231"/>
      <c r="C36" s="228"/>
      <c r="D36" s="242"/>
      <c r="E36" s="239"/>
      <c r="F36" s="256"/>
      <c r="G36" s="239"/>
      <c r="H36" s="242"/>
      <c r="I36" s="219"/>
      <c r="J36" s="76" t="s">
        <v>3</v>
      </c>
      <c r="K36" s="76">
        <v>1432</v>
      </c>
      <c r="L36" s="77">
        <v>44377</v>
      </c>
      <c r="M36" s="185">
        <v>26827.94</v>
      </c>
      <c r="N36" s="44" t="s">
        <v>2</v>
      </c>
    </row>
    <row r="37" spans="1:14" ht="12.75">
      <c r="A37" s="234"/>
      <c r="B37" s="231"/>
      <c r="C37" s="228"/>
      <c r="D37" s="242"/>
      <c r="E37" s="239"/>
      <c r="F37" s="256"/>
      <c r="G37" s="239"/>
      <c r="H37" s="242"/>
      <c r="I37" s="219"/>
      <c r="J37" s="76" t="s">
        <v>3</v>
      </c>
      <c r="K37" s="76">
        <v>1437</v>
      </c>
      <c r="L37" s="77">
        <v>44377</v>
      </c>
      <c r="M37" s="185">
        <v>1968.18</v>
      </c>
      <c r="N37" s="44" t="s">
        <v>2</v>
      </c>
    </row>
    <row r="38" spans="1:14" ht="12.75">
      <c r="A38" s="234"/>
      <c r="B38" s="231"/>
      <c r="C38" s="228"/>
      <c r="D38" s="242"/>
      <c r="E38" s="239"/>
      <c r="F38" s="256"/>
      <c r="G38" s="239"/>
      <c r="H38" s="242"/>
      <c r="I38" s="6" t="s">
        <v>46</v>
      </c>
      <c r="J38" s="76" t="s">
        <v>47</v>
      </c>
      <c r="K38" s="76">
        <v>1008</v>
      </c>
      <c r="L38" s="77">
        <v>44377</v>
      </c>
      <c r="M38" s="185">
        <v>5724.26</v>
      </c>
      <c r="N38" s="44" t="s">
        <v>2</v>
      </c>
    </row>
    <row r="39" spans="1:14" ht="12.75">
      <c r="A39" s="234"/>
      <c r="B39" s="231"/>
      <c r="C39" s="228"/>
      <c r="D39" s="242"/>
      <c r="E39" s="239"/>
      <c r="F39" s="256"/>
      <c r="G39" s="239"/>
      <c r="H39" s="242"/>
      <c r="I39" s="76" t="s">
        <v>15</v>
      </c>
      <c r="J39" s="76" t="s">
        <v>16</v>
      </c>
      <c r="K39" s="76">
        <v>2555</v>
      </c>
      <c r="L39" s="77">
        <v>44377</v>
      </c>
      <c r="M39" s="185">
        <v>5789.79</v>
      </c>
      <c r="N39" s="44" t="s">
        <v>2</v>
      </c>
    </row>
    <row r="40" spans="1:14" ht="13.5" thickBot="1">
      <c r="A40" s="235"/>
      <c r="B40" s="232"/>
      <c r="C40" s="229"/>
      <c r="D40" s="243"/>
      <c r="E40" s="240"/>
      <c r="F40" s="237"/>
      <c r="G40" s="240"/>
      <c r="H40" s="243"/>
      <c r="I40" s="26" t="s">
        <v>18</v>
      </c>
      <c r="J40" s="26" t="s">
        <v>19</v>
      </c>
      <c r="K40" s="26">
        <v>19572</v>
      </c>
      <c r="L40" s="27">
        <v>44377</v>
      </c>
      <c r="M40" s="63">
        <v>853.12</v>
      </c>
      <c r="N40" s="45" t="s">
        <v>2</v>
      </c>
    </row>
    <row r="41" spans="1:14" ht="26.25" thickBot="1">
      <c r="A41" s="176">
        <v>2</v>
      </c>
      <c r="B41" s="189">
        <v>2744</v>
      </c>
      <c r="C41" s="177" t="s">
        <v>141</v>
      </c>
      <c r="D41" s="190" t="s">
        <v>113</v>
      </c>
      <c r="E41" s="158">
        <v>4851409</v>
      </c>
      <c r="F41" s="187">
        <f>M41</f>
        <v>66657.48</v>
      </c>
      <c r="G41" s="178" t="s">
        <v>53</v>
      </c>
      <c r="H41" s="179" t="s">
        <v>118</v>
      </c>
      <c r="I41" s="81" t="s">
        <v>24</v>
      </c>
      <c r="J41" s="30" t="s">
        <v>49</v>
      </c>
      <c r="K41" s="30">
        <v>63</v>
      </c>
      <c r="L41" s="31">
        <v>44377</v>
      </c>
      <c r="M41" s="89">
        <v>66657.48</v>
      </c>
      <c r="N41" s="49" t="s">
        <v>2</v>
      </c>
    </row>
    <row r="42" spans="1:14" ht="13.5" customHeight="1">
      <c r="A42" s="244">
        <v>3</v>
      </c>
      <c r="B42" s="246">
        <v>2745</v>
      </c>
      <c r="C42" s="248" t="s">
        <v>141</v>
      </c>
      <c r="D42" s="250" t="s">
        <v>104</v>
      </c>
      <c r="E42" s="252">
        <v>13591928</v>
      </c>
      <c r="F42" s="236">
        <f>SUM(M42:M43)</f>
        <v>6090.78</v>
      </c>
      <c r="G42" s="252" t="s">
        <v>51</v>
      </c>
      <c r="H42" s="241" t="s">
        <v>105</v>
      </c>
      <c r="I42" s="100" t="s">
        <v>14</v>
      </c>
      <c r="J42" s="46" t="s">
        <v>60</v>
      </c>
      <c r="K42" s="46" t="s">
        <v>124</v>
      </c>
      <c r="L42" s="47">
        <v>44377</v>
      </c>
      <c r="M42" s="62">
        <v>1056.24</v>
      </c>
      <c r="N42" s="48" t="s">
        <v>2</v>
      </c>
    </row>
    <row r="43" spans="1:14" ht="13.5" thickBot="1">
      <c r="A43" s="245"/>
      <c r="B43" s="247"/>
      <c r="C43" s="249"/>
      <c r="D43" s="251"/>
      <c r="E43" s="253"/>
      <c r="F43" s="237"/>
      <c r="G43" s="253"/>
      <c r="H43" s="247"/>
      <c r="I43" s="26" t="s">
        <v>15</v>
      </c>
      <c r="J43" s="26" t="s">
        <v>16</v>
      </c>
      <c r="K43" s="26">
        <v>2547</v>
      </c>
      <c r="L43" s="27">
        <v>44377</v>
      </c>
      <c r="M43" s="63">
        <v>5034.54</v>
      </c>
      <c r="N43" s="45" t="s">
        <v>2</v>
      </c>
    </row>
    <row r="44" spans="4:14" ht="16.5" thickBot="1">
      <c r="D44" s="191" t="s">
        <v>106</v>
      </c>
      <c r="E44" s="114"/>
      <c r="F44" s="188">
        <f>SUM(F6:F43)</f>
        <v>3608063.0799999996</v>
      </c>
      <c r="L44" s="32"/>
      <c r="M44" s="90">
        <f>SUM(M6:M43)</f>
        <v>3608063.08</v>
      </c>
      <c r="N44" s="2"/>
    </row>
    <row r="45" spans="10:14" ht="15">
      <c r="J45" s="33"/>
      <c r="K45" s="34"/>
      <c r="L45" s="32"/>
      <c r="M45" s="70"/>
      <c r="N45" s="35"/>
    </row>
    <row r="46" spans="4:14" ht="15">
      <c r="D46" s="192" t="s">
        <v>107</v>
      </c>
      <c r="E46" s="118"/>
      <c r="I46" s="38" t="s">
        <v>108</v>
      </c>
      <c r="J46" s="33"/>
      <c r="K46" s="34"/>
      <c r="L46" s="32"/>
      <c r="M46" s="70"/>
      <c r="N46" s="35"/>
    </row>
    <row r="47" spans="4:14" ht="15">
      <c r="D47" s="165" t="s">
        <v>109</v>
      </c>
      <c r="E47" s="118"/>
      <c r="I47" s="37" t="s">
        <v>110</v>
      </c>
      <c r="J47" s="34"/>
      <c r="K47" s="34"/>
      <c r="L47" s="32"/>
      <c r="M47" s="70"/>
      <c r="N47" s="35"/>
    </row>
    <row r="48" spans="10:14" ht="12.75">
      <c r="J48" s="34"/>
      <c r="K48" s="34"/>
      <c r="L48" s="32"/>
      <c r="M48" s="70"/>
      <c r="N48" s="35"/>
    </row>
    <row r="49" spans="10:14" ht="12.75">
      <c r="J49" s="34"/>
      <c r="K49" s="34"/>
      <c r="L49" s="32"/>
      <c r="M49" s="70"/>
      <c r="N49" s="35"/>
    </row>
    <row r="52" spans="1:13" s="1" customFormat="1" ht="15">
      <c r="A52" s="110"/>
      <c r="B52" s="110"/>
      <c r="C52" s="110"/>
      <c r="D52" s="3"/>
      <c r="E52" s="110"/>
      <c r="F52" s="17"/>
      <c r="G52" s="110"/>
      <c r="H52" s="3"/>
      <c r="I52" s="38"/>
      <c r="J52" s="37"/>
      <c r="K52" s="37"/>
      <c r="L52" s="37"/>
      <c r="M52" s="40"/>
    </row>
    <row r="53" spans="1:13" s="1" customFormat="1" ht="15">
      <c r="A53" s="110"/>
      <c r="B53" s="110"/>
      <c r="C53" s="110"/>
      <c r="D53" s="3"/>
      <c r="E53" s="110"/>
      <c r="F53" s="17"/>
      <c r="G53" s="110"/>
      <c r="H53" s="3"/>
      <c r="I53" s="37"/>
      <c r="J53" s="38"/>
      <c r="K53" s="37"/>
      <c r="L53" s="37"/>
      <c r="M53" s="40"/>
    </row>
    <row r="54" spans="1:13" s="1" customFormat="1" ht="15">
      <c r="A54" s="110"/>
      <c r="B54" s="110"/>
      <c r="C54" s="110"/>
      <c r="D54" s="3"/>
      <c r="E54" s="110"/>
      <c r="F54" s="17"/>
      <c r="G54" s="110"/>
      <c r="H54" s="3"/>
      <c r="I54" s="37"/>
      <c r="J54" s="37"/>
      <c r="K54" s="37"/>
      <c r="L54" s="37"/>
      <c r="M54" s="40"/>
    </row>
    <row r="56" spans="1:13" s="1" customFormat="1" ht="15">
      <c r="A56" s="110"/>
      <c r="B56" s="110"/>
      <c r="C56" s="110"/>
      <c r="D56" s="3"/>
      <c r="E56" s="110"/>
      <c r="F56" s="39"/>
      <c r="G56" s="118"/>
      <c r="H56" s="3"/>
      <c r="M56" s="17"/>
    </row>
    <row r="57" spans="1:13" s="1" customFormat="1" ht="15">
      <c r="A57" s="110"/>
      <c r="B57" s="110"/>
      <c r="C57" s="110"/>
      <c r="D57" s="3"/>
      <c r="E57" s="110"/>
      <c r="F57" s="40"/>
      <c r="G57" s="118"/>
      <c r="H57" s="3"/>
      <c r="M57" s="17"/>
    </row>
    <row r="58" spans="1:13" s="1" customFormat="1" ht="15">
      <c r="A58" s="110"/>
      <c r="B58" s="110"/>
      <c r="C58" s="110"/>
      <c r="D58" s="3"/>
      <c r="E58" s="110"/>
      <c r="F58" s="40"/>
      <c r="G58" s="118"/>
      <c r="H58" s="3"/>
      <c r="M58" s="17"/>
    </row>
  </sheetData>
  <sheetProtection selectLockedCells="1" selectUnlockedCells="1"/>
  <mergeCells count="22">
    <mergeCell ref="G42:G43"/>
    <mergeCell ref="H42:H43"/>
    <mergeCell ref="I9:I18"/>
    <mergeCell ref="I21:I25"/>
    <mergeCell ref="F3:J3"/>
    <mergeCell ref="I6:I7"/>
    <mergeCell ref="H6:H40"/>
    <mergeCell ref="G6:G40"/>
    <mergeCell ref="F6:F40"/>
    <mergeCell ref="A6:A40"/>
    <mergeCell ref="F42:F43"/>
    <mergeCell ref="E6:E40"/>
    <mergeCell ref="D6:D40"/>
    <mergeCell ref="A42:A43"/>
    <mergeCell ref="B42:B43"/>
    <mergeCell ref="C42:C43"/>
    <mergeCell ref="D42:D43"/>
    <mergeCell ref="E42:E43"/>
    <mergeCell ref="I26:I28"/>
    <mergeCell ref="I33:I37"/>
    <mergeCell ref="C6:C40"/>
    <mergeCell ref="B6:B40"/>
  </mergeCells>
  <printOptions/>
  <pageMargins left="0.25" right="0" top="0.75" bottom="0.75" header="0.3" footer="0.3"/>
  <pageSetup firstPageNumber="1" useFirstPageNumber="1" horizontalDpi="300" verticalDpi="300" orientation="landscape" paperSize="9" scale="75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E1">
      <selection activeCell="I28" sqref="I28"/>
    </sheetView>
  </sheetViews>
  <sheetFormatPr defaultColWidth="9.140625" defaultRowHeight="12.75"/>
  <cols>
    <col min="1" max="1" width="3.8515625" style="1" bestFit="1" customWidth="1"/>
    <col min="2" max="2" width="6.8515625" style="1" customWidth="1"/>
    <col min="3" max="3" width="10.140625" style="1" bestFit="1" customWidth="1"/>
    <col min="4" max="4" width="16.28125" style="1" customWidth="1"/>
    <col min="5" max="5" width="10.28125" style="1" customWidth="1"/>
    <col min="6" max="6" width="13.140625" style="17" customWidth="1"/>
    <col min="7" max="7" width="26.8515625" style="1" bestFit="1" customWidth="1"/>
    <col min="8" max="8" width="14.00390625" style="1" bestFit="1" customWidth="1"/>
    <col min="9" max="9" width="36.8515625" style="1" customWidth="1"/>
    <col min="10" max="10" width="9.57421875" style="1" customWidth="1"/>
    <col min="11" max="11" width="9.8515625" style="1" customWidth="1"/>
    <col min="12" max="12" width="10.8515625" style="1" customWidth="1"/>
    <col min="13" max="13" width="11.7109375" style="17" bestFit="1" customWidth="1"/>
    <col min="14" max="14" width="9.140625" style="1" customWidth="1"/>
  </cols>
  <sheetData>
    <row r="1" ht="12.75">
      <c r="A1" s="7" t="s">
        <v>90</v>
      </c>
    </row>
    <row r="3" spans="1:15" s="12" customFormat="1" ht="18">
      <c r="A3" s="7"/>
      <c r="B3" s="7"/>
      <c r="C3" s="7"/>
      <c r="D3" s="7"/>
      <c r="E3" s="7"/>
      <c r="F3" s="196" t="s">
        <v>120</v>
      </c>
      <c r="G3" s="196"/>
      <c r="H3" s="196"/>
      <c r="I3" s="196"/>
      <c r="J3" s="196"/>
      <c r="K3" s="7"/>
      <c r="M3" s="18"/>
      <c r="N3" s="19"/>
      <c r="O3" s="7"/>
    </row>
    <row r="4" spans="1:15" s="12" customFormat="1" ht="12.75">
      <c r="A4" s="7"/>
      <c r="B4" s="7"/>
      <c r="C4" s="7"/>
      <c r="D4" s="7"/>
      <c r="E4" s="7"/>
      <c r="F4" s="20"/>
      <c r="G4" s="21"/>
      <c r="H4" s="21"/>
      <c r="I4" s="21"/>
      <c r="J4" s="19"/>
      <c r="K4" s="7"/>
      <c r="M4" s="18"/>
      <c r="N4" s="19"/>
      <c r="O4" s="7"/>
    </row>
    <row r="5" spans="1:15" s="12" customFormat="1" ht="12.75">
      <c r="A5" s="7"/>
      <c r="B5" s="7"/>
      <c r="C5" s="7"/>
      <c r="D5" s="7"/>
      <c r="E5" s="7"/>
      <c r="F5" s="20"/>
      <c r="G5" s="21"/>
      <c r="H5" s="21"/>
      <c r="I5" s="21"/>
      <c r="J5" s="19"/>
      <c r="K5" s="7"/>
      <c r="M5" s="18"/>
      <c r="N5" s="19"/>
      <c r="O5" s="7"/>
    </row>
    <row r="6" spans="1:4" ht="13.5" thickBot="1">
      <c r="A6" s="7" t="s">
        <v>128</v>
      </c>
      <c r="B6" s="7"/>
      <c r="C6" s="7"/>
      <c r="D6" s="7"/>
    </row>
    <row r="7" spans="1:14" s="3" customFormat="1" ht="38.25" customHeight="1" thickBot="1">
      <c r="A7" s="41" t="s">
        <v>111</v>
      </c>
      <c r="B7" s="42" t="s">
        <v>92</v>
      </c>
      <c r="C7" s="22" t="s">
        <v>93</v>
      </c>
      <c r="D7" s="42" t="s">
        <v>94</v>
      </c>
      <c r="E7" s="22" t="s">
        <v>95</v>
      </c>
      <c r="F7" s="43" t="s">
        <v>96</v>
      </c>
      <c r="G7" s="22" t="s">
        <v>97</v>
      </c>
      <c r="H7" s="22" t="s">
        <v>98</v>
      </c>
      <c r="I7" s="22" t="s">
        <v>99</v>
      </c>
      <c r="J7" s="22" t="s">
        <v>100</v>
      </c>
      <c r="K7" s="22" t="s">
        <v>101</v>
      </c>
      <c r="L7" s="23" t="s">
        <v>102</v>
      </c>
      <c r="M7" s="67" t="s">
        <v>103</v>
      </c>
      <c r="N7" s="24" t="s">
        <v>0</v>
      </c>
    </row>
    <row r="8" spans="1:14" ht="26.25" customHeight="1">
      <c r="A8" s="261">
        <v>1</v>
      </c>
      <c r="B8" s="259">
        <v>2649</v>
      </c>
      <c r="C8" s="257" t="s">
        <v>127</v>
      </c>
      <c r="D8" s="263" t="s">
        <v>114</v>
      </c>
      <c r="E8" s="259">
        <v>33358111</v>
      </c>
      <c r="F8" s="265">
        <f>M8+M9</f>
        <v>8021.120000000001</v>
      </c>
      <c r="G8" s="267" t="s">
        <v>54</v>
      </c>
      <c r="H8" s="269" t="s">
        <v>116</v>
      </c>
      <c r="I8" s="127" t="s">
        <v>44</v>
      </c>
      <c r="J8" s="46" t="s">
        <v>45</v>
      </c>
      <c r="K8" s="46">
        <v>1000117</v>
      </c>
      <c r="L8" s="47">
        <v>44377</v>
      </c>
      <c r="M8" s="62">
        <v>4573.1</v>
      </c>
      <c r="N8" s="48" t="s">
        <v>42</v>
      </c>
    </row>
    <row r="9" spans="1:14" ht="13.5" thickBot="1">
      <c r="A9" s="262"/>
      <c r="B9" s="260"/>
      <c r="C9" s="258"/>
      <c r="D9" s="264"/>
      <c r="E9" s="260"/>
      <c r="F9" s="266"/>
      <c r="G9" s="268"/>
      <c r="H9" s="270"/>
      <c r="I9" s="97" t="s">
        <v>30</v>
      </c>
      <c r="J9" s="26" t="s">
        <v>31</v>
      </c>
      <c r="K9" s="26">
        <v>10058</v>
      </c>
      <c r="L9" s="27">
        <v>44377</v>
      </c>
      <c r="M9" s="63">
        <v>3448.02</v>
      </c>
      <c r="N9" s="45" t="s">
        <v>42</v>
      </c>
    </row>
    <row r="10" spans="1:14" ht="26.25" thickBot="1">
      <c r="A10" s="86">
        <v>2</v>
      </c>
      <c r="B10" s="87">
        <v>2650</v>
      </c>
      <c r="C10" s="88" t="s">
        <v>127</v>
      </c>
      <c r="D10" s="93" t="s">
        <v>41</v>
      </c>
      <c r="E10" s="87">
        <v>4851409</v>
      </c>
      <c r="F10" s="94">
        <f>M10</f>
        <v>37322.47</v>
      </c>
      <c r="G10" s="29" t="s">
        <v>53</v>
      </c>
      <c r="H10" s="95" t="s">
        <v>118</v>
      </c>
      <c r="I10" s="81" t="s">
        <v>26</v>
      </c>
      <c r="J10" s="30" t="s">
        <v>28</v>
      </c>
      <c r="K10" s="30">
        <v>2645132</v>
      </c>
      <c r="L10" s="31">
        <v>44377</v>
      </c>
      <c r="M10" s="89">
        <v>37322.47</v>
      </c>
      <c r="N10" s="49" t="s">
        <v>42</v>
      </c>
    </row>
    <row r="11" spans="4:14" ht="16.5" thickBot="1">
      <c r="D11" s="50" t="s">
        <v>106</v>
      </c>
      <c r="E11" s="51"/>
      <c r="F11" s="64">
        <f>SUM(F8:F10)</f>
        <v>45343.590000000004</v>
      </c>
      <c r="H11" s="52"/>
      <c r="I11" s="53"/>
      <c r="J11" s="53"/>
      <c r="K11" s="53"/>
      <c r="L11" s="54"/>
      <c r="M11" s="55">
        <f>SUM(M8:M10)</f>
        <v>45343.590000000004</v>
      </c>
      <c r="N11" s="56"/>
    </row>
    <row r="12" spans="4:14" ht="12.75">
      <c r="D12" s="57"/>
      <c r="H12" s="52"/>
      <c r="I12" s="53"/>
      <c r="J12" s="53"/>
      <c r="K12" s="53"/>
      <c r="L12" s="54"/>
      <c r="M12" s="69"/>
      <c r="N12" s="56"/>
    </row>
    <row r="13" spans="4:14" ht="12.75">
      <c r="D13" s="57"/>
      <c r="H13" s="52"/>
      <c r="I13" s="53"/>
      <c r="J13" s="53"/>
      <c r="K13" s="53"/>
      <c r="L13" s="54"/>
      <c r="M13" s="69"/>
      <c r="N13" s="56"/>
    </row>
    <row r="14" spans="4:14" ht="12.75">
      <c r="D14" s="57"/>
      <c r="H14" s="52"/>
      <c r="I14" s="53"/>
      <c r="J14" s="53"/>
      <c r="K14" s="53"/>
      <c r="L14" s="54"/>
      <c r="M14" s="69"/>
      <c r="N14" s="56"/>
    </row>
    <row r="15" spans="4:14" ht="12.75">
      <c r="D15" s="57"/>
      <c r="H15" s="52"/>
      <c r="I15" s="53"/>
      <c r="J15" s="53"/>
      <c r="K15" s="53"/>
      <c r="L15" s="54"/>
      <c r="M15" s="69"/>
      <c r="N15" s="56"/>
    </row>
    <row r="16" spans="4:14" ht="12.75">
      <c r="D16" s="57"/>
      <c r="H16" s="52"/>
      <c r="I16" s="53"/>
      <c r="J16" s="53"/>
      <c r="K16" s="53"/>
      <c r="L16" s="54"/>
      <c r="M16" s="69"/>
      <c r="N16" s="56"/>
    </row>
    <row r="17" spans="4:14" ht="15.75">
      <c r="D17" s="58"/>
      <c r="F17" s="59"/>
      <c r="H17" s="52"/>
      <c r="I17" s="53"/>
      <c r="J17" s="53"/>
      <c r="K17" s="53"/>
      <c r="L17" s="54"/>
      <c r="M17" s="69"/>
      <c r="N17" s="56"/>
    </row>
    <row r="18" spans="4:14" ht="12.75">
      <c r="D18" s="57"/>
      <c r="G18"/>
      <c r="H18" s="52"/>
      <c r="I18" s="53"/>
      <c r="J18" s="53"/>
      <c r="K18" s="53"/>
      <c r="L18" s="54"/>
      <c r="M18" s="69"/>
      <c r="N18" s="56"/>
    </row>
    <row r="19" spans="4:14" ht="15">
      <c r="D19" s="38" t="s">
        <v>107</v>
      </c>
      <c r="E19" s="37"/>
      <c r="I19" s="38" t="s">
        <v>108</v>
      </c>
      <c r="J19" s="33"/>
      <c r="K19" s="34"/>
      <c r="L19" s="32"/>
      <c r="M19" s="70"/>
      <c r="N19" s="35"/>
    </row>
    <row r="20" spans="4:14" ht="15">
      <c r="D20" s="37" t="s">
        <v>109</v>
      </c>
      <c r="E20" s="37"/>
      <c r="I20" s="37" t="s">
        <v>112</v>
      </c>
      <c r="J20" s="33"/>
      <c r="K20" s="34"/>
      <c r="L20" s="32"/>
      <c r="M20" s="70"/>
      <c r="N20" s="35"/>
    </row>
    <row r="21" spans="4:14" ht="12.75">
      <c r="D21" s="60"/>
      <c r="I21" s="34"/>
      <c r="J21" s="34"/>
      <c r="K21" s="34"/>
      <c r="L21" s="32"/>
      <c r="M21" s="70"/>
      <c r="N21" s="35"/>
    </row>
    <row r="22" spans="10:14" ht="12.75">
      <c r="J22" s="34"/>
      <c r="K22" s="34"/>
      <c r="L22" s="32"/>
      <c r="M22" s="70"/>
      <c r="N22" s="35"/>
    </row>
    <row r="23" spans="10:14" ht="12.75">
      <c r="J23" s="34"/>
      <c r="K23" s="34"/>
      <c r="L23" s="32"/>
      <c r="M23" s="70"/>
      <c r="N23" s="35"/>
    </row>
    <row r="26" spans="9:13" ht="15">
      <c r="I26" s="38"/>
      <c r="J26" s="37"/>
      <c r="K26" s="37"/>
      <c r="L26" s="37"/>
      <c r="M26" s="40"/>
    </row>
    <row r="27" spans="9:13" ht="15">
      <c r="I27" s="37"/>
      <c r="J27" s="38"/>
      <c r="K27" s="37"/>
      <c r="L27" s="37"/>
      <c r="M27" s="40"/>
    </row>
    <row r="28" spans="9:13" ht="15">
      <c r="I28" s="37"/>
      <c r="J28" s="37"/>
      <c r="K28" s="37"/>
      <c r="L28" s="37"/>
      <c r="M28" s="40"/>
    </row>
    <row r="30" spans="6:7" ht="15">
      <c r="F30" s="39"/>
      <c r="G30" s="37"/>
    </row>
    <row r="31" spans="6:7" ht="15">
      <c r="F31" s="40"/>
      <c r="G31" s="37"/>
    </row>
    <row r="32" spans="6:7" ht="15">
      <c r="F32" s="40"/>
      <c r="G32" s="37"/>
    </row>
  </sheetData>
  <sheetProtection selectLockedCells="1" selectUnlockedCells="1"/>
  <mergeCells count="9">
    <mergeCell ref="C8:C9"/>
    <mergeCell ref="B8:B9"/>
    <mergeCell ref="A8:A9"/>
    <mergeCell ref="F3:J3"/>
    <mergeCell ref="D8:D9"/>
    <mergeCell ref="E8:E9"/>
    <mergeCell ref="F8:F9"/>
    <mergeCell ref="G8:G9"/>
    <mergeCell ref="H8:H9"/>
  </mergeCells>
  <printOptions/>
  <pageMargins left="0.16" right="0.15748031496062992" top="0.27" bottom="0.3937007874015748" header="0.69" footer="0.1968503937007874"/>
  <pageSetup firstPageNumber="1" useFirstPageNumber="1" horizontalDpi="300" verticalDpi="300" orientation="landscape" paperSize="9" scale="75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D1">
      <selection activeCell="Q12" sqref="Q12"/>
    </sheetView>
  </sheetViews>
  <sheetFormatPr defaultColWidth="9.140625" defaultRowHeight="12.75"/>
  <cols>
    <col min="1" max="1" width="3.8515625" style="161" bestFit="1" customWidth="1"/>
    <col min="2" max="2" width="6.8515625" style="157" customWidth="1"/>
    <col min="3" max="3" width="10.140625" style="159" bestFit="1" customWidth="1"/>
    <col min="4" max="4" width="16.28125" style="1" customWidth="1"/>
    <col min="5" max="5" width="10.28125" style="4" customWidth="1"/>
    <col min="6" max="6" width="13.140625" style="17" customWidth="1"/>
    <col min="7" max="7" width="26.8515625" style="7" bestFit="1" customWidth="1"/>
    <col min="8" max="8" width="14.00390625" style="159" bestFit="1" customWidth="1"/>
    <col min="9" max="9" width="36.8515625" style="1" customWidth="1"/>
    <col min="10" max="10" width="9.57421875" style="1" customWidth="1"/>
    <col min="11" max="11" width="9.8515625" style="1" customWidth="1"/>
    <col min="12" max="12" width="10.8515625" style="1" customWidth="1"/>
    <col min="13" max="13" width="11.7109375" style="110" bestFit="1" customWidth="1"/>
    <col min="14" max="14" width="9.140625" style="1" customWidth="1"/>
    <col min="15" max="15" width="10.140625" style="17" hidden="1" customWidth="1"/>
  </cols>
  <sheetData>
    <row r="1" ht="12.75">
      <c r="B1" s="157" t="s">
        <v>90</v>
      </c>
    </row>
    <row r="3" spans="1:15" s="12" customFormat="1" ht="18">
      <c r="A3" s="161"/>
      <c r="B3" s="157"/>
      <c r="C3" s="159"/>
      <c r="D3" s="7"/>
      <c r="E3" s="4"/>
      <c r="F3" s="196" t="s">
        <v>131</v>
      </c>
      <c r="G3" s="196"/>
      <c r="H3" s="196"/>
      <c r="I3" s="196"/>
      <c r="J3" s="196"/>
      <c r="K3" s="7"/>
      <c r="M3" s="111"/>
      <c r="N3" s="19"/>
      <c r="O3" s="18"/>
    </row>
    <row r="4" spans="1:15" s="12" customFormat="1" ht="12.75">
      <c r="A4" s="161"/>
      <c r="B4" s="157"/>
      <c r="C4" s="159"/>
      <c r="D4" s="7"/>
      <c r="E4" s="4"/>
      <c r="F4" s="20"/>
      <c r="G4" s="21"/>
      <c r="H4" s="166"/>
      <c r="I4" s="21"/>
      <c r="J4" s="19"/>
      <c r="K4" s="7"/>
      <c r="M4" s="111"/>
      <c r="N4" s="19"/>
      <c r="O4" s="18"/>
    </row>
    <row r="5" spans="1:15" s="12" customFormat="1" ht="12.75">
      <c r="A5" s="161"/>
      <c r="B5" s="157"/>
      <c r="C5" s="159"/>
      <c r="D5" s="7"/>
      <c r="E5" s="4"/>
      <c r="F5" s="20"/>
      <c r="G5" s="21"/>
      <c r="H5" s="166"/>
      <c r="I5" s="21"/>
      <c r="J5" s="19"/>
      <c r="K5" s="7"/>
      <c r="M5" s="111"/>
      <c r="N5" s="19"/>
      <c r="O5" s="18"/>
    </row>
    <row r="6" spans="1:4" ht="13.5" thickBot="1">
      <c r="A6" s="161" t="s">
        <v>135</v>
      </c>
      <c r="B6" s="157" t="s">
        <v>136</v>
      </c>
      <c r="D6" s="7"/>
    </row>
    <row r="7" spans="1:15" s="3" customFormat="1" ht="38.25" customHeight="1" thickBot="1">
      <c r="A7" s="162" t="s">
        <v>111</v>
      </c>
      <c r="B7" s="173" t="s">
        <v>92</v>
      </c>
      <c r="C7" s="170" t="s">
        <v>93</v>
      </c>
      <c r="D7" s="92" t="s">
        <v>94</v>
      </c>
      <c r="E7" s="80" t="s">
        <v>95</v>
      </c>
      <c r="F7" s="80" t="s">
        <v>96</v>
      </c>
      <c r="G7" s="80" t="s">
        <v>97</v>
      </c>
      <c r="H7" s="170" t="s">
        <v>98</v>
      </c>
      <c r="I7" s="80" t="s">
        <v>99</v>
      </c>
      <c r="J7" s="80" t="s">
        <v>100</v>
      </c>
      <c r="K7" s="80" t="s">
        <v>101</v>
      </c>
      <c r="L7" s="171" t="s">
        <v>102</v>
      </c>
      <c r="M7" s="171" t="s">
        <v>103</v>
      </c>
      <c r="N7" s="172" t="s">
        <v>0</v>
      </c>
      <c r="O7" s="17" t="s">
        <v>132</v>
      </c>
    </row>
    <row r="8" spans="1:15" s="3" customFormat="1" ht="38.25" customHeight="1" thickBot="1">
      <c r="A8" s="162">
        <v>1</v>
      </c>
      <c r="B8" s="158">
        <v>2695</v>
      </c>
      <c r="C8" s="160" t="s">
        <v>134</v>
      </c>
      <c r="D8" s="80" t="s">
        <v>129</v>
      </c>
      <c r="E8" s="80">
        <v>30565678</v>
      </c>
      <c r="F8" s="67">
        <f>M8</f>
        <v>11673.79</v>
      </c>
      <c r="G8" s="22" t="s">
        <v>52</v>
      </c>
      <c r="H8" s="167" t="s">
        <v>130</v>
      </c>
      <c r="I8" s="30" t="s">
        <v>15</v>
      </c>
      <c r="J8" s="30" t="s">
        <v>16</v>
      </c>
      <c r="K8" s="30">
        <v>2549</v>
      </c>
      <c r="L8" s="31">
        <v>44377</v>
      </c>
      <c r="M8" s="150">
        <v>11673.79</v>
      </c>
      <c r="N8" s="49" t="s">
        <v>17</v>
      </c>
      <c r="O8" s="17"/>
    </row>
    <row r="9" spans="1:14" ht="12.75">
      <c r="A9" s="233">
        <v>2</v>
      </c>
      <c r="B9" s="252">
        <v>2696</v>
      </c>
      <c r="C9" s="227" t="s">
        <v>134</v>
      </c>
      <c r="D9" s="273" t="s">
        <v>114</v>
      </c>
      <c r="E9" s="230">
        <v>33358111</v>
      </c>
      <c r="F9" s="275">
        <f>M9+M10+M11+M12</f>
        <v>337776.03</v>
      </c>
      <c r="G9" s="271" t="s">
        <v>54</v>
      </c>
      <c r="H9" s="241" t="s">
        <v>116</v>
      </c>
      <c r="I9" s="130" t="s">
        <v>44</v>
      </c>
      <c r="J9" s="46" t="s">
        <v>45</v>
      </c>
      <c r="K9" s="46">
        <v>1000118</v>
      </c>
      <c r="L9" s="47">
        <v>44377</v>
      </c>
      <c r="M9" s="151">
        <v>7692.49</v>
      </c>
      <c r="N9" s="48" t="s">
        <v>17</v>
      </c>
    </row>
    <row r="10" spans="1:15" ht="12.75">
      <c r="A10" s="234"/>
      <c r="B10" s="280"/>
      <c r="C10" s="228"/>
      <c r="D10" s="278"/>
      <c r="E10" s="231"/>
      <c r="F10" s="277"/>
      <c r="G10" s="279"/>
      <c r="H10" s="242"/>
      <c r="I10" s="72" t="s">
        <v>22</v>
      </c>
      <c r="J10" s="76" t="s">
        <v>23</v>
      </c>
      <c r="K10" s="76">
        <v>500175</v>
      </c>
      <c r="L10" s="77">
        <v>44377</v>
      </c>
      <c r="M10" s="152">
        <f>14001.25-27.84</f>
        <v>13973.41</v>
      </c>
      <c r="N10" s="44" t="s">
        <v>17</v>
      </c>
      <c r="O10" s="17">
        <v>27.84</v>
      </c>
    </row>
    <row r="11" spans="1:15" ht="12.75">
      <c r="A11" s="234"/>
      <c r="B11" s="280"/>
      <c r="C11" s="228"/>
      <c r="D11" s="278"/>
      <c r="E11" s="231"/>
      <c r="F11" s="277"/>
      <c r="G11" s="279"/>
      <c r="H11" s="242"/>
      <c r="I11" s="74" t="s">
        <v>30</v>
      </c>
      <c r="J11" s="76" t="s">
        <v>31</v>
      </c>
      <c r="K11" s="76">
        <v>10059</v>
      </c>
      <c r="L11" s="77">
        <v>44377</v>
      </c>
      <c r="M11" s="152">
        <f>46139.4-18.55</f>
        <v>46120.85</v>
      </c>
      <c r="N11" s="44" t="s">
        <v>17</v>
      </c>
      <c r="O11" s="148">
        <v>18.55</v>
      </c>
    </row>
    <row r="12" spans="1:15" ht="13.5" thickBot="1">
      <c r="A12" s="235"/>
      <c r="B12" s="253"/>
      <c r="C12" s="229"/>
      <c r="D12" s="274"/>
      <c r="E12" s="232"/>
      <c r="F12" s="276"/>
      <c r="G12" s="272"/>
      <c r="H12" s="243"/>
      <c r="I12" s="131" t="s">
        <v>61</v>
      </c>
      <c r="J12" s="26" t="s">
        <v>49</v>
      </c>
      <c r="K12" s="26">
        <v>62</v>
      </c>
      <c r="L12" s="27">
        <v>44377</v>
      </c>
      <c r="M12" s="153">
        <f>454109.7-184120.42</f>
        <v>269989.28</v>
      </c>
      <c r="N12" s="45" t="s">
        <v>17</v>
      </c>
      <c r="O12" s="17">
        <v>184120.42</v>
      </c>
    </row>
    <row r="13" spans="1:15" ht="26.25" thickBot="1">
      <c r="A13" s="163">
        <v>3</v>
      </c>
      <c r="B13" s="158">
        <v>2697</v>
      </c>
      <c r="C13" s="160" t="s">
        <v>134</v>
      </c>
      <c r="D13" s="133" t="s">
        <v>113</v>
      </c>
      <c r="E13" s="92">
        <v>4851409</v>
      </c>
      <c r="F13" s="134">
        <f>M13</f>
        <v>71560.79000000001</v>
      </c>
      <c r="G13" s="156" t="s">
        <v>53</v>
      </c>
      <c r="H13" s="168" t="s">
        <v>118</v>
      </c>
      <c r="I13" s="135" t="s">
        <v>26</v>
      </c>
      <c r="J13" s="30" t="s">
        <v>28</v>
      </c>
      <c r="K13" s="30">
        <v>2645133</v>
      </c>
      <c r="L13" s="31">
        <v>44377</v>
      </c>
      <c r="M13" s="150">
        <f>91815.49-20254.7</f>
        <v>71560.79000000001</v>
      </c>
      <c r="N13" s="49" t="s">
        <v>17</v>
      </c>
      <c r="O13" s="149">
        <v>20254.7</v>
      </c>
    </row>
    <row r="14" spans="1:15" ht="12.75" customHeight="1">
      <c r="A14" s="233">
        <v>4</v>
      </c>
      <c r="B14" s="252">
        <v>2698</v>
      </c>
      <c r="C14" s="227" t="s">
        <v>134</v>
      </c>
      <c r="D14" s="273" t="s">
        <v>117</v>
      </c>
      <c r="E14" s="271">
        <v>335278</v>
      </c>
      <c r="F14" s="275">
        <f>M14+M15</f>
        <v>570051.4400000001</v>
      </c>
      <c r="G14" s="271" t="s">
        <v>63</v>
      </c>
      <c r="H14" s="241" t="s">
        <v>116</v>
      </c>
      <c r="I14" s="128" t="s">
        <v>26</v>
      </c>
      <c r="J14" s="46" t="s">
        <v>27</v>
      </c>
      <c r="K14" s="46">
        <v>36445344</v>
      </c>
      <c r="L14" s="47">
        <v>44377</v>
      </c>
      <c r="M14" s="151">
        <f>459102.77-183632.09</f>
        <v>275470.68000000005</v>
      </c>
      <c r="N14" s="48" t="s">
        <v>17</v>
      </c>
      <c r="O14" s="149">
        <v>183632.09</v>
      </c>
    </row>
    <row r="15" spans="1:15" ht="12.75" customHeight="1" thickBot="1">
      <c r="A15" s="235"/>
      <c r="B15" s="253"/>
      <c r="C15" s="229"/>
      <c r="D15" s="274"/>
      <c r="E15" s="272"/>
      <c r="F15" s="276"/>
      <c r="G15" s="272"/>
      <c r="H15" s="243"/>
      <c r="I15" s="131" t="s">
        <v>61</v>
      </c>
      <c r="J15" s="26" t="s">
        <v>25</v>
      </c>
      <c r="K15" s="26">
        <v>998</v>
      </c>
      <c r="L15" s="27">
        <v>44377</v>
      </c>
      <c r="M15" s="153">
        <f>495495.34-200914.58</f>
        <v>294580.76</v>
      </c>
      <c r="N15" s="45" t="s">
        <v>17</v>
      </c>
      <c r="O15" s="149">
        <v>200914.58</v>
      </c>
    </row>
    <row r="16" spans="4:14" ht="16.5" thickBot="1">
      <c r="D16" s="50" t="s">
        <v>106</v>
      </c>
      <c r="E16" s="164"/>
      <c r="F16" s="64">
        <f>SUM(F8:F15)</f>
        <v>991062.05</v>
      </c>
      <c r="H16" s="169"/>
      <c r="I16" s="53"/>
      <c r="J16" s="53"/>
      <c r="K16" s="53"/>
      <c r="L16" s="54"/>
      <c r="M16" s="154">
        <f>SUM(M8:M15)</f>
        <v>991062.0500000002</v>
      </c>
      <c r="N16" s="56"/>
    </row>
    <row r="17" spans="4:14" ht="12.75">
      <c r="D17" s="57"/>
      <c r="H17" s="169"/>
      <c r="I17" s="53"/>
      <c r="J17" s="53"/>
      <c r="K17" s="53"/>
      <c r="L17" s="54"/>
      <c r="M17" s="56"/>
      <c r="N17" s="56"/>
    </row>
    <row r="18" spans="4:14" ht="12.75">
      <c r="D18" s="57"/>
      <c r="H18" s="169"/>
      <c r="I18" s="53"/>
      <c r="J18" s="53"/>
      <c r="K18" s="53"/>
      <c r="L18" s="54"/>
      <c r="M18" s="56"/>
      <c r="N18" s="56"/>
    </row>
    <row r="19" spans="4:14" ht="12.75">
      <c r="D19" s="57"/>
      <c r="H19" s="169"/>
      <c r="I19" s="53"/>
      <c r="J19" s="53"/>
      <c r="K19" s="53"/>
      <c r="L19" s="54"/>
      <c r="M19" s="56"/>
      <c r="N19" s="56"/>
    </row>
    <row r="20" spans="4:14" ht="12.75">
      <c r="D20" s="57"/>
      <c r="H20" s="169"/>
      <c r="I20" s="53"/>
      <c r="J20" s="53"/>
      <c r="K20" s="53"/>
      <c r="L20" s="54"/>
      <c r="M20" s="56"/>
      <c r="N20" s="56"/>
    </row>
    <row r="21" spans="4:14" ht="12.75">
      <c r="D21" s="57"/>
      <c r="H21" s="169"/>
      <c r="I21" s="53"/>
      <c r="J21" s="53"/>
      <c r="K21" s="53"/>
      <c r="L21" s="54"/>
      <c r="M21" s="56"/>
      <c r="N21" s="56"/>
    </row>
    <row r="22" spans="4:14" ht="15.75">
      <c r="D22" s="58"/>
      <c r="F22" s="59"/>
      <c r="H22" s="169"/>
      <c r="I22" s="53"/>
      <c r="J22" s="53"/>
      <c r="K22" s="53"/>
      <c r="L22" s="54"/>
      <c r="M22" s="56"/>
      <c r="N22" s="56"/>
    </row>
    <row r="23" spans="4:14" ht="12.75">
      <c r="D23" s="57"/>
      <c r="G23" s="12"/>
      <c r="H23" s="169"/>
      <c r="I23" s="53"/>
      <c r="J23" s="53"/>
      <c r="K23" s="53"/>
      <c r="L23" s="54"/>
      <c r="M23" s="56"/>
      <c r="N23" s="56"/>
    </row>
    <row r="24" spans="4:14" ht="15">
      <c r="D24" s="38" t="s">
        <v>107</v>
      </c>
      <c r="E24" s="165"/>
      <c r="I24" s="38" t="s">
        <v>108</v>
      </c>
      <c r="J24" s="33"/>
      <c r="K24" s="34"/>
      <c r="L24" s="32"/>
      <c r="M24" s="155"/>
      <c r="N24" s="35"/>
    </row>
    <row r="25" spans="4:14" ht="15">
      <c r="D25" s="37" t="s">
        <v>109</v>
      </c>
      <c r="E25" s="165"/>
      <c r="I25" s="37" t="s">
        <v>112</v>
      </c>
      <c r="J25" s="33"/>
      <c r="K25" s="34"/>
      <c r="L25" s="32"/>
      <c r="M25" s="155"/>
      <c r="N25" s="35"/>
    </row>
    <row r="26" spans="4:14" ht="12.75">
      <c r="D26" s="60"/>
      <c r="I26" s="34"/>
      <c r="J26" s="34"/>
      <c r="K26" s="34"/>
      <c r="L26" s="32"/>
      <c r="M26" s="155"/>
      <c r="N26" s="35"/>
    </row>
    <row r="27" spans="10:14" ht="12.75">
      <c r="J27" s="34"/>
      <c r="K27" s="34"/>
      <c r="L27" s="32"/>
      <c r="M27" s="155"/>
      <c r="N27" s="35"/>
    </row>
    <row r="28" spans="10:14" ht="12.75">
      <c r="J28" s="34"/>
      <c r="K28" s="34"/>
      <c r="L28" s="32"/>
      <c r="M28" s="155"/>
      <c r="N28" s="35"/>
    </row>
    <row r="31" spans="9:13" ht="15">
      <c r="I31" s="38"/>
      <c r="J31" s="37"/>
      <c r="K31" s="37"/>
      <c r="L31" s="37"/>
      <c r="M31" s="118"/>
    </row>
    <row r="32" spans="9:13" ht="15">
      <c r="I32" s="37"/>
      <c r="J32" s="38"/>
      <c r="K32" s="37"/>
      <c r="L32" s="37"/>
      <c r="M32" s="118"/>
    </row>
    <row r="33" spans="9:13" ht="15">
      <c r="I33" s="37"/>
      <c r="J33" s="37"/>
      <c r="K33" s="37"/>
      <c r="L33" s="37"/>
      <c r="M33" s="118"/>
    </row>
    <row r="35" spans="6:7" ht="15">
      <c r="F35" s="39"/>
      <c r="G35" s="37"/>
    </row>
    <row r="36" spans="6:7" ht="15">
      <c r="F36" s="40"/>
      <c r="G36" s="37"/>
    </row>
    <row r="37" spans="6:7" ht="15">
      <c r="F37" s="40"/>
      <c r="G37" s="37"/>
    </row>
  </sheetData>
  <sheetProtection selectLockedCells="1" selectUnlockedCells="1"/>
  <mergeCells count="17">
    <mergeCell ref="C9:C12"/>
    <mergeCell ref="B9:B12"/>
    <mergeCell ref="B14:B15"/>
    <mergeCell ref="A14:A15"/>
    <mergeCell ref="A9:A12"/>
    <mergeCell ref="F3:J3"/>
    <mergeCell ref="F9:F12"/>
    <mergeCell ref="H9:H12"/>
    <mergeCell ref="D9:D12"/>
    <mergeCell ref="E9:E12"/>
    <mergeCell ref="G9:G12"/>
    <mergeCell ref="G14:G15"/>
    <mergeCell ref="H14:H15"/>
    <mergeCell ref="D14:D15"/>
    <mergeCell ref="C14:C15"/>
    <mergeCell ref="E14:E15"/>
    <mergeCell ref="F14:F15"/>
  </mergeCells>
  <printOptions/>
  <pageMargins left="0.16" right="0.15748031496062992" top="0.27" bottom="0.3937007874015748" header="0.69" footer="0.1968503937007874"/>
  <pageSetup firstPageNumber="1" useFirstPageNumber="1" horizontalDpi="300" verticalDpi="300" orientation="landscape" paperSize="9" scale="75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E1">
      <selection activeCell="P12" sqref="P12"/>
    </sheetView>
  </sheetViews>
  <sheetFormatPr defaultColWidth="9.140625" defaultRowHeight="12.75"/>
  <cols>
    <col min="1" max="1" width="3.8515625" style="1" bestFit="1" customWidth="1"/>
    <col min="2" max="2" width="6.8515625" style="1" customWidth="1"/>
    <col min="3" max="3" width="10.140625" style="1" bestFit="1" customWidth="1"/>
    <col min="4" max="4" width="16.28125" style="1" customWidth="1"/>
    <col min="5" max="5" width="10.28125" style="1" customWidth="1"/>
    <col min="6" max="6" width="13.140625" style="1" customWidth="1"/>
    <col min="7" max="7" width="26.8515625" style="1" bestFit="1" customWidth="1"/>
    <col min="8" max="8" width="14.00390625" style="1" bestFit="1" customWidth="1"/>
    <col min="9" max="9" width="36.8515625" style="0" customWidth="1"/>
    <col min="10" max="10" width="9.57421875" style="1" customWidth="1"/>
    <col min="11" max="11" width="9.8515625" style="1" customWidth="1"/>
    <col min="12" max="12" width="10.8515625" style="1" customWidth="1"/>
    <col min="13" max="13" width="11.7109375" style="17" bestFit="1" customWidth="1"/>
    <col min="14" max="14" width="9.140625" style="1" customWidth="1"/>
  </cols>
  <sheetData>
    <row r="1" ht="12.75">
      <c r="A1" s="7" t="s">
        <v>90</v>
      </c>
    </row>
    <row r="3" spans="1:15" s="12" customFormat="1" ht="18">
      <c r="A3" s="7"/>
      <c r="B3" s="7"/>
      <c r="C3" s="7"/>
      <c r="D3" s="7"/>
      <c r="E3" s="196" t="s">
        <v>137</v>
      </c>
      <c r="F3" s="196"/>
      <c r="G3" s="196"/>
      <c r="H3" s="196"/>
      <c r="I3" s="196"/>
      <c r="J3" s="196"/>
      <c r="K3" s="196"/>
      <c r="M3" s="18"/>
      <c r="N3" s="19"/>
      <c r="O3" s="7"/>
    </row>
    <row r="4" spans="1:15" s="12" customFormat="1" ht="12.75">
      <c r="A4" s="7"/>
      <c r="B4" s="7"/>
      <c r="C4" s="7"/>
      <c r="D4" s="7"/>
      <c r="E4" s="7"/>
      <c r="F4" s="21"/>
      <c r="G4" s="21"/>
      <c r="H4" s="21"/>
      <c r="I4" s="66"/>
      <c r="J4" s="19"/>
      <c r="K4" s="7"/>
      <c r="M4" s="18"/>
      <c r="N4" s="19"/>
      <c r="O4" s="7"/>
    </row>
    <row r="5" spans="1:15" s="12" customFormat="1" ht="12.75">
      <c r="A5" s="7"/>
      <c r="B5" s="7"/>
      <c r="C5" s="7"/>
      <c r="D5" s="7"/>
      <c r="E5" s="7"/>
      <c r="F5" s="21"/>
      <c r="G5" s="21"/>
      <c r="H5" s="21"/>
      <c r="I5" s="66"/>
      <c r="J5" s="19"/>
      <c r="K5" s="7"/>
      <c r="M5" s="18"/>
      <c r="N5" s="19"/>
      <c r="O5" s="7"/>
    </row>
    <row r="6" spans="1:4" ht="13.5" thickBot="1">
      <c r="A6" s="7" t="s">
        <v>138</v>
      </c>
      <c r="B6" s="7"/>
      <c r="C6" s="7"/>
      <c r="D6" s="7"/>
    </row>
    <row r="7" spans="1:14" s="3" customFormat="1" ht="38.25" customHeight="1" thickBot="1">
      <c r="A7" s="41" t="s">
        <v>111</v>
      </c>
      <c r="B7" s="42" t="s">
        <v>92</v>
      </c>
      <c r="C7" s="22" t="s">
        <v>93</v>
      </c>
      <c r="D7" s="42" t="s">
        <v>94</v>
      </c>
      <c r="E7" s="22" t="s">
        <v>95</v>
      </c>
      <c r="F7" s="80" t="s">
        <v>96</v>
      </c>
      <c r="G7" s="80" t="s">
        <v>97</v>
      </c>
      <c r="H7" s="80" t="s">
        <v>98</v>
      </c>
      <c r="I7" s="28" t="s">
        <v>99</v>
      </c>
      <c r="J7" s="22" t="s">
        <v>100</v>
      </c>
      <c r="K7" s="22" t="s">
        <v>101</v>
      </c>
      <c r="L7" s="23" t="s">
        <v>102</v>
      </c>
      <c r="M7" s="67" t="s">
        <v>103</v>
      </c>
      <c r="N7" s="24" t="s">
        <v>0</v>
      </c>
    </row>
    <row r="8" spans="1:14" ht="12.75" customHeight="1">
      <c r="A8" s="296">
        <v>1</v>
      </c>
      <c r="B8" s="290">
        <v>2700</v>
      </c>
      <c r="C8" s="293" t="s">
        <v>133</v>
      </c>
      <c r="D8" s="273" t="s">
        <v>122</v>
      </c>
      <c r="E8" s="299">
        <v>30565678</v>
      </c>
      <c r="F8" s="275">
        <f>SUM(M8:M14)</f>
        <v>695091.71</v>
      </c>
      <c r="G8" s="281" t="s">
        <v>52</v>
      </c>
      <c r="H8" s="284" t="s">
        <v>119</v>
      </c>
      <c r="I8" s="147" t="s">
        <v>48</v>
      </c>
      <c r="J8" s="46" t="s">
        <v>1</v>
      </c>
      <c r="K8" s="46">
        <v>217</v>
      </c>
      <c r="L8" s="47">
        <v>44377</v>
      </c>
      <c r="M8" s="137">
        <v>354146.34</v>
      </c>
      <c r="N8" s="48" t="s">
        <v>43</v>
      </c>
    </row>
    <row r="9" spans="1:14" ht="12.75" customHeight="1">
      <c r="A9" s="297"/>
      <c r="B9" s="291"/>
      <c r="C9" s="294"/>
      <c r="D9" s="278"/>
      <c r="E9" s="300"/>
      <c r="F9" s="277"/>
      <c r="G9" s="282"/>
      <c r="H9" s="302"/>
      <c r="I9" s="25" t="s">
        <v>24</v>
      </c>
      <c r="J9" s="72" t="s">
        <v>49</v>
      </c>
      <c r="K9" s="72">
        <v>55</v>
      </c>
      <c r="L9" s="75">
        <v>44377</v>
      </c>
      <c r="M9" s="96">
        <v>21840.36</v>
      </c>
      <c r="N9" s="138" t="s">
        <v>43</v>
      </c>
    </row>
    <row r="10" spans="1:14" ht="12.75" customHeight="1">
      <c r="A10" s="297"/>
      <c r="B10" s="291"/>
      <c r="C10" s="294"/>
      <c r="D10" s="278"/>
      <c r="E10" s="300"/>
      <c r="F10" s="277"/>
      <c r="G10" s="282"/>
      <c r="H10" s="302"/>
      <c r="I10" s="25" t="s">
        <v>24</v>
      </c>
      <c r="J10" s="72" t="s">
        <v>49</v>
      </c>
      <c r="K10" s="72">
        <v>56</v>
      </c>
      <c r="L10" s="75">
        <v>44377</v>
      </c>
      <c r="M10" s="96">
        <v>55771.6</v>
      </c>
      <c r="N10" s="138" t="s">
        <v>43</v>
      </c>
    </row>
    <row r="11" spans="1:14" ht="12.75">
      <c r="A11" s="297"/>
      <c r="B11" s="291"/>
      <c r="C11" s="294"/>
      <c r="D11" s="278"/>
      <c r="E11" s="300"/>
      <c r="F11" s="277"/>
      <c r="G11" s="282"/>
      <c r="H11" s="285"/>
      <c r="I11" s="25" t="s">
        <v>24</v>
      </c>
      <c r="J11" s="72" t="s">
        <v>49</v>
      </c>
      <c r="K11" s="72">
        <v>57</v>
      </c>
      <c r="L11" s="75">
        <v>44377</v>
      </c>
      <c r="M11" s="96">
        <v>22576.41</v>
      </c>
      <c r="N11" s="138" t="s">
        <v>43</v>
      </c>
    </row>
    <row r="12" spans="1:14" ht="12.75">
      <c r="A12" s="297"/>
      <c r="B12" s="291"/>
      <c r="C12" s="294"/>
      <c r="D12" s="278"/>
      <c r="E12" s="300"/>
      <c r="F12" s="277"/>
      <c r="G12" s="282"/>
      <c r="H12" s="285"/>
      <c r="I12" s="25" t="s">
        <v>24</v>
      </c>
      <c r="J12" s="72" t="s">
        <v>49</v>
      </c>
      <c r="K12" s="72">
        <v>58</v>
      </c>
      <c r="L12" s="75">
        <v>44377</v>
      </c>
      <c r="M12" s="96">
        <v>14976.25</v>
      </c>
      <c r="N12" s="138" t="s">
        <v>43</v>
      </c>
    </row>
    <row r="13" spans="1:14" ht="12.75">
      <c r="A13" s="297"/>
      <c r="B13" s="291"/>
      <c r="C13" s="294"/>
      <c r="D13" s="278"/>
      <c r="E13" s="300"/>
      <c r="F13" s="277"/>
      <c r="G13" s="282"/>
      <c r="H13" s="285"/>
      <c r="I13" s="25" t="s">
        <v>24</v>
      </c>
      <c r="J13" s="72" t="s">
        <v>49</v>
      </c>
      <c r="K13" s="72">
        <v>59</v>
      </c>
      <c r="L13" s="75">
        <v>44377</v>
      </c>
      <c r="M13" s="96">
        <v>24385.8</v>
      </c>
      <c r="N13" s="138" t="s">
        <v>43</v>
      </c>
    </row>
    <row r="14" spans="1:14" ht="13.5" thickBot="1">
      <c r="A14" s="298"/>
      <c r="B14" s="292"/>
      <c r="C14" s="295"/>
      <c r="D14" s="274"/>
      <c r="E14" s="301"/>
      <c r="F14" s="276"/>
      <c r="G14" s="283"/>
      <c r="H14" s="286"/>
      <c r="I14" s="139" t="s">
        <v>24</v>
      </c>
      <c r="J14" s="131" t="s">
        <v>49</v>
      </c>
      <c r="K14" s="131">
        <v>60</v>
      </c>
      <c r="L14" s="140">
        <v>44377</v>
      </c>
      <c r="M14" s="141">
        <v>201394.95</v>
      </c>
      <c r="N14" s="142" t="s">
        <v>43</v>
      </c>
    </row>
    <row r="15" spans="1:14" ht="26.25" thickBot="1">
      <c r="A15" s="136">
        <v>2</v>
      </c>
      <c r="B15" s="143">
        <v>2701</v>
      </c>
      <c r="C15" s="144" t="s">
        <v>133</v>
      </c>
      <c r="D15" s="80" t="s">
        <v>114</v>
      </c>
      <c r="E15" s="143">
        <v>33358111</v>
      </c>
      <c r="F15" s="145">
        <f>SUM(M15:M15)</f>
        <v>42605.34</v>
      </c>
      <c r="G15" s="30" t="s">
        <v>54</v>
      </c>
      <c r="H15" s="146" t="s">
        <v>115</v>
      </c>
      <c r="I15" s="81" t="s">
        <v>26</v>
      </c>
      <c r="J15" s="30" t="s">
        <v>28</v>
      </c>
      <c r="K15" s="30">
        <v>2645131</v>
      </c>
      <c r="L15" s="31">
        <v>44377</v>
      </c>
      <c r="M15" s="129">
        <v>42605.34</v>
      </c>
      <c r="N15" s="49" t="s">
        <v>43</v>
      </c>
    </row>
    <row r="16" spans="1:14" ht="12.75" customHeight="1">
      <c r="A16" s="287">
        <v>3</v>
      </c>
      <c r="B16" s="290">
        <v>2702</v>
      </c>
      <c r="C16" s="293" t="s">
        <v>133</v>
      </c>
      <c r="D16" s="273" t="s">
        <v>113</v>
      </c>
      <c r="E16" s="290">
        <v>4851409</v>
      </c>
      <c r="F16" s="275">
        <f>SUM(M16:M19)</f>
        <v>136988.2</v>
      </c>
      <c r="G16" s="281" t="s">
        <v>53</v>
      </c>
      <c r="H16" s="284" t="s">
        <v>118</v>
      </c>
      <c r="I16" s="61" t="s">
        <v>24</v>
      </c>
      <c r="J16" s="46" t="s">
        <v>25</v>
      </c>
      <c r="K16" s="46">
        <v>985</v>
      </c>
      <c r="L16" s="47">
        <v>44377</v>
      </c>
      <c r="M16" s="104">
        <v>41828.7</v>
      </c>
      <c r="N16" s="48" t="s">
        <v>43</v>
      </c>
    </row>
    <row r="17" spans="1:14" ht="12.75">
      <c r="A17" s="288"/>
      <c r="B17" s="291"/>
      <c r="C17" s="294"/>
      <c r="D17" s="278"/>
      <c r="E17" s="291"/>
      <c r="F17" s="277"/>
      <c r="G17" s="282"/>
      <c r="H17" s="285"/>
      <c r="I17" s="15" t="s">
        <v>24</v>
      </c>
      <c r="J17" s="76" t="s">
        <v>25</v>
      </c>
      <c r="K17" s="76">
        <v>988</v>
      </c>
      <c r="L17" s="77">
        <v>44377</v>
      </c>
      <c r="M17" s="5">
        <v>21080.15</v>
      </c>
      <c r="N17" s="44" t="s">
        <v>43</v>
      </c>
    </row>
    <row r="18" spans="1:14" ht="12.75">
      <c r="A18" s="288"/>
      <c r="B18" s="291"/>
      <c r="C18" s="294"/>
      <c r="D18" s="278"/>
      <c r="E18" s="291"/>
      <c r="F18" s="277"/>
      <c r="G18" s="282"/>
      <c r="H18" s="285"/>
      <c r="I18" s="15" t="s">
        <v>24</v>
      </c>
      <c r="J18" s="76" t="s">
        <v>25</v>
      </c>
      <c r="K18" s="76">
        <v>990</v>
      </c>
      <c r="L18" s="77">
        <v>44377</v>
      </c>
      <c r="M18" s="5">
        <v>24385.8</v>
      </c>
      <c r="N18" s="44" t="s">
        <v>43</v>
      </c>
    </row>
    <row r="19" spans="1:14" ht="13.5" thickBot="1">
      <c r="A19" s="289"/>
      <c r="B19" s="292"/>
      <c r="C19" s="295"/>
      <c r="D19" s="274"/>
      <c r="E19" s="292"/>
      <c r="F19" s="276"/>
      <c r="G19" s="283"/>
      <c r="H19" s="286"/>
      <c r="I19" s="84" t="s">
        <v>24</v>
      </c>
      <c r="J19" s="26" t="s">
        <v>25</v>
      </c>
      <c r="K19" s="26">
        <v>993</v>
      </c>
      <c r="L19" s="27">
        <v>44377</v>
      </c>
      <c r="M19" s="132">
        <v>49693.55</v>
      </c>
      <c r="N19" s="45" t="s">
        <v>43</v>
      </c>
    </row>
    <row r="20" spans="4:14" ht="16.5" thickBot="1">
      <c r="D20" s="50" t="s">
        <v>106</v>
      </c>
      <c r="E20" s="51"/>
      <c r="F20" s="68">
        <f>SUM(F8:F19)</f>
        <v>874685.25</v>
      </c>
      <c r="G20" s="85"/>
      <c r="H20" s="52"/>
      <c r="I20" s="16"/>
      <c r="J20" s="53"/>
      <c r="K20" s="53"/>
      <c r="L20" s="54"/>
      <c r="M20" s="55">
        <f>SUM(M8:M19)</f>
        <v>874685.25</v>
      </c>
      <c r="N20" s="56"/>
    </row>
    <row r="21" spans="4:14" ht="12.75">
      <c r="D21" s="57"/>
      <c r="H21" s="52"/>
      <c r="I21" s="16"/>
      <c r="J21" s="53"/>
      <c r="K21" s="53"/>
      <c r="L21" s="54"/>
      <c r="M21" s="69"/>
      <c r="N21" s="56"/>
    </row>
    <row r="22" spans="4:14" ht="15.75">
      <c r="D22" s="58"/>
      <c r="F22" s="65"/>
      <c r="H22" s="52"/>
      <c r="I22" s="16"/>
      <c r="J22" s="53"/>
      <c r="K22" s="53"/>
      <c r="L22" s="54"/>
      <c r="M22" s="69"/>
      <c r="N22" s="56"/>
    </row>
    <row r="23" spans="4:14" ht="12.75">
      <c r="D23" s="57"/>
      <c r="G23"/>
      <c r="H23" s="52"/>
      <c r="I23" s="16"/>
      <c r="J23" s="53"/>
      <c r="K23" s="53"/>
      <c r="L23" s="54"/>
      <c r="M23" s="69"/>
      <c r="N23" s="56"/>
    </row>
    <row r="24" spans="4:14" ht="15">
      <c r="D24" s="38" t="s">
        <v>107</v>
      </c>
      <c r="E24" s="37"/>
      <c r="I24" s="36" t="s">
        <v>108</v>
      </c>
      <c r="J24" s="33"/>
      <c r="K24" s="34"/>
      <c r="L24" s="32"/>
      <c r="M24" s="70"/>
      <c r="N24" s="35"/>
    </row>
    <row r="25" spans="4:14" ht="15">
      <c r="D25" s="37" t="s">
        <v>109</v>
      </c>
      <c r="E25" s="37"/>
      <c r="I25" s="33" t="s">
        <v>112</v>
      </c>
      <c r="J25" s="33"/>
      <c r="K25" s="34"/>
      <c r="L25" s="32"/>
      <c r="M25" s="70"/>
      <c r="N25" s="35"/>
    </row>
    <row r="26" spans="4:14" ht="12.75">
      <c r="D26" s="60"/>
      <c r="I26" s="71"/>
      <c r="J26" s="34"/>
      <c r="K26" s="34"/>
      <c r="L26" s="32"/>
      <c r="M26" s="70"/>
      <c r="N26" s="35"/>
    </row>
    <row r="27" spans="10:14" ht="12.75">
      <c r="J27" s="34"/>
      <c r="K27" s="34"/>
      <c r="L27" s="32"/>
      <c r="M27" s="70"/>
      <c r="N27" s="35"/>
    </row>
    <row r="28" spans="10:14" ht="12.75">
      <c r="J28" s="34"/>
      <c r="K28" s="34"/>
      <c r="L28" s="32"/>
      <c r="M28" s="70"/>
      <c r="N28" s="35"/>
    </row>
    <row r="31" spans="9:13" ht="15">
      <c r="I31" s="36"/>
      <c r="J31" s="37"/>
      <c r="K31" s="37"/>
      <c r="L31" s="37"/>
      <c r="M31" s="40"/>
    </row>
    <row r="32" spans="9:13" ht="15">
      <c r="I32" s="33"/>
      <c r="J32" s="38"/>
      <c r="K32" s="37"/>
      <c r="L32" s="37"/>
      <c r="M32" s="40"/>
    </row>
    <row r="33" spans="9:13" ht="15">
      <c r="I33" s="33"/>
      <c r="J33" s="37"/>
      <c r="K33" s="37"/>
      <c r="L33" s="37"/>
      <c r="M33" s="40"/>
    </row>
    <row r="35" spans="6:7" ht="15">
      <c r="F35" s="38"/>
      <c r="G35" s="37"/>
    </row>
    <row r="36" spans="6:7" ht="15">
      <c r="F36" s="37"/>
      <c r="G36" s="37"/>
    </row>
    <row r="37" spans="6:7" ht="15">
      <c r="F37" s="37"/>
      <c r="G37" s="37"/>
    </row>
  </sheetData>
  <sheetProtection selectLockedCells="1" selectUnlockedCells="1"/>
  <mergeCells count="17">
    <mergeCell ref="E3:K3"/>
    <mergeCell ref="A8:A14"/>
    <mergeCell ref="B8:B14"/>
    <mergeCell ref="C8:C14"/>
    <mergeCell ref="D8:D14"/>
    <mergeCell ref="E8:E14"/>
    <mergeCell ref="F8:F14"/>
    <mergeCell ref="G8:G14"/>
    <mergeCell ref="H8:H14"/>
    <mergeCell ref="F16:F19"/>
    <mergeCell ref="G16:G19"/>
    <mergeCell ref="H16:H19"/>
    <mergeCell ref="A16:A19"/>
    <mergeCell ref="B16:B19"/>
    <mergeCell ref="C16:C19"/>
    <mergeCell ref="D16:D19"/>
    <mergeCell ref="E16:E19"/>
  </mergeCells>
  <printOptions/>
  <pageMargins left="0.16" right="0.15748031496063" top="0.27" bottom="0.393700787401575" header="0.69" footer="0.196850393700787"/>
  <pageSetup firstPageNumber="1" useFirstPageNumber="1" horizontalDpi="300" verticalDpi="300" orientation="landscape" paperSize="9" scale="7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Campean</dc:creator>
  <cp:keywords/>
  <dc:description/>
  <cp:lastModifiedBy>raduc</cp:lastModifiedBy>
  <cp:lastPrinted>2021-09-29T12:41:11Z</cp:lastPrinted>
  <dcterms:created xsi:type="dcterms:W3CDTF">2021-08-17T04:56:02Z</dcterms:created>
  <dcterms:modified xsi:type="dcterms:W3CDTF">2021-09-30T06:25:25Z</dcterms:modified>
  <cp:category/>
  <cp:version/>
  <cp:contentType/>
  <cp:contentStatus/>
</cp:coreProperties>
</file>