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00" activeTab="0"/>
  </bookViews>
  <sheets>
    <sheet name="RESTANTA NOV" sheetId="1" r:id="rId1"/>
    <sheet name="preventii" sheetId="2" r:id="rId2"/>
    <sheet name="covid" sheetId="3" r:id="rId3"/>
    <sheet name="cronice" sheetId="4" r:id="rId4"/>
    <sheet name="partial cronice" sheetId="5" r:id="rId5"/>
  </sheets>
  <definedNames/>
  <calcPr fullCalcOnLoad="1"/>
</workbook>
</file>

<file path=xl/sharedStrings.xml><?xml version="1.0" encoding="utf-8"?>
<sst xmlns="http://schemas.openxmlformats.org/spreadsheetml/2006/main" count="462" uniqueCount="167">
  <si>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</si>
  <si>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</si>
  <si>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</si>
  <si>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</si>
  <si>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NOIEMBRIE 2021, EFECTUATE ÎN DECEMBRIE 2021</t>
  </si>
  <si>
    <t xml:space="preserve">La ordonantarea de plata nr.3192/30.12.2021 a sumei reprezentand servicii de investigatii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</si>
  <si>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</si>
  <si>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</si>
  <si>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</si>
  <si>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</si>
  <si>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</si>
  <si>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</si>
  <si>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</si>
  <si>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TOTAL
DE
PLATA</t>
  </si>
  <si>
    <t>Data
 OP</t>
  </si>
  <si>
    <t>Nr. 
OP</t>
  </si>
  <si>
    <t>SPITALUL CLINIC JUDETEAN  DE URGENTA CLUJNAPOCA</t>
  </si>
  <si>
    <t>RO13TREZ21620F332100XXXX</t>
  </si>
  <si>
    <t>269</t>
  </si>
  <si>
    <t>Cap 6605 04 04 Ambulatoriu paraclinice F 2595 din 10 12 2021</t>
  </si>
  <si>
    <t>30/12/2021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</si>
  <si>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</si>
  <si>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</si>
  <si>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</si>
  <si>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</si>
  <si>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</si>
  <si>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</si>
  <si>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Ec. Monica Balota</t>
  </si>
  <si>
    <t>Serviciu Decontare Ambulatoriu de specialitate,Paraclinic, Recuperare, Ingrijiri,Urgenta Prespitaliceasca, Spitale, PNS</t>
  </si>
  <si>
    <t>CENTRALIZATORUL FURNIZORILOR DE SERVICII MEDICALE PARACLINICE  - CARE AU REALIZAT PESTE VALOAREA DE CONTRACT</t>
  </si>
  <si>
    <t>AFERENTE LUNII NOIEMBRIE 2021, INREGISTRATI IN DECEMBRIE 2021 -servicii medicale de preventie</t>
  </si>
  <si>
    <t>Nr.crt</t>
  </si>
  <si>
    <t>Număr 
factură</t>
  </si>
  <si>
    <t>Dată 
factură</t>
  </si>
  <si>
    <t>Valoare 
factură</t>
  </si>
  <si>
    <t xml:space="preserve">Cont </t>
  </si>
  <si>
    <t>Data 
inregistrarii</t>
  </si>
  <si>
    <t>Cod partener</t>
  </si>
  <si>
    <t>Tip 
partener</t>
  </si>
  <si>
    <t>Nume partener</t>
  </si>
  <si>
    <t>ANALIZE DE LABORATOR</t>
  </si>
  <si>
    <t>PRIVATI</t>
  </si>
  <si>
    <t>0701537</t>
  </si>
  <si>
    <t>22.12.2021</t>
  </si>
  <si>
    <t>RO29TREZ1665069XXX001129</t>
  </si>
  <si>
    <t>24.12.2021</t>
  </si>
  <si>
    <t>Paraclinica</t>
  </si>
  <si>
    <t>CLINICA SANTE</t>
  </si>
  <si>
    <t>RO10TREZ21721F332100XXXX</t>
  </si>
  <si>
    <t>CJ10</t>
  </si>
  <si>
    <t>SPITALUL MUNICIPAL DEJ</t>
  </si>
  <si>
    <t>2008896</t>
  </si>
  <si>
    <t>RO96TREZ2165069XXX008948</t>
  </si>
  <si>
    <t xml:space="preserve">BIOGEN </t>
  </si>
  <si>
    <t>TOTAL GENERAL</t>
  </si>
  <si>
    <t>AFERENTE LUNII NOIEMBRIE 2021, INREGISTRATI IN DECEMBRIE 2021 -monitorizare pacienti COVID dupa externare din spital</t>
  </si>
  <si>
    <t>683</t>
  </si>
  <si>
    <t>RO12TREZ7005069XXX006060</t>
  </si>
  <si>
    <t>B_96</t>
  </si>
  <si>
    <t>MEDLIFE</t>
  </si>
  <si>
    <t>2507411</t>
  </si>
  <si>
    <t>RO89TREZ6215069XXX016071</t>
  </si>
  <si>
    <t>LABORATOARELE BIOCLINICA</t>
  </si>
  <si>
    <t>6005432</t>
  </si>
  <si>
    <t>RO95TREZ7005069XXX001656</t>
  </si>
  <si>
    <t>SYNEVO ROMANIA</t>
  </si>
  <si>
    <t>4071</t>
  </si>
  <si>
    <t>RO63TREZ7005069XXX005336</t>
  </si>
  <si>
    <t>LABORATOARELE SYNLAB</t>
  </si>
  <si>
    <t>2008897</t>
  </si>
  <si>
    <t>BIOGEN SRL</t>
  </si>
  <si>
    <t>27</t>
  </si>
  <si>
    <t>RO06TREZ2165069XXX020559</t>
  </si>
  <si>
    <t>INTERSERVISAN</t>
  </si>
  <si>
    <t>115383</t>
  </si>
  <si>
    <t>RO84TREZ2165069XXX014111</t>
  </si>
  <si>
    <t>MEDSTAR</t>
  </si>
  <si>
    <t>2500</t>
  </si>
  <si>
    <t>RO62TREZ7005069XXX005742</t>
  </si>
  <si>
    <t>CENTRUL MEDICAL UNIREA</t>
  </si>
  <si>
    <t>SPITALE</t>
  </si>
  <si>
    <t>427</t>
  </si>
  <si>
    <t>RO85TREZ21621F332100XXXX</t>
  </si>
  <si>
    <t>CJ05</t>
  </si>
  <si>
    <t>SPITALUL CLINIC DE BOLI INFECTIOASE CLUJ</t>
  </si>
  <si>
    <t>1243</t>
  </si>
  <si>
    <t>RO98TREZ22121F332100XXXX</t>
  </si>
  <si>
    <t>CJ13</t>
  </si>
  <si>
    <t>SPITALUL ORASENESC HUEDIN</t>
  </si>
  <si>
    <t>TOTAL ANALIZE</t>
  </si>
  <si>
    <t>RADIOLOGIE SI IMAGISTICA</t>
  </si>
  <si>
    <t>9076558</t>
  </si>
  <si>
    <t>RO05TREZ1315069XXX003634</t>
  </si>
  <si>
    <t>S.C. HIPERDIA S.A.</t>
  </si>
  <si>
    <t>20211883</t>
  </si>
  <si>
    <t>RO28TREZ2165069XXX023849</t>
  </si>
  <si>
    <t>CJ32</t>
  </si>
  <si>
    <t>CARDIOMED SRL</t>
  </si>
  <si>
    <t>899</t>
  </si>
  <si>
    <t>RO90TREZ2165069XXX025934</t>
  </si>
  <si>
    <t>CENTRUL MEDICAL TRANSILVANIA</t>
  </si>
  <si>
    <t>405860</t>
  </si>
  <si>
    <t>RO05TREZ2165069XXX014369</t>
  </si>
  <si>
    <t>RIVMED SRL</t>
  </si>
  <si>
    <t>115380</t>
  </si>
  <si>
    <t>MEDSTAR SRL</t>
  </si>
  <si>
    <t>429</t>
  </si>
  <si>
    <t>1246</t>
  </si>
  <si>
    <t>22292</t>
  </si>
  <si>
    <t>CJ01</t>
  </si>
  <si>
    <t>SPITALUL CLINIC JUDETEAN DE URGENTA</t>
  </si>
  <si>
    <t>21150</t>
  </si>
  <si>
    <t>RO54TREZ21921F332100XXXX</t>
  </si>
  <si>
    <t>CJ11</t>
  </si>
  <si>
    <t>SPITALUL MUNICIPAL TURDA</t>
  </si>
  <si>
    <t>TOTAL RADIOLOGIE</t>
  </si>
  <si>
    <t>AFERENTE LUNII NOIEMBRIE 2021, INREGISTRATI IN DECEMBRIE 2021 -monitorizare pacienti diagnosticati cu boli cronice</t>
  </si>
  <si>
    <t>684</t>
  </si>
  <si>
    <t>2507412</t>
  </si>
  <si>
    <t>BIOCLINICA</t>
  </si>
  <si>
    <t>9076560</t>
  </si>
  <si>
    <t>HIPERDIA</t>
  </si>
  <si>
    <t>6005433</t>
  </si>
  <si>
    <t>SYNEVO</t>
  </si>
  <si>
    <t>115382</t>
  </si>
  <si>
    <t>701536</t>
  </si>
  <si>
    <t>88111</t>
  </si>
  <si>
    <t>RO50TREZ5615069XXX000705</t>
  </si>
  <si>
    <t>SALVOSAN CIOBANCA</t>
  </si>
  <si>
    <t>2008898</t>
  </si>
  <si>
    <t>26</t>
  </si>
  <si>
    <t xml:space="preserve">CMC INTERSERVISAN </t>
  </si>
  <si>
    <t>2501</t>
  </si>
  <si>
    <t>B_103</t>
  </si>
  <si>
    <t>CM UNIREA</t>
  </si>
  <si>
    <t>4072</t>
  </si>
  <si>
    <t>SPITALULU ORASENESC HUEDIN</t>
  </si>
  <si>
    <t>CJ09</t>
  </si>
  <si>
    <t>INSTITUTUL INIMII DE URGENTA PENTRU BOLI CARDIOVAS</t>
  </si>
  <si>
    <t>11049</t>
  </si>
  <si>
    <t>RO46TREZ2165069XXX008781</t>
  </si>
  <si>
    <t>16082325</t>
  </si>
  <si>
    <t>S.C. PROMEDICAL CENTER</t>
  </si>
  <si>
    <t>28</t>
  </si>
  <si>
    <t>2502</t>
  </si>
  <si>
    <t>CM UNIREA SRL</t>
  </si>
  <si>
    <t>405861</t>
  </si>
  <si>
    <t>RIVMED</t>
  </si>
  <si>
    <t>115381</t>
  </si>
  <si>
    <t>SPITALUL CLINIC JUD  DE URG CLUJ-NAPOCA</t>
  </si>
  <si>
    <t>CJ02</t>
  </si>
  <si>
    <t>INSTIT. REG DE GASTROENTEROLOGIE</t>
  </si>
  <si>
    <t>758</t>
  </si>
  <si>
    <t>CJ08</t>
  </si>
  <si>
    <t>INSTITUTUL ONCOLOGIC</t>
  </si>
  <si>
    <t>PROCENT</t>
  </si>
  <si>
    <t>900</t>
  </si>
  <si>
    <t>Central medical TRANSILVANIA*</t>
  </si>
  <si>
    <t>9076559</t>
  </si>
  <si>
    <t>685</t>
  </si>
  <si>
    <t>S.C. MEDLIFE S.A.</t>
  </si>
  <si>
    <t>148</t>
  </si>
  <si>
    <t>RO77TREZ2165069XXX009096</t>
  </si>
  <si>
    <t>CJ22</t>
  </si>
  <si>
    <t>MEDISPROF</t>
  </si>
  <si>
    <t>20211884</t>
  </si>
  <si>
    <t>DIFERENTA DE PLATIT IN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</si>
</sst>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&quot;-&quot;??\ _l_e_i_-;_-@_-"/>
    <numFmt numFmtId="177" formatCode="_-* #,##0.00\ &quot;lei&quot;_-;\-* #,##0.00\ &quot;lei&quot;_-;_-* &quot;-&quot;??\ &quot;lei&quot;_-;_-@_-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#,###.00"/>
  </numFmts>
  <fonts count="30"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0" fontId="13" fillId="3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Alignment="0" applyProtection="0"/>
    <xf numFmtId="0" fontId="1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8" borderId="6" applyNumberFormat="0" applyAlignment="0" applyProtection="0"/>
    <xf numFmtId="0" fontId="18" fillId="6" borderId="0" applyNumberFormat="0" applyBorder="0" applyAlignment="0" applyProtection="0"/>
    <xf numFmtId="0" fontId="23" fillId="9" borderId="0" applyNumberFormat="0" applyBorder="0" applyAlignment="0" applyProtection="0"/>
    <xf numFmtId="0" fontId="16" fillId="10" borderId="7" applyNumberFormat="0" applyAlignment="0" applyProtection="0"/>
    <xf numFmtId="0" fontId="9" fillId="11" borderId="0" applyNumberFormat="0" applyBorder="0" applyAlignment="0" applyProtection="0"/>
    <xf numFmtId="0" fontId="15" fillId="10" borderId="6" applyNumberFormat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5" fillId="12" borderId="0" applyNumberFormat="0" applyBorder="0" applyAlignment="0" applyProtection="0"/>
    <xf numFmtId="0" fontId="27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9" fillId="9" borderId="0" applyNumberFormat="0" applyBorder="0" applyAlignment="0" applyProtection="0"/>
    <xf numFmtId="0" fontId="18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center" wrapText="1"/>
    </xf>
    <xf numFmtId="4" fontId="4" fillId="24" borderId="12" xfId="0" applyNumberFormat="1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3" fillId="24" borderId="1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49" fontId="0" fillId="0" borderId="15" xfId="0" applyNumberFormat="1" applyBorder="1" applyAlignment="1">
      <alignment horizontal="right"/>
    </xf>
    <xf numFmtId="0" fontId="0" fillId="0" borderId="15" xfId="0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4" fontId="0" fillId="0" borderId="16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2" fontId="4" fillId="24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3" fillId="0" borderId="15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24" borderId="11" xfId="0" applyNumberFormat="1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9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4" fontId="3" fillId="0" borderId="21" xfId="0" applyNumberFormat="1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25" borderId="17" xfId="0" applyFill="1" applyBorder="1" applyAlignment="1">
      <alignment/>
    </xf>
    <xf numFmtId="4" fontId="0" fillId="25" borderId="17" xfId="0" applyNumberForma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7" xfId="0" applyFill="1" applyBorder="1" applyAlignment="1">
      <alignment horizontal="right"/>
    </xf>
    <xf numFmtId="0" fontId="0" fillId="25" borderId="15" xfId="0" applyFont="1" applyFill="1" applyBorder="1" applyAlignment="1">
      <alignment wrapText="1"/>
    </xf>
    <xf numFmtId="0" fontId="0" fillId="25" borderId="24" xfId="0" applyFill="1" applyBorder="1" applyAlignment="1">
      <alignment/>
    </xf>
    <xf numFmtId="0" fontId="3" fillId="25" borderId="24" xfId="0" applyFont="1" applyFill="1" applyBorder="1" applyAlignment="1">
      <alignment/>
    </xf>
    <xf numFmtId="4" fontId="3" fillId="25" borderId="24" xfId="0" applyNumberFormat="1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3" fillId="25" borderId="22" xfId="0" applyFont="1" applyFill="1" applyBorder="1" applyAlignment="1">
      <alignment/>
    </xf>
    <xf numFmtId="0" fontId="3" fillId="25" borderId="25" xfId="0" applyFont="1" applyFill="1" applyBorder="1" applyAlignment="1">
      <alignment/>
    </xf>
    <xf numFmtId="4" fontId="3" fillId="25" borderId="23" xfId="0" applyNumberFormat="1" applyFont="1" applyFill="1" applyBorder="1" applyAlignment="1">
      <alignment/>
    </xf>
    <xf numFmtId="0" fontId="2" fillId="26" borderId="0" xfId="0" applyFont="1" applyFill="1" applyAlignment="1">
      <alignment/>
    </xf>
    <xf numFmtId="0" fontId="6" fillId="26" borderId="0" xfId="0" applyFont="1" applyFill="1" applyAlignment="1">
      <alignment/>
    </xf>
    <xf numFmtId="4" fontId="2" fillId="26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0" fillId="0" borderId="15" xfId="0" applyNumberFormat="1" applyFill="1" applyBorder="1" applyAlignment="1">
      <alignment horizontal="right" wrapText="1"/>
    </xf>
    <xf numFmtId="4" fontId="0" fillId="0" borderId="15" xfId="0" applyNumberForma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17" xfId="0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" fontId="3" fillId="0" borderId="15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8" fillId="0" borderId="0" xfId="0" applyFont="1" applyFill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180" fontId="3" fillId="0" borderId="15" xfId="0" applyNumberFormat="1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37" fontId="3" fillId="0" borderId="21" xfId="0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4" fontId="0" fillId="0" borderId="17" xfId="0" applyNumberFormat="1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3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3.7109375" style="43" customWidth="1"/>
    <col min="2" max="2" width="37.7109375" style="1" customWidth="1"/>
    <col min="3" max="3" width="9.421875" style="43" customWidth="1"/>
    <col min="4" max="4" width="27.7109375" style="1" customWidth="1"/>
    <col min="5" max="5" width="6.421875" style="136" customWidth="1"/>
    <col min="6" max="6" width="56.57421875" style="43" customWidth="1"/>
    <col min="7" max="7" width="12.421875" style="93" customWidth="1"/>
    <col min="8" max="8" width="10.140625" style="43" customWidth="1"/>
    <col min="9" max="9" width="9.8515625" style="43" customWidth="1"/>
    <col min="10" max="16384" width="9.00390625" style="43" customWidth="1"/>
  </cols>
  <sheetData>
    <row r="1" spans="1:7" s="43" customFormat="1" ht="12.75">
      <c r="A1" s="137" t="s">
        <v>0</v>
      </c>
      <c r="B1" s="138"/>
      <c r="D1" s="1"/>
      <c r="E1" s="136"/>
      <c r="G1" s="93"/>
    </row>
    <row r="2" spans="1:7" s="43" customFormat="1" ht="12.75">
      <c r="A2" s="137" t="s">
        <v>1</v>
      </c>
      <c r="B2" s="138"/>
      <c r="D2" s="1"/>
      <c r="E2" s="136"/>
      <c r="G2" s="93"/>
    </row>
    <row r="3" spans="1:7" s="43" customFormat="1" ht="12.75">
      <c r="A3" s="137" t="s">
        <v>2</v>
      </c>
      <c r="B3" s="138"/>
      <c r="D3" s="1"/>
      <c r="E3" s="136"/>
      <c r="G3" s="93"/>
    </row>
    <row r="4" spans="1:7" s="43" customFormat="1" ht="12.75">
      <c r="A4" s="137" t="s">
        <v>3</v>
      </c>
      <c r="B4" s="138"/>
      <c r="D4" s="1"/>
      <c r="E4" s="136"/>
      <c r="G4" s="93"/>
    </row>
    <row r="5" spans="1:7" s="43" customFormat="1" ht="12.75">
      <c r="A5" s="139"/>
      <c r="B5" s="138"/>
      <c r="D5" s="1"/>
      <c r="E5" s="136"/>
      <c r="G5" s="93"/>
    </row>
    <row r="6" spans="1:7" s="43" customFormat="1" ht="12.75">
      <c r="A6" s="137"/>
      <c r="B6" s="140" t="s">
        <v>4</v>
      </c>
      <c r="D6" s="1"/>
      <c r="E6" s="136"/>
      <c r="G6" s="93"/>
    </row>
    <row r="7" spans="2:7" s="43" customFormat="1" ht="12.75">
      <c r="B7" s="1"/>
      <c r="D7" s="1"/>
      <c r="E7" s="136"/>
      <c r="G7" s="93"/>
    </row>
    <row r="8" spans="1:7" s="43" customFormat="1" ht="12.75">
      <c r="A8" s="141" t="s">
        <v>5</v>
      </c>
      <c r="B8" s="142"/>
      <c r="D8" s="1"/>
      <c r="E8" s="136"/>
      <c r="G8" s="93"/>
    </row>
    <row r="9" spans="1:7" s="43" customFormat="1" ht="12.75">
      <c r="A9" s="5" t="s">
        <v>6</v>
      </c>
      <c r="B9" s="1"/>
      <c r="D9" s="1"/>
      <c r="E9" s="136"/>
      <c r="G9" s="93"/>
    </row>
    <row r="10" spans="1:9" s="43" customFormat="1" ht="57.75" customHeight="1">
      <c r="A10" s="143" t="s">
        <v>7</v>
      </c>
      <c r="B10" s="16" t="s">
        <v>8</v>
      </c>
      <c r="C10" s="143" t="s">
        <v>9</v>
      </c>
      <c r="D10" s="16" t="s">
        <v>10</v>
      </c>
      <c r="E10" s="144" t="s">
        <v>11</v>
      </c>
      <c r="F10" s="145" t="s">
        <v>12</v>
      </c>
      <c r="G10" s="146" t="s">
        <v>13</v>
      </c>
      <c r="H10" s="147" t="s">
        <v>14</v>
      </c>
      <c r="I10" s="159" t="s">
        <v>15</v>
      </c>
    </row>
    <row r="11" spans="1:9" s="43" customFormat="1" ht="12.75">
      <c r="A11" s="148">
        <v>1</v>
      </c>
      <c r="B11" s="149">
        <v>2</v>
      </c>
      <c r="C11" s="148">
        <v>3</v>
      </c>
      <c r="D11" s="149">
        <v>4</v>
      </c>
      <c r="E11" s="150">
        <v>5</v>
      </c>
      <c r="F11" s="151">
        <v>6</v>
      </c>
      <c r="G11" s="152">
        <v>8</v>
      </c>
      <c r="H11" s="148">
        <v>9</v>
      </c>
      <c r="I11" s="160">
        <v>10</v>
      </c>
    </row>
    <row r="12" spans="1:9" s="1" customFormat="1" ht="15">
      <c r="A12" s="153">
        <v>1</v>
      </c>
      <c r="B12" s="26" t="s">
        <v>16</v>
      </c>
      <c r="C12" s="26">
        <v>4288080</v>
      </c>
      <c r="D12" s="26" t="s">
        <v>17</v>
      </c>
      <c r="E12" s="20" t="s">
        <v>18</v>
      </c>
      <c r="F12" s="26" t="s">
        <v>19</v>
      </c>
      <c r="G12" s="154">
        <v>34865.63</v>
      </c>
      <c r="H12" s="155" t="s">
        <v>20</v>
      </c>
      <c r="I12" s="155">
        <v>49421</v>
      </c>
    </row>
    <row r="13" spans="2:7" s="43" customFormat="1" ht="12.75">
      <c r="B13" s="156" t="s">
        <v>21</v>
      </c>
      <c r="D13" s="1"/>
      <c r="E13" s="136"/>
      <c r="G13" s="157">
        <f>SUM(G12:G12)</f>
        <v>34865.63</v>
      </c>
    </row>
    <row r="14" spans="2:7" s="43" customFormat="1" ht="12.75">
      <c r="B14" s="1"/>
      <c r="D14" s="1"/>
      <c r="E14" s="136"/>
      <c r="G14" s="93"/>
    </row>
    <row r="15" spans="2:7" s="43" customFormat="1" ht="12.75">
      <c r="B15" s="1"/>
      <c r="D15" s="1"/>
      <c r="E15" s="136"/>
      <c r="G15" s="93"/>
    </row>
    <row r="16" spans="2:9" s="43" customFormat="1" ht="12.75">
      <c r="B16" s="90" t="s">
        <v>22</v>
      </c>
      <c r="C16" s="91"/>
      <c r="D16" s="1"/>
      <c r="E16" s="92" t="s">
        <v>23</v>
      </c>
      <c r="F16" s="106"/>
      <c r="G16" s="93"/>
      <c r="H16" s="105" t="s">
        <v>24</v>
      </c>
      <c r="I16" s="106"/>
    </row>
    <row r="17" spans="2:9" s="43" customFormat="1" ht="12.75">
      <c r="B17" s="94" t="s">
        <v>25</v>
      </c>
      <c r="C17" s="95"/>
      <c r="D17" s="1"/>
      <c r="E17" s="96" t="s">
        <v>26</v>
      </c>
      <c r="F17" s="158"/>
      <c r="G17" s="93"/>
      <c r="H17" s="105" t="s">
        <v>27</v>
      </c>
      <c r="I17" s="107"/>
    </row>
  </sheetData>
  <sheetProtection/>
  <printOptions/>
  <pageMargins left="0.7" right="0.7" top="0.75" bottom="0.75" header="0.3" footer="0.3"/>
  <pageSetup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B47" sqref="B47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10.57421875" style="0" customWidth="1"/>
    <col min="4" max="4" width="13.140625" style="2" customWidth="1"/>
    <col min="5" max="5" width="32.00390625" style="0" customWidth="1"/>
    <col min="6" max="6" width="12.57421875" style="0" customWidth="1"/>
    <col min="7" max="7" width="11.28125" style="0" customWidth="1"/>
    <col min="8" max="8" width="11.421875" style="0" customWidth="1"/>
    <col min="9" max="9" width="42.8515625" style="0" customWidth="1"/>
    <col min="10" max="16384" width="11.57421875" style="0" customWidth="1"/>
  </cols>
  <sheetData>
    <row r="2" spans="2:6" ht="15">
      <c r="B2" s="3" t="s">
        <v>28</v>
      </c>
      <c r="C2" s="3"/>
      <c r="D2" s="4"/>
      <c r="E2" s="3"/>
      <c r="F2" s="3"/>
    </row>
    <row r="4" ht="12.75">
      <c r="B4" s="5" t="s">
        <v>29</v>
      </c>
    </row>
    <row r="5" ht="12.75">
      <c r="B5" s="5" t="s">
        <v>30</v>
      </c>
    </row>
    <row r="6" ht="13.5"/>
    <row r="7" spans="1:9" ht="25.5">
      <c r="A7" s="6" t="s">
        <v>31</v>
      </c>
      <c r="B7" s="7" t="s">
        <v>32</v>
      </c>
      <c r="C7" s="8" t="s">
        <v>33</v>
      </c>
      <c r="D7" s="44" t="s">
        <v>34</v>
      </c>
      <c r="E7" s="45" t="s">
        <v>35</v>
      </c>
      <c r="F7" s="8" t="s">
        <v>36</v>
      </c>
      <c r="G7" s="8" t="s">
        <v>37</v>
      </c>
      <c r="H7" s="8" t="s">
        <v>38</v>
      </c>
      <c r="I7" s="36" t="s">
        <v>39</v>
      </c>
    </row>
    <row r="8" spans="1:9" s="38" customFormat="1" ht="12.75">
      <c r="A8" s="46"/>
      <c r="B8" s="5" t="s">
        <v>40</v>
      </c>
      <c r="C8" s="47"/>
      <c r="D8" s="48"/>
      <c r="E8" s="47"/>
      <c r="F8" s="47"/>
      <c r="G8" s="47"/>
      <c r="H8" s="47"/>
      <c r="I8" s="98"/>
    </row>
    <row r="9" spans="1:9" s="1" customFormat="1" ht="14.25" customHeight="1">
      <c r="A9" s="14"/>
      <c r="B9" s="15" t="s">
        <v>41</v>
      </c>
      <c r="C9" s="16"/>
      <c r="D9" s="17"/>
      <c r="E9" s="16"/>
      <c r="F9" s="16"/>
      <c r="G9" s="16"/>
      <c r="H9" s="16"/>
      <c r="I9" s="39"/>
    </row>
    <row r="10" spans="1:9" s="1" customFormat="1" ht="14.25" customHeight="1">
      <c r="A10" s="19">
        <v>1</v>
      </c>
      <c r="B10" s="49" t="s">
        <v>42</v>
      </c>
      <c r="C10" s="21" t="s">
        <v>43</v>
      </c>
      <c r="D10" s="50">
        <v>59.06</v>
      </c>
      <c r="E10" s="52" t="s">
        <v>44</v>
      </c>
      <c r="F10" s="21" t="s">
        <v>45</v>
      </c>
      <c r="G10" s="24">
        <v>11963146</v>
      </c>
      <c r="H10" s="53" t="s">
        <v>46</v>
      </c>
      <c r="I10" s="99" t="s">
        <v>47</v>
      </c>
    </row>
    <row r="11" spans="1:9" s="1" customFormat="1" ht="12.75">
      <c r="A11" s="19">
        <v>2</v>
      </c>
      <c r="B11" s="23">
        <v>310</v>
      </c>
      <c r="C11" s="21" t="s">
        <v>43</v>
      </c>
      <c r="D11" s="23">
        <v>83.06</v>
      </c>
      <c r="E11" s="23" t="s">
        <v>48</v>
      </c>
      <c r="F11" s="21" t="s">
        <v>45</v>
      </c>
      <c r="G11" s="51" t="s">
        <v>49</v>
      </c>
      <c r="H11" s="23" t="s">
        <v>46</v>
      </c>
      <c r="I11" s="102" t="s">
        <v>50</v>
      </c>
    </row>
    <row r="12" spans="1:9" s="1" customFormat="1" ht="14.25" customHeight="1">
      <c r="A12" s="19">
        <v>3</v>
      </c>
      <c r="B12" s="49" t="s">
        <v>51</v>
      </c>
      <c r="C12" s="21" t="s">
        <v>43</v>
      </c>
      <c r="D12" s="50">
        <v>140.17</v>
      </c>
      <c r="E12" s="26" t="s">
        <v>52</v>
      </c>
      <c r="F12" s="21" t="s">
        <v>45</v>
      </c>
      <c r="G12" s="26">
        <v>15448720</v>
      </c>
      <c r="H12" s="23" t="s">
        <v>46</v>
      </c>
      <c r="I12" s="100" t="s">
        <v>53</v>
      </c>
    </row>
    <row r="13" spans="1:9" s="1" customFormat="1" ht="12.75">
      <c r="A13" s="14"/>
      <c r="B13" s="23"/>
      <c r="C13" s="55" t="s">
        <v>21</v>
      </c>
      <c r="D13" s="56">
        <f>SUM(D10:D12)</f>
        <v>282.28999999999996</v>
      </c>
      <c r="E13" s="23"/>
      <c r="F13" s="16"/>
      <c r="G13" s="24"/>
      <c r="H13" s="23"/>
      <c r="I13" s="100"/>
    </row>
    <row r="15" spans="2:4" ht="15">
      <c r="B15" s="3" t="s">
        <v>54</v>
      </c>
      <c r="C15" s="132"/>
      <c r="D15" s="4">
        <f>D13</f>
        <v>282.28999999999996</v>
      </c>
    </row>
    <row r="16" spans="2:4" ht="12.75">
      <c r="B16" s="5"/>
      <c r="D16" s="89"/>
    </row>
    <row r="17" spans="2:10" s="43" customFormat="1" ht="12.75">
      <c r="B17" s="90" t="s">
        <v>22</v>
      </c>
      <c r="C17" s="91"/>
      <c r="D17" s="1"/>
      <c r="F17" s="92" t="s">
        <v>23</v>
      </c>
      <c r="G17" s="93"/>
      <c r="H17" s="93"/>
      <c r="I17" s="105" t="s">
        <v>24</v>
      </c>
      <c r="J17" s="106"/>
    </row>
    <row r="18" spans="2:10" s="43" customFormat="1" ht="12.75">
      <c r="B18" s="94" t="s">
        <v>25</v>
      </c>
      <c r="C18" s="95"/>
      <c r="D18" s="1"/>
      <c r="F18" s="96" t="s">
        <v>26</v>
      </c>
      <c r="G18" s="93"/>
      <c r="H18" s="93"/>
      <c r="I18" s="5" t="s">
        <v>27</v>
      </c>
      <c r="J18" s="107"/>
    </row>
  </sheetData>
  <sheetProtection selectLockedCells="1" selectUnlockedCells="1"/>
  <printOptions/>
  <pageMargins left="0.39" right="0.35" top="0.63" bottom="0.51" header="0.39" footer="0.27"/>
  <pageSetup horizontalDpi="300" verticalDpi="300" orientation="landscape" paperSize="9" scale="90"/>
  <headerFooter scaleWithDoc="0"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1">
      <selection activeCell="O20" sqref="O20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10.57421875" style="0" customWidth="1"/>
    <col min="4" max="4" width="11.7109375" style="2" customWidth="1"/>
    <col min="5" max="5" width="32.00390625" style="0" customWidth="1"/>
    <col min="6" max="6" width="12.57421875" style="0" customWidth="1"/>
    <col min="7" max="7" width="9.00390625" style="0" customWidth="1"/>
    <col min="8" max="8" width="11.421875" style="0" customWidth="1"/>
    <col min="9" max="9" width="42.8515625" style="0" customWidth="1"/>
    <col min="10" max="16384" width="11.57421875" style="0" customWidth="1"/>
  </cols>
  <sheetData>
    <row r="2" spans="2:6" ht="15">
      <c r="B2" s="3" t="s">
        <v>28</v>
      </c>
      <c r="C2" s="3"/>
      <c r="D2" s="4"/>
      <c r="E2" s="3"/>
      <c r="F2" s="3"/>
    </row>
    <row r="4" ht="12.75">
      <c r="B4" s="5" t="s">
        <v>29</v>
      </c>
    </row>
    <row r="5" ht="12.75">
      <c r="B5" s="5" t="s">
        <v>55</v>
      </c>
    </row>
    <row r="6" ht="13.5">
      <c r="I6" s="97"/>
    </row>
    <row r="7" spans="1:9" ht="25.5">
      <c r="A7" s="6" t="s">
        <v>31</v>
      </c>
      <c r="B7" s="7" t="s">
        <v>32</v>
      </c>
      <c r="C7" s="8" t="s">
        <v>33</v>
      </c>
      <c r="D7" s="44" t="s">
        <v>34</v>
      </c>
      <c r="E7" s="109" t="s">
        <v>35</v>
      </c>
      <c r="F7" s="8" t="s">
        <v>36</v>
      </c>
      <c r="G7" s="8" t="s">
        <v>37</v>
      </c>
      <c r="H7" s="8" t="s">
        <v>38</v>
      </c>
      <c r="I7" s="36" t="s">
        <v>39</v>
      </c>
    </row>
    <row r="8" spans="1:9" s="108" customFormat="1" ht="12.75">
      <c r="A8" s="110"/>
      <c r="B8" s="111" t="s">
        <v>40</v>
      </c>
      <c r="C8" s="112"/>
      <c r="D8" s="113"/>
      <c r="E8" s="114"/>
      <c r="F8" s="112"/>
      <c r="G8" s="112"/>
      <c r="H8" s="112"/>
      <c r="I8" s="134"/>
    </row>
    <row r="9" spans="1:9" s="108" customFormat="1" ht="12.75">
      <c r="A9" s="110"/>
      <c r="B9" s="115" t="s">
        <v>41</v>
      </c>
      <c r="C9" s="112"/>
      <c r="D9" s="113"/>
      <c r="E9" s="114"/>
      <c r="F9" s="112"/>
      <c r="G9" s="112"/>
      <c r="H9" s="112"/>
      <c r="I9" s="134"/>
    </row>
    <row r="10" spans="1:9" s="1" customFormat="1" ht="14.25" customHeight="1">
      <c r="A10" s="19">
        <v>1</v>
      </c>
      <c r="B10" s="116" t="s">
        <v>56</v>
      </c>
      <c r="C10" s="21" t="s">
        <v>43</v>
      </c>
      <c r="D10" s="117">
        <v>892.8</v>
      </c>
      <c r="E10" s="23" t="s">
        <v>57</v>
      </c>
      <c r="F10" s="21" t="s">
        <v>45</v>
      </c>
      <c r="G10" s="118" t="s">
        <v>58</v>
      </c>
      <c r="H10" s="53" t="s">
        <v>46</v>
      </c>
      <c r="I10" s="135" t="s">
        <v>59</v>
      </c>
    </row>
    <row r="11" spans="1:9" s="1" customFormat="1" ht="14.25" customHeight="1">
      <c r="A11" s="19">
        <v>2</v>
      </c>
      <c r="B11" s="116" t="s">
        <v>60</v>
      </c>
      <c r="C11" s="21" t="s">
        <v>43</v>
      </c>
      <c r="D11" s="117">
        <v>758.37</v>
      </c>
      <c r="E11" s="23" t="s">
        <v>61</v>
      </c>
      <c r="F11" s="21" t="s">
        <v>45</v>
      </c>
      <c r="G11" s="118">
        <v>16927632</v>
      </c>
      <c r="H11" s="53" t="s">
        <v>46</v>
      </c>
      <c r="I11" s="135" t="s">
        <v>62</v>
      </c>
    </row>
    <row r="12" spans="1:9" s="1" customFormat="1" ht="14.25" customHeight="1">
      <c r="A12" s="19">
        <v>3</v>
      </c>
      <c r="B12" s="116" t="s">
        <v>63</v>
      </c>
      <c r="C12" s="21" t="s">
        <v>43</v>
      </c>
      <c r="D12" s="117">
        <v>1225.47</v>
      </c>
      <c r="E12" s="23" t="s">
        <v>64</v>
      </c>
      <c r="F12" s="21" t="s">
        <v>45</v>
      </c>
      <c r="G12" s="118">
        <v>6479639</v>
      </c>
      <c r="H12" s="53" t="s">
        <v>46</v>
      </c>
      <c r="I12" s="135" t="s">
        <v>65</v>
      </c>
    </row>
    <row r="13" spans="1:9" s="1" customFormat="1" ht="14.25" customHeight="1">
      <c r="A13" s="19">
        <v>4</v>
      </c>
      <c r="B13" s="116" t="s">
        <v>66</v>
      </c>
      <c r="C13" s="21" t="s">
        <v>43</v>
      </c>
      <c r="D13" s="117">
        <v>228.36</v>
      </c>
      <c r="E13" s="23" t="s">
        <v>67</v>
      </c>
      <c r="F13" s="21" t="s">
        <v>45</v>
      </c>
      <c r="G13" s="118">
        <v>17656582</v>
      </c>
      <c r="H13" s="53" t="s">
        <v>46</v>
      </c>
      <c r="I13" s="135" t="s">
        <v>68</v>
      </c>
    </row>
    <row r="14" spans="1:9" s="1" customFormat="1" ht="14.25" customHeight="1">
      <c r="A14" s="19">
        <v>5</v>
      </c>
      <c r="B14" s="116" t="s">
        <v>69</v>
      </c>
      <c r="C14" s="21" t="s">
        <v>43</v>
      </c>
      <c r="D14" s="117">
        <v>144.31</v>
      </c>
      <c r="E14" s="26" t="s">
        <v>52</v>
      </c>
      <c r="F14" s="21" t="s">
        <v>45</v>
      </c>
      <c r="G14" s="118">
        <v>15448720</v>
      </c>
      <c r="H14" s="53" t="s">
        <v>46</v>
      </c>
      <c r="I14" s="135" t="s">
        <v>70</v>
      </c>
    </row>
    <row r="15" spans="1:9" s="1" customFormat="1" ht="14.25" customHeight="1">
      <c r="A15" s="19">
        <v>6</v>
      </c>
      <c r="B15" s="116" t="s">
        <v>71</v>
      </c>
      <c r="C15" s="21" t="s">
        <v>43</v>
      </c>
      <c r="D15" s="117">
        <v>357.42</v>
      </c>
      <c r="E15" s="54" t="s">
        <v>72</v>
      </c>
      <c r="F15" s="21" t="s">
        <v>45</v>
      </c>
      <c r="G15" s="118">
        <v>2880513</v>
      </c>
      <c r="H15" s="53" t="s">
        <v>46</v>
      </c>
      <c r="I15" s="135" t="s">
        <v>73</v>
      </c>
    </row>
    <row r="16" spans="1:9" s="1" customFormat="1" ht="14.25" customHeight="1">
      <c r="A16" s="19">
        <v>7</v>
      </c>
      <c r="B16" s="116" t="s">
        <v>74</v>
      </c>
      <c r="C16" s="21" t="s">
        <v>43</v>
      </c>
      <c r="D16" s="117">
        <v>2349.2</v>
      </c>
      <c r="E16" s="23" t="s">
        <v>75</v>
      </c>
      <c r="F16" s="21" t="s">
        <v>45</v>
      </c>
      <c r="G16" s="118">
        <v>16285931</v>
      </c>
      <c r="H16" s="53" t="s">
        <v>46</v>
      </c>
      <c r="I16" s="135" t="s">
        <v>76</v>
      </c>
    </row>
    <row r="17" spans="1:9" s="1" customFormat="1" ht="14.25" customHeight="1">
      <c r="A17" s="19">
        <v>8</v>
      </c>
      <c r="B17" s="116" t="s">
        <v>77</v>
      </c>
      <c r="C17" s="21" t="s">
        <v>43</v>
      </c>
      <c r="D17" s="117">
        <v>392.22</v>
      </c>
      <c r="E17" s="23" t="s">
        <v>78</v>
      </c>
      <c r="F17" s="21" t="s">
        <v>45</v>
      </c>
      <c r="G17" s="27">
        <v>5919324</v>
      </c>
      <c r="H17" s="53" t="s">
        <v>46</v>
      </c>
      <c r="I17" s="135" t="s">
        <v>79</v>
      </c>
    </row>
    <row r="18" spans="1:9" s="108" customFormat="1" ht="12.75">
      <c r="A18" s="110"/>
      <c r="B18" s="115" t="s">
        <v>21</v>
      </c>
      <c r="C18" s="112"/>
      <c r="D18" s="113">
        <f>SUM(D10:D17)</f>
        <v>6348.150000000001</v>
      </c>
      <c r="E18" s="114"/>
      <c r="F18" s="112"/>
      <c r="G18" s="119"/>
      <c r="H18" s="112"/>
      <c r="I18" s="134"/>
    </row>
    <row r="19" spans="1:9" s="108" customFormat="1" ht="12.75">
      <c r="A19" s="110"/>
      <c r="B19" s="115" t="s">
        <v>80</v>
      </c>
      <c r="C19" s="112"/>
      <c r="D19" s="113"/>
      <c r="E19" s="114"/>
      <c r="F19" s="112"/>
      <c r="G19" s="119"/>
      <c r="H19" s="112"/>
      <c r="I19" s="134"/>
    </row>
    <row r="20" spans="1:9" s="1" customFormat="1" ht="12.75">
      <c r="A20" s="19">
        <v>1</v>
      </c>
      <c r="B20" s="116" t="s">
        <v>81</v>
      </c>
      <c r="C20" s="21" t="s">
        <v>43</v>
      </c>
      <c r="D20" s="117">
        <v>4433.46</v>
      </c>
      <c r="E20" s="53" t="s">
        <v>82</v>
      </c>
      <c r="F20" s="21" t="s">
        <v>45</v>
      </c>
      <c r="G20" s="24" t="s">
        <v>83</v>
      </c>
      <c r="H20" s="53" t="s">
        <v>46</v>
      </c>
      <c r="I20" s="53" t="s">
        <v>84</v>
      </c>
    </row>
    <row r="21" spans="1:9" s="1" customFormat="1" ht="12.75">
      <c r="A21" s="19">
        <v>2</v>
      </c>
      <c r="B21" s="116" t="s">
        <v>85</v>
      </c>
      <c r="C21" s="21" t="s">
        <v>43</v>
      </c>
      <c r="D21" s="117">
        <v>625.05</v>
      </c>
      <c r="E21" s="120" t="s">
        <v>86</v>
      </c>
      <c r="F21" s="21" t="s">
        <v>45</v>
      </c>
      <c r="G21" s="51" t="s">
        <v>87</v>
      </c>
      <c r="H21" s="121" t="s">
        <v>46</v>
      </c>
      <c r="I21" s="120" t="s">
        <v>88</v>
      </c>
    </row>
    <row r="22" spans="1:9" s="108" customFormat="1" ht="12.75">
      <c r="A22" s="110"/>
      <c r="B22" s="115" t="s">
        <v>21</v>
      </c>
      <c r="C22" s="112"/>
      <c r="D22" s="113">
        <f>SUM(D20:D21)</f>
        <v>5058.51</v>
      </c>
      <c r="E22" s="114"/>
      <c r="F22" s="112"/>
      <c r="G22" s="119"/>
      <c r="H22" s="112"/>
      <c r="I22" s="134"/>
    </row>
    <row r="23" spans="1:9" s="108" customFormat="1" ht="12.75">
      <c r="A23" s="110"/>
      <c r="B23" s="111" t="s">
        <v>89</v>
      </c>
      <c r="C23" s="112"/>
      <c r="D23" s="113">
        <f>D18+D22</f>
        <v>11406.66</v>
      </c>
      <c r="E23" s="114"/>
      <c r="F23" s="112"/>
      <c r="G23" s="119"/>
      <c r="H23" s="112"/>
      <c r="I23" s="134"/>
    </row>
    <row r="24" spans="1:9" s="108" customFormat="1" ht="12.75">
      <c r="A24" s="110"/>
      <c r="B24" s="115"/>
      <c r="C24" s="112"/>
      <c r="D24" s="113"/>
      <c r="E24" s="114"/>
      <c r="F24" s="112"/>
      <c r="G24" s="119"/>
      <c r="H24" s="112"/>
      <c r="I24" s="134"/>
    </row>
    <row r="25" spans="2:7" s="108" customFormat="1" ht="12.75">
      <c r="B25" s="122" t="s">
        <v>90</v>
      </c>
      <c r="C25" s="122"/>
      <c r="D25" s="123"/>
      <c r="G25" s="124"/>
    </row>
    <row r="26" spans="1:9" s="1" customFormat="1" ht="14.25" customHeight="1">
      <c r="A26" s="14"/>
      <c r="B26" s="15" t="s">
        <v>41</v>
      </c>
      <c r="C26" s="16"/>
      <c r="D26" s="125"/>
      <c r="E26" s="16"/>
      <c r="F26" s="16"/>
      <c r="G26" s="18"/>
      <c r="H26" s="16"/>
      <c r="I26" s="39"/>
    </row>
    <row r="27" spans="1:9" s="1" customFormat="1" ht="14.25" customHeight="1">
      <c r="A27" s="19">
        <v>1</v>
      </c>
      <c r="B27" s="116" t="s">
        <v>91</v>
      </c>
      <c r="C27" s="21" t="s">
        <v>43</v>
      </c>
      <c r="D27" s="117">
        <v>2200</v>
      </c>
      <c r="E27" s="121" t="s">
        <v>92</v>
      </c>
      <c r="F27" s="21" t="s">
        <v>45</v>
      </c>
      <c r="G27" s="126">
        <v>9205492</v>
      </c>
      <c r="H27" s="121" t="s">
        <v>46</v>
      </c>
      <c r="I27" s="41" t="s">
        <v>93</v>
      </c>
    </row>
    <row r="28" spans="1:9" s="1" customFormat="1" ht="14.25" customHeight="1">
      <c r="A28" s="19">
        <v>2</v>
      </c>
      <c r="B28" s="116" t="s">
        <v>94</v>
      </c>
      <c r="C28" s="21" t="s">
        <v>43</v>
      </c>
      <c r="D28" s="117">
        <v>525</v>
      </c>
      <c r="E28" s="26" t="s">
        <v>95</v>
      </c>
      <c r="F28" s="21" t="s">
        <v>45</v>
      </c>
      <c r="G28" s="27" t="s">
        <v>96</v>
      </c>
      <c r="H28" s="121" t="s">
        <v>46</v>
      </c>
      <c r="I28" s="26" t="s">
        <v>97</v>
      </c>
    </row>
    <row r="29" spans="1:9" s="1" customFormat="1" ht="14.25" customHeight="1">
      <c r="A29" s="19">
        <v>3</v>
      </c>
      <c r="B29" s="116" t="s">
        <v>98</v>
      </c>
      <c r="C29" s="21" t="s">
        <v>43</v>
      </c>
      <c r="D29" s="117">
        <v>175</v>
      </c>
      <c r="E29" s="23" t="s">
        <v>99</v>
      </c>
      <c r="F29" s="21" t="s">
        <v>45</v>
      </c>
      <c r="G29" s="27">
        <v>26599613</v>
      </c>
      <c r="H29" s="121" t="s">
        <v>46</v>
      </c>
      <c r="I29" s="135" t="s">
        <v>100</v>
      </c>
    </row>
    <row r="30" spans="1:9" s="1" customFormat="1" ht="14.25" customHeight="1">
      <c r="A30" s="19">
        <v>4</v>
      </c>
      <c r="B30" s="116" t="s">
        <v>101</v>
      </c>
      <c r="C30" s="21" t="s">
        <v>43</v>
      </c>
      <c r="D30" s="117">
        <v>352</v>
      </c>
      <c r="E30" s="26" t="s">
        <v>102</v>
      </c>
      <c r="F30" s="21" t="s">
        <v>45</v>
      </c>
      <c r="G30" s="27">
        <v>14571643</v>
      </c>
      <c r="H30" s="121" t="s">
        <v>46</v>
      </c>
      <c r="I30" s="135" t="s">
        <v>103</v>
      </c>
    </row>
    <row r="31" spans="1:9" s="1" customFormat="1" ht="14.25" customHeight="1">
      <c r="A31" s="19">
        <v>5</v>
      </c>
      <c r="B31" s="116" t="s">
        <v>104</v>
      </c>
      <c r="C31" s="21" t="s">
        <v>43</v>
      </c>
      <c r="D31" s="117">
        <v>128</v>
      </c>
      <c r="E31" s="23" t="s">
        <v>75</v>
      </c>
      <c r="F31" s="21" t="s">
        <v>45</v>
      </c>
      <c r="G31" s="118">
        <v>16285931</v>
      </c>
      <c r="H31" s="121" t="s">
        <v>46</v>
      </c>
      <c r="I31" s="135" t="s">
        <v>105</v>
      </c>
    </row>
    <row r="32" spans="1:9" s="1" customFormat="1" ht="12.75">
      <c r="A32" s="14"/>
      <c r="B32" s="53"/>
      <c r="C32" s="55" t="s">
        <v>21</v>
      </c>
      <c r="D32" s="56">
        <f>SUM(D27:D31)</f>
        <v>3380</v>
      </c>
      <c r="E32" s="53"/>
      <c r="F32" s="16"/>
      <c r="G32" s="24"/>
      <c r="H32" s="53"/>
      <c r="I32" s="53"/>
    </row>
    <row r="33" spans="1:9" s="1" customFormat="1" ht="12.75">
      <c r="A33" s="14"/>
      <c r="B33" s="15" t="s">
        <v>80</v>
      </c>
      <c r="C33" s="16"/>
      <c r="D33" s="125"/>
      <c r="E33" s="16"/>
      <c r="F33" s="16"/>
      <c r="G33" s="18"/>
      <c r="H33" s="16"/>
      <c r="I33" s="39"/>
    </row>
    <row r="34" spans="1:9" s="1" customFormat="1" ht="12.75">
      <c r="A34" s="19">
        <v>1</v>
      </c>
      <c r="B34" s="116" t="s">
        <v>106</v>
      </c>
      <c r="C34" s="21" t="s">
        <v>43</v>
      </c>
      <c r="D34" s="117">
        <v>2947</v>
      </c>
      <c r="E34" s="53" t="s">
        <v>82</v>
      </c>
      <c r="F34" s="21" t="s">
        <v>45</v>
      </c>
      <c r="G34" s="24" t="s">
        <v>83</v>
      </c>
      <c r="H34" s="53" t="s">
        <v>46</v>
      </c>
      <c r="I34" s="53" t="s">
        <v>84</v>
      </c>
    </row>
    <row r="35" spans="1:9" s="1" customFormat="1" ht="12.75">
      <c r="A35" s="19">
        <v>2</v>
      </c>
      <c r="B35" s="116" t="s">
        <v>107</v>
      </c>
      <c r="C35" s="21" t="s">
        <v>43</v>
      </c>
      <c r="D35" s="117">
        <v>1280</v>
      </c>
      <c r="E35" s="120" t="s">
        <v>86</v>
      </c>
      <c r="F35" s="21" t="s">
        <v>45</v>
      </c>
      <c r="G35" s="51" t="s">
        <v>87</v>
      </c>
      <c r="H35" s="53" t="s">
        <v>46</v>
      </c>
      <c r="I35" s="120" t="s">
        <v>88</v>
      </c>
    </row>
    <row r="36" spans="1:9" s="1" customFormat="1" ht="12.75">
      <c r="A36" s="19">
        <v>3</v>
      </c>
      <c r="B36" s="116" t="s">
        <v>108</v>
      </c>
      <c r="C36" s="21" t="s">
        <v>43</v>
      </c>
      <c r="D36" s="117">
        <v>32</v>
      </c>
      <c r="E36" s="23" t="s">
        <v>17</v>
      </c>
      <c r="F36" s="21" t="s">
        <v>45</v>
      </c>
      <c r="G36" s="24" t="s">
        <v>109</v>
      </c>
      <c r="H36" s="53" t="s">
        <v>46</v>
      </c>
      <c r="I36" s="53" t="s">
        <v>110</v>
      </c>
    </row>
    <row r="37" spans="1:9" s="1" customFormat="1" ht="12.75">
      <c r="A37" s="19">
        <v>4</v>
      </c>
      <c r="B37" s="116" t="s">
        <v>111</v>
      </c>
      <c r="C37" s="21" t="s">
        <v>43</v>
      </c>
      <c r="D37" s="117">
        <v>655</v>
      </c>
      <c r="E37" s="53" t="s">
        <v>112</v>
      </c>
      <c r="F37" s="21" t="s">
        <v>45</v>
      </c>
      <c r="G37" s="24" t="s">
        <v>113</v>
      </c>
      <c r="H37" s="53" t="s">
        <v>46</v>
      </c>
      <c r="I37" s="53" t="s">
        <v>114</v>
      </c>
    </row>
    <row r="38" spans="1:9" s="43" customFormat="1" ht="15.75" customHeight="1">
      <c r="A38" s="19"/>
      <c r="B38" s="53"/>
      <c r="C38" s="127" t="s">
        <v>21</v>
      </c>
      <c r="D38" s="56">
        <f>SUM(D34:D37)</f>
        <v>4914</v>
      </c>
      <c r="E38" s="64"/>
      <c r="F38" s="64"/>
      <c r="G38" s="64"/>
      <c r="H38" s="64"/>
      <c r="I38" s="64"/>
    </row>
    <row r="39" spans="2:4" ht="17.25" customHeight="1">
      <c r="B39" s="128" t="s">
        <v>115</v>
      </c>
      <c r="C39" s="129"/>
      <c r="D39" s="130">
        <f>D32+D38</f>
        <v>8294</v>
      </c>
    </row>
    <row r="40" ht="12.75">
      <c r="D40" s="131"/>
    </row>
    <row r="41" spans="2:4" ht="15">
      <c r="B41" s="3" t="s">
        <v>54</v>
      </c>
      <c r="C41" s="132"/>
      <c r="D41" s="133">
        <f>D23+D39</f>
        <v>19700.66</v>
      </c>
    </row>
    <row r="42" spans="2:4" ht="12.75">
      <c r="B42" s="5"/>
      <c r="D42" s="89"/>
    </row>
    <row r="43" spans="2:10" s="43" customFormat="1" ht="12.75">
      <c r="B43" s="90" t="s">
        <v>22</v>
      </c>
      <c r="C43" s="91"/>
      <c r="D43" s="1"/>
      <c r="F43" s="92" t="s">
        <v>23</v>
      </c>
      <c r="G43" s="93"/>
      <c r="H43" s="93"/>
      <c r="I43" s="105" t="s">
        <v>24</v>
      </c>
      <c r="J43" s="106"/>
    </row>
    <row r="44" spans="2:10" s="43" customFormat="1" ht="12.75">
      <c r="B44" s="94" t="s">
        <v>25</v>
      </c>
      <c r="C44" s="95"/>
      <c r="D44" s="1"/>
      <c r="F44" s="96" t="s">
        <v>26</v>
      </c>
      <c r="G44" s="93"/>
      <c r="H44" s="93"/>
      <c r="I44" s="5" t="s">
        <v>27</v>
      </c>
      <c r="J44" s="107"/>
    </row>
  </sheetData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50"/>
  <sheetViews>
    <sheetView workbookViewId="0" topLeftCell="A7">
      <selection activeCell="L21" sqref="L21"/>
    </sheetView>
  </sheetViews>
  <sheetFormatPr defaultColWidth="9.140625" defaultRowHeight="12.75"/>
  <cols>
    <col min="1" max="1" width="4.28125" style="0" customWidth="1"/>
    <col min="2" max="2" width="14.140625" style="0" customWidth="1"/>
    <col min="3" max="3" width="10.57421875" style="0" customWidth="1"/>
    <col min="4" max="4" width="13.140625" style="2" customWidth="1"/>
    <col min="5" max="5" width="32.00390625" style="0" customWidth="1"/>
    <col min="6" max="6" width="12.57421875" style="0" customWidth="1"/>
    <col min="7" max="7" width="11.28125" style="0" customWidth="1"/>
    <col min="8" max="8" width="11.421875" style="0" customWidth="1"/>
    <col min="9" max="9" width="42.8515625" style="0" customWidth="1"/>
    <col min="10" max="16384" width="11.57421875" style="0" customWidth="1"/>
  </cols>
  <sheetData>
    <row r="2" spans="2:6" ht="15">
      <c r="B2" s="3" t="s">
        <v>28</v>
      </c>
      <c r="C2" s="3"/>
      <c r="D2" s="4"/>
      <c r="E2" s="3"/>
      <c r="F2" s="3"/>
    </row>
    <row r="4" ht="12.75">
      <c r="B4" s="5" t="s">
        <v>29</v>
      </c>
    </row>
    <row r="5" ht="12.75">
      <c r="B5" s="5" t="s">
        <v>116</v>
      </c>
    </row>
    <row r="6" ht="13.5">
      <c r="I6" s="97" t="s">
        <v>45</v>
      </c>
    </row>
    <row r="7" spans="1:20" ht="25.5">
      <c r="A7" s="6" t="s">
        <v>31</v>
      </c>
      <c r="B7" s="7" t="s">
        <v>32</v>
      </c>
      <c r="C7" s="8" t="s">
        <v>33</v>
      </c>
      <c r="D7" s="44" t="s">
        <v>34</v>
      </c>
      <c r="E7" s="45" t="s">
        <v>35</v>
      </c>
      <c r="F7" s="8" t="s">
        <v>36</v>
      </c>
      <c r="G7" s="8" t="s">
        <v>37</v>
      </c>
      <c r="H7" s="8" t="s">
        <v>38</v>
      </c>
      <c r="I7" s="36" t="s">
        <v>39</v>
      </c>
      <c r="P7" s="3"/>
      <c r="Q7" s="3"/>
      <c r="R7" s="4"/>
      <c r="S7" s="3"/>
      <c r="T7" s="3"/>
    </row>
    <row r="8" spans="1:23" s="38" customFormat="1" ht="12.75">
      <c r="A8" s="46"/>
      <c r="B8" s="5" t="s">
        <v>40</v>
      </c>
      <c r="C8" s="47"/>
      <c r="D8" s="48"/>
      <c r="E8" s="47"/>
      <c r="F8" s="47"/>
      <c r="G8" s="47"/>
      <c r="H8" s="47"/>
      <c r="I8" s="98"/>
      <c r="O8"/>
      <c r="P8"/>
      <c r="Q8"/>
      <c r="R8" s="2"/>
      <c r="S8"/>
      <c r="T8"/>
      <c r="U8"/>
      <c r="V8"/>
      <c r="W8"/>
    </row>
    <row r="9" spans="1:23" s="1" customFormat="1" ht="14.25" customHeight="1">
      <c r="A9" s="14"/>
      <c r="B9" s="15" t="s">
        <v>41</v>
      </c>
      <c r="C9" s="16"/>
      <c r="D9" s="17"/>
      <c r="E9" s="16"/>
      <c r="F9" s="16"/>
      <c r="G9" s="16"/>
      <c r="H9" s="16"/>
      <c r="I9" s="39"/>
      <c r="O9"/>
      <c r="P9" s="5"/>
      <c r="Q9"/>
      <c r="R9" s="2"/>
      <c r="S9"/>
      <c r="T9"/>
      <c r="U9"/>
      <c r="V9"/>
      <c r="W9"/>
    </row>
    <row r="10" spans="1:23" s="1" customFormat="1" ht="14.25" customHeight="1">
      <c r="A10" s="19">
        <v>1</v>
      </c>
      <c r="B10" s="49" t="s">
        <v>117</v>
      </c>
      <c r="C10" s="21" t="s">
        <v>43</v>
      </c>
      <c r="D10" s="50">
        <v>13612.66</v>
      </c>
      <c r="E10" s="23" t="s">
        <v>57</v>
      </c>
      <c r="F10" s="21" t="s">
        <v>45</v>
      </c>
      <c r="G10" s="51" t="s">
        <v>58</v>
      </c>
      <c r="H10" s="23" t="s">
        <v>46</v>
      </c>
      <c r="I10" s="19" t="s">
        <v>59</v>
      </c>
      <c r="O10"/>
      <c r="P10" s="5"/>
      <c r="Q10"/>
      <c r="R10" s="2"/>
      <c r="S10"/>
      <c r="T10"/>
      <c r="U10"/>
      <c r="V10"/>
      <c r="W10"/>
    </row>
    <row r="11" spans="1:9" s="1" customFormat="1" ht="14.25" customHeight="1">
      <c r="A11" s="19">
        <v>2</v>
      </c>
      <c r="B11" s="49" t="s">
        <v>118</v>
      </c>
      <c r="C11" s="21" t="s">
        <v>43</v>
      </c>
      <c r="D11" s="50">
        <v>11032.03</v>
      </c>
      <c r="E11" s="23" t="s">
        <v>61</v>
      </c>
      <c r="F11" s="21" t="s">
        <v>45</v>
      </c>
      <c r="G11" s="23">
        <v>16927632</v>
      </c>
      <c r="H11" s="23" t="s">
        <v>46</v>
      </c>
      <c r="I11" s="19" t="s">
        <v>119</v>
      </c>
    </row>
    <row r="12" spans="1:9" s="1" customFormat="1" ht="14.25" customHeight="1">
      <c r="A12" s="19">
        <v>3</v>
      </c>
      <c r="B12" s="49" t="s">
        <v>120</v>
      </c>
      <c r="C12" s="21" t="s">
        <v>43</v>
      </c>
      <c r="D12" s="50">
        <v>3506.77</v>
      </c>
      <c r="E12" s="23" t="s">
        <v>92</v>
      </c>
      <c r="F12" s="21" t="s">
        <v>45</v>
      </c>
      <c r="G12" s="24">
        <v>9205492</v>
      </c>
      <c r="H12" s="23" t="s">
        <v>46</v>
      </c>
      <c r="I12" s="19" t="s">
        <v>121</v>
      </c>
    </row>
    <row r="13" spans="1:9" s="1" customFormat="1" ht="14.25" customHeight="1">
      <c r="A13" s="19">
        <v>4</v>
      </c>
      <c r="B13" s="49" t="s">
        <v>122</v>
      </c>
      <c r="C13" s="21" t="s">
        <v>43</v>
      </c>
      <c r="D13" s="50">
        <v>13869.64</v>
      </c>
      <c r="E13" s="23" t="s">
        <v>64</v>
      </c>
      <c r="F13" s="21" t="s">
        <v>45</v>
      </c>
      <c r="G13" s="24">
        <v>6479639</v>
      </c>
      <c r="H13" s="23" t="s">
        <v>46</v>
      </c>
      <c r="I13" s="19" t="s">
        <v>123</v>
      </c>
    </row>
    <row r="14" spans="1:9" s="1" customFormat="1" ht="14.25" customHeight="1">
      <c r="A14" s="19">
        <v>5</v>
      </c>
      <c r="B14" s="49" t="s">
        <v>124</v>
      </c>
      <c r="C14" s="21" t="s">
        <v>43</v>
      </c>
      <c r="D14" s="50">
        <v>8800.81</v>
      </c>
      <c r="E14" s="23" t="s">
        <v>75</v>
      </c>
      <c r="F14" s="21" t="s">
        <v>45</v>
      </c>
      <c r="G14" s="24">
        <v>16285931</v>
      </c>
      <c r="H14" s="23" t="s">
        <v>46</v>
      </c>
      <c r="I14" s="19" t="s">
        <v>76</v>
      </c>
    </row>
    <row r="15" spans="1:9" s="1" customFormat="1" ht="14.25" customHeight="1">
      <c r="A15" s="19">
        <v>6</v>
      </c>
      <c r="B15" s="49" t="s">
        <v>125</v>
      </c>
      <c r="C15" s="21" t="s">
        <v>43</v>
      </c>
      <c r="D15" s="50">
        <v>2544.89</v>
      </c>
      <c r="E15" s="52" t="s">
        <v>44</v>
      </c>
      <c r="F15" s="21" t="s">
        <v>45</v>
      </c>
      <c r="G15" s="24">
        <v>11963146</v>
      </c>
      <c r="H15" s="53" t="s">
        <v>46</v>
      </c>
      <c r="I15" s="99" t="s">
        <v>47</v>
      </c>
    </row>
    <row r="16" spans="1:9" s="1" customFormat="1" ht="14.25" customHeight="1">
      <c r="A16" s="19">
        <v>7</v>
      </c>
      <c r="B16" s="49" t="s">
        <v>126</v>
      </c>
      <c r="C16" s="21" t="s">
        <v>43</v>
      </c>
      <c r="D16" s="50">
        <v>543.01</v>
      </c>
      <c r="E16" s="54" t="s">
        <v>127</v>
      </c>
      <c r="F16" s="21" t="s">
        <v>45</v>
      </c>
      <c r="G16" s="54">
        <v>672664</v>
      </c>
      <c r="H16" s="53" t="s">
        <v>46</v>
      </c>
      <c r="I16" s="99" t="s">
        <v>128</v>
      </c>
    </row>
    <row r="17" spans="1:9" s="1" customFormat="1" ht="14.25" customHeight="1">
      <c r="A17" s="19">
        <v>8</v>
      </c>
      <c r="B17" s="49" t="s">
        <v>129</v>
      </c>
      <c r="C17" s="21" t="s">
        <v>43</v>
      </c>
      <c r="D17" s="50">
        <v>3914.7</v>
      </c>
      <c r="E17" s="26" t="s">
        <v>52</v>
      </c>
      <c r="F17" s="21" t="s">
        <v>45</v>
      </c>
      <c r="G17" s="26">
        <v>15448720</v>
      </c>
      <c r="H17" s="23" t="s">
        <v>46</v>
      </c>
      <c r="I17" s="100" t="s">
        <v>53</v>
      </c>
    </row>
    <row r="18" spans="1:9" s="1" customFormat="1" ht="14.25" customHeight="1">
      <c r="A18" s="19">
        <v>9</v>
      </c>
      <c r="B18" s="49" t="s">
        <v>130</v>
      </c>
      <c r="C18" s="21" t="s">
        <v>43</v>
      </c>
      <c r="D18" s="50">
        <v>437.81</v>
      </c>
      <c r="E18" s="54" t="s">
        <v>72</v>
      </c>
      <c r="F18" s="21" t="s">
        <v>45</v>
      </c>
      <c r="G18" s="54">
        <v>2880513</v>
      </c>
      <c r="H18" s="23" t="s">
        <v>46</v>
      </c>
      <c r="I18" s="100" t="s">
        <v>131</v>
      </c>
    </row>
    <row r="19" spans="1:9" s="1" customFormat="1" ht="14.25" customHeight="1">
      <c r="A19" s="19">
        <v>10</v>
      </c>
      <c r="B19" s="49" t="s">
        <v>132</v>
      </c>
      <c r="C19" s="21" t="s">
        <v>43</v>
      </c>
      <c r="D19" s="50">
        <v>5569.15</v>
      </c>
      <c r="E19" s="23" t="s">
        <v>78</v>
      </c>
      <c r="F19" s="21" t="s">
        <v>45</v>
      </c>
      <c r="G19" s="24" t="s">
        <v>133</v>
      </c>
      <c r="H19" s="23" t="s">
        <v>46</v>
      </c>
      <c r="I19" s="101" t="s">
        <v>134</v>
      </c>
    </row>
    <row r="20" spans="1:9" s="1" customFormat="1" ht="14.25" customHeight="1">
      <c r="A20" s="19">
        <v>11</v>
      </c>
      <c r="B20" s="49" t="s">
        <v>135</v>
      </c>
      <c r="C20" s="21" t="s">
        <v>43</v>
      </c>
      <c r="D20" s="50">
        <v>1143.78</v>
      </c>
      <c r="E20" s="26" t="s">
        <v>67</v>
      </c>
      <c r="F20" s="21" t="s">
        <v>45</v>
      </c>
      <c r="G20" s="26">
        <v>17656582</v>
      </c>
      <c r="H20" s="23" t="s">
        <v>46</v>
      </c>
      <c r="I20" s="101" t="s">
        <v>68</v>
      </c>
    </row>
    <row r="21" spans="1:9" s="1" customFormat="1" ht="12.75">
      <c r="A21" s="14"/>
      <c r="B21" s="23"/>
      <c r="C21" s="55" t="s">
        <v>21</v>
      </c>
      <c r="D21" s="56">
        <f>SUM(D10:D20)</f>
        <v>64975.25</v>
      </c>
      <c r="E21" s="23"/>
      <c r="F21" s="16"/>
      <c r="G21" s="24"/>
      <c r="H21" s="23"/>
      <c r="I21" s="100"/>
    </row>
    <row r="22" spans="1:9" s="1" customFormat="1" ht="12.75">
      <c r="A22" s="14"/>
      <c r="B22" s="15" t="s">
        <v>80</v>
      </c>
      <c r="C22" s="16"/>
      <c r="D22" s="17"/>
      <c r="E22" s="16"/>
      <c r="F22" s="16"/>
      <c r="G22" s="18"/>
      <c r="H22" s="16"/>
      <c r="I22" s="39"/>
    </row>
    <row r="23" spans="1:9" s="1" customFormat="1" ht="12.75">
      <c r="A23" s="19">
        <v>1</v>
      </c>
      <c r="B23" s="23">
        <v>309</v>
      </c>
      <c r="C23" s="21" t="s">
        <v>43</v>
      </c>
      <c r="D23" s="23">
        <v>1352.32</v>
      </c>
      <c r="E23" s="23" t="s">
        <v>48</v>
      </c>
      <c r="F23" s="21" t="s">
        <v>45</v>
      </c>
      <c r="G23" s="51" t="s">
        <v>49</v>
      </c>
      <c r="H23" s="23" t="s">
        <v>46</v>
      </c>
      <c r="I23" s="102" t="s">
        <v>50</v>
      </c>
    </row>
    <row r="24" spans="1:9" s="1" customFormat="1" ht="12.75">
      <c r="A24" s="19">
        <v>2</v>
      </c>
      <c r="B24" s="23">
        <v>1244</v>
      </c>
      <c r="C24" s="21" t="s">
        <v>43</v>
      </c>
      <c r="D24" s="23">
        <v>2629.23</v>
      </c>
      <c r="E24" s="23" t="s">
        <v>86</v>
      </c>
      <c r="F24" s="21" t="s">
        <v>45</v>
      </c>
      <c r="G24" s="24" t="s">
        <v>87</v>
      </c>
      <c r="H24" s="23" t="s">
        <v>46</v>
      </c>
      <c r="I24" s="100" t="s">
        <v>136</v>
      </c>
    </row>
    <row r="25" spans="1:9" s="43" customFormat="1" ht="12.75">
      <c r="A25" s="19">
        <v>3</v>
      </c>
      <c r="B25" s="23">
        <v>428</v>
      </c>
      <c r="C25" s="21" t="s">
        <v>43</v>
      </c>
      <c r="D25" s="23">
        <v>3819.31</v>
      </c>
      <c r="E25" s="23" t="s">
        <v>82</v>
      </c>
      <c r="F25" s="21" t="s">
        <v>45</v>
      </c>
      <c r="G25" s="24" t="s">
        <v>83</v>
      </c>
      <c r="H25" s="23" t="s">
        <v>46</v>
      </c>
      <c r="I25" s="100" t="s">
        <v>84</v>
      </c>
    </row>
    <row r="26" spans="1:9" s="43" customFormat="1" ht="12.75">
      <c r="A26" s="19">
        <v>4</v>
      </c>
      <c r="B26" s="57">
        <v>4710</v>
      </c>
      <c r="C26" s="21" t="s">
        <v>43</v>
      </c>
      <c r="D26" s="57">
        <v>978.99</v>
      </c>
      <c r="E26" s="26" t="s">
        <v>17</v>
      </c>
      <c r="F26" s="21" t="s">
        <v>45</v>
      </c>
      <c r="G26" s="24" t="s">
        <v>137</v>
      </c>
      <c r="H26" s="23" t="s">
        <v>46</v>
      </c>
      <c r="I26" s="26" t="s">
        <v>138</v>
      </c>
    </row>
    <row r="27" spans="1:9" s="43" customFormat="1" ht="12.75">
      <c r="A27" s="19"/>
      <c r="B27" s="58"/>
      <c r="C27" s="59" t="s">
        <v>21</v>
      </c>
      <c r="D27" s="60">
        <f>SUM(D23:D26)</f>
        <v>8779.85</v>
      </c>
      <c r="E27" s="23"/>
      <c r="F27" s="23"/>
      <c r="G27" s="24"/>
      <c r="H27" s="23"/>
      <c r="I27" s="100"/>
    </row>
    <row r="28" spans="1:9" s="43" customFormat="1" ht="12.75">
      <c r="A28" s="61"/>
      <c r="B28" s="62" t="s">
        <v>89</v>
      </c>
      <c r="C28" s="62"/>
      <c r="D28" s="63">
        <f>D21+D27</f>
        <v>73755.1</v>
      </c>
      <c r="E28" s="64"/>
      <c r="F28" s="64"/>
      <c r="G28" s="65"/>
      <c r="H28" s="64"/>
      <c r="I28" s="103"/>
    </row>
    <row r="29" spans="1:9" s="43" customFormat="1" ht="12.75">
      <c r="A29" s="66"/>
      <c r="B29" s="67"/>
      <c r="C29" s="68"/>
      <c r="D29" s="69"/>
      <c r="E29"/>
      <c r="F29"/>
      <c r="G29" s="13"/>
      <c r="H29"/>
      <c r="I29" s="38"/>
    </row>
    <row r="30" spans="2:9" ht="12.75" customHeight="1">
      <c r="B30" s="5" t="s">
        <v>90</v>
      </c>
      <c r="C30" s="5"/>
      <c r="D30" s="12"/>
      <c r="G30" s="13"/>
      <c r="I30" s="38"/>
    </row>
    <row r="31" spans="1:9" s="1" customFormat="1" ht="12.75" customHeight="1">
      <c r="A31" s="14"/>
      <c r="B31" s="15" t="s">
        <v>41</v>
      </c>
      <c r="C31" s="16"/>
      <c r="D31" s="17"/>
      <c r="E31" s="16"/>
      <c r="F31" s="16"/>
      <c r="G31" s="18"/>
      <c r="H31" s="16"/>
      <c r="I31" s="39"/>
    </row>
    <row r="32" spans="1:9" s="1" customFormat="1" ht="14.25" customHeight="1">
      <c r="A32" s="19">
        <v>5</v>
      </c>
      <c r="B32" s="20" t="s">
        <v>139</v>
      </c>
      <c r="C32" s="21" t="s">
        <v>43</v>
      </c>
      <c r="D32" s="22">
        <v>9900</v>
      </c>
      <c r="E32" s="23" t="s">
        <v>140</v>
      </c>
      <c r="F32" s="21" t="s">
        <v>45</v>
      </c>
      <c r="G32" s="24" t="s">
        <v>141</v>
      </c>
      <c r="H32" s="23" t="s">
        <v>46</v>
      </c>
      <c r="I32" s="100" t="s">
        <v>142</v>
      </c>
    </row>
    <row r="33" spans="1:9" s="1" customFormat="1" ht="14.25" customHeight="1">
      <c r="A33" s="19">
        <v>6</v>
      </c>
      <c r="B33" s="20" t="s">
        <v>143</v>
      </c>
      <c r="C33" s="21" t="s">
        <v>43</v>
      </c>
      <c r="D33" s="22">
        <v>3950</v>
      </c>
      <c r="E33" s="54" t="s">
        <v>72</v>
      </c>
      <c r="F33" s="21" t="s">
        <v>45</v>
      </c>
      <c r="G33" s="54">
        <v>2880513</v>
      </c>
      <c r="H33" s="23" t="s">
        <v>46</v>
      </c>
      <c r="I33" s="100" t="s">
        <v>131</v>
      </c>
    </row>
    <row r="34" spans="1:9" s="1" customFormat="1" ht="12.75">
      <c r="A34" s="19">
        <v>8</v>
      </c>
      <c r="B34" s="20" t="s">
        <v>144</v>
      </c>
      <c r="C34" s="21" t="s">
        <v>43</v>
      </c>
      <c r="D34" s="22">
        <v>19270</v>
      </c>
      <c r="E34" s="23" t="s">
        <v>78</v>
      </c>
      <c r="F34" s="21" t="s">
        <v>45</v>
      </c>
      <c r="G34" s="24" t="s">
        <v>133</v>
      </c>
      <c r="H34" s="23" t="s">
        <v>46</v>
      </c>
      <c r="I34" s="41" t="s">
        <v>145</v>
      </c>
    </row>
    <row r="35" spans="1:9" s="1" customFormat="1" ht="12.75">
      <c r="A35" s="19">
        <v>9</v>
      </c>
      <c r="B35" s="20" t="s">
        <v>146</v>
      </c>
      <c r="C35" s="21" t="s">
        <v>43</v>
      </c>
      <c r="D35" s="22">
        <v>35</v>
      </c>
      <c r="E35" s="26" t="s">
        <v>102</v>
      </c>
      <c r="F35" s="21" t="s">
        <v>45</v>
      </c>
      <c r="G35" s="26">
        <v>14571643</v>
      </c>
      <c r="H35" s="23" t="s">
        <v>46</v>
      </c>
      <c r="I35" s="41" t="s">
        <v>147</v>
      </c>
    </row>
    <row r="36" spans="1:9" s="1" customFormat="1" ht="12.75">
      <c r="A36" s="19">
        <v>10</v>
      </c>
      <c r="B36" s="20" t="s">
        <v>148</v>
      </c>
      <c r="C36" s="21" t="s">
        <v>43</v>
      </c>
      <c r="D36" s="22">
        <v>99</v>
      </c>
      <c r="E36" s="23" t="s">
        <v>75</v>
      </c>
      <c r="F36" s="21" t="s">
        <v>45</v>
      </c>
      <c r="G36" s="24">
        <v>16285931</v>
      </c>
      <c r="H36" s="23" t="s">
        <v>46</v>
      </c>
      <c r="I36" s="19" t="s">
        <v>76</v>
      </c>
    </row>
    <row r="37" spans="1:9" s="1" customFormat="1" ht="12.75">
      <c r="A37" s="14"/>
      <c r="B37" s="23"/>
      <c r="C37" s="55" t="s">
        <v>21</v>
      </c>
      <c r="D37" s="56">
        <f>SUM(D32:D36)</f>
        <v>33254</v>
      </c>
      <c r="E37" s="23"/>
      <c r="F37" s="16"/>
      <c r="G37" s="24"/>
      <c r="H37" s="23"/>
      <c r="I37" s="23"/>
    </row>
    <row r="38" spans="1:9" s="1" customFormat="1" ht="12.75">
      <c r="A38" s="14"/>
      <c r="B38" s="15" t="s">
        <v>80</v>
      </c>
      <c r="C38" s="16"/>
      <c r="D38" s="17"/>
      <c r="E38" s="16"/>
      <c r="F38" s="16"/>
      <c r="G38" s="18"/>
      <c r="H38" s="16"/>
      <c r="I38" s="39"/>
    </row>
    <row r="39" spans="1:9" s="1" customFormat="1" ht="12.75">
      <c r="A39" s="19">
        <v>1</v>
      </c>
      <c r="B39" s="23">
        <v>22293</v>
      </c>
      <c r="C39" s="21" t="s">
        <v>43</v>
      </c>
      <c r="D39" s="50">
        <v>29391</v>
      </c>
      <c r="E39" s="23" t="s">
        <v>17</v>
      </c>
      <c r="F39" s="21" t="s">
        <v>45</v>
      </c>
      <c r="G39" s="24" t="s">
        <v>109</v>
      </c>
      <c r="H39" s="23" t="s">
        <v>46</v>
      </c>
      <c r="I39" s="100" t="s">
        <v>149</v>
      </c>
    </row>
    <row r="40" spans="1:9" s="1" customFormat="1" ht="12.75">
      <c r="A40" s="19">
        <v>2</v>
      </c>
      <c r="B40" s="23">
        <v>4290</v>
      </c>
      <c r="C40" s="21" t="s">
        <v>43</v>
      </c>
      <c r="D40" s="50">
        <v>4725</v>
      </c>
      <c r="E40" s="23" t="s">
        <v>17</v>
      </c>
      <c r="F40" s="21" t="s">
        <v>45</v>
      </c>
      <c r="G40" s="24" t="s">
        <v>150</v>
      </c>
      <c r="H40" s="23" t="s">
        <v>46</v>
      </c>
      <c r="I40" s="100" t="s">
        <v>151</v>
      </c>
    </row>
    <row r="41" spans="1:9" s="1" customFormat="1" ht="12.75">
      <c r="A41" s="19">
        <v>3</v>
      </c>
      <c r="B41" s="49" t="s">
        <v>152</v>
      </c>
      <c r="C41" s="21" t="s">
        <v>43</v>
      </c>
      <c r="D41" s="50">
        <v>16455</v>
      </c>
      <c r="E41" s="23" t="s">
        <v>17</v>
      </c>
      <c r="F41" s="21" t="s">
        <v>45</v>
      </c>
      <c r="G41" s="24" t="s">
        <v>153</v>
      </c>
      <c r="H41" s="23" t="s">
        <v>46</v>
      </c>
      <c r="I41" s="102" t="s">
        <v>154</v>
      </c>
    </row>
    <row r="42" spans="1:9" s="1" customFormat="1" ht="12.75">
      <c r="A42" s="19">
        <v>4</v>
      </c>
      <c r="B42" s="70">
        <v>430</v>
      </c>
      <c r="C42" s="21" t="s">
        <v>43</v>
      </c>
      <c r="D42" s="71">
        <v>18302</v>
      </c>
      <c r="E42" s="70" t="s">
        <v>82</v>
      </c>
      <c r="F42" s="21" t="s">
        <v>45</v>
      </c>
      <c r="G42" s="72" t="s">
        <v>83</v>
      </c>
      <c r="H42" s="70" t="s">
        <v>46</v>
      </c>
      <c r="I42" s="104" t="s">
        <v>84</v>
      </c>
    </row>
    <row r="43" spans="1:9" s="1" customFormat="1" ht="12.75">
      <c r="A43" s="19">
        <v>5</v>
      </c>
      <c r="B43" s="73">
        <v>4713</v>
      </c>
      <c r="C43" s="21" t="s">
        <v>43</v>
      </c>
      <c r="D43" s="74">
        <v>3700</v>
      </c>
      <c r="E43" s="75" t="s">
        <v>17</v>
      </c>
      <c r="F43" s="21" t="s">
        <v>45</v>
      </c>
      <c r="G43" s="76" t="s">
        <v>137</v>
      </c>
      <c r="H43" s="70" t="s">
        <v>46</v>
      </c>
      <c r="I43" s="75" t="s">
        <v>138</v>
      </c>
    </row>
    <row r="44" spans="1:9" s="43" customFormat="1" ht="12.75">
      <c r="A44" s="77"/>
      <c r="B44" s="78"/>
      <c r="C44" s="79" t="s">
        <v>21</v>
      </c>
      <c r="D44" s="80">
        <f>SUM(D39:D43)</f>
        <v>72573</v>
      </c>
      <c r="E44" s="81"/>
      <c r="F44" s="81"/>
      <c r="G44" s="81"/>
      <c r="H44" s="81"/>
      <c r="I44" s="81"/>
    </row>
    <row r="45" spans="1:9" ht="12.75">
      <c r="A45" s="82"/>
      <c r="B45" s="83" t="s">
        <v>115</v>
      </c>
      <c r="C45" s="84"/>
      <c r="D45" s="85">
        <f>D37+D44</f>
        <v>105827</v>
      </c>
      <c r="E45" s="82"/>
      <c r="F45" s="82"/>
      <c r="G45" s="82"/>
      <c r="H45" s="82"/>
      <c r="I45" s="82"/>
    </row>
    <row r="47" spans="2:4" ht="15">
      <c r="B47" s="86" t="s">
        <v>54</v>
      </c>
      <c r="C47" s="87"/>
      <c r="D47" s="88">
        <f>D28+D45</f>
        <v>179582.1</v>
      </c>
    </row>
    <row r="48" spans="2:4" ht="12.75">
      <c r="B48" s="5"/>
      <c r="D48" s="89"/>
    </row>
    <row r="49" spans="2:10" s="43" customFormat="1" ht="12.75">
      <c r="B49" s="90" t="s">
        <v>22</v>
      </c>
      <c r="C49" s="91"/>
      <c r="D49" s="1"/>
      <c r="F49" s="92" t="s">
        <v>23</v>
      </c>
      <c r="G49" s="93"/>
      <c r="H49" s="93"/>
      <c r="I49" s="105" t="s">
        <v>24</v>
      </c>
      <c r="J49" s="106"/>
    </row>
    <row r="50" spans="2:10" s="43" customFormat="1" ht="12.75">
      <c r="B50" s="94" t="s">
        <v>25</v>
      </c>
      <c r="C50" s="95"/>
      <c r="D50" s="1"/>
      <c r="F50" s="96" t="s">
        <v>26</v>
      </c>
      <c r="G50" s="93"/>
      <c r="H50" s="93"/>
      <c r="I50" s="5" t="s">
        <v>27</v>
      </c>
      <c r="J50" s="107"/>
    </row>
  </sheetData>
  <sheetProtection selectLockedCells="1" selectUnlockedCells="1"/>
  <mergeCells count="1">
    <mergeCell ref="B28:C28"/>
  </mergeCells>
  <printOptions/>
  <pageMargins left="0.13" right="0.01" top="0.17" bottom="0.54" header="0.51" footer="0.51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4"/>
  <sheetViews>
    <sheetView workbookViewId="0" topLeftCell="A1">
      <selection activeCell="K25" sqref="K24:K25"/>
    </sheetView>
  </sheetViews>
  <sheetFormatPr defaultColWidth="11.57421875" defaultRowHeight="12.75"/>
  <cols>
    <col min="1" max="1" width="4.421875" style="0" customWidth="1"/>
    <col min="4" max="4" width="12.57421875" style="2" bestFit="1" customWidth="1"/>
    <col min="5" max="5" width="12.57421875" style="2" customWidth="1"/>
    <col min="6" max="6" width="26.57421875" style="0" customWidth="1"/>
    <col min="9" max="9" width="20.140625" style="0" bestFit="1" customWidth="1"/>
    <col min="16" max="16" width="12.8515625" style="0" bestFit="1" customWidth="1"/>
  </cols>
  <sheetData>
    <row r="3" spans="2:6" ht="15">
      <c r="B3" s="3" t="s">
        <v>28</v>
      </c>
      <c r="C3" s="3"/>
      <c r="D3" s="4"/>
      <c r="E3" s="3"/>
      <c r="F3" s="3"/>
    </row>
    <row r="4" ht="12.75">
      <c r="D4" s="2"/>
    </row>
    <row r="5" spans="2:4" ht="12.75">
      <c r="B5" s="5" t="s">
        <v>29</v>
      </c>
      <c r="D5" s="2"/>
    </row>
    <row r="6" spans="2:4" ht="12.75">
      <c r="B6" s="5" t="s">
        <v>116</v>
      </c>
      <c r="D6" s="2"/>
    </row>
    <row r="8" ht="13.5"/>
    <row r="9" spans="1:16" ht="25.5">
      <c r="A9" s="6" t="s">
        <v>31</v>
      </c>
      <c r="B9" s="7" t="s">
        <v>32</v>
      </c>
      <c r="C9" s="8" t="s">
        <v>33</v>
      </c>
      <c r="D9" s="9" t="s">
        <v>34</v>
      </c>
      <c r="E9" s="10" t="s">
        <v>155</v>
      </c>
      <c r="F9" s="11" t="s">
        <v>35</v>
      </c>
      <c r="G9" s="8" t="s">
        <v>36</v>
      </c>
      <c r="H9" s="8" t="s">
        <v>37</v>
      </c>
      <c r="I9" s="8" t="s">
        <v>38</v>
      </c>
      <c r="J9" s="36" t="s">
        <v>39</v>
      </c>
      <c r="O9" s="37"/>
      <c r="P9" s="37"/>
    </row>
    <row r="10" spans="15:16" ht="12.75">
      <c r="O10" s="37"/>
      <c r="P10" s="37"/>
    </row>
    <row r="11" spans="2:16" ht="12.75">
      <c r="B11" s="5" t="s">
        <v>90</v>
      </c>
      <c r="C11" s="5"/>
      <c r="D11" s="12"/>
      <c r="E11" s="12"/>
      <c r="H11" s="13"/>
      <c r="J11" s="38"/>
      <c r="O11" s="37"/>
      <c r="P11" s="37"/>
    </row>
    <row r="12" spans="1:16" s="1" customFormat="1" ht="14.25" customHeight="1">
      <c r="A12" s="14"/>
      <c r="B12" s="15" t="s">
        <v>41</v>
      </c>
      <c r="C12" s="16"/>
      <c r="D12" s="17"/>
      <c r="E12" s="17"/>
      <c r="F12" s="16"/>
      <c r="G12" s="16"/>
      <c r="H12" s="18"/>
      <c r="I12" s="16"/>
      <c r="J12" s="39"/>
      <c r="O12" s="33"/>
      <c r="P12" s="40"/>
    </row>
    <row r="13" spans="1:16" s="1" customFormat="1" ht="14.25" customHeight="1">
      <c r="A13" s="19">
        <v>1</v>
      </c>
      <c r="B13" s="20" t="s">
        <v>156</v>
      </c>
      <c r="C13" s="21" t="s">
        <v>43</v>
      </c>
      <c r="D13" s="22">
        <v>62875</v>
      </c>
      <c r="E13" s="22">
        <f>ROUND(D13*I34,0)</f>
        <v>52391</v>
      </c>
      <c r="F13" s="23" t="s">
        <v>99</v>
      </c>
      <c r="G13" s="21" t="s">
        <v>45</v>
      </c>
      <c r="H13" s="24">
        <v>26599613</v>
      </c>
      <c r="I13" s="23" t="s">
        <v>46</v>
      </c>
      <c r="J13" s="41" t="s">
        <v>157</v>
      </c>
      <c r="O13" s="40"/>
      <c r="P13" s="33"/>
    </row>
    <row r="14" spans="1:16" s="1" customFormat="1" ht="14.25" customHeight="1">
      <c r="A14" s="19">
        <v>2</v>
      </c>
      <c r="B14" s="20" t="s">
        <v>158</v>
      </c>
      <c r="C14" s="21" t="s">
        <v>43</v>
      </c>
      <c r="D14" s="22">
        <v>320260</v>
      </c>
      <c r="E14" s="22">
        <f>ROUND(D14*I34,0)</f>
        <v>266861</v>
      </c>
      <c r="F14" s="23" t="s">
        <v>92</v>
      </c>
      <c r="G14" s="21" t="s">
        <v>45</v>
      </c>
      <c r="H14" s="24">
        <v>9205492</v>
      </c>
      <c r="I14" s="23" t="s">
        <v>46</v>
      </c>
      <c r="J14" s="41" t="s">
        <v>93</v>
      </c>
      <c r="N14" s="33"/>
      <c r="O14" s="40"/>
      <c r="P14" s="33"/>
    </row>
    <row r="15" spans="1:16" s="1" customFormat="1" ht="14.25" customHeight="1">
      <c r="A15" s="19">
        <v>3</v>
      </c>
      <c r="B15" s="20" t="s">
        <v>159</v>
      </c>
      <c r="C15" s="21" t="s">
        <v>43</v>
      </c>
      <c r="D15" s="22">
        <v>64460</v>
      </c>
      <c r="E15" s="22">
        <f>ROUND(D15*I34,0)</f>
        <v>53712</v>
      </c>
      <c r="F15" s="23" t="s">
        <v>57</v>
      </c>
      <c r="G15" s="21" t="s">
        <v>45</v>
      </c>
      <c r="H15" s="24" t="s">
        <v>58</v>
      </c>
      <c r="I15" s="23" t="s">
        <v>46</v>
      </c>
      <c r="J15" s="41" t="s">
        <v>160</v>
      </c>
      <c r="N15" s="33"/>
      <c r="O15" s="40"/>
      <c r="P15" s="33"/>
    </row>
    <row r="16" spans="1:16" s="1" customFormat="1" ht="14.25" customHeight="1">
      <c r="A16" s="19">
        <v>4</v>
      </c>
      <c r="B16" s="20" t="s">
        <v>161</v>
      </c>
      <c r="C16" s="21" t="s">
        <v>43</v>
      </c>
      <c r="D16" s="22">
        <v>562315</v>
      </c>
      <c r="E16" s="22">
        <v>469351</v>
      </c>
      <c r="F16" s="23" t="s">
        <v>162</v>
      </c>
      <c r="G16" s="21" t="s">
        <v>45</v>
      </c>
      <c r="H16" s="24" t="s">
        <v>163</v>
      </c>
      <c r="I16" s="23" t="s">
        <v>46</v>
      </c>
      <c r="J16" s="41" t="s">
        <v>164</v>
      </c>
      <c r="M16" s="1">
        <f>D16-E16</f>
        <v>92964</v>
      </c>
      <c r="N16" s="33"/>
      <c r="O16" s="40"/>
      <c r="P16" s="33"/>
    </row>
    <row r="17" spans="1:16" s="1" customFormat="1" ht="14.25" customHeight="1">
      <c r="A17" s="19">
        <v>7</v>
      </c>
      <c r="B17" s="20" t="s">
        <v>165</v>
      </c>
      <c r="C17" s="21" t="s">
        <v>43</v>
      </c>
      <c r="D17" s="25">
        <v>99175</v>
      </c>
      <c r="E17" s="22">
        <f>ROUND(D17*I34,0)+0.32</f>
        <v>82639.32</v>
      </c>
      <c r="F17" s="26" t="s">
        <v>95</v>
      </c>
      <c r="G17" s="21" t="s">
        <v>45</v>
      </c>
      <c r="H17" s="27" t="s">
        <v>96</v>
      </c>
      <c r="I17" s="23" t="s">
        <v>46</v>
      </c>
      <c r="J17" s="26" t="s">
        <v>97</v>
      </c>
      <c r="N17" s="33"/>
      <c r="O17" s="40"/>
      <c r="P17" s="33"/>
    </row>
    <row r="18" spans="4:16" ht="13.5">
      <c r="D18" s="28">
        <f>SUM(D13:D17)</f>
        <v>1109085</v>
      </c>
      <c r="E18" s="22">
        <f>SUM(E13:E17)</f>
        <v>924954.3200000001</v>
      </c>
      <c r="O18" s="37"/>
      <c r="P18" s="37"/>
    </row>
    <row r="25" ht="12.75"/>
    <row r="26" ht="12.75"/>
    <row r="27" spans="3:7" ht="12.75">
      <c r="C27" s="1"/>
      <c r="D27" s="29" t="s">
        <v>166</v>
      </c>
      <c r="E27" s="30"/>
      <c r="F27" s="31"/>
      <c r="G27" s="1"/>
    </row>
    <row r="28" spans="3:7" ht="12.75">
      <c r="C28" s="1"/>
      <c r="D28" s="30">
        <v>10484</v>
      </c>
      <c r="E28" s="32" t="s">
        <v>157</v>
      </c>
      <c r="F28" s="31"/>
      <c r="G28" s="1"/>
    </row>
    <row r="29" spans="3:7" ht="12.75">
      <c r="C29" s="33"/>
      <c r="D29" s="30">
        <v>53399</v>
      </c>
      <c r="E29" s="32" t="s">
        <v>93</v>
      </c>
      <c r="F29" s="31"/>
      <c r="G29" s="1"/>
    </row>
    <row r="30" spans="3:7" ht="12.75">
      <c r="C30" s="33"/>
      <c r="D30" s="30">
        <v>10748</v>
      </c>
      <c r="E30" s="32" t="s">
        <v>160</v>
      </c>
      <c r="F30" s="31"/>
      <c r="G30" s="1"/>
    </row>
    <row r="31" spans="3:7" ht="12.75">
      <c r="C31" s="33"/>
      <c r="D31" s="30">
        <v>92964</v>
      </c>
      <c r="E31" s="32" t="s">
        <v>164</v>
      </c>
      <c r="F31" s="31"/>
      <c r="G31" s="1"/>
    </row>
    <row r="32" spans="3:7" ht="12.75">
      <c r="C32" s="33"/>
      <c r="D32" s="30">
        <v>16535.679999999993</v>
      </c>
      <c r="E32" s="26" t="s">
        <v>97</v>
      </c>
      <c r="F32" s="31"/>
      <c r="G32" s="1"/>
    </row>
    <row r="33" spans="4:6" ht="25.5" customHeight="1">
      <c r="D33" s="34">
        <f>SUM(D28:D32)</f>
        <v>184130.68</v>
      </c>
      <c r="E33" s="35"/>
      <c r="F33" s="35"/>
    </row>
    <row r="34" spans="5:9" ht="18">
      <c r="E34"/>
      <c r="I34" s="42">
        <f>924159.32/D18</f>
        <v>0.8332628427938346</v>
      </c>
    </row>
  </sheetData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monicab</cp:lastModifiedBy>
  <cp:lastPrinted>2021-06-17T07:05:50Z</cp:lastPrinted>
  <dcterms:created xsi:type="dcterms:W3CDTF">2020-08-17T12:49:18Z</dcterms:created>
  <dcterms:modified xsi:type="dcterms:W3CDTF">2021-12-28T13:00:46Z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2057-10.2.0.7480</vt:lpwstr>
  </property>
</Properties>
</file>