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hestionar autoevaluare rec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5" i="1" l="1"/>
  <c r="E349" i="1"/>
  <c r="F340" i="1"/>
  <c r="E340" i="1"/>
  <c r="F331" i="1"/>
  <c r="E331" i="1"/>
  <c r="F322" i="1"/>
  <c r="E322" i="1"/>
  <c r="F298" i="1"/>
  <c r="E298" i="1"/>
  <c r="D336" i="1"/>
  <c r="E336" i="1" s="1"/>
  <c r="D335" i="1"/>
  <c r="E335" i="1" s="1"/>
  <c r="D328" i="1"/>
  <c r="E328" i="1" s="1"/>
  <c r="D327" i="1"/>
  <c r="E327" i="1" s="1"/>
  <c r="D326" i="1"/>
  <c r="E326" i="1" s="1"/>
  <c r="D317" i="1"/>
  <c r="E317" i="1" s="1"/>
  <c r="D316" i="1"/>
  <c r="E316" i="1" s="1"/>
  <c r="D315" i="1"/>
  <c r="E315" i="1" s="1"/>
  <c r="D314" i="1"/>
  <c r="E314" i="1" s="1"/>
  <c r="D313" i="1"/>
  <c r="E313" i="1" s="1"/>
  <c r="D312" i="1"/>
  <c r="E312" i="1" s="1"/>
  <c r="D311" i="1"/>
  <c r="E311" i="1" s="1"/>
  <c r="D310" i="1"/>
  <c r="E310" i="1" s="1"/>
  <c r="D309" i="1"/>
  <c r="E309" i="1" s="1"/>
  <c r="D308" i="1"/>
  <c r="E308" i="1" s="1"/>
  <c r="D307" i="1"/>
  <c r="E307" i="1" s="1"/>
  <c r="D306" i="1"/>
  <c r="E306" i="1" s="1"/>
  <c r="D305" i="1"/>
  <c r="E305" i="1" s="1"/>
  <c r="D304" i="1"/>
  <c r="E304" i="1" s="1"/>
  <c r="D303" i="1"/>
  <c r="E303" i="1" s="1"/>
  <c r="D302" i="1"/>
  <c r="E302" i="1" s="1"/>
  <c r="F20" i="1" l="1"/>
  <c r="G20" i="1" s="1"/>
  <c r="H20" i="1"/>
  <c r="F27" i="1"/>
  <c r="G27" i="1" s="1"/>
  <c r="H27" i="1"/>
  <c r="F34" i="1"/>
  <c r="G34" i="1" s="1"/>
  <c r="H34" i="1"/>
  <c r="D70" i="1"/>
  <c r="H69" i="1"/>
  <c r="F69" i="1"/>
  <c r="G69" i="1" s="1"/>
  <c r="H68" i="1"/>
  <c r="F68" i="1"/>
  <c r="G68" i="1" s="1"/>
  <c r="H67" i="1"/>
  <c r="F67" i="1"/>
  <c r="G67" i="1" s="1"/>
  <c r="H66" i="1"/>
  <c r="F66" i="1"/>
  <c r="G66" i="1" s="1"/>
  <c r="H65" i="1"/>
  <c r="G65" i="1"/>
  <c r="H70" i="1" l="1"/>
  <c r="G70" i="1"/>
  <c r="H248" i="1" l="1"/>
  <c r="H249" i="1"/>
  <c r="H250" i="1"/>
  <c r="H251" i="1"/>
  <c r="H247" i="1"/>
  <c r="H241" i="1"/>
  <c r="H242" i="1"/>
  <c r="H243" i="1"/>
  <c r="H244" i="1"/>
  <c r="H240" i="1"/>
  <c r="D252" i="1"/>
  <c r="F251" i="1"/>
  <c r="G251" i="1" s="1"/>
  <c r="F250" i="1"/>
  <c r="G250" i="1" s="1"/>
  <c r="F249" i="1"/>
  <c r="G249" i="1" s="1"/>
  <c r="F248" i="1"/>
  <c r="G248" i="1" s="1"/>
  <c r="G247" i="1"/>
  <c r="D245" i="1"/>
  <c r="F244" i="1"/>
  <c r="G244" i="1" s="1"/>
  <c r="F243" i="1"/>
  <c r="G243" i="1" s="1"/>
  <c r="F242" i="1"/>
  <c r="G242" i="1" s="1"/>
  <c r="F241" i="1"/>
  <c r="G241" i="1" s="1"/>
  <c r="G240" i="1"/>
  <c r="D238" i="1"/>
  <c r="H237" i="1"/>
  <c r="F237" i="1"/>
  <c r="G237" i="1" s="1"/>
  <c r="H236" i="1"/>
  <c r="F236" i="1"/>
  <c r="G236" i="1" s="1"/>
  <c r="H235" i="1"/>
  <c r="F235" i="1"/>
  <c r="G235" i="1" s="1"/>
  <c r="H234" i="1"/>
  <c r="F234" i="1"/>
  <c r="G234" i="1" s="1"/>
  <c r="H233" i="1"/>
  <c r="G233" i="1"/>
  <c r="D231" i="1"/>
  <c r="H230" i="1"/>
  <c r="F230" i="1"/>
  <c r="G230" i="1" s="1"/>
  <c r="H229" i="1"/>
  <c r="F229" i="1"/>
  <c r="G229" i="1" s="1"/>
  <c r="H228" i="1"/>
  <c r="F228" i="1"/>
  <c r="G228" i="1" s="1"/>
  <c r="H227" i="1"/>
  <c r="F227" i="1"/>
  <c r="G227" i="1" s="1"/>
  <c r="H226" i="1"/>
  <c r="G226" i="1"/>
  <c r="H192" i="1"/>
  <c r="H193" i="1"/>
  <c r="H194" i="1"/>
  <c r="H195" i="1"/>
  <c r="H191" i="1"/>
  <c r="H185" i="1"/>
  <c r="H186" i="1"/>
  <c r="H187" i="1"/>
  <c r="H188" i="1"/>
  <c r="H184" i="1"/>
  <c r="H178" i="1"/>
  <c r="H179" i="1"/>
  <c r="H180" i="1"/>
  <c r="H181" i="1"/>
  <c r="H177" i="1"/>
  <c r="H150" i="1"/>
  <c r="H151" i="1"/>
  <c r="H152" i="1"/>
  <c r="H153" i="1"/>
  <c r="H149" i="1"/>
  <c r="H231" i="1" l="1"/>
  <c r="G238" i="1"/>
  <c r="H238" i="1"/>
  <c r="H252" i="1"/>
  <c r="G252" i="1"/>
  <c r="H245" i="1"/>
  <c r="G245" i="1"/>
  <c r="G231" i="1"/>
  <c r="H73" i="1"/>
  <c r="H74" i="1"/>
  <c r="H75" i="1"/>
  <c r="H76" i="1"/>
  <c r="H72" i="1"/>
  <c r="D224" i="1"/>
  <c r="H223" i="1"/>
  <c r="F223" i="1"/>
  <c r="G223" i="1" s="1"/>
  <c r="H222" i="1"/>
  <c r="F222" i="1"/>
  <c r="G222" i="1" s="1"/>
  <c r="H221" i="1"/>
  <c r="F221" i="1"/>
  <c r="G221" i="1" s="1"/>
  <c r="H220" i="1"/>
  <c r="F220" i="1"/>
  <c r="G220" i="1" s="1"/>
  <c r="H219" i="1"/>
  <c r="G219" i="1"/>
  <c r="D217" i="1"/>
  <c r="H216" i="1"/>
  <c r="F216" i="1"/>
  <c r="G216" i="1" s="1"/>
  <c r="H215" i="1"/>
  <c r="F215" i="1"/>
  <c r="G215" i="1" s="1"/>
  <c r="H214" i="1"/>
  <c r="F214" i="1"/>
  <c r="G214" i="1" s="1"/>
  <c r="H213" i="1"/>
  <c r="F213" i="1"/>
  <c r="G213" i="1" s="1"/>
  <c r="H212" i="1"/>
  <c r="G212" i="1"/>
  <c r="D210" i="1"/>
  <c r="H209" i="1"/>
  <c r="F209" i="1"/>
  <c r="G209" i="1" s="1"/>
  <c r="H208" i="1"/>
  <c r="F208" i="1"/>
  <c r="G208" i="1" s="1"/>
  <c r="H207" i="1"/>
  <c r="F207" i="1"/>
  <c r="G207" i="1" s="1"/>
  <c r="H206" i="1"/>
  <c r="F206" i="1"/>
  <c r="G206" i="1" s="1"/>
  <c r="H205" i="1"/>
  <c r="G205" i="1"/>
  <c r="D203" i="1"/>
  <c r="H202" i="1"/>
  <c r="F202" i="1"/>
  <c r="G202" i="1" s="1"/>
  <c r="H201" i="1"/>
  <c r="F201" i="1"/>
  <c r="G201" i="1" s="1"/>
  <c r="H200" i="1"/>
  <c r="F200" i="1"/>
  <c r="G200" i="1" s="1"/>
  <c r="H199" i="1"/>
  <c r="F199" i="1"/>
  <c r="G199" i="1" s="1"/>
  <c r="H198" i="1"/>
  <c r="G198" i="1"/>
  <c r="D196" i="1"/>
  <c r="F195" i="1"/>
  <c r="G195" i="1" s="1"/>
  <c r="F194" i="1"/>
  <c r="G194" i="1" s="1"/>
  <c r="F193" i="1"/>
  <c r="G193" i="1" s="1"/>
  <c r="F192" i="1"/>
  <c r="G192" i="1" s="1"/>
  <c r="H196" i="1"/>
  <c r="G191" i="1"/>
  <c r="D189" i="1"/>
  <c r="F188" i="1"/>
  <c r="G188" i="1" s="1"/>
  <c r="F187" i="1"/>
  <c r="G187" i="1" s="1"/>
  <c r="F186" i="1"/>
  <c r="G186" i="1" s="1"/>
  <c r="H189" i="1"/>
  <c r="F185" i="1"/>
  <c r="G185" i="1" s="1"/>
  <c r="G184" i="1"/>
  <c r="D182" i="1"/>
  <c r="F181" i="1"/>
  <c r="G181" i="1" s="1"/>
  <c r="F180" i="1"/>
  <c r="G180" i="1" s="1"/>
  <c r="F179" i="1"/>
  <c r="G179" i="1" s="1"/>
  <c r="F178" i="1"/>
  <c r="G178" i="1" s="1"/>
  <c r="H182" i="1"/>
  <c r="G177" i="1"/>
  <c r="D175" i="1"/>
  <c r="H174" i="1"/>
  <c r="F174" i="1"/>
  <c r="G174" i="1" s="1"/>
  <c r="H173" i="1"/>
  <c r="F173" i="1"/>
  <c r="G173" i="1" s="1"/>
  <c r="H172" i="1"/>
  <c r="F172" i="1"/>
  <c r="G172" i="1" s="1"/>
  <c r="H171" i="1"/>
  <c r="F171" i="1"/>
  <c r="G171" i="1" s="1"/>
  <c r="H170" i="1"/>
  <c r="G170" i="1"/>
  <c r="D168" i="1"/>
  <c r="H167" i="1"/>
  <c r="F167" i="1"/>
  <c r="G167" i="1" s="1"/>
  <c r="H166" i="1"/>
  <c r="F166" i="1"/>
  <c r="G166" i="1" s="1"/>
  <c r="H165" i="1"/>
  <c r="F165" i="1"/>
  <c r="G165" i="1" s="1"/>
  <c r="H164" i="1"/>
  <c r="F164" i="1"/>
  <c r="G164" i="1" s="1"/>
  <c r="H163" i="1"/>
  <c r="G163" i="1"/>
  <c r="D161" i="1"/>
  <c r="H160" i="1"/>
  <c r="F160" i="1"/>
  <c r="G160" i="1" s="1"/>
  <c r="H159" i="1"/>
  <c r="F159" i="1"/>
  <c r="G159" i="1" s="1"/>
  <c r="H158" i="1"/>
  <c r="F158" i="1"/>
  <c r="G158" i="1" s="1"/>
  <c r="H157" i="1"/>
  <c r="F157" i="1"/>
  <c r="G157" i="1" s="1"/>
  <c r="H156" i="1"/>
  <c r="G156" i="1"/>
  <c r="D154" i="1"/>
  <c r="F153" i="1"/>
  <c r="G153" i="1" s="1"/>
  <c r="F152" i="1"/>
  <c r="G152" i="1" s="1"/>
  <c r="F151" i="1"/>
  <c r="G151" i="1" s="1"/>
  <c r="H154" i="1"/>
  <c r="F150" i="1"/>
  <c r="G150" i="1" s="1"/>
  <c r="G149" i="1"/>
  <c r="D147" i="1"/>
  <c r="H146" i="1"/>
  <c r="F146" i="1"/>
  <c r="G146" i="1" s="1"/>
  <c r="H145" i="1"/>
  <c r="F145" i="1"/>
  <c r="G145" i="1" s="1"/>
  <c r="H144" i="1"/>
  <c r="F144" i="1"/>
  <c r="G144" i="1" s="1"/>
  <c r="H143" i="1"/>
  <c r="F143" i="1"/>
  <c r="G143" i="1" s="1"/>
  <c r="H142" i="1"/>
  <c r="G142" i="1"/>
  <c r="D140" i="1"/>
  <c r="H139" i="1"/>
  <c r="F139" i="1"/>
  <c r="G139" i="1" s="1"/>
  <c r="H138" i="1"/>
  <c r="F138" i="1"/>
  <c r="G138" i="1" s="1"/>
  <c r="H137" i="1"/>
  <c r="F137" i="1"/>
  <c r="G137" i="1" s="1"/>
  <c r="H136" i="1"/>
  <c r="F136" i="1"/>
  <c r="G136" i="1" s="1"/>
  <c r="H135" i="1"/>
  <c r="G135" i="1"/>
  <c r="D77" i="1"/>
  <c r="F76" i="1"/>
  <c r="G76" i="1" s="1"/>
  <c r="F75" i="1"/>
  <c r="G75" i="1" s="1"/>
  <c r="F74" i="1"/>
  <c r="G74" i="1" s="1"/>
  <c r="F73" i="1"/>
  <c r="G73" i="1" s="1"/>
  <c r="G72" i="1"/>
  <c r="D49" i="1"/>
  <c r="H48" i="1"/>
  <c r="F48" i="1"/>
  <c r="G48" i="1" s="1"/>
  <c r="H47" i="1"/>
  <c r="F47" i="1"/>
  <c r="G47" i="1" s="1"/>
  <c r="H46" i="1"/>
  <c r="F46" i="1"/>
  <c r="G46" i="1" s="1"/>
  <c r="H45" i="1"/>
  <c r="F45" i="1"/>
  <c r="G45" i="1" s="1"/>
  <c r="H44" i="1"/>
  <c r="G44" i="1"/>
  <c r="H129" i="1"/>
  <c r="H130" i="1"/>
  <c r="H131" i="1"/>
  <c r="H132" i="1"/>
  <c r="H128" i="1"/>
  <c r="H59" i="1"/>
  <c r="H60" i="1"/>
  <c r="H61" i="1"/>
  <c r="H62" i="1"/>
  <c r="H58" i="1"/>
  <c r="H52" i="1"/>
  <c r="H53" i="1"/>
  <c r="H54" i="1"/>
  <c r="H55" i="1"/>
  <c r="H51" i="1"/>
  <c r="H24" i="1"/>
  <c r="H25" i="1"/>
  <c r="H26" i="1"/>
  <c r="H23" i="1"/>
  <c r="H224" i="1" l="1"/>
  <c r="H140" i="1"/>
  <c r="G189" i="1"/>
  <c r="H161" i="1"/>
  <c r="H210" i="1"/>
  <c r="G154" i="1"/>
  <c r="H203" i="1"/>
  <c r="G168" i="1"/>
  <c r="G182" i="1"/>
  <c r="H217" i="1"/>
  <c r="G147" i="1"/>
  <c r="H175" i="1"/>
  <c r="H147" i="1"/>
  <c r="H49" i="1"/>
  <c r="H168" i="1"/>
  <c r="G175" i="1"/>
  <c r="G203" i="1"/>
  <c r="H77" i="1"/>
  <c r="G77" i="1"/>
  <c r="G196" i="1"/>
  <c r="G210" i="1"/>
  <c r="G49" i="1"/>
  <c r="G217" i="1"/>
  <c r="G140" i="1"/>
  <c r="G224" i="1"/>
  <c r="G161" i="1"/>
  <c r="H133" i="1"/>
  <c r="D339" i="1"/>
  <c r="E339" i="1" s="1"/>
  <c r="D338" i="1"/>
  <c r="E338" i="1" s="1"/>
  <c r="D337" i="1"/>
  <c r="E337" i="1" s="1"/>
  <c r="D330" i="1"/>
  <c r="E330" i="1" s="1"/>
  <c r="D329" i="1"/>
  <c r="E329" i="1" s="1"/>
  <c r="D321" i="1"/>
  <c r="E321" i="1" s="1"/>
  <c r="D320" i="1"/>
  <c r="E320" i="1" s="1"/>
  <c r="D319" i="1"/>
  <c r="E319" i="1" s="1"/>
  <c r="D318" i="1"/>
  <c r="E318" i="1" s="1"/>
  <c r="D297" i="1"/>
  <c r="E297" i="1" s="1"/>
  <c r="D296" i="1"/>
  <c r="E296" i="1" s="1"/>
  <c r="D295" i="1"/>
  <c r="E295" i="1" s="1"/>
  <c r="D294" i="1"/>
  <c r="E294" i="1" s="1"/>
  <c r="D293" i="1"/>
  <c r="E293" i="1" s="1"/>
  <c r="D292" i="1"/>
  <c r="E292" i="1" s="1"/>
  <c r="D291" i="1"/>
  <c r="E291" i="1" s="1"/>
  <c r="D290" i="1"/>
  <c r="E290" i="1" s="1"/>
  <c r="D289" i="1"/>
  <c r="E289" i="1" s="1"/>
  <c r="D288" i="1"/>
  <c r="E288" i="1" s="1"/>
  <c r="D287" i="1"/>
  <c r="E287" i="1" s="1"/>
  <c r="D286" i="1"/>
  <c r="E286" i="1" s="1"/>
  <c r="D285" i="1"/>
  <c r="E285" i="1" s="1"/>
  <c r="D284" i="1"/>
  <c r="E284" i="1" s="1"/>
  <c r="D283" i="1"/>
  <c r="E283" i="1" s="1"/>
  <c r="D282" i="1"/>
  <c r="E282" i="1" s="1"/>
  <c r="D281" i="1"/>
  <c r="E281" i="1" s="1"/>
  <c r="D280" i="1"/>
  <c r="E280" i="1" s="1"/>
  <c r="D279" i="1"/>
  <c r="E279" i="1" s="1"/>
  <c r="D278" i="1"/>
  <c r="E278" i="1" s="1"/>
  <c r="G267" i="1"/>
  <c r="G260" i="1"/>
  <c r="D133" i="1"/>
  <c r="F132" i="1"/>
  <c r="G132" i="1" s="1"/>
  <c r="F131" i="1"/>
  <c r="G131" i="1" s="1"/>
  <c r="F130" i="1"/>
  <c r="G130" i="1" s="1"/>
  <c r="F129" i="1"/>
  <c r="G129" i="1" s="1"/>
  <c r="G128" i="1"/>
  <c r="D126" i="1"/>
  <c r="H125" i="1"/>
  <c r="F125" i="1"/>
  <c r="G125" i="1" s="1"/>
  <c r="H124" i="1"/>
  <c r="F124" i="1"/>
  <c r="G124" i="1" s="1"/>
  <c r="H123" i="1"/>
  <c r="F123" i="1"/>
  <c r="G123" i="1" s="1"/>
  <c r="H122" i="1"/>
  <c r="F122" i="1"/>
  <c r="G122" i="1" s="1"/>
  <c r="H121" i="1"/>
  <c r="G121" i="1"/>
  <c r="D119" i="1"/>
  <c r="H118" i="1"/>
  <c r="F118" i="1"/>
  <c r="G118" i="1" s="1"/>
  <c r="H117" i="1"/>
  <c r="F117" i="1"/>
  <c r="G117" i="1" s="1"/>
  <c r="H116" i="1"/>
  <c r="F116" i="1"/>
  <c r="G116" i="1" s="1"/>
  <c r="H115" i="1"/>
  <c r="F115" i="1"/>
  <c r="G115" i="1" s="1"/>
  <c r="H114" i="1"/>
  <c r="G114" i="1"/>
  <c r="D112" i="1"/>
  <c r="H111" i="1"/>
  <c r="F111" i="1"/>
  <c r="G111" i="1" s="1"/>
  <c r="H110" i="1"/>
  <c r="F110" i="1"/>
  <c r="G110" i="1" s="1"/>
  <c r="H109" i="1"/>
  <c r="F109" i="1"/>
  <c r="G109" i="1" s="1"/>
  <c r="H108" i="1"/>
  <c r="F108" i="1"/>
  <c r="G108" i="1" s="1"/>
  <c r="H107" i="1"/>
  <c r="G107" i="1"/>
  <c r="D105" i="1"/>
  <c r="H104" i="1"/>
  <c r="F104" i="1"/>
  <c r="G104" i="1" s="1"/>
  <c r="H103" i="1"/>
  <c r="F103" i="1"/>
  <c r="G103" i="1" s="1"/>
  <c r="H102" i="1"/>
  <c r="F102" i="1"/>
  <c r="G102" i="1" s="1"/>
  <c r="H101" i="1"/>
  <c r="F101" i="1"/>
  <c r="G101" i="1" s="1"/>
  <c r="H100" i="1"/>
  <c r="G100" i="1"/>
  <c r="D98" i="1"/>
  <c r="H97" i="1"/>
  <c r="F97" i="1"/>
  <c r="G97" i="1" s="1"/>
  <c r="H96" i="1"/>
  <c r="F96" i="1"/>
  <c r="G96" i="1" s="1"/>
  <c r="H95" i="1"/>
  <c r="F95" i="1"/>
  <c r="G95" i="1" s="1"/>
  <c r="H94" i="1"/>
  <c r="F94" i="1"/>
  <c r="G94" i="1" s="1"/>
  <c r="H93" i="1"/>
  <c r="G93" i="1"/>
  <c r="D91" i="1"/>
  <c r="H90" i="1"/>
  <c r="F90" i="1"/>
  <c r="G90" i="1" s="1"/>
  <c r="H89" i="1"/>
  <c r="F89" i="1"/>
  <c r="G89" i="1" s="1"/>
  <c r="H88" i="1"/>
  <c r="F88" i="1"/>
  <c r="G88" i="1" s="1"/>
  <c r="H87" i="1"/>
  <c r="F87" i="1"/>
  <c r="G87" i="1" s="1"/>
  <c r="H86" i="1"/>
  <c r="G86" i="1"/>
  <c r="D63" i="1"/>
  <c r="F62" i="1"/>
  <c r="G62" i="1" s="1"/>
  <c r="F61" i="1"/>
  <c r="G61" i="1" s="1"/>
  <c r="F60" i="1"/>
  <c r="G60" i="1" s="1"/>
  <c r="F59" i="1"/>
  <c r="G59" i="1" s="1"/>
  <c r="G58" i="1"/>
  <c r="D84" i="1"/>
  <c r="H83" i="1"/>
  <c r="F83" i="1"/>
  <c r="G83" i="1" s="1"/>
  <c r="H82" i="1"/>
  <c r="F82" i="1"/>
  <c r="G82" i="1" s="1"/>
  <c r="H81" i="1"/>
  <c r="F81" i="1"/>
  <c r="G81" i="1" s="1"/>
  <c r="H80" i="1"/>
  <c r="F80" i="1"/>
  <c r="G80" i="1" s="1"/>
  <c r="H79" i="1"/>
  <c r="G79" i="1"/>
  <c r="D56" i="1"/>
  <c r="F55" i="1"/>
  <c r="G55" i="1" s="1"/>
  <c r="F54" i="1"/>
  <c r="G54" i="1" s="1"/>
  <c r="F53" i="1"/>
  <c r="G53" i="1" s="1"/>
  <c r="H56" i="1"/>
  <c r="F52" i="1"/>
  <c r="G52" i="1" s="1"/>
  <c r="G51" i="1"/>
  <c r="D42" i="1"/>
  <c r="H41" i="1"/>
  <c r="F41" i="1"/>
  <c r="G41" i="1" s="1"/>
  <c r="H40" i="1"/>
  <c r="F40" i="1"/>
  <c r="G40" i="1" s="1"/>
  <c r="H39" i="1"/>
  <c r="F39" i="1"/>
  <c r="G39" i="1" s="1"/>
  <c r="H38" i="1"/>
  <c r="F38" i="1"/>
  <c r="G38" i="1" s="1"/>
  <c r="H37" i="1"/>
  <c r="G37" i="1"/>
  <c r="D35" i="1"/>
  <c r="H33" i="1"/>
  <c r="F33" i="1"/>
  <c r="G33" i="1" s="1"/>
  <c r="H32" i="1"/>
  <c r="F32" i="1"/>
  <c r="G32" i="1" s="1"/>
  <c r="H31" i="1"/>
  <c r="F31" i="1"/>
  <c r="G31" i="1" s="1"/>
  <c r="H30" i="1"/>
  <c r="G30" i="1"/>
  <c r="D28" i="1"/>
  <c r="F26" i="1"/>
  <c r="G26" i="1" s="1"/>
  <c r="F25" i="1"/>
  <c r="G25" i="1" s="1"/>
  <c r="H28" i="1"/>
  <c r="F24" i="1"/>
  <c r="G24" i="1" s="1"/>
  <c r="G23" i="1"/>
  <c r="D21" i="1"/>
  <c r="H19" i="1"/>
  <c r="F19" i="1"/>
  <c r="G19" i="1" s="1"/>
  <c r="H18" i="1"/>
  <c r="F18" i="1"/>
  <c r="G18" i="1" s="1"/>
  <c r="H17" i="1"/>
  <c r="F17" i="1"/>
  <c r="G17" i="1" s="1"/>
  <c r="H16" i="1"/>
  <c r="G16" i="1"/>
  <c r="D253" i="1" l="1"/>
  <c r="H21" i="1"/>
  <c r="H42" i="1"/>
  <c r="H342" i="1"/>
  <c r="G91" i="1"/>
  <c r="G28" i="1"/>
  <c r="H91" i="1"/>
  <c r="G357" i="1"/>
  <c r="H105" i="1"/>
  <c r="H126" i="1"/>
  <c r="G112" i="1"/>
  <c r="H112" i="1"/>
  <c r="H98" i="1"/>
  <c r="H119" i="1"/>
  <c r="H84" i="1"/>
  <c r="H35" i="1"/>
  <c r="G56" i="1"/>
  <c r="G133" i="1"/>
  <c r="H63" i="1"/>
  <c r="G84" i="1"/>
  <c r="G21" i="1"/>
  <c r="G35" i="1"/>
  <c r="G63" i="1"/>
  <c r="G98" i="1"/>
  <c r="G42" i="1"/>
  <c r="G105" i="1"/>
  <c r="G119" i="1"/>
  <c r="G126" i="1"/>
  <c r="E351" i="1" l="1"/>
  <c r="E366" i="1" s="1"/>
  <c r="G253" i="1"/>
  <c r="H253" i="1"/>
  <c r="G356" i="1" s="1"/>
  <c r="G358" i="1" l="1"/>
  <c r="G359" i="1"/>
  <c r="E367" i="1"/>
  <c r="G269" i="1"/>
</calcChain>
</file>

<file path=xl/sharedStrings.xml><?xml version="1.0" encoding="utf-8"?>
<sst xmlns="http://schemas.openxmlformats.org/spreadsheetml/2006/main" count="403" uniqueCount="126">
  <si>
    <t>CASA DE ASIGURĂRI DE SĂNĂTATE CONSTANŢA</t>
  </si>
  <si>
    <t>A1</t>
  </si>
  <si>
    <t xml:space="preserve">Evaluarea capacităţii resurselor tehnice </t>
  </si>
  <si>
    <t>Aparate de electroterapie pentru 1 pacient (cu un canal),
 vechime 1-12 ani</t>
  </si>
  <si>
    <t xml:space="preserve">Denumire </t>
  </si>
  <si>
    <t xml:space="preserve">Număr de aparate </t>
  </si>
  <si>
    <t>An de fabricaţie</t>
  </si>
  <si>
    <t xml:space="preserve">punctaj/ aparat </t>
  </si>
  <si>
    <t xml:space="preserve">total punctaj </t>
  </si>
  <si>
    <t>Total punctaj</t>
  </si>
  <si>
    <t>Aparate de electroterapie pentru 2 pacienţi trataţi  simultan (2 sau mai multe canale), vechime 1-12 ani</t>
  </si>
  <si>
    <t xml:space="preserve">Total punctaj </t>
  </si>
  <si>
    <t>Baie galvanică şi alternantă,
vechime 1-12 ani</t>
  </si>
  <si>
    <t>Aparate de magnetoterapie, vechime 1-12 ani</t>
  </si>
  <si>
    <t>Aparate pentru drenaj limfatic, vechime 1-12 ani</t>
  </si>
  <si>
    <t>Aparat pentru ultrasonoterapie, vechime 1-12 ani</t>
  </si>
  <si>
    <t>Aparat de aerosoli, 
vechime 1-12 ani</t>
  </si>
  <si>
    <t>Cadă de hidroterapie, 
vechime 1-12 ani</t>
  </si>
  <si>
    <t>punctaj/ cadă</t>
  </si>
  <si>
    <t>Cadă de hidroterapie cu duş subacval sau cu bule, 
vechime 1-12 ani</t>
  </si>
  <si>
    <t>Dispozitive de duşuri terapeutice (scoţian, alternativ, etc), 
vechime 1-12 ani</t>
  </si>
  <si>
    <t xml:space="preserve">punctaj/ dispozitiv </t>
  </si>
  <si>
    <t>Echipament de elongaţie
vechime 1-12 ani</t>
  </si>
  <si>
    <t xml:space="preserve">punctaj/ echipament </t>
  </si>
  <si>
    <t>TOTAL PUNCTE APARATE</t>
  </si>
  <si>
    <t>A2</t>
  </si>
  <si>
    <t>punctaj/criteriu</t>
  </si>
  <si>
    <t>punctaj acordat</t>
  </si>
  <si>
    <t>TOTAL PUNCTE CRITERIU EVALUARE SALA KINETOTERAPIE</t>
  </si>
  <si>
    <t>X</t>
  </si>
  <si>
    <t>A3</t>
  </si>
  <si>
    <t>TOTAL PUNCTE CRITERIU EVALUARE BAZIN HIDROKINETOTERAPIE</t>
  </si>
  <si>
    <t>TOTAL PUNCTE CRITERIU RESURSE TEHNICE</t>
  </si>
  <si>
    <t>B</t>
  </si>
  <si>
    <t>Evaluarea resurselor umane</t>
  </si>
  <si>
    <t>a)</t>
  </si>
  <si>
    <t xml:space="preserve">Număr ore </t>
  </si>
  <si>
    <t>Punctaj pe oră</t>
  </si>
  <si>
    <t xml:space="preserve">punctaj </t>
  </si>
  <si>
    <t>Total Punctaj</t>
  </si>
  <si>
    <t xml:space="preserve">Nume si prenume   </t>
  </si>
  <si>
    <t>Nr. Maxim de 10 proceduri/oră</t>
  </si>
  <si>
    <t xml:space="preserve">c) </t>
  </si>
  <si>
    <t xml:space="preserve">d) </t>
  </si>
  <si>
    <t xml:space="preserve">maseur </t>
  </si>
  <si>
    <t>Nr. Maxim de 2 proceduri/oră</t>
  </si>
  <si>
    <t xml:space="preserve">băieş </t>
  </si>
  <si>
    <t xml:space="preserve">Program de activitate săptămânal al cabinetului </t>
  </si>
  <si>
    <t>TOTAL PUNCTE CRITERIU RESURSE UMANE</t>
  </si>
  <si>
    <t xml:space="preserve">    În situaţia în care, numărul maxim de proceduri prevăzut la lit. b) este mai mic decât cel prevăzut la lit. a), punctajul total aferent lit. A.1 se înmulţeşte cu raportul calculat între numărul de proceduri de la lit. b) şi numărul de proceduri de la lit. a).</t>
  </si>
  <si>
    <t xml:space="preserve">    În situaţia în care, numărul maxim de proceduri prevăzut la lit. b) este mai mare decât cel prevăzut la lit. a), se acordă punctajul aferent lit. A.1 </t>
  </si>
  <si>
    <t>NOTA 3:</t>
  </si>
  <si>
    <t>PUNCTAJ ACTUALIZAT</t>
  </si>
  <si>
    <t>TOTAL PUNCTE RESURSE TEHNICE-conform NOTA 2: (PUNCTAJ AJUSTAT APARATE)</t>
  </si>
  <si>
    <t>AM LUAT LA CUNOSTINTA,</t>
  </si>
  <si>
    <t>REPREZENTANT LEGAL FURNIZOR,</t>
  </si>
  <si>
    <t>(semnatura)</t>
  </si>
  <si>
    <t>Aparate de parafină sau termopack, 
vechime 1-12 ani</t>
  </si>
  <si>
    <t>Unde scurte,
 vechime 1-12 ani</t>
  </si>
  <si>
    <t>Aparat laser continuu sau pulsat peste 900 mW, vechime 1-12 ani</t>
  </si>
  <si>
    <t>Covor rulant (echipament) pentru recuperarea mersului,
vechime 1-12 ani</t>
  </si>
  <si>
    <t>Cicloergometru, vechime 1-12 ani</t>
  </si>
  <si>
    <t>Aparat pentru antrenarea echilibrului, vechime 1-12 ani</t>
  </si>
  <si>
    <t>Aparat reabilitare genunchi, 
vechime 1-12 ani</t>
  </si>
  <si>
    <t>Bare paralele pentru reeducarea mersului, vechime 1-12 ani</t>
  </si>
  <si>
    <t>Cusca Rocher, 
vechime 1-12 ani</t>
  </si>
  <si>
    <t>Platforma electrica de verticalizare la diverse unghiuri si incarcare procentuala a greutatii, 
vechime 1-12 ani</t>
  </si>
  <si>
    <t>Covor rulant dotat cu echipament antigravitational ptr reeducarea mersului, 
vechime 1-12 ani</t>
  </si>
  <si>
    <t>Aparat subacvatic de mobilitate si forta, 
vechime 1-12 ani</t>
  </si>
  <si>
    <t>Covor rulant subacvatic de mers
vechime 1-12 ani</t>
  </si>
  <si>
    <t>Dispozitive robotizate ptr reeducarea membrului superior, membrului inferior, mersului si echilibrului, 
vechime 1-12 ani</t>
  </si>
  <si>
    <t>Aparat ptr respiratie cu presiune pozitiva intermitenta, 
vechime 1-12 ani</t>
  </si>
  <si>
    <t>Dispozitiv mecanic ptr masaj pneumatic al extremitatilor, 
vechime 1-12 ani</t>
  </si>
  <si>
    <t>Aparat pentru crioterapie
vechime 1-12 ani</t>
  </si>
  <si>
    <t>Cate 1 punct pentru fiecare zi in plus</t>
  </si>
  <si>
    <t>punctaj proportional cu programul de activitate declarat</t>
  </si>
  <si>
    <t>asistent balneofizioterapie/asistent medical de balneofiziokinetoterapie si recuperare</t>
  </si>
  <si>
    <t xml:space="preserve">b) </t>
  </si>
  <si>
    <t>5 zile/saptamana</t>
  </si>
  <si>
    <t>peste 5 zile/saptamana</t>
  </si>
  <si>
    <t>pentru 2 x 7 ore / 5 zile pe saptamana</t>
  </si>
  <si>
    <t>5 zile/saptamana /mai mult de 7 ore pe zi si mai putin de 14 ore pe zi</t>
  </si>
  <si>
    <t>e)</t>
  </si>
  <si>
    <t xml:space="preserve">b) numărul maxim de proceduri/oră posibil de efectuat în cadrul programului de lucru de către asistentul de balneofizioterapie cu pregătire superioară sau medie de specialitate, asistentul medical de balneofiziokinetoterapie şi recuperare, precum și de către fizioterapeutul care îşi desfăşoară activitatea într-o formă legală la furnizor, indiferent de forma de organizare a furnizorului, este de 10 proceduri/oră; numărul maxim de proceduri/oră posibil de efectuat în cadrul programului de lucru de către maseuri şi băieşi care îşi desfăşoară activitatea într-o formă legală la furnizor, indiferent de forma de organizare a furnizorului, este de 4 proceduri/oră.
</t>
  </si>
  <si>
    <t>NOTA 2:</t>
  </si>
  <si>
    <t xml:space="preserve">       In cazul aparatelor de terapie combinata, acestea vor fi punctate pentru două funcții ce pot fi realizate concomitent, indiferent de numărul și tipurile funcțiilor din fișa tehnică, fiind punctate două funcții, cu punctajul cel mai mare.</t>
  </si>
  <si>
    <t xml:space="preserve">      Punctajele pentru lit. A 1 se acordă numai pentru încadrarea cu personal de specialitate.  </t>
  </si>
  <si>
    <t>01.07.2023</t>
  </si>
  <si>
    <t>a) numărul maxim de proceduri care pot fi efectuate pe fiecare aparat/oră conform tabelului de mai sus</t>
  </si>
  <si>
    <t xml:space="preserve">     La contractare se va ţine cont de:</t>
  </si>
  <si>
    <t>&gt;2015</t>
  </si>
  <si>
    <t>Furnizorul trebuie sa faca dovada cel putin o norma/zi -7h/zi - programul de lucru al furnizorului este acoperit de fizioterapeut care isi desfasoara intr-o forma legala profesia la furnizor.</t>
  </si>
  <si>
    <t>fiziokinetoterapeut/ kinetoterapeut</t>
  </si>
  <si>
    <t>Data_______________</t>
  </si>
  <si>
    <t>CHESTIONAR DE AUTOEVALUARE RECA</t>
  </si>
  <si>
    <r>
      <t xml:space="preserve">Furnizor de servicii medicale de reabilitare medicală in ambulatoriu de specialitate: 
</t>
    </r>
    <r>
      <rPr>
        <u/>
        <sz val="13"/>
        <rFont val="Arial Narrow"/>
        <family val="2"/>
      </rPr>
      <t>(adresa sediu social/lucrativ/puncte de lucru)</t>
    </r>
  </si>
  <si>
    <r>
      <rPr>
        <b/>
        <sz val="14"/>
        <rFont val="Arial Narrow"/>
        <family val="2"/>
      </rPr>
      <t xml:space="preserve">Evaluarea bazinului de hidrokinetoterapie </t>
    </r>
    <r>
      <rPr>
        <b/>
        <sz val="12"/>
        <rFont val="Arial Narrow"/>
        <family val="2"/>
      </rPr>
      <t xml:space="preserve">
</t>
    </r>
    <r>
      <rPr>
        <sz val="12"/>
        <rFont val="Arial Narrow"/>
        <family val="2"/>
      </rPr>
      <t>-utilizat pentru activitati strict medicale care se contracteaza cu CASCT/la furnizor isi desfasoara activitatea cel putin 1 fizioterapeut/ asistent medical bfkt</t>
    </r>
  </si>
  <si>
    <t>Raport</t>
  </si>
  <si>
    <t>TOTAL PUNCTAJ FURNIZOR 
- Conform HG521/2023 &amp; Norme Ordinul MS/CNAS nr. 1857/441/2023</t>
  </si>
  <si>
    <t>ESWT( unde soc),
vechime 1-12 ani</t>
  </si>
  <si>
    <t>TECAR,
vechime 1-12 ani</t>
  </si>
  <si>
    <t>Aparat cu energie luminoasa (laserterapie  sub 900  mW, ultraviolete, infrarosii),
vechime 1-12 ani</t>
  </si>
  <si>
    <t>Aparat reabilitare mana,
vechime 1-12 ani</t>
  </si>
  <si>
    <t>Aparat reabilitare glezna,
vechime 1-12 ani</t>
  </si>
  <si>
    <t>Aparat multifunctional ptr cresterea fortei pe grupe musculare,
vechime 1-12 ani</t>
  </si>
  <si>
    <r>
      <t xml:space="preserve">Nr. </t>
    </r>
    <r>
      <rPr>
        <b/>
        <sz val="10"/>
        <rFont val="Arial Narrow"/>
        <family val="2"/>
      </rPr>
      <t>Maxim</t>
    </r>
    <r>
      <rPr>
        <sz val="10"/>
        <rFont val="Arial Narrow"/>
        <family val="2"/>
      </rPr>
      <t xml:space="preserve"> de
 3 proceduri/oră</t>
    </r>
  </si>
  <si>
    <r>
      <t xml:space="preserve">Nr. </t>
    </r>
    <r>
      <rPr>
        <b/>
        <sz val="10"/>
        <rFont val="Arial Narrow"/>
        <family val="2"/>
      </rPr>
      <t>Maxim</t>
    </r>
    <r>
      <rPr>
        <sz val="10"/>
        <rFont val="Arial Narrow"/>
        <family val="2"/>
      </rPr>
      <t xml:space="preserve"> de 
6 proceduri/oră</t>
    </r>
  </si>
  <si>
    <r>
      <t xml:space="preserve">Nr. </t>
    </r>
    <r>
      <rPr>
        <b/>
        <sz val="10"/>
        <rFont val="Arial Narrow"/>
        <family val="2"/>
      </rPr>
      <t>Maxim</t>
    </r>
    <r>
      <rPr>
        <sz val="10"/>
        <rFont val="Arial Narrow"/>
        <family val="2"/>
      </rPr>
      <t xml:space="preserve"> de 
2 proceduri/oră</t>
    </r>
  </si>
  <si>
    <r>
      <t xml:space="preserve">Nr. </t>
    </r>
    <r>
      <rPr>
        <b/>
        <sz val="10"/>
        <rFont val="Arial Narrow"/>
        <family val="2"/>
      </rPr>
      <t>Maxim</t>
    </r>
    <r>
      <rPr>
        <sz val="10"/>
        <rFont val="Arial Narrow"/>
        <family val="2"/>
      </rPr>
      <t xml:space="preserve"> de
3 proceduri/oră</t>
    </r>
  </si>
  <si>
    <r>
      <t xml:space="preserve">Nr. </t>
    </r>
    <r>
      <rPr>
        <b/>
        <sz val="10"/>
        <rFont val="Arial Narrow"/>
        <family val="2"/>
      </rPr>
      <t>Maxim</t>
    </r>
    <r>
      <rPr>
        <sz val="10"/>
        <rFont val="Arial Narrow"/>
        <family val="2"/>
      </rPr>
      <t xml:space="preserve"> de 
3 proceduri/oră</t>
    </r>
  </si>
  <si>
    <r>
      <t xml:space="preserve">Nr. </t>
    </r>
    <r>
      <rPr>
        <b/>
        <sz val="10"/>
        <rFont val="Arial Narrow"/>
        <family val="2"/>
      </rPr>
      <t>Maxim</t>
    </r>
    <r>
      <rPr>
        <sz val="10"/>
        <rFont val="Arial Narrow"/>
        <family val="2"/>
      </rPr>
      <t xml:space="preserve"> de 
5 proceduri/oră</t>
    </r>
  </si>
  <si>
    <r>
      <t xml:space="preserve">3 </t>
    </r>
    <r>
      <rPr>
        <b/>
        <sz val="10"/>
        <rFont val="Arial Narrow"/>
        <family val="2"/>
      </rPr>
      <t>aplicaţii</t>
    </r>
    <r>
      <rPr>
        <sz val="10"/>
        <rFont val="Arial Narrow"/>
        <family val="2"/>
      </rPr>
      <t>/
canapea/pat/oră</t>
    </r>
  </si>
  <si>
    <r>
      <t xml:space="preserve">Nr. </t>
    </r>
    <r>
      <rPr>
        <b/>
        <sz val="10"/>
        <rFont val="Arial Narrow"/>
        <family val="2"/>
      </rPr>
      <t>Maxim</t>
    </r>
    <r>
      <rPr>
        <sz val="10"/>
        <rFont val="Arial Narrow"/>
        <family val="2"/>
      </rPr>
      <t xml:space="preserve"> de 
4 proceduri/oră</t>
    </r>
  </si>
  <si>
    <r>
      <t xml:space="preserve">Nr. </t>
    </r>
    <r>
      <rPr>
        <b/>
        <sz val="10"/>
        <rFont val="Arial Narrow"/>
        <family val="2"/>
      </rPr>
      <t>Maxim</t>
    </r>
    <r>
      <rPr>
        <sz val="10"/>
        <rFont val="Arial Narrow"/>
        <family val="2"/>
      </rPr>
      <t xml:space="preserve"> de 
2 procedură/oră</t>
    </r>
  </si>
  <si>
    <r>
      <t xml:space="preserve">Nr. </t>
    </r>
    <r>
      <rPr>
        <b/>
        <sz val="10"/>
        <rFont val="Arial Narrow"/>
        <family val="2"/>
      </rPr>
      <t>Maxim</t>
    </r>
    <r>
      <rPr>
        <sz val="10"/>
        <rFont val="Arial Narrow"/>
        <family val="2"/>
      </rPr>
      <t xml:space="preserve"> de 3 proceduri/oră</t>
    </r>
  </si>
  <si>
    <r>
      <t xml:space="preserve">Nr. </t>
    </r>
    <r>
      <rPr>
        <b/>
        <sz val="10"/>
        <rFont val="Arial Narrow"/>
        <family val="2"/>
      </rPr>
      <t>Maxim</t>
    </r>
    <r>
      <rPr>
        <sz val="10"/>
        <rFont val="Arial Narrow"/>
        <family val="2"/>
      </rPr>
      <t xml:space="preserve"> de 
3 procedură/oră</t>
    </r>
  </si>
  <si>
    <r>
      <rPr>
        <b/>
        <sz val="14"/>
        <rFont val="Arial Narrow"/>
        <family val="2"/>
      </rPr>
      <t>Evaluarea sălii de kinetoterapie</t>
    </r>
    <r>
      <rPr>
        <b/>
        <sz val="12"/>
        <rFont val="Arial Narrow"/>
        <family val="2"/>
      </rPr>
      <t xml:space="preserve">
 </t>
    </r>
    <r>
      <rPr>
        <sz val="12"/>
        <rFont val="Arial Narrow"/>
        <family val="2"/>
      </rPr>
      <t>- la furnizor isi desfasoara activitatea cel putin 1 fizioterapeut/ asistent medical bfkt</t>
    </r>
  </si>
  <si>
    <r>
      <t>Suprafata utila a sălii este între</t>
    </r>
    <r>
      <rPr>
        <b/>
        <sz val="10"/>
        <rFont val="Arial Narrow"/>
        <family val="2"/>
      </rPr>
      <t xml:space="preserve"> 8-15 mp</t>
    </r>
    <r>
      <rPr>
        <sz val="10"/>
        <rFont val="Arial Narrow"/>
        <family val="2"/>
      </rPr>
      <t xml:space="preserve"> şi dotare corespunzătoare conform Ord. MSP 153/2003. 
Pentru kinetoterapie de grup </t>
    </r>
    <r>
      <rPr>
        <b/>
        <sz val="10"/>
        <color indexed="10"/>
        <rFont val="Arial Narrow"/>
        <family val="2"/>
      </rPr>
      <t>numărul maxim de pacienţi este 3</t>
    </r>
    <r>
      <rPr>
        <sz val="10"/>
        <rFont val="Arial Narrow"/>
        <family val="2"/>
      </rPr>
      <t xml:space="preserve"> </t>
    </r>
    <r>
      <rPr>
        <sz val="10"/>
        <color rgb="FFFF0000"/>
        <rFont val="Arial Narrow"/>
        <family val="2"/>
      </rPr>
      <t>şi</t>
    </r>
    <r>
      <rPr>
        <b/>
        <sz val="10"/>
        <color rgb="FFFF0000"/>
        <rFont val="Arial Narrow"/>
        <family val="2"/>
      </rPr>
      <t xml:space="preserve"> mini</t>
    </r>
    <r>
      <rPr>
        <b/>
        <sz val="10"/>
        <color indexed="10"/>
        <rFont val="Arial Narrow"/>
        <family val="2"/>
      </rPr>
      <t>m 1 fizioterapeut/asistent medical de balneofiziokinetoterapie şi recuperare/tură.</t>
    </r>
  </si>
  <si>
    <r>
      <t xml:space="preserve">Suprafata utila a sălii este între </t>
    </r>
    <r>
      <rPr>
        <b/>
        <sz val="10"/>
        <rFont val="Arial Narrow"/>
        <family val="2"/>
      </rPr>
      <t>16-30 mp</t>
    </r>
    <r>
      <rPr>
        <sz val="10"/>
        <rFont val="Arial Narrow"/>
        <family val="2"/>
      </rPr>
      <t xml:space="preserve"> şi dotare corespunzătoare conform Ord. MSP 153/2003.
Pentru kinetoterapie de grup </t>
    </r>
    <r>
      <rPr>
        <b/>
        <sz val="10"/>
        <color indexed="10"/>
        <rFont val="Arial Narrow"/>
        <family val="2"/>
      </rPr>
      <t>numărul maxim de pacienţi este de 6</t>
    </r>
    <r>
      <rPr>
        <sz val="10"/>
        <color rgb="FFFF0000"/>
        <rFont val="Arial Narrow"/>
        <family val="2"/>
      </rPr>
      <t xml:space="preserve"> şi </t>
    </r>
    <r>
      <rPr>
        <b/>
        <sz val="10"/>
        <color rgb="FFFF0000"/>
        <rFont val="Arial Narrow"/>
        <family val="2"/>
      </rPr>
      <t>m</t>
    </r>
    <r>
      <rPr>
        <b/>
        <sz val="10"/>
        <color indexed="10"/>
        <rFont val="Arial Narrow"/>
        <family val="2"/>
      </rPr>
      <t>inim 1 fizioterapeut/asistent medical de balneofiziokinetoterapie şi recuperare/tură.</t>
    </r>
  </si>
  <si>
    <r>
      <t xml:space="preserve">Suprafata utila a sălii este peste </t>
    </r>
    <r>
      <rPr>
        <b/>
        <sz val="10"/>
        <rFont val="Arial Narrow"/>
        <family val="2"/>
      </rPr>
      <t>30 mp</t>
    </r>
    <r>
      <rPr>
        <sz val="10"/>
        <rFont val="Arial Narrow"/>
        <family val="2"/>
      </rPr>
      <t xml:space="preserve"> folosită </t>
    </r>
    <r>
      <rPr>
        <b/>
        <sz val="10"/>
        <color indexed="36"/>
        <rFont val="Arial Narrow"/>
        <family val="2"/>
      </rPr>
      <t>exclusiv</t>
    </r>
    <r>
      <rPr>
        <sz val="10"/>
        <rFont val="Arial Narrow"/>
        <family val="2"/>
      </rPr>
      <t xml:space="preserve"> pentru furnizarea de servicii de kinetoterapie şi</t>
    </r>
    <r>
      <rPr>
        <sz val="10"/>
        <color indexed="36"/>
        <rFont val="Arial Narrow"/>
        <family val="2"/>
      </rPr>
      <t xml:space="preserve"> </t>
    </r>
    <r>
      <rPr>
        <b/>
        <sz val="10"/>
        <color indexed="36"/>
        <rFont val="Arial Narrow"/>
        <family val="2"/>
      </rPr>
      <t>dotare superioară</t>
    </r>
    <r>
      <rPr>
        <sz val="10"/>
        <rFont val="Arial Narrow"/>
        <family val="2"/>
      </rPr>
      <t xml:space="preserve"> faţă de Ord. MSP 153/2003.
Pentru kinetoterapie de grup </t>
    </r>
    <r>
      <rPr>
        <b/>
        <sz val="10"/>
        <color indexed="10"/>
        <rFont val="Arial Narrow"/>
        <family val="2"/>
      </rPr>
      <t>numărul maxim de pacienţi este de 8 indiferent de mărimea sălii</t>
    </r>
    <r>
      <rPr>
        <sz val="10"/>
        <rFont val="Arial Narrow"/>
        <family val="2"/>
      </rPr>
      <t xml:space="preserve"> </t>
    </r>
    <r>
      <rPr>
        <sz val="10"/>
        <color rgb="FFFF0000"/>
        <rFont val="Arial Narrow"/>
        <family val="2"/>
      </rPr>
      <t xml:space="preserve">şi </t>
    </r>
    <r>
      <rPr>
        <b/>
        <sz val="10"/>
        <color rgb="FFFF0000"/>
        <rFont val="Arial Narrow"/>
        <family val="2"/>
      </rPr>
      <t>m</t>
    </r>
    <r>
      <rPr>
        <b/>
        <sz val="10"/>
        <color indexed="10"/>
        <rFont val="Arial Narrow"/>
        <family val="2"/>
      </rPr>
      <t>inim 2 fizioterapeut/asistent medical de balneofiziokinetoterapie şi recuperare/tură.</t>
    </r>
  </si>
  <si>
    <r>
      <t>Volumul bazinului de hidrokinetoterapie este între</t>
    </r>
    <r>
      <rPr>
        <b/>
        <sz val="10"/>
        <rFont val="Arial Narrow"/>
        <family val="2"/>
      </rPr>
      <t xml:space="preserve"> 30-40 mc</t>
    </r>
    <r>
      <rPr>
        <sz val="10"/>
        <rFont val="Arial Narrow"/>
        <family val="2"/>
      </rPr>
      <t xml:space="preserve"> si are dotarea corespunzătoare actelor normative şi 
</t>
    </r>
    <r>
      <rPr>
        <b/>
        <sz val="10"/>
        <color indexed="10"/>
        <rFont val="Arial Narrow"/>
        <family val="2"/>
      </rPr>
      <t>minim 1 fiziokinetoterapeut/asistent medical de balneofiziokinetoterapie şi recuperare/tură.</t>
    </r>
  </si>
  <si>
    <r>
      <t xml:space="preserve">Volumul bazinului de hidrokinetoterapie este între </t>
    </r>
    <r>
      <rPr>
        <b/>
        <sz val="10"/>
        <rFont val="Arial Narrow"/>
        <family val="2"/>
      </rPr>
      <t>40-60 mc</t>
    </r>
    <r>
      <rPr>
        <sz val="10"/>
        <rFont val="Arial Narrow"/>
        <family val="2"/>
      </rPr>
      <t xml:space="preserve"> si are dotarea corespunzătoare actelor normative şi 
</t>
    </r>
    <r>
      <rPr>
        <b/>
        <sz val="10"/>
        <color indexed="10"/>
        <rFont val="Arial Narrow"/>
        <family val="2"/>
      </rPr>
      <t>minim  1 fiziokinetoterapeut/asistent medical de balneofiziokinetoterapie şi recuperare/tură.</t>
    </r>
  </si>
  <si>
    <r>
      <t xml:space="preserve">Volumul bazinului de hidrokinetoterapie este peste </t>
    </r>
    <r>
      <rPr>
        <b/>
        <sz val="10"/>
        <rFont val="Arial Narrow"/>
        <family val="2"/>
      </rPr>
      <t>60 mc</t>
    </r>
    <r>
      <rPr>
        <sz val="10"/>
        <rFont val="Arial Narrow"/>
        <family val="2"/>
      </rPr>
      <t xml:space="preserve"> si are dotarea corespunzătoare actelor normative şi 
</t>
    </r>
    <r>
      <rPr>
        <b/>
        <sz val="10"/>
        <color indexed="10"/>
        <rFont val="Arial Narrow"/>
        <family val="2"/>
      </rPr>
      <t>minim 2 fizioterapeuţi/asistenţi medicali de balneofiziokinetoterapie şi recuperare/tură.</t>
    </r>
  </si>
  <si>
    <r>
      <rPr>
        <b/>
        <sz val="12"/>
        <rFont val="Arial Narrow"/>
        <family val="2"/>
      </rPr>
      <t>15 puncte</t>
    </r>
    <r>
      <rPr>
        <sz val="12"/>
        <rFont val="Arial Narrow"/>
        <family val="2"/>
      </rPr>
      <t>/1 normă = 35 ore/săptămână (7 ore/zi x 5 zile/săptămână)</t>
    </r>
  </si>
  <si>
    <r>
      <rPr>
        <b/>
        <sz val="12"/>
        <rFont val="Arial Narrow"/>
        <family val="2"/>
      </rPr>
      <t>10 puncte</t>
    </r>
    <r>
      <rPr>
        <sz val="12"/>
        <rFont val="Arial Narrow"/>
        <family val="2"/>
      </rPr>
      <t>/1 normă = 40 ore/săptămână (8 ore/zi x 5 zile/săptămână)</t>
    </r>
  </si>
  <si>
    <r>
      <rPr>
        <b/>
        <sz val="12"/>
        <rFont val="Arial Narrow"/>
        <family val="2"/>
      </rPr>
      <t>NOTA 1:</t>
    </r>
    <r>
      <rPr>
        <sz val="12"/>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</si>
</sst>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42" x14ac:knownFonts="1">
    <font>
      <sz val="11"/>
      <color theme="1"/>
      <name val="Calibri"/>
      <family val="2"/>
      <scheme val="minor"/>
    </font>
    <font>
      <sz val="10"/>
      <name val="Arial Narrow"/>
      <family val="2"/>
    </font>
    <font>
      <sz val="10"/>
      <color rgb="FFFF0000"/>
      <name val="Arial Narrow"/>
      <family val="2"/>
    </font>
    <font>
      <b/>
      <sz val="10"/>
      <color rgb="FFFF0000"/>
      <name val="Arial Narrow"/>
      <family val="2"/>
    </font>
    <font>
      <b/>
      <sz val="11"/>
      <color rgb="FFFF0000"/>
      <name val="Arial Narrow"/>
      <family val="2"/>
    </font>
    <font>
      <b/>
      <sz val="12"/>
      <color theme="1"/>
      <name val="Arial Narrow"/>
      <family val="2"/>
    </font>
    <font>
      <sz val="12"/>
      <color theme="1"/>
      <name val="Arial Narrow"/>
      <family val="2"/>
    </font>
    <font>
      <b/>
      <i/>
      <sz val="12"/>
      <name val="Arial Narrow"/>
      <family val="2"/>
    </font>
    <font>
      <sz val="12"/>
      <name val="Arial Narrow"/>
      <family val="2"/>
    </font>
    <font>
      <b/>
      <sz val="12"/>
      <name val="Arial Narrow"/>
      <family val="2"/>
    </font>
    <font>
      <sz val="11"/>
      <name val="Arial Narrow"/>
      <family val="2"/>
    </font>
    <font>
      <sz val="9"/>
      <name val="Arial Narrow"/>
      <family val="2"/>
    </font>
    <font>
      <b/>
      <sz val="11"/>
      <color theme="1"/>
      <name val="Arial Narrow"/>
      <family val="2"/>
    </font>
    <font>
      <b/>
      <sz val="14"/>
      <color theme="1"/>
      <name val="Arial Narrow"/>
      <family val="2"/>
    </font>
    <font>
      <b/>
      <i/>
      <sz val="14"/>
      <color theme="1"/>
      <name val="Arial Narrow"/>
      <family val="2"/>
    </font>
    <font>
      <u/>
      <sz val="13"/>
      <name val="Arial Narrow"/>
      <family val="2"/>
    </font>
    <font>
      <b/>
      <sz val="14"/>
      <name val="Arial Narrow"/>
      <family val="2"/>
    </font>
    <font>
      <b/>
      <i/>
      <sz val="15"/>
      <color rgb="FFCC00CC"/>
      <name val="Arial Narrow"/>
      <family val="2"/>
    </font>
    <font>
      <b/>
      <u/>
      <sz val="14"/>
      <name val="Arial Narrow"/>
      <family val="2"/>
    </font>
    <font>
      <sz val="11"/>
      <color theme="1"/>
      <name val="Arial Narrow"/>
      <family val="2"/>
    </font>
    <font>
      <b/>
      <sz val="10"/>
      <name val="Arial Narrow"/>
      <family val="2"/>
    </font>
    <font>
      <b/>
      <i/>
      <sz val="14"/>
      <name val="Arial Narrow"/>
      <family val="2"/>
    </font>
    <font>
      <b/>
      <i/>
      <sz val="11"/>
      <color theme="1"/>
      <name val="Arial Narrow"/>
      <family val="2"/>
    </font>
    <font>
      <b/>
      <u/>
      <sz val="13"/>
      <name val="Arial Narrow"/>
      <family val="2"/>
    </font>
    <font>
      <b/>
      <u/>
      <sz val="12"/>
      <name val="Arial Narrow"/>
      <family val="2"/>
    </font>
    <font>
      <u/>
      <sz val="14"/>
      <name val="Arial Narrow"/>
      <family val="2"/>
    </font>
    <font>
      <sz val="14"/>
      <name val="Arial Narrow"/>
      <family val="2"/>
    </font>
    <font>
      <sz val="14"/>
      <color theme="1"/>
      <name val="Arial Narrow"/>
      <family val="2"/>
    </font>
    <font>
      <b/>
      <sz val="11"/>
      <name val="Arial Narrow"/>
      <family val="2"/>
    </font>
    <font>
      <sz val="10"/>
      <color theme="1"/>
      <name val="Arial Narrow"/>
      <family val="2"/>
    </font>
    <font>
      <b/>
      <sz val="12"/>
      <color rgb="FFFF0000"/>
      <name val="Arial Narrow"/>
      <family val="2"/>
    </font>
    <font>
      <b/>
      <sz val="10"/>
      <color indexed="10"/>
      <name val="Arial Narrow"/>
      <family val="2"/>
    </font>
    <font>
      <sz val="9"/>
      <color theme="1"/>
      <name val="Arial Narrow"/>
      <family val="2"/>
    </font>
    <font>
      <b/>
      <sz val="10"/>
      <color indexed="36"/>
      <name val="Arial Narrow"/>
      <family val="2"/>
    </font>
    <font>
      <sz val="10"/>
      <color indexed="36"/>
      <name val="Arial Narrow"/>
      <family val="2"/>
    </font>
    <font>
      <sz val="8"/>
      <color theme="1"/>
      <name val="Arial Narrow"/>
      <family val="2"/>
    </font>
    <font>
      <b/>
      <i/>
      <sz val="10"/>
      <name val="Arial Narrow"/>
      <family val="2"/>
    </font>
    <font>
      <b/>
      <i/>
      <sz val="20"/>
      <color theme="1"/>
      <name val="Arial Narrow"/>
      <family val="2"/>
    </font>
    <font>
      <i/>
      <sz val="11"/>
      <color theme="1"/>
      <name val="Arial Narrow"/>
      <family val="2"/>
    </font>
    <font>
      <b/>
      <i/>
      <sz val="20"/>
      <name val="Arial Narrow"/>
      <family val="2"/>
    </font>
    <font>
      <b/>
      <i/>
      <u/>
      <sz val="16"/>
      <color rgb="FFFF0000"/>
      <name val="Arial Narrow"/>
      <family val="2"/>
    </font>
    <font>
      <b/>
      <i/>
      <u/>
      <sz val="16"/>
      <color rgb="FFCC00CC"/>
      <name val="Arial Narrow"/>
      <family val="2"/>
    </font>
  </fonts>
  <fills count="13">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indexed="13"/>
        <bgColor indexed="64"/>
      </patternFill>
    </fill>
    <fill>
      <patternFill patternType="solid">
        <fgColor indexed="9"/>
        <bgColor indexed="64"/>
      </patternFill>
    </fill>
    <fill>
      <patternFill patternType="solid">
        <fgColor rgb="FF99FF66"/>
        <bgColor indexed="64"/>
      </patternFill>
    </fill>
    <fill>
      <patternFill patternType="solid">
        <fgColor rgb="FFCCFFFF"/>
        <bgColor indexed="64"/>
      </patternFill>
    </fill>
    <fill>
      <patternFill patternType="solid">
        <fgColor rgb="FFFFFF00"/>
        <bgColor indexed="64"/>
      </patternFill>
    </fill>
    <fill>
      <patternFill patternType="solid">
        <fgColor rgb="FF00FFFF"/>
        <bgColor indexed="64"/>
      </patternFill>
    </fill>
    <fill>
      <patternFill patternType="solid">
        <fgColor rgb="FFCC00CC"/>
        <bgColor indexed="64"/>
      </patternFill>
    </fill>
    <fill>
      <patternFill patternType="solid">
        <fgColor rgb="FFFF99FF"/>
        <bgColor indexed="64"/>
      </patternFill>
    </fill>
  </fills>
  <borders count="27">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241">
    <xf numFmtId="0" fontId="0" fillId="0" borderId="0" xfId="0"/>
    <xf numFmtId="0" fontId="1" fillId="3" borderId="9" xfId="0" applyFont="1" applyFill="1" applyBorder="1"/>
    <xf numFmtId="0" fontId="3" fillId="0" borderId="0" xfId="0" applyFont="1" applyAlignment="1">
      <alignment horizontal="center"/>
    </xf>
    <xf numFmtId="0" fontId="4" fillId="0" borderId="0" xfId="0" applyFont="1"/>
    <xf numFmtId="0" fontId="4" fillId="0" borderId="9" xfId="0" applyFont="1" applyBorder="1"/>
    <xf numFmtId="0" fontId="4" fillId="0" borderId="9" xfId="0" applyFont="1" applyBorder="1" applyAlignment="1">
      <alignment horizontal="center"/>
    </xf>
    <xf numFmtId="0" fontId="4" fillId="0" borderId="7" xfId="0" applyFont="1" applyBorder="1" applyAlignment="1">
      <alignment horizontal="center"/>
    </xf>
    <xf numFmtId="0" fontId="3" fillId="0" borderId="7" xfId="0" applyFont="1" applyBorder="1" applyAlignment="1">
      <alignment horizontal="center"/>
    </xf>
    <xf numFmtId="0" fontId="4" fillId="0" borderId="8" xfId="0" applyFont="1" applyBorder="1" applyAlignment="1">
      <alignment horizontal="center"/>
    </xf>
    <xf numFmtId="0" fontId="3" fillId="0" borderId="0" xfId="0" applyFont="1" applyBorder="1"/>
    <xf numFmtId="0" fontId="4" fillId="6" borderId="9" xfId="0" applyFont="1" applyFill="1" applyBorder="1" applyAlignment="1"/>
    <xf numFmtId="0" fontId="4" fillId="6" borderId="9" xfId="0" applyFont="1" applyFill="1" applyBorder="1" applyAlignment="1">
      <alignment horizontal="center"/>
    </xf>
    <xf numFmtId="0" fontId="4" fillId="6" borderId="9" xfId="0" applyFont="1" applyFill="1" applyBorder="1"/>
    <xf numFmtId="0" fontId="7" fillId="0" borderId="0" xfId="0" applyFont="1"/>
    <xf numFmtId="0" fontId="12" fillId="0" borderId="0" xfId="0" applyFont="1"/>
    <xf numFmtId="0" fontId="8" fillId="0" borderId="0" xfId="0" applyFont="1"/>
    <xf numFmtId="0" fontId="17" fillId="9" borderId="0" xfId="0" applyFont="1" applyFill="1"/>
    <xf numFmtId="4" fontId="12" fillId="9" borderId="6" xfId="0" applyNumberFormat="1" applyFont="1" applyFill="1" applyBorder="1" applyAlignment="1">
      <alignment horizontal="center"/>
    </xf>
    <xf numFmtId="0" fontId="18" fillId="0" borderId="0" xfId="0" applyFont="1" applyFill="1"/>
    <xf numFmtId="0" fontId="12" fillId="0" borderId="0" xfId="0" applyFont="1" applyFill="1"/>
    <xf numFmtId="0" fontId="10" fillId="0" borderId="0" xfId="0" applyFont="1" applyFill="1"/>
    <xf numFmtId="0" fontId="19" fillId="0" borderId="0" xfId="0" applyFont="1" applyFill="1"/>
    <xf numFmtId="0" fontId="20" fillId="0" borderId="0" xfId="0" applyFont="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center"/>
    </xf>
    <xf numFmtId="0" fontId="14" fillId="0" borderId="0" xfId="0" applyFont="1"/>
    <xf numFmtId="0" fontId="14" fillId="0" borderId="0" xfId="0" applyFont="1" applyAlignment="1">
      <alignment horizontal="center"/>
    </xf>
    <xf numFmtId="0" fontId="7" fillId="0" borderId="0" xfId="0" applyFont="1" applyFill="1"/>
    <xf numFmtId="0" fontId="22" fillId="0" borderId="0" xfId="0" applyFont="1" applyFill="1" applyAlignment="1">
      <alignment horizontal="right" wrapText="1"/>
    </xf>
    <xf numFmtId="0" fontId="16" fillId="0" borderId="0" xfId="0" applyFont="1" applyBorder="1" applyAlignment="1">
      <alignment horizontal="center"/>
    </xf>
    <xf numFmtId="0" fontId="18" fillId="0" borderId="1" xfId="0" applyFont="1" applyBorder="1" applyAlignment="1"/>
    <xf numFmtId="0" fontId="24" fillId="0" borderId="1" xfId="0" applyFont="1" applyBorder="1" applyAlignment="1"/>
    <xf numFmtId="0" fontId="25" fillId="0" borderId="1" xfId="0" applyFont="1" applyBorder="1" applyAlignment="1"/>
    <xf numFmtId="0" fontId="25" fillId="0" borderId="1" xfId="0" applyFont="1" applyBorder="1"/>
    <xf numFmtId="0" fontId="26" fillId="0" borderId="0" xfId="0" applyFont="1" applyBorder="1"/>
    <xf numFmtId="0" fontId="23" fillId="0" borderId="0" xfId="0" applyFont="1" applyBorder="1" applyAlignment="1"/>
    <xf numFmtId="0" fontId="26" fillId="0" borderId="0" xfId="0" applyFont="1" applyBorder="1" applyAlignment="1"/>
    <xf numFmtId="0" fontId="18" fillId="0" borderId="4" xfId="0" applyFont="1" applyBorder="1" applyAlignment="1"/>
    <xf numFmtId="0" fontId="24" fillId="0" borderId="4" xfId="0" applyFont="1" applyBorder="1" applyAlignment="1"/>
    <xf numFmtId="0" fontId="25" fillId="0" borderId="4" xfId="0" applyFont="1" applyBorder="1" applyAlignment="1"/>
    <xf numFmtId="0" fontId="25" fillId="0" borderId="4" xfId="0" applyFont="1" applyBorder="1"/>
    <xf numFmtId="0" fontId="18" fillId="0" borderId="0" xfId="0" applyFont="1" applyBorder="1" applyAlignment="1"/>
    <xf numFmtId="0" fontId="24" fillId="0" borderId="0" xfId="0" applyFont="1" applyBorder="1" applyAlignment="1"/>
    <xf numFmtId="0" fontId="25" fillId="0" borderId="0" xfId="0" applyFont="1" applyBorder="1" applyAlignment="1"/>
    <xf numFmtId="0" fontId="25" fillId="0" borderId="0" xfId="0" applyFont="1" applyBorder="1"/>
    <xf numFmtId="0" fontId="16" fillId="0" borderId="0" xfId="0" applyFont="1" applyAlignment="1">
      <alignment horizontal="center"/>
    </xf>
    <xf numFmtId="0" fontId="27" fillId="0" borderId="0" xfId="0" applyFont="1" applyBorder="1" applyAlignment="1">
      <alignment horizontal="center"/>
    </xf>
    <xf numFmtId="9" fontId="16" fillId="11" borderId="6" xfId="0" applyNumberFormat="1" applyFont="1" applyFill="1" applyBorder="1" applyAlignment="1">
      <alignment horizontal="center"/>
    </xf>
    <xf numFmtId="0" fontId="27" fillId="0" borderId="0" xfId="0" applyFont="1"/>
    <xf numFmtId="0" fontId="20" fillId="3" borderId="0" xfId="0" applyFont="1" applyFill="1" applyBorder="1" applyAlignment="1">
      <alignment horizontal="center"/>
    </xf>
    <xf numFmtId="0" fontId="9" fillId="3" borderId="4" xfId="0" applyFont="1" applyFill="1" applyBorder="1"/>
    <xf numFmtId="0" fontId="9" fillId="3" borderId="0" xfId="0" applyFont="1" applyFill="1" applyBorder="1"/>
    <xf numFmtId="0" fontId="19" fillId="3" borderId="0" xfId="0" applyFont="1" applyFill="1" applyBorder="1" applyAlignment="1">
      <alignment horizontal="center"/>
    </xf>
    <xf numFmtId="9" fontId="20" fillId="3" borderId="0" xfId="0" applyNumberFormat="1" applyFont="1" applyFill="1" applyBorder="1" applyAlignment="1">
      <alignment horizontal="center"/>
    </xf>
    <xf numFmtId="0" fontId="19" fillId="3" borderId="0" xfId="0" applyFont="1" applyFill="1"/>
    <xf numFmtId="0" fontId="9" fillId="10" borderId="6" xfId="0" applyFont="1" applyFill="1" applyBorder="1" applyAlignment="1">
      <alignment horizontal="center" wrapText="1"/>
    </xf>
    <xf numFmtId="0" fontId="19" fillId="10" borderId="6" xfId="0" applyFont="1" applyFill="1" applyBorder="1" applyAlignment="1">
      <alignment horizontal="center"/>
    </xf>
    <xf numFmtId="0" fontId="1" fillId="10" borderId="6" xfId="0" applyFont="1" applyFill="1" applyBorder="1" applyAlignment="1">
      <alignment horizontal="center"/>
    </xf>
    <xf numFmtId="0" fontId="1" fillId="10" borderId="6" xfId="0" applyFont="1" applyFill="1" applyBorder="1" applyAlignment="1">
      <alignment horizontal="center" wrapText="1"/>
    </xf>
    <xf numFmtId="0" fontId="19" fillId="0" borderId="7" xfId="0" applyFont="1" applyBorder="1"/>
    <xf numFmtId="0" fontId="19" fillId="0" borderId="7" xfId="0" applyFont="1" applyBorder="1" applyAlignment="1">
      <alignment horizontal="center"/>
    </xf>
    <xf numFmtId="0" fontId="19" fillId="0" borderId="8" xfId="0" applyFont="1" applyBorder="1" applyAlignment="1">
      <alignment horizontal="center"/>
    </xf>
    <xf numFmtId="0" fontId="19" fillId="0" borderId="9" xfId="0" applyFont="1" applyBorder="1"/>
    <xf numFmtId="0" fontId="19" fillId="0" borderId="9" xfId="0" applyFont="1" applyBorder="1" applyAlignment="1">
      <alignment horizontal="center"/>
    </xf>
    <xf numFmtId="0" fontId="19" fillId="5" borderId="10" xfId="0" applyFont="1" applyFill="1" applyBorder="1" applyAlignment="1">
      <alignment horizontal="center"/>
    </xf>
    <xf numFmtId="0" fontId="20" fillId="5" borderId="10" xfId="0" applyFont="1" applyFill="1" applyBorder="1" applyAlignment="1">
      <alignment horizontal="center"/>
    </xf>
    <xf numFmtId="0" fontId="10" fillId="0" borderId="0" xfId="0" applyFont="1"/>
    <xf numFmtId="0" fontId="1" fillId="0" borderId="7" xfId="0" applyFont="1" applyBorder="1" applyAlignment="1">
      <alignment horizontal="left" vertical="top" wrapText="1"/>
    </xf>
    <xf numFmtId="0" fontId="10" fillId="0" borderId="7" xfId="0" applyFont="1" applyBorder="1" applyAlignment="1">
      <alignment horizontal="center"/>
    </xf>
    <xf numFmtId="0" fontId="10" fillId="0" borderId="7" xfId="0" applyFont="1" applyBorder="1" applyAlignment="1">
      <alignment wrapText="1"/>
    </xf>
    <xf numFmtId="0" fontId="1" fillId="5" borderId="10" xfId="0" applyFont="1" applyFill="1" applyBorder="1" applyAlignment="1">
      <alignment horizontal="center"/>
    </xf>
    <xf numFmtId="0" fontId="28" fillId="10" borderId="6" xfId="0" applyFont="1" applyFill="1" applyBorder="1" applyAlignment="1">
      <alignment horizontal="center" wrapText="1"/>
    </xf>
    <xf numFmtId="0" fontId="9" fillId="0" borderId="0" xfId="0" applyFont="1" applyBorder="1" applyAlignment="1">
      <alignment wrapText="1"/>
    </xf>
    <xf numFmtId="0" fontId="1" fillId="0" borderId="7" xfId="0" applyFont="1" applyBorder="1"/>
    <xf numFmtId="0" fontId="1" fillId="0" borderId="7" xfId="0" applyFont="1" applyBorder="1" applyAlignment="1">
      <alignment horizontal="center"/>
    </xf>
    <xf numFmtId="0" fontId="3" fillId="0" borderId="7" xfId="0" applyFont="1" applyBorder="1"/>
    <xf numFmtId="0" fontId="20" fillId="0" borderId="0" xfId="0" applyFont="1" applyBorder="1"/>
    <xf numFmtId="0" fontId="19" fillId="6" borderId="7" xfId="0" applyFont="1" applyFill="1" applyBorder="1" applyAlignment="1">
      <alignment horizontal="left" vertical="top" wrapText="1"/>
    </xf>
    <xf numFmtId="0" fontId="19" fillId="6" borderId="7" xfId="0" applyFont="1" applyFill="1" applyBorder="1" applyAlignment="1">
      <alignment horizontal="center"/>
    </xf>
    <xf numFmtId="0" fontId="19" fillId="6" borderId="9" xfId="0" applyFont="1" applyFill="1" applyBorder="1" applyAlignment="1"/>
    <xf numFmtId="0" fontId="19" fillId="6" borderId="9" xfId="0" applyFont="1" applyFill="1" applyBorder="1" applyAlignment="1">
      <alignment horizontal="center"/>
    </xf>
    <xf numFmtId="0" fontId="29" fillId="0" borderId="7" xfId="0" applyFont="1" applyBorder="1"/>
    <xf numFmtId="0" fontId="28" fillId="10" borderId="3" xfId="0" applyFont="1" applyFill="1" applyBorder="1" applyAlignment="1">
      <alignment horizontal="center" wrapText="1"/>
    </xf>
    <xf numFmtId="0" fontId="10" fillId="6" borderId="7" xfId="0" applyFont="1" applyFill="1" applyBorder="1" applyAlignment="1">
      <alignment wrapText="1"/>
    </xf>
    <xf numFmtId="0" fontId="19" fillId="6" borderId="9" xfId="0" applyFont="1" applyFill="1" applyBorder="1"/>
    <xf numFmtId="0" fontId="19" fillId="6" borderId="0" xfId="0" applyFont="1" applyFill="1"/>
    <xf numFmtId="0" fontId="28" fillId="0" borderId="0" xfId="0" applyFont="1"/>
    <xf numFmtId="0" fontId="11" fillId="0" borderId="7" xfId="0" applyFont="1" applyBorder="1" applyAlignment="1">
      <alignment wrapText="1"/>
    </xf>
    <xf numFmtId="0" fontId="1" fillId="0" borderId="7" xfId="0" applyFont="1" applyBorder="1" applyAlignment="1">
      <alignment horizontal="center" vertical="top" wrapText="1"/>
    </xf>
    <xf numFmtId="0" fontId="29" fillId="0" borderId="9" xfId="0" applyFont="1" applyBorder="1" applyAlignment="1">
      <alignment wrapText="1"/>
    </xf>
    <xf numFmtId="0" fontId="30" fillId="0" borderId="0" xfId="0" applyFont="1" applyBorder="1" applyAlignment="1">
      <alignment wrapText="1"/>
    </xf>
    <xf numFmtId="0" fontId="3" fillId="0" borderId="7" xfId="0" applyFont="1" applyBorder="1" applyAlignment="1">
      <alignment horizontal="center" vertical="top" wrapText="1"/>
    </xf>
    <xf numFmtId="0" fontId="16" fillId="5" borderId="3" xfId="0" applyFont="1" applyFill="1" applyBorder="1" applyAlignment="1">
      <alignment horizontal="left"/>
    </xf>
    <xf numFmtId="0" fontId="16" fillId="5" borderId="5" xfId="0" applyFont="1" applyFill="1" applyBorder="1" applyAlignment="1">
      <alignment horizontal="left"/>
    </xf>
    <xf numFmtId="0" fontId="18" fillId="5" borderId="6" xfId="0" applyFont="1" applyFill="1" applyBorder="1" applyAlignment="1">
      <alignment horizontal="center"/>
    </xf>
    <xf numFmtId="0" fontId="16" fillId="0" borderId="0" xfId="0" applyFont="1"/>
    <xf numFmtId="3" fontId="19" fillId="0" borderId="0" xfId="0" applyNumberFormat="1" applyFont="1" applyFill="1" applyAlignment="1">
      <alignment horizontal="center"/>
    </xf>
    <xf numFmtId="0" fontId="20" fillId="0" borderId="0" xfId="0" applyFont="1"/>
    <xf numFmtId="0" fontId="19" fillId="2" borderId="6" xfId="0" applyFont="1" applyFill="1" applyBorder="1" applyAlignment="1">
      <alignment horizontal="center"/>
    </xf>
    <xf numFmtId="0" fontId="19" fillId="0" borderId="11" xfId="0" applyFont="1" applyBorder="1" applyAlignment="1">
      <alignment horizontal="center" vertical="center"/>
    </xf>
    <xf numFmtId="0" fontId="13" fillId="0" borderId="11" xfId="0" applyFont="1" applyBorder="1" applyAlignment="1">
      <alignment horizontal="center" vertical="center"/>
    </xf>
    <xf numFmtId="0" fontId="32" fillId="0" borderId="0" xfId="0" applyFont="1"/>
    <xf numFmtId="0" fontId="19" fillId="0" borderId="12" xfId="0" applyFont="1" applyBorder="1" applyAlignment="1">
      <alignment horizontal="center" vertical="center"/>
    </xf>
    <xf numFmtId="0" fontId="13" fillId="0" borderId="12" xfId="0" applyFont="1" applyBorder="1" applyAlignment="1">
      <alignment horizontal="center" vertical="center"/>
    </xf>
    <xf numFmtId="0" fontId="19" fillId="0" borderId="0" xfId="0" applyFont="1" applyBorder="1" applyAlignment="1">
      <alignment horizontal="center" vertical="center"/>
    </xf>
    <xf numFmtId="0" fontId="16" fillId="3" borderId="9" xfId="0" applyFont="1" applyFill="1" applyBorder="1" applyAlignment="1">
      <alignment horizontal="center" vertical="center"/>
    </xf>
    <xf numFmtId="0" fontId="35" fillId="3" borderId="0" xfId="0" applyFont="1" applyFill="1" applyAlignment="1">
      <alignment wrapText="1"/>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5" xfId="0" applyFont="1" applyFill="1" applyBorder="1" applyAlignment="1">
      <alignment horizontal="left"/>
    </xf>
    <xf numFmtId="0" fontId="16" fillId="5" borderId="6" xfId="0" applyFont="1" applyFill="1" applyBorder="1" applyAlignment="1">
      <alignment horizontal="center"/>
    </xf>
    <xf numFmtId="0" fontId="18" fillId="7" borderId="6" xfId="0" applyFont="1" applyFill="1" applyBorder="1" applyAlignment="1">
      <alignment horizontal="center"/>
    </xf>
    <xf numFmtId="0" fontId="20" fillId="0" borderId="0" xfId="0" applyFont="1" applyFill="1" applyBorder="1"/>
    <xf numFmtId="0" fontId="20" fillId="0" borderId="0" xfId="0" applyFont="1" applyFill="1" applyBorder="1" applyAlignment="1">
      <alignment horizontal="center"/>
    </xf>
    <xf numFmtId="0" fontId="16" fillId="0" borderId="0" xfId="0" applyFont="1" applyFill="1" applyBorder="1" applyAlignment="1">
      <alignment horizontal="center"/>
    </xf>
    <xf numFmtId="0" fontId="18" fillId="7" borderId="5" xfId="0" applyFont="1" applyFill="1" applyBorder="1" applyAlignment="1">
      <alignment horizontal="center"/>
    </xf>
    <xf numFmtId="0" fontId="16" fillId="12" borderId="3" xfId="0" applyFont="1" applyFill="1" applyBorder="1" applyAlignment="1">
      <alignment horizontal="left"/>
    </xf>
    <xf numFmtId="0" fontId="16" fillId="12" borderId="4" xfId="0" applyFont="1" applyFill="1" applyBorder="1" applyAlignment="1">
      <alignment horizontal="left"/>
    </xf>
    <xf numFmtId="0" fontId="16" fillId="12" borderId="5" xfId="0" applyFont="1" applyFill="1" applyBorder="1" applyAlignment="1">
      <alignment horizontal="left"/>
    </xf>
    <xf numFmtId="1" fontId="18" fillId="7" borderId="6" xfId="0" applyNumberFormat="1" applyFont="1" applyFill="1" applyBorder="1" applyAlignment="1">
      <alignment horizontal="center"/>
    </xf>
    <xf numFmtId="0" fontId="16" fillId="11" borderId="3" xfId="0" applyFont="1" applyFill="1" applyBorder="1" applyAlignment="1">
      <alignment horizontal="left"/>
    </xf>
    <xf numFmtId="0" fontId="16" fillId="11" borderId="4" xfId="0" applyFont="1" applyFill="1" applyBorder="1" applyAlignment="1">
      <alignment horizontal="left"/>
    </xf>
    <xf numFmtId="0" fontId="16" fillId="11" borderId="5" xfId="0" applyFont="1" applyFill="1" applyBorder="1" applyAlignment="1">
      <alignment horizontal="left"/>
    </xf>
    <xf numFmtId="0" fontId="19" fillId="0" borderId="0" xfId="0" applyFont="1" applyBorder="1"/>
    <xf numFmtId="2" fontId="19" fillId="0" borderId="0" xfId="0" applyNumberFormat="1" applyFont="1" applyBorder="1" applyAlignment="1">
      <alignment horizontal="center"/>
    </xf>
    <xf numFmtId="1" fontId="20" fillId="3" borderId="0" xfId="0" applyNumberFormat="1" applyFont="1" applyFill="1" applyBorder="1" applyAlignment="1">
      <alignment horizontal="center"/>
    </xf>
    <xf numFmtId="0" fontId="19" fillId="0" borderId="0" xfId="0" applyFont="1" applyBorder="1" applyAlignment="1">
      <alignment horizontal="center"/>
    </xf>
    <xf numFmtId="0" fontId="9" fillId="0" borderId="0" xfId="0" applyFont="1" applyAlignment="1">
      <alignment horizontal="center"/>
    </xf>
    <xf numFmtId="0" fontId="9" fillId="0" borderId="0" xfId="0" applyFont="1" applyAlignment="1">
      <alignment wrapText="1"/>
    </xf>
    <xf numFmtId="1" fontId="8" fillId="0" borderId="0" xfId="0" applyNumberFormat="1" applyFont="1" applyAlignment="1">
      <alignment horizontal="center"/>
    </xf>
    <xf numFmtId="0" fontId="8" fillId="0" borderId="0" xfId="0" applyFont="1" applyAlignment="1">
      <alignment horizontal="center"/>
    </xf>
    <xf numFmtId="0" fontId="20" fillId="4" borderId="9" xfId="0" applyFont="1" applyFill="1" applyBorder="1" applyAlignment="1">
      <alignment horizontal="center"/>
    </xf>
    <xf numFmtId="0" fontId="1" fillId="4" borderId="9" xfId="0" applyFont="1" applyFill="1" applyBorder="1" applyAlignment="1">
      <alignment horizontal="center" wrapText="1"/>
    </xf>
    <xf numFmtId="164" fontId="19" fillId="0" borderId="9" xfId="0" applyNumberFormat="1" applyFont="1" applyFill="1" applyBorder="1" applyAlignment="1">
      <alignment horizontal="center"/>
    </xf>
    <xf numFmtId="165" fontId="19" fillId="0" borderId="9" xfId="0" applyNumberFormat="1" applyFont="1" applyFill="1" applyBorder="1" applyAlignment="1">
      <alignment horizontal="center"/>
    </xf>
    <xf numFmtId="4" fontId="1"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0" fontId="35" fillId="0" borderId="0" xfId="0" applyFont="1" applyFill="1" applyAlignment="1">
      <alignment horizontal="left"/>
    </xf>
    <xf numFmtId="165" fontId="19" fillId="0" borderId="9" xfId="0" applyNumberFormat="1" applyFont="1" applyBorder="1" applyAlignment="1">
      <alignment horizontal="center"/>
    </xf>
    <xf numFmtId="4" fontId="1" fillId="0" borderId="9" xfId="0" applyNumberFormat="1" applyFont="1" applyBorder="1" applyAlignment="1">
      <alignment horizontal="center"/>
    </xf>
    <xf numFmtId="165" fontId="19" fillId="3" borderId="9" xfId="0" applyNumberFormat="1" applyFont="1" applyFill="1" applyBorder="1" applyAlignment="1">
      <alignment horizontal="center"/>
    </xf>
    <xf numFmtId="4" fontId="1" fillId="3" borderId="9" xfId="0" applyNumberFormat="1" applyFont="1" applyFill="1" applyBorder="1" applyAlignment="1">
      <alignment horizontal="center"/>
    </xf>
    <xf numFmtId="0" fontId="35" fillId="3" borderId="0" xfId="0" applyFont="1" applyFill="1" applyAlignment="1">
      <alignment horizontal="left"/>
    </xf>
    <xf numFmtId="0" fontId="19" fillId="3" borderId="0" xfId="0" applyFont="1" applyFill="1" applyAlignment="1">
      <alignment horizontal="center"/>
    </xf>
    <xf numFmtId="4" fontId="20" fillId="10" borderId="13" xfId="0" applyNumberFormat="1" applyFont="1" applyFill="1" applyBorder="1" applyAlignment="1">
      <alignment horizontal="center"/>
    </xf>
    <xf numFmtId="3" fontId="20" fillId="10" borderId="13" xfId="0" applyNumberFormat="1" applyFont="1" applyFill="1" applyBorder="1" applyAlignment="1">
      <alignment horizontal="center"/>
    </xf>
    <xf numFmtId="0" fontId="20" fillId="3" borderId="0" xfId="0" applyFont="1" applyFill="1" applyAlignment="1">
      <alignment horizontal="center"/>
    </xf>
    <xf numFmtId="0" fontId="20" fillId="3" borderId="0" xfId="0" applyFont="1" applyFill="1" applyBorder="1"/>
    <xf numFmtId="0" fontId="19" fillId="3" borderId="0" xfId="0" applyFont="1" applyFill="1" applyBorder="1"/>
    <xf numFmtId="2" fontId="19" fillId="3" borderId="0" xfId="0" applyNumberFormat="1" applyFont="1" applyFill="1" applyBorder="1" applyAlignment="1">
      <alignment horizontal="center"/>
    </xf>
    <xf numFmtId="1" fontId="20" fillId="4" borderId="9" xfId="0" applyNumberFormat="1" applyFont="1" applyFill="1" applyBorder="1" applyAlignment="1">
      <alignment horizontal="center"/>
    </xf>
    <xf numFmtId="164" fontId="19" fillId="0" borderId="9" xfId="0" applyNumberFormat="1" applyFont="1" applyBorder="1" applyAlignment="1">
      <alignment horizontal="center"/>
    </xf>
    <xf numFmtId="3" fontId="19" fillId="0" borderId="9" xfId="0" applyNumberFormat="1" applyFont="1" applyBorder="1" applyAlignment="1">
      <alignment horizontal="center"/>
    </xf>
    <xf numFmtId="164" fontId="19" fillId="3" borderId="9" xfId="0" applyNumberFormat="1" applyFont="1" applyFill="1" applyBorder="1" applyAlignment="1">
      <alignment horizontal="center"/>
    </xf>
    <xf numFmtId="3" fontId="19" fillId="3" borderId="9" xfId="0" applyNumberFormat="1" applyFont="1" applyFill="1" applyBorder="1" applyAlignment="1">
      <alignment horizontal="center"/>
    </xf>
    <xf numFmtId="4" fontId="20" fillId="10" borderId="6" xfId="0" applyNumberFormat="1" applyFont="1" applyFill="1" applyBorder="1" applyAlignment="1">
      <alignment horizontal="center"/>
    </xf>
    <xf numFmtId="3" fontId="20" fillId="10" borderId="6" xfId="0" applyNumberFormat="1" applyFont="1" applyFill="1" applyBorder="1" applyAlignment="1">
      <alignment horizontal="center"/>
    </xf>
    <xf numFmtId="0" fontId="9" fillId="0" borderId="0" xfId="0" applyFont="1"/>
    <xf numFmtId="0" fontId="1" fillId="0" borderId="9" xfId="0" applyFont="1" applyBorder="1"/>
    <xf numFmtId="1" fontId="19" fillId="0" borderId="0" xfId="0" applyNumberFormat="1" applyFont="1" applyBorder="1" applyAlignment="1">
      <alignment horizontal="center"/>
    </xf>
    <xf numFmtId="3" fontId="9" fillId="9" borderId="6" xfId="0" applyNumberFormat="1" applyFont="1" applyFill="1" applyBorder="1" applyAlignment="1">
      <alignment horizontal="center"/>
    </xf>
    <xf numFmtId="3" fontId="9" fillId="0" borderId="0" xfId="0" applyNumberFormat="1" applyFont="1" applyFill="1" applyBorder="1" applyAlignment="1">
      <alignment horizontal="center"/>
    </xf>
    <xf numFmtId="0" fontId="8" fillId="4" borderId="6" xfId="0" applyFont="1" applyFill="1" applyBorder="1" applyAlignment="1">
      <alignment horizontal="center"/>
    </xf>
    <xf numFmtId="0" fontId="6" fillId="4" borderId="6" xfId="0" applyFont="1" applyFill="1" applyBorder="1" applyAlignment="1">
      <alignment horizontal="center"/>
    </xf>
    <xf numFmtId="0" fontId="8" fillId="0" borderId="9" xfId="0" applyFont="1" applyBorder="1" applyAlignment="1">
      <alignment vertical="center"/>
    </xf>
    <xf numFmtId="3" fontId="19" fillId="0" borderId="7" xfId="0" applyNumberFormat="1" applyFont="1" applyBorder="1" applyAlignment="1">
      <alignment horizontal="center"/>
    </xf>
    <xf numFmtId="4" fontId="29" fillId="0" borderId="7" xfId="0" applyNumberFormat="1" applyFont="1" applyBorder="1" applyAlignment="1">
      <alignment horizontal="center"/>
    </xf>
    <xf numFmtId="4" fontId="29" fillId="0" borderId="9" xfId="0" applyNumberFormat="1" applyFont="1" applyBorder="1" applyAlignment="1">
      <alignment horizontal="center"/>
    </xf>
    <xf numFmtId="0" fontId="19" fillId="9" borderId="0" xfId="0" applyFont="1" applyFill="1" applyAlignment="1">
      <alignment horizontal="center"/>
    </xf>
    <xf numFmtId="3" fontId="19" fillId="0" borderId="10" xfId="0" applyNumberFormat="1" applyFont="1" applyFill="1" applyBorder="1" applyAlignment="1">
      <alignment horizontal="center"/>
    </xf>
    <xf numFmtId="4" fontId="29" fillId="0" borderId="10" xfId="0" applyNumberFormat="1" applyFont="1" applyBorder="1" applyAlignment="1">
      <alignment horizontal="center"/>
    </xf>
    <xf numFmtId="3" fontId="19" fillId="9" borderId="10" xfId="0" applyNumberFormat="1" applyFont="1" applyFill="1" applyBorder="1" applyAlignment="1">
      <alignment horizontal="center"/>
    </xf>
    <xf numFmtId="0" fontId="9" fillId="0" borderId="0" xfId="0" applyFont="1" applyBorder="1"/>
    <xf numFmtId="0" fontId="6" fillId="0" borderId="0" xfId="0" applyFont="1"/>
    <xf numFmtId="0" fontId="8" fillId="9" borderId="6" xfId="0" applyFont="1" applyFill="1" applyBorder="1" applyAlignment="1">
      <alignment horizontal="center"/>
    </xf>
    <xf numFmtId="4" fontId="9" fillId="10" borderId="6" xfId="0" applyNumberFormat="1" applyFont="1" applyFill="1" applyBorder="1" applyAlignment="1">
      <alignment horizontal="center"/>
    </xf>
    <xf numFmtId="0" fontId="6" fillId="0" borderId="0" xfId="0" applyFont="1" applyAlignment="1">
      <alignment horizontal="center"/>
    </xf>
    <xf numFmtId="0" fontId="19" fillId="0" borderId="4" xfId="0" applyFont="1" applyBorder="1" applyAlignment="1">
      <alignment horizontal="center"/>
    </xf>
    <xf numFmtId="1" fontId="20" fillId="0" borderId="0" xfId="0" applyNumberFormat="1" applyFont="1" applyBorder="1" applyAlignment="1">
      <alignment horizontal="center"/>
    </xf>
    <xf numFmtId="4" fontId="16" fillId="10" borderId="6" xfId="0" applyNumberFormat="1" applyFont="1" applyFill="1" applyBorder="1" applyAlignment="1">
      <alignment horizontal="center"/>
    </xf>
    <xf numFmtId="1" fontId="16" fillId="3" borderId="0" xfId="0" applyNumberFormat="1" applyFont="1" applyFill="1" applyBorder="1" applyAlignment="1">
      <alignment horizontal="center"/>
    </xf>
    <xf numFmtId="0" fontId="8" fillId="0" borderId="0" xfId="0" applyFont="1" applyAlignment="1">
      <alignment horizontal="justify" wrapText="1"/>
    </xf>
    <xf numFmtId="0" fontId="19" fillId="0" borderId="0" xfId="0" applyFont="1" applyAlignment="1">
      <alignment wrapText="1"/>
    </xf>
    <xf numFmtId="0" fontId="8" fillId="0" borderId="0" xfId="0" applyFont="1" applyAlignment="1">
      <alignment horizontal="justify"/>
    </xf>
    <xf numFmtId="0" fontId="8" fillId="0" borderId="25" xfId="0" applyFont="1" applyBorder="1" applyAlignment="1">
      <alignment horizontal="justify" wrapText="1"/>
    </xf>
    <xf numFmtId="0" fontId="19" fillId="0" borderId="6" xfId="0" applyFont="1" applyFill="1" applyBorder="1" applyAlignment="1">
      <alignment horizontal="center"/>
    </xf>
    <xf numFmtId="3" fontId="19" fillId="0" borderId="6" xfId="0" applyNumberFormat="1" applyFont="1" applyFill="1" applyBorder="1" applyAlignment="1">
      <alignment horizontal="center"/>
    </xf>
    <xf numFmtId="0" fontId="9"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center" wrapText="1"/>
    </xf>
    <xf numFmtId="0" fontId="12" fillId="0" borderId="0" xfId="0" applyFont="1" applyAlignment="1">
      <alignment horizontal="center"/>
    </xf>
    <xf numFmtId="0" fontId="12" fillId="0" borderId="0" xfId="0" applyFont="1" applyAlignment="1">
      <alignment horizontal="left"/>
    </xf>
    <xf numFmtId="0" fontId="36" fillId="0" borderId="0" xfId="0" applyFont="1" applyAlignment="1">
      <alignment horizontal="center"/>
    </xf>
    <xf numFmtId="3" fontId="37" fillId="9" borderId="17" xfId="0" applyNumberFormat="1" applyFont="1" applyFill="1" applyBorder="1" applyAlignment="1">
      <alignment horizontal="center"/>
    </xf>
    <xf numFmtId="0" fontId="38" fillId="0" borderId="0" xfId="0" applyFont="1" applyAlignment="1">
      <alignment horizontal="center"/>
    </xf>
    <xf numFmtId="3" fontId="37" fillId="0" borderId="0" xfId="0" applyNumberFormat="1" applyFont="1" applyFill="1" applyBorder="1" applyAlignment="1">
      <alignment horizontal="center"/>
    </xf>
    <xf numFmtId="0" fontId="38" fillId="0" borderId="0" xfId="0" applyFont="1" applyBorder="1" applyAlignment="1">
      <alignment horizontal="center"/>
    </xf>
    <xf numFmtId="0" fontId="38" fillId="0" borderId="0" xfId="0" applyFont="1"/>
    <xf numFmtId="3" fontId="39" fillId="0" borderId="19" xfId="0" applyNumberFormat="1" applyFont="1" applyFill="1" applyBorder="1" applyAlignment="1">
      <alignment horizontal="center"/>
    </xf>
    <xf numFmtId="3" fontId="39" fillId="0" borderId="0" xfId="0" applyNumberFormat="1" applyFont="1" applyFill="1" applyBorder="1" applyAlignment="1">
      <alignment horizontal="center"/>
    </xf>
    <xf numFmtId="3" fontId="39" fillId="9" borderId="22" xfId="0" applyNumberFormat="1" applyFont="1" applyFill="1" applyBorder="1" applyAlignment="1">
      <alignment horizontal="center"/>
    </xf>
    <xf numFmtId="14" fontId="40" fillId="0" borderId="0" xfId="0" applyNumberFormat="1" applyFont="1" applyAlignment="1">
      <alignment horizontal="left"/>
    </xf>
    <xf numFmtId="14" fontId="40" fillId="0" borderId="0" xfId="0" applyNumberFormat="1" applyFont="1" applyBorder="1" applyAlignment="1">
      <alignment horizontal="left"/>
    </xf>
    <xf numFmtId="0" fontId="21" fillId="0" borderId="0" xfId="0" applyFont="1" applyFill="1" applyBorder="1" applyAlignment="1">
      <alignment horizontal="left"/>
    </xf>
    <xf numFmtId="0" fontId="40" fillId="0" borderId="0" xfId="0" applyFont="1" applyAlignment="1">
      <alignment horizontal="left"/>
    </xf>
    <xf numFmtId="0" fontId="5" fillId="0" borderId="0" xfId="0" applyFont="1" applyAlignment="1"/>
    <xf numFmtId="0" fontId="6" fillId="0" borderId="24" xfId="0" applyFont="1" applyBorder="1"/>
    <xf numFmtId="0" fontId="6" fillId="0" borderId="24" xfId="0" applyFont="1" applyBorder="1" applyAlignment="1">
      <alignment horizontal="center"/>
    </xf>
    <xf numFmtId="14" fontId="41" fillId="0" borderId="0" xfId="0" applyNumberFormat="1" applyFont="1" applyAlignment="1">
      <alignment horizontal="left"/>
    </xf>
    <xf numFmtId="0" fontId="14" fillId="0" borderId="0" xfId="0" applyFont="1" applyAlignment="1">
      <alignment horizontal="center"/>
    </xf>
    <xf numFmtId="0" fontId="23" fillId="0" borderId="0" xfId="0" applyFont="1" applyBorder="1" applyAlignment="1">
      <alignment horizontal="left" wrapText="1"/>
    </xf>
    <xf numFmtId="0" fontId="12" fillId="0" borderId="0" xfId="0" applyFont="1" applyFill="1" applyAlignment="1">
      <alignment horizontal="left" vertical="center" wrapText="1"/>
    </xf>
    <xf numFmtId="0" fontId="12" fillId="0" borderId="0" xfId="0" applyFont="1" applyAlignment="1">
      <alignment horizontal="left" vertical="center"/>
    </xf>
    <xf numFmtId="0" fontId="6" fillId="0" borderId="0" xfId="0" applyFont="1" applyAlignment="1">
      <alignment horizontal="left"/>
    </xf>
    <xf numFmtId="0" fontId="8" fillId="0" borderId="0" xfId="0" applyFont="1" applyAlignment="1">
      <alignment horizontal="justify" wrapText="1"/>
    </xf>
    <xf numFmtId="0" fontId="19" fillId="0" borderId="0" xfId="0" applyFont="1" applyAlignment="1">
      <alignment wrapText="1"/>
    </xf>
    <xf numFmtId="0" fontId="1" fillId="0" borderId="0" xfId="0" applyFont="1" applyAlignment="1">
      <alignment wrapText="1"/>
    </xf>
    <xf numFmtId="0" fontId="1" fillId="0" borderId="0" xfId="0" applyFont="1" applyAlignment="1">
      <alignment horizontal="center" wrapText="1"/>
    </xf>
    <xf numFmtId="0" fontId="6" fillId="0" borderId="0" xfId="0" applyFont="1" applyAlignment="1">
      <alignment horizontal="left" wrapText="1"/>
    </xf>
    <xf numFmtId="0" fontId="7" fillId="0" borderId="14" xfId="0" applyFont="1" applyFill="1" applyBorder="1" applyAlignment="1">
      <alignment horizontal="left"/>
    </xf>
    <xf numFmtId="0" fontId="7" fillId="0" borderId="15" xfId="0" applyFont="1" applyFill="1" applyBorder="1" applyAlignment="1">
      <alignment horizontal="left"/>
    </xf>
    <xf numFmtId="0" fontId="7" fillId="0" borderId="16" xfId="0" applyFont="1" applyFill="1" applyBorder="1" applyAlignment="1">
      <alignment horizontal="left"/>
    </xf>
    <xf numFmtId="0" fontId="7" fillId="0" borderId="18" xfId="0" applyFont="1" applyFill="1" applyBorder="1" applyAlignment="1">
      <alignment horizontal="left"/>
    </xf>
    <xf numFmtId="0" fontId="7" fillId="0" borderId="9" xfId="0" applyFont="1" applyFill="1" applyBorder="1" applyAlignment="1">
      <alignment horizontal="left"/>
    </xf>
    <xf numFmtId="0" fontId="21" fillId="0" borderId="20" xfId="0" applyFont="1" applyFill="1" applyBorder="1" applyAlignment="1">
      <alignment horizontal="left" wrapText="1"/>
    </xf>
    <xf numFmtId="0" fontId="21" fillId="0" borderId="21" xfId="0" applyFont="1" applyFill="1" applyBorder="1" applyAlignment="1">
      <alignment horizontal="left"/>
    </xf>
    <xf numFmtId="0" fontId="12" fillId="0" borderId="2" xfId="0" applyFont="1" applyBorder="1" applyAlignment="1">
      <alignment horizontal="left" wrapText="1"/>
    </xf>
    <xf numFmtId="0" fontId="16" fillId="11" borderId="3" xfId="0" applyFont="1" applyFill="1" applyBorder="1"/>
    <xf numFmtId="0" fontId="16" fillId="11" borderId="4" xfId="0" applyFont="1" applyFill="1" applyBorder="1"/>
    <xf numFmtId="0" fontId="16" fillId="11" borderId="5" xfId="0" applyFont="1" applyFill="1" applyBorder="1"/>
    <xf numFmtId="0" fontId="5" fillId="0" borderId="24" xfId="0" applyFont="1" applyBorder="1" applyAlignment="1">
      <alignment horizontal="left"/>
    </xf>
    <xf numFmtId="0" fontId="8" fillId="0" borderId="0" xfId="0" applyFont="1" applyAlignment="1">
      <alignment horizontal="left" wrapText="1"/>
    </xf>
    <xf numFmtId="0" fontId="5" fillId="0" borderId="23" xfId="0" applyFont="1" applyBorder="1" applyAlignment="1">
      <alignment horizontal="left"/>
    </xf>
    <xf numFmtId="0" fontId="1" fillId="8" borderId="3" xfId="0" applyFont="1" applyFill="1" applyBorder="1" applyAlignment="1">
      <alignment horizontal="center" wrapText="1"/>
    </xf>
    <xf numFmtId="0" fontId="1" fillId="8" borderId="4" xfId="0" applyFont="1" applyFill="1" applyBorder="1" applyAlignment="1">
      <alignment horizontal="center" wrapText="1"/>
    </xf>
    <xf numFmtId="0" fontId="1" fillId="8" borderId="5" xfId="0" applyFont="1" applyFill="1" applyBorder="1" applyAlignment="1">
      <alignment horizontal="center" wrapText="1"/>
    </xf>
    <xf numFmtId="0" fontId="8" fillId="4" borderId="26" xfId="0" applyFont="1" applyFill="1" applyBorder="1" applyAlignment="1">
      <alignment horizontal="left" wrapText="1"/>
    </xf>
    <xf numFmtId="0" fontId="8" fillId="4" borderId="1" xfId="0" applyFont="1" applyFill="1" applyBorder="1" applyAlignment="1">
      <alignment horizontal="left" wrapText="1"/>
    </xf>
    <xf numFmtId="0" fontId="9" fillId="12" borderId="26" xfId="0" applyFont="1" applyFill="1" applyBorder="1" applyAlignment="1">
      <alignment horizontal="left" wrapText="1"/>
    </xf>
    <xf numFmtId="0" fontId="9" fillId="12"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CC00CC"/>
      <color rgb="FF00FFFF"/>
      <color rgb="FF99CCFF"/>
      <color rgb="FF3399FF"/>
      <color rgb="FF33CCFF"/>
      <color rgb="FF00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4"/>
  <sheetViews>
    <sheetView tabSelected="1" topLeftCell="A358" zoomScaleNormal="100" workbookViewId="0">
      <selection activeCell="F2" sqref="F2:H2"/>
    </sheetView>
  </sheetViews>
  <sheetFormatPr defaultRowHeight="16.5" x14ac:dyDescent="0.3"/>
  <cols>
    <col min="1" max="1" width="3.5703125" style="22" bestFit="1" customWidth="1"/>
    <col min="2" max="2" width="32.7109375" style="23" customWidth="1"/>
    <col min="3" max="3" width="50.7109375" style="23" customWidth="1"/>
    <col min="4" max="5" width="15.7109375" style="24" customWidth="1"/>
    <col min="6" max="6" width="47" style="24" customWidth="1"/>
    <col min="7" max="7" width="13.140625" style="24" customWidth="1"/>
    <col min="8" max="8" width="15.42578125" style="23" bestFit="1" customWidth="1"/>
    <col min="9" max="256" width="9.140625" style="23"/>
    <col min="257" max="257" width="3.5703125" style="23" bestFit="1" customWidth="1"/>
    <col min="258" max="258" width="32.7109375" style="23" customWidth="1"/>
    <col min="259" max="259" width="50.7109375" style="23" customWidth="1"/>
    <col min="260" max="263" width="15.7109375" style="23" customWidth="1"/>
    <col min="264" max="264" width="12.7109375" style="23" customWidth="1"/>
    <col min="265" max="512" width="9.140625" style="23"/>
    <col min="513" max="513" width="3.5703125" style="23" bestFit="1" customWidth="1"/>
    <col min="514" max="514" width="32.7109375" style="23" customWidth="1"/>
    <col min="515" max="515" width="50.7109375" style="23" customWidth="1"/>
    <col min="516" max="519" width="15.7109375" style="23" customWidth="1"/>
    <col min="520" max="520" width="12.7109375" style="23" customWidth="1"/>
    <col min="521" max="768" width="9.140625" style="23"/>
    <col min="769" max="769" width="3.5703125" style="23" bestFit="1" customWidth="1"/>
    <col min="770" max="770" width="32.7109375" style="23" customWidth="1"/>
    <col min="771" max="771" width="50.7109375" style="23" customWidth="1"/>
    <col min="772" max="775" width="15.7109375" style="23" customWidth="1"/>
    <col min="776" max="776" width="12.7109375" style="23" customWidth="1"/>
    <col min="777" max="1024" width="9.140625" style="23"/>
    <col min="1025" max="1025" width="3.5703125" style="23" bestFit="1" customWidth="1"/>
    <col min="1026" max="1026" width="32.7109375" style="23" customWidth="1"/>
    <col min="1027" max="1027" width="50.7109375" style="23" customWidth="1"/>
    <col min="1028" max="1031" width="15.7109375" style="23" customWidth="1"/>
    <col min="1032" max="1032" width="12.7109375" style="23" customWidth="1"/>
    <col min="1033" max="1280" width="9.140625" style="23"/>
    <col min="1281" max="1281" width="3.5703125" style="23" bestFit="1" customWidth="1"/>
    <col min="1282" max="1282" width="32.7109375" style="23" customWidth="1"/>
    <col min="1283" max="1283" width="50.7109375" style="23" customWidth="1"/>
    <col min="1284" max="1287" width="15.7109375" style="23" customWidth="1"/>
    <col min="1288" max="1288" width="12.7109375" style="23" customWidth="1"/>
    <col min="1289" max="1536" width="9.140625" style="23"/>
    <col min="1537" max="1537" width="3.5703125" style="23" bestFit="1" customWidth="1"/>
    <col min="1538" max="1538" width="32.7109375" style="23" customWidth="1"/>
    <col min="1539" max="1539" width="50.7109375" style="23" customWidth="1"/>
    <col min="1540" max="1543" width="15.7109375" style="23" customWidth="1"/>
    <col min="1544" max="1544" width="12.7109375" style="23" customWidth="1"/>
    <col min="1545" max="1792" width="9.140625" style="23"/>
    <col min="1793" max="1793" width="3.5703125" style="23" bestFit="1" customWidth="1"/>
    <col min="1794" max="1794" width="32.7109375" style="23" customWidth="1"/>
    <col min="1795" max="1795" width="50.7109375" style="23" customWidth="1"/>
    <col min="1796" max="1799" width="15.7109375" style="23" customWidth="1"/>
    <col min="1800" max="1800" width="12.7109375" style="23" customWidth="1"/>
    <col min="1801" max="2048" width="9.140625" style="23"/>
    <col min="2049" max="2049" width="3.5703125" style="23" bestFit="1" customWidth="1"/>
    <col min="2050" max="2050" width="32.7109375" style="23" customWidth="1"/>
    <col min="2051" max="2051" width="50.7109375" style="23" customWidth="1"/>
    <col min="2052" max="2055" width="15.7109375" style="23" customWidth="1"/>
    <col min="2056" max="2056" width="12.7109375" style="23" customWidth="1"/>
    <col min="2057" max="2304" width="9.140625" style="23"/>
    <col min="2305" max="2305" width="3.5703125" style="23" bestFit="1" customWidth="1"/>
    <col min="2306" max="2306" width="32.7109375" style="23" customWidth="1"/>
    <col min="2307" max="2307" width="50.7109375" style="23" customWidth="1"/>
    <col min="2308" max="2311" width="15.7109375" style="23" customWidth="1"/>
    <col min="2312" max="2312" width="12.7109375" style="23" customWidth="1"/>
    <col min="2313" max="2560" width="9.140625" style="23"/>
    <col min="2561" max="2561" width="3.5703125" style="23" bestFit="1" customWidth="1"/>
    <col min="2562" max="2562" width="32.7109375" style="23" customWidth="1"/>
    <col min="2563" max="2563" width="50.7109375" style="23" customWidth="1"/>
    <col min="2564" max="2567" width="15.7109375" style="23" customWidth="1"/>
    <col min="2568" max="2568" width="12.7109375" style="23" customWidth="1"/>
    <col min="2569" max="2816" width="9.140625" style="23"/>
    <col min="2817" max="2817" width="3.5703125" style="23" bestFit="1" customWidth="1"/>
    <col min="2818" max="2818" width="32.7109375" style="23" customWidth="1"/>
    <col min="2819" max="2819" width="50.7109375" style="23" customWidth="1"/>
    <col min="2820" max="2823" width="15.7109375" style="23" customWidth="1"/>
    <col min="2824" max="2824" width="12.7109375" style="23" customWidth="1"/>
    <col min="2825" max="3072" width="9.140625" style="23"/>
    <col min="3073" max="3073" width="3.5703125" style="23" bestFit="1" customWidth="1"/>
    <col min="3074" max="3074" width="32.7109375" style="23" customWidth="1"/>
    <col min="3075" max="3075" width="50.7109375" style="23" customWidth="1"/>
    <col min="3076" max="3079" width="15.7109375" style="23" customWidth="1"/>
    <col min="3080" max="3080" width="12.7109375" style="23" customWidth="1"/>
    <col min="3081" max="3328" width="9.140625" style="23"/>
    <col min="3329" max="3329" width="3.5703125" style="23" bestFit="1" customWidth="1"/>
    <col min="3330" max="3330" width="32.7109375" style="23" customWidth="1"/>
    <col min="3331" max="3331" width="50.7109375" style="23" customWidth="1"/>
    <col min="3332" max="3335" width="15.7109375" style="23" customWidth="1"/>
    <col min="3336" max="3336" width="12.7109375" style="23" customWidth="1"/>
    <col min="3337" max="3584" width="9.140625" style="23"/>
    <col min="3585" max="3585" width="3.5703125" style="23" bestFit="1" customWidth="1"/>
    <col min="3586" max="3586" width="32.7109375" style="23" customWidth="1"/>
    <col min="3587" max="3587" width="50.7109375" style="23" customWidth="1"/>
    <col min="3588" max="3591" width="15.7109375" style="23" customWidth="1"/>
    <col min="3592" max="3592" width="12.7109375" style="23" customWidth="1"/>
    <col min="3593" max="3840" width="9.140625" style="23"/>
    <col min="3841" max="3841" width="3.5703125" style="23" bestFit="1" customWidth="1"/>
    <col min="3842" max="3842" width="32.7109375" style="23" customWidth="1"/>
    <col min="3843" max="3843" width="50.7109375" style="23" customWidth="1"/>
    <col min="3844" max="3847" width="15.7109375" style="23" customWidth="1"/>
    <col min="3848" max="3848" width="12.7109375" style="23" customWidth="1"/>
    <col min="3849" max="4096" width="9.140625" style="23"/>
    <col min="4097" max="4097" width="3.5703125" style="23" bestFit="1" customWidth="1"/>
    <col min="4098" max="4098" width="32.7109375" style="23" customWidth="1"/>
    <col min="4099" max="4099" width="50.7109375" style="23" customWidth="1"/>
    <col min="4100" max="4103" width="15.7109375" style="23" customWidth="1"/>
    <col min="4104" max="4104" width="12.7109375" style="23" customWidth="1"/>
    <col min="4105" max="4352" width="9.140625" style="23"/>
    <col min="4353" max="4353" width="3.5703125" style="23" bestFit="1" customWidth="1"/>
    <col min="4354" max="4354" width="32.7109375" style="23" customWidth="1"/>
    <col min="4355" max="4355" width="50.7109375" style="23" customWidth="1"/>
    <col min="4356" max="4359" width="15.7109375" style="23" customWidth="1"/>
    <col min="4360" max="4360" width="12.7109375" style="23" customWidth="1"/>
    <col min="4361" max="4608" width="9.140625" style="23"/>
    <col min="4609" max="4609" width="3.5703125" style="23" bestFit="1" customWidth="1"/>
    <col min="4610" max="4610" width="32.7109375" style="23" customWidth="1"/>
    <col min="4611" max="4611" width="50.7109375" style="23" customWidth="1"/>
    <col min="4612" max="4615" width="15.7109375" style="23" customWidth="1"/>
    <col min="4616" max="4616" width="12.7109375" style="23" customWidth="1"/>
    <col min="4617" max="4864" width="9.140625" style="23"/>
    <col min="4865" max="4865" width="3.5703125" style="23" bestFit="1" customWidth="1"/>
    <col min="4866" max="4866" width="32.7109375" style="23" customWidth="1"/>
    <col min="4867" max="4867" width="50.7109375" style="23" customWidth="1"/>
    <col min="4868" max="4871" width="15.7109375" style="23" customWidth="1"/>
    <col min="4872" max="4872" width="12.7109375" style="23" customWidth="1"/>
    <col min="4873" max="5120" width="9.140625" style="23"/>
    <col min="5121" max="5121" width="3.5703125" style="23" bestFit="1" customWidth="1"/>
    <col min="5122" max="5122" width="32.7109375" style="23" customWidth="1"/>
    <col min="5123" max="5123" width="50.7109375" style="23" customWidth="1"/>
    <col min="5124" max="5127" width="15.7109375" style="23" customWidth="1"/>
    <col min="5128" max="5128" width="12.7109375" style="23" customWidth="1"/>
    <col min="5129" max="5376" width="9.140625" style="23"/>
    <col min="5377" max="5377" width="3.5703125" style="23" bestFit="1" customWidth="1"/>
    <col min="5378" max="5378" width="32.7109375" style="23" customWidth="1"/>
    <col min="5379" max="5379" width="50.7109375" style="23" customWidth="1"/>
    <col min="5380" max="5383" width="15.7109375" style="23" customWidth="1"/>
    <col min="5384" max="5384" width="12.7109375" style="23" customWidth="1"/>
    <col min="5385" max="5632" width="9.140625" style="23"/>
    <col min="5633" max="5633" width="3.5703125" style="23" bestFit="1" customWidth="1"/>
    <col min="5634" max="5634" width="32.7109375" style="23" customWidth="1"/>
    <col min="5635" max="5635" width="50.7109375" style="23" customWidth="1"/>
    <col min="5636" max="5639" width="15.7109375" style="23" customWidth="1"/>
    <col min="5640" max="5640" width="12.7109375" style="23" customWidth="1"/>
    <col min="5641" max="5888" width="9.140625" style="23"/>
    <col min="5889" max="5889" width="3.5703125" style="23" bestFit="1" customWidth="1"/>
    <col min="5890" max="5890" width="32.7109375" style="23" customWidth="1"/>
    <col min="5891" max="5891" width="50.7109375" style="23" customWidth="1"/>
    <col min="5892" max="5895" width="15.7109375" style="23" customWidth="1"/>
    <col min="5896" max="5896" width="12.7109375" style="23" customWidth="1"/>
    <col min="5897" max="6144" width="9.140625" style="23"/>
    <col min="6145" max="6145" width="3.5703125" style="23" bestFit="1" customWidth="1"/>
    <col min="6146" max="6146" width="32.7109375" style="23" customWidth="1"/>
    <col min="6147" max="6147" width="50.7109375" style="23" customWidth="1"/>
    <col min="6148" max="6151" width="15.7109375" style="23" customWidth="1"/>
    <col min="6152" max="6152" width="12.7109375" style="23" customWidth="1"/>
    <col min="6153" max="6400" width="9.140625" style="23"/>
    <col min="6401" max="6401" width="3.5703125" style="23" bestFit="1" customWidth="1"/>
    <col min="6402" max="6402" width="32.7109375" style="23" customWidth="1"/>
    <col min="6403" max="6403" width="50.7109375" style="23" customWidth="1"/>
    <col min="6404" max="6407" width="15.7109375" style="23" customWidth="1"/>
    <col min="6408" max="6408" width="12.7109375" style="23" customWidth="1"/>
    <col min="6409" max="6656" width="9.140625" style="23"/>
    <col min="6657" max="6657" width="3.5703125" style="23" bestFit="1" customWidth="1"/>
    <col min="6658" max="6658" width="32.7109375" style="23" customWidth="1"/>
    <col min="6659" max="6659" width="50.7109375" style="23" customWidth="1"/>
    <col min="6660" max="6663" width="15.7109375" style="23" customWidth="1"/>
    <col min="6664" max="6664" width="12.7109375" style="23" customWidth="1"/>
    <col min="6665" max="6912" width="9.140625" style="23"/>
    <col min="6913" max="6913" width="3.5703125" style="23" bestFit="1" customWidth="1"/>
    <col min="6914" max="6914" width="32.7109375" style="23" customWidth="1"/>
    <col min="6915" max="6915" width="50.7109375" style="23" customWidth="1"/>
    <col min="6916" max="6919" width="15.7109375" style="23" customWidth="1"/>
    <col min="6920" max="6920" width="12.7109375" style="23" customWidth="1"/>
    <col min="6921" max="7168" width="9.140625" style="23"/>
    <col min="7169" max="7169" width="3.5703125" style="23" bestFit="1" customWidth="1"/>
    <col min="7170" max="7170" width="32.7109375" style="23" customWidth="1"/>
    <col min="7171" max="7171" width="50.7109375" style="23" customWidth="1"/>
    <col min="7172" max="7175" width="15.7109375" style="23" customWidth="1"/>
    <col min="7176" max="7176" width="12.7109375" style="23" customWidth="1"/>
    <col min="7177" max="7424" width="9.140625" style="23"/>
    <col min="7425" max="7425" width="3.5703125" style="23" bestFit="1" customWidth="1"/>
    <col min="7426" max="7426" width="32.7109375" style="23" customWidth="1"/>
    <col min="7427" max="7427" width="50.7109375" style="23" customWidth="1"/>
    <col min="7428" max="7431" width="15.7109375" style="23" customWidth="1"/>
    <col min="7432" max="7432" width="12.7109375" style="23" customWidth="1"/>
    <col min="7433" max="7680" width="9.140625" style="23"/>
    <col min="7681" max="7681" width="3.5703125" style="23" bestFit="1" customWidth="1"/>
    <col min="7682" max="7682" width="32.7109375" style="23" customWidth="1"/>
    <col min="7683" max="7683" width="50.7109375" style="23" customWidth="1"/>
    <col min="7684" max="7687" width="15.7109375" style="23" customWidth="1"/>
    <col min="7688" max="7688" width="12.7109375" style="23" customWidth="1"/>
    <col min="7689" max="7936" width="9.140625" style="23"/>
    <col min="7937" max="7937" width="3.5703125" style="23" bestFit="1" customWidth="1"/>
    <col min="7938" max="7938" width="32.7109375" style="23" customWidth="1"/>
    <col min="7939" max="7939" width="50.7109375" style="23" customWidth="1"/>
    <col min="7940" max="7943" width="15.7109375" style="23" customWidth="1"/>
    <col min="7944" max="7944" width="12.7109375" style="23" customWidth="1"/>
    <col min="7945" max="8192" width="9.140625" style="23"/>
    <col min="8193" max="8193" width="3.5703125" style="23" bestFit="1" customWidth="1"/>
    <col min="8194" max="8194" width="32.7109375" style="23" customWidth="1"/>
    <col min="8195" max="8195" width="50.7109375" style="23" customWidth="1"/>
    <col min="8196" max="8199" width="15.7109375" style="23" customWidth="1"/>
    <col min="8200" max="8200" width="12.7109375" style="23" customWidth="1"/>
    <col min="8201" max="8448" width="9.140625" style="23"/>
    <col min="8449" max="8449" width="3.5703125" style="23" bestFit="1" customWidth="1"/>
    <col min="8450" max="8450" width="32.7109375" style="23" customWidth="1"/>
    <col min="8451" max="8451" width="50.7109375" style="23" customWidth="1"/>
    <col min="8452" max="8455" width="15.7109375" style="23" customWidth="1"/>
    <col min="8456" max="8456" width="12.7109375" style="23" customWidth="1"/>
    <col min="8457" max="8704" width="9.140625" style="23"/>
    <col min="8705" max="8705" width="3.5703125" style="23" bestFit="1" customWidth="1"/>
    <col min="8706" max="8706" width="32.7109375" style="23" customWidth="1"/>
    <col min="8707" max="8707" width="50.7109375" style="23" customWidth="1"/>
    <col min="8708" max="8711" width="15.7109375" style="23" customWidth="1"/>
    <col min="8712" max="8712" width="12.7109375" style="23" customWidth="1"/>
    <col min="8713" max="8960" width="9.140625" style="23"/>
    <col min="8961" max="8961" width="3.5703125" style="23" bestFit="1" customWidth="1"/>
    <col min="8962" max="8962" width="32.7109375" style="23" customWidth="1"/>
    <col min="8963" max="8963" width="50.7109375" style="23" customWidth="1"/>
    <col min="8964" max="8967" width="15.7109375" style="23" customWidth="1"/>
    <col min="8968" max="8968" width="12.7109375" style="23" customWidth="1"/>
    <col min="8969" max="9216" width="9.140625" style="23"/>
    <col min="9217" max="9217" width="3.5703125" style="23" bestFit="1" customWidth="1"/>
    <col min="9218" max="9218" width="32.7109375" style="23" customWidth="1"/>
    <col min="9219" max="9219" width="50.7109375" style="23" customWidth="1"/>
    <col min="9220" max="9223" width="15.7109375" style="23" customWidth="1"/>
    <col min="9224" max="9224" width="12.7109375" style="23" customWidth="1"/>
    <col min="9225" max="9472" width="9.140625" style="23"/>
    <col min="9473" max="9473" width="3.5703125" style="23" bestFit="1" customWidth="1"/>
    <col min="9474" max="9474" width="32.7109375" style="23" customWidth="1"/>
    <col min="9475" max="9475" width="50.7109375" style="23" customWidth="1"/>
    <col min="9476" max="9479" width="15.7109375" style="23" customWidth="1"/>
    <col min="9480" max="9480" width="12.7109375" style="23" customWidth="1"/>
    <col min="9481" max="9728" width="9.140625" style="23"/>
    <col min="9729" max="9729" width="3.5703125" style="23" bestFit="1" customWidth="1"/>
    <col min="9730" max="9730" width="32.7109375" style="23" customWidth="1"/>
    <col min="9731" max="9731" width="50.7109375" style="23" customWidth="1"/>
    <col min="9732" max="9735" width="15.7109375" style="23" customWidth="1"/>
    <col min="9736" max="9736" width="12.7109375" style="23" customWidth="1"/>
    <col min="9737" max="9984" width="9.140625" style="23"/>
    <col min="9985" max="9985" width="3.5703125" style="23" bestFit="1" customWidth="1"/>
    <col min="9986" max="9986" width="32.7109375" style="23" customWidth="1"/>
    <col min="9987" max="9987" width="50.7109375" style="23" customWidth="1"/>
    <col min="9988" max="9991" width="15.7109375" style="23" customWidth="1"/>
    <col min="9992" max="9992" width="12.7109375" style="23" customWidth="1"/>
    <col min="9993" max="10240" width="9.140625" style="23"/>
    <col min="10241" max="10241" width="3.5703125" style="23" bestFit="1" customWidth="1"/>
    <col min="10242" max="10242" width="32.7109375" style="23" customWidth="1"/>
    <col min="10243" max="10243" width="50.7109375" style="23" customWidth="1"/>
    <col min="10244" max="10247" width="15.7109375" style="23" customWidth="1"/>
    <col min="10248" max="10248" width="12.7109375" style="23" customWidth="1"/>
    <col min="10249" max="10496" width="9.140625" style="23"/>
    <col min="10497" max="10497" width="3.5703125" style="23" bestFit="1" customWidth="1"/>
    <col min="10498" max="10498" width="32.7109375" style="23" customWidth="1"/>
    <col min="10499" max="10499" width="50.7109375" style="23" customWidth="1"/>
    <col min="10500" max="10503" width="15.7109375" style="23" customWidth="1"/>
    <col min="10504" max="10504" width="12.7109375" style="23" customWidth="1"/>
    <col min="10505" max="10752" width="9.140625" style="23"/>
    <col min="10753" max="10753" width="3.5703125" style="23" bestFit="1" customWidth="1"/>
    <col min="10754" max="10754" width="32.7109375" style="23" customWidth="1"/>
    <col min="10755" max="10755" width="50.7109375" style="23" customWidth="1"/>
    <col min="10756" max="10759" width="15.7109375" style="23" customWidth="1"/>
    <col min="10760" max="10760" width="12.7109375" style="23" customWidth="1"/>
    <col min="10761" max="11008" width="9.140625" style="23"/>
    <col min="11009" max="11009" width="3.5703125" style="23" bestFit="1" customWidth="1"/>
    <col min="11010" max="11010" width="32.7109375" style="23" customWidth="1"/>
    <col min="11011" max="11011" width="50.7109375" style="23" customWidth="1"/>
    <col min="11012" max="11015" width="15.7109375" style="23" customWidth="1"/>
    <col min="11016" max="11016" width="12.7109375" style="23" customWidth="1"/>
    <col min="11017" max="11264" width="9.140625" style="23"/>
    <col min="11265" max="11265" width="3.5703125" style="23" bestFit="1" customWidth="1"/>
    <col min="11266" max="11266" width="32.7109375" style="23" customWidth="1"/>
    <col min="11267" max="11267" width="50.7109375" style="23" customWidth="1"/>
    <col min="11268" max="11271" width="15.7109375" style="23" customWidth="1"/>
    <col min="11272" max="11272" width="12.7109375" style="23" customWidth="1"/>
    <col min="11273" max="11520" width="9.140625" style="23"/>
    <col min="11521" max="11521" width="3.5703125" style="23" bestFit="1" customWidth="1"/>
    <col min="11522" max="11522" width="32.7109375" style="23" customWidth="1"/>
    <col min="11523" max="11523" width="50.7109375" style="23" customWidth="1"/>
    <col min="11524" max="11527" width="15.7109375" style="23" customWidth="1"/>
    <col min="11528" max="11528" width="12.7109375" style="23" customWidth="1"/>
    <col min="11529" max="11776" width="9.140625" style="23"/>
    <col min="11777" max="11777" width="3.5703125" style="23" bestFit="1" customWidth="1"/>
    <col min="11778" max="11778" width="32.7109375" style="23" customWidth="1"/>
    <col min="11779" max="11779" width="50.7109375" style="23" customWidth="1"/>
    <col min="11780" max="11783" width="15.7109375" style="23" customWidth="1"/>
    <col min="11784" max="11784" width="12.7109375" style="23" customWidth="1"/>
    <col min="11785" max="12032" width="9.140625" style="23"/>
    <col min="12033" max="12033" width="3.5703125" style="23" bestFit="1" customWidth="1"/>
    <col min="12034" max="12034" width="32.7109375" style="23" customWidth="1"/>
    <col min="12035" max="12035" width="50.7109375" style="23" customWidth="1"/>
    <col min="12036" max="12039" width="15.7109375" style="23" customWidth="1"/>
    <col min="12040" max="12040" width="12.7109375" style="23" customWidth="1"/>
    <col min="12041" max="12288" width="9.140625" style="23"/>
    <col min="12289" max="12289" width="3.5703125" style="23" bestFit="1" customWidth="1"/>
    <col min="12290" max="12290" width="32.7109375" style="23" customWidth="1"/>
    <col min="12291" max="12291" width="50.7109375" style="23" customWidth="1"/>
    <col min="12292" max="12295" width="15.7109375" style="23" customWidth="1"/>
    <col min="12296" max="12296" width="12.7109375" style="23" customWidth="1"/>
    <col min="12297" max="12544" width="9.140625" style="23"/>
    <col min="12545" max="12545" width="3.5703125" style="23" bestFit="1" customWidth="1"/>
    <col min="12546" max="12546" width="32.7109375" style="23" customWidth="1"/>
    <col min="12547" max="12547" width="50.7109375" style="23" customWidth="1"/>
    <col min="12548" max="12551" width="15.7109375" style="23" customWidth="1"/>
    <col min="12552" max="12552" width="12.7109375" style="23" customWidth="1"/>
    <col min="12553" max="12800" width="9.140625" style="23"/>
    <col min="12801" max="12801" width="3.5703125" style="23" bestFit="1" customWidth="1"/>
    <col min="12802" max="12802" width="32.7109375" style="23" customWidth="1"/>
    <col min="12803" max="12803" width="50.7109375" style="23" customWidth="1"/>
    <col min="12804" max="12807" width="15.7109375" style="23" customWidth="1"/>
    <col min="12808" max="12808" width="12.7109375" style="23" customWidth="1"/>
    <col min="12809" max="13056" width="9.140625" style="23"/>
    <col min="13057" max="13057" width="3.5703125" style="23" bestFit="1" customWidth="1"/>
    <col min="13058" max="13058" width="32.7109375" style="23" customWidth="1"/>
    <col min="13059" max="13059" width="50.7109375" style="23" customWidth="1"/>
    <col min="13060" max="13063" width="15.7109375" style="23" customWidth="1"/>
    <col min="13064" max="13064" width="12.7109375" style="23" customWidth="1"/>
    <col min="13065" max="13312" width="9.140625" style="23"/>
    <col min="13313" max="13313" width="3.5703125" style="23" bestFit="1" customWidth="1"/>
    <col min="13314" max="13314" width="32.7109375" style="23" customWidth="1"/>
    <col min="13315" max="13315" width="50.7109375" style="23" customWidth="1"/>
    <col min="13316" max="13319" width="15.7109375" style="23" customWidth="1"/>
    <col min="13320" max="13320" width="12.7109375" style="23" customWidth="1"/>
    <col min="13321" max="13568" width="9.140625" style="23"/>
    <col min="13569" max="13569" width="3.5703125" style="23" bestFit="1" customWidth="1"/>
    <col min="13570" max="13570" width="32.7109375" style="23" customWidth="1"/>
    <col min="13571" max="13571" width="50.7109375" style="23" customWidth="1"/>
    <col min="13572" max="13575" width="15.7109375" style="23" customWidth="1"/>
    <col min="13576" max="13576" width="12.7109375" style="23" customWidth="1"/>
    <col min="13577" max="13824" width="9.140625" style="23"/>
    <col min="13825" max="13825" width="3.5703125" style="23" bestFit="1" customWidth="1"/>
    <col min="13826" max="13826" width="32.7109375" style="23" customWidth="1"/>
    <col min="13827" max="13827" width="50.7109375" style="23" customWidth="1"/>
    <col min="13828" max="13831" width="15.7109375" style="23" customWidth="1"/>
    <col min="13832" max="13832" width="12.7109375" style="23" customWidth="1"/>
    <col min="13833" max="14080" width="9.140625" style="23"/>
    <col min="14081" max="14081" width="3.5703125" style="23" bestFit="1" customWidth="1"/>
    <col min="14082" max="14082" width="32.7109375" style="23" customWidth="1"/>
    <col min="14083" max="14083" width="50.7109375" style="23" customWidth="1"/>
    <col min="14084" max="14087" width="15.7109375" style="23" customWidth="1"/>
    <col min="14088" max="14088" width="12.7109375" style="23" customWidth="1"/>
    <col min="14089" max="14336" width="9.140625" style="23"/>
    <col min="14337" max="14337" width="3.5703125" style="23" bestFit="1" customWidth="1"/>
    <col min="14338" max="14338" width="32.7109375" style="23" customWidth="1"/>
    <col min="14339" max="14339" width="50.7109375" style="23" customWidth="1"/>
    <col min="14340" max="14343" width="15.7109375" style="23" customWidth="1"/>
    <col min="14344" max="14344" width="12.7109375" style="23" customWidth="1"/>
    <col min="14345" max="14592" width="9.140625" style="23"/>
    <col min="14593" max="14593" width="3.5703125" style="23" bestFit="1" customWidth="1"/>
    <col min="14594" max="14594" width="32.7109375" style="23" customWidth="1"/>
    <col min="14595" max="14595" width="50.7109375" style="23" customWidth="1"/>
    <col min="14596" max="14599" width="15.7109375" style="23" customWidth="1"/>
    <col min="14600" max="14600" width="12.7109375" style="23" customWidth="1"/>
    <col min="14601" max="14848" width="9.140625" style="23"/>
    <col min="14849" max="14849" width="3.5703125" style="23" bestFit="1" customWidth="1"/>
    <col min="14850" max="14850" width="32.7109375" style="23" customWidth="1"/>
    <col min="14851" max="14851" width="50.7109375" style="23" customWidth="1"/>
    <col min="14852" max="14855" width="15.7109375" style="23" customWidth="1"/>
    <col min="14856" max="14856" width="12.7109375" style="23" customWidth="1"/>
    <col min="14857" max="15104" width="9.140625" style="23"/>
    <col min="15105" max="15105" width="3.5703125" style="23" bestFit="1" customWidth="1"/>
    <col min="15106" max="15106" width="32.7109375" style="23" customWidth="1"/>
    <col min="15107" max="15107" width="50.7109375" style="23" customWidth="1"/>
    <col min="15108" max="15111" width="15.7109375" style="23" customWidth="1"/>
    <col min="15112" max="15112" width="12.7109375" style="23" customWidth="1"/>
    <col min="15113" max="15360" width="9.140625" style="23"/>
    <col min="15361" max="15361" width="3.5703125" style="23" bestFit="1" customWidth="1"/>
    <col min="15362" max="15362" width="32.7109375" style="23" customWidth="1"/>
    <col min="15363" max="15363" width="50.7109375" style="23" customWidth="1"/>
    <col min="15364" max="15367" width="15.7109375" style="23" customWidth="1"/>
    <col min="15368" max="15368" width="12.7109375" style="23" customWidth="1"/>
    <col min="15369" max="15616" width="9.140625" style="23"/>
    <col min="15617" max="15617" width="3.5703125" style="23" bestFit="1" customWidth="1"/>
    <col min="15618" max="15618" width="32.7109375" style="23" customWidth="1"/>
    <col min="15619" max="15619" width="50.7109375" style="23" customWidth="1"/>
    <col min="15620" max="15623" width="15.7109375" style="23" customWidth="1"/>
    <col min="15624" max="15624" width="12.7109375" style="23" customWidth="1"/>
    <col min="15625" max="15872" width="9.140625" style="23"/>
    <col min="15873" max="15873" width="3.5703125" style="23" bestFit="1" customWidth="1"/>
    <col min="15874" max="15874" width="32.7109375" style="23" customWidth="1"/>
    <col min="15875" max="15875" width="50.7109375" style="23" customWidth="1"/>
    <col min="15876" max="15879" width="15.7109375" style="23" customWidth="1"/>
    <col min="15880" max="15880" width="12.7109375" style="23" customWidth="1"/>
    <col min="15881" max="16128" width="9.140625" style="23"/>
    <col min="16129" max="16129" width="3.5703125" style="23" bestFit="1" customWidth="1"/>
    <col min="16130" max="16130" width="32.7109375" style="23" customWidth="1"/>
    <col min="16131" max="16131" width="50.7109375" style="23" customWidth="1"/>
    <col min="16132" max="16135" width="15.7109375" style="23" customWidth="1"/>
    <col min="16136" max="16136" width="12.7109375" style="23" customWidth="1"/>
    <col min="16137" max="16384" width="9.140625" style="23"/>
  </cols>
  <sheetData>
    <row r="1" spans="1:8" s="21" customFormat="1" ht="52.5" customHeight="1" x14ac:dyDescent="0.3">
      <c r="A1" s="18" t="s">
        <v>0</v>
      </c>
      <c r="B1" s="19"/>
      <c r="C1" s="20"/>
    </row>
    <row r="2" spans="1:8" ht="46.5" customHeight="1" x14ac:dyDescent="0.3">
      <c r="F2" s="212"/>
      <c r="G2" s="213"/>
      <c r="H2" s="213"/>
    </row>
    <row r="5" spans="1:8" s="26" customFormat="1" ht="18" x14ac:dyDescent="0.25">
      <c r="A5" s="25"/>
      <c r="C5" s="210" t="s">
        <v>94</v>
      </c>
      <c r="D5" s="210"/>
      <c r="E5" s="210"/>
      <c r="F5" s="27"/>
      <c r="G5" s="28" t="s">
        <v>93</v>
      </c>
    </row>
    <row r="7" spans="1:8" x14ac:dyDescent="0.3">
      <c r="G7" s="23"/>
    </row>
    <row r="8" spans="1:8" s="21" customFormat="1" x14ac:dyDescent="0.3">
      <c r="A8" s="19"/>
      <c r="B8" s="19"/>
      <c r="C8" s="29"/>
      <c r="D8" s="29"/>
      <c r="E8" s="29"/>
      <c r="F8" s="29"/>
      <c r="G8" s="29"/>
      <c r="H8" s="29"/>
    </row>
    <row r="9" spans="1:8" s="35" customFormat="1" ht="38.25" customHeight="1" thickBot="1" x14ac:dyDescent="0.35">
      <c r="A9" s="30"/>
      <c r="B9" s="211" t="s">
        <v>95</v>
      </c>
      <c r="C9" s="211"/>
      <c r="D9" s="31"/>
      <c r="E9" s="32"/>
      <c r="F9" s="33"/>
      <c r="G9" s="33"/>
      <c r="H9" s="34"/>
    </row>
    <row r="10" spans="1:8" s="35" customFormat="1" ht="19.5" thickBot="1" x14ac:dyDescent="0.35">
      <c r="A10" s="30"/>
      <c r="B10" s="36"/>
      <c r="C10" s="37"/>
      <c r="D10" s="38"/>
      <c r="E10" s="39"/>
      <c r="F10" s="40"/>
      <c r="G10" s="40"/>
      <c r="H10" s="41"/>
    </row>
    <row r="11" spans="1:8" s="35" customFormat="1" ht="19.5" thickBot="1" x14ac:dyDescent="0.35">
      <c r="A11" s="30"/>
      <c r="B11" s="36"/>
      <c r="C11" s="37"/>
      <c r="D11" s="42"/>
      <c r="E11" s="43"/>
      <c r="F11" s="44"/>
      <c r="G11" s="44"/>
      <c r="H11" s="45"/>
    </row>
    <row r="12" spans="1:8" ht="39.75" customHeight="1" thickBot="1" x14ac:dyDescent="0.35">
      <c r="D12" s="227"/>
      <c r="E12" s="227"/>
      <c r="F12" s="227"/>
      <c r="G12" s="227"/>
      <c r="H12" s="227"/>
    </row>
    <row r="13" spans="1:8" s="49" customFormat="1" ht="18.75" thickBot="1" x14ac:dyDescent="0.3">
      <c r="A13" s="46" t="s">
        <v>1</v>
      </c>
      <c r="B13" s="228" t="s">
        <v>2</v>
      </c>
      <c r="C13" s="229"/>
      <c r="D13" s="229"/>
      <c r="E13" s="230"/>
      <c r="F13" s="47"/>
      <c r="G13" s="48">
        <v>0.4</v>
      </c>
    </row>
    <row r="14" spans="1:8" s="55" customFormat="1" ht="17.25" thickBot="1" x14ac:dyDescent="0.35">
      <c r="A14" s="50"/>
      <c r="B14" s="51"/>
      <c r="C14" s="52"/>
      <c r="D14" s="52"/>
      <c r="E14" s="52"/>
      <c r="F14" s="53"/>
      <c r="G14" s="54"/>
    </row>
    <row r="15" spans="1:8" ht="48.75" thickBot="1" x14ac:dyDescent="0.35">
      <c r="A15" s="22">
        <v>1</v>
      </c>
      <c r="B15" s="56" t="s">
        <v>3</v>
      </c>
      <c r="C15" s="57" t="s">
        <v>4</v>
      </c>
      <c r="D15" s="58" t="s">
        <v>5</v>
      </c>
      <c r="E15" s="58" t="s">
        <v>6</v>
      </c>
      <c r="F15" s="57" t="s">
        <v>7</v>
      </c>
      <c r="G15" s="57" t="s">
        <v>8</v>
      </c>
      <c r="H15" s="59" t="s">
        <v>105</v>
      </c>
    </row>
    <row r="16" spans="1:8" ht="16.5" customHeight="1" x14ac:dyDescent="0.3">
      <c r="C16" s="60"/>
      <c r="D16" s="61"/>
      <c r="E16" s="61" t="s">
        <v>90</v>
      </c>
      <c r="F16" s="61">
        <v>10</v>
      </c>
      <c r="G16" s="62">
        <f>D16*F16</f>
        <v>0</v>
      </c>
      <c r="H16" s="61">
        <f>D16*3</f>
        <v>0</v>
      </c>
    </row>
    <row r="17" spans="1:8" ht="16.5" customHeight="1" x14ac:dyDescent="0.3">
      <c r="C17" s="63"/>
      <c r="D17" s="64"/>
      <c r="E17" s="64">
        <v>2014</v>
      </c>
      <c r="F17" s="64">
        <f>F16*0.8</f>
        <v>8</v>
      </c>
      <c r="G17" s="62">
        <f>D17*F17</f>
        <v>0</v>
      </c>
      <c r="H17" s="61">
        <f>D17*3</f>
        <v>0</v>
      </c>
    </row>
    <row r="18" spans="1:8" ht="16.5" customHeight="1" x14ac:dyDescent="0.3">
      <c r="C18" s="63"/>
      <c r="D18" s="64"/>
      <c r="E18" s="64">
        <v>2013</v>
      </c>
      <c r="F18" s="64">
        <f>F16*0.6</f>
        <v>6</v>
      </c>
      <c r="G18" s="62">
        <f>D18*F18</f>
        <v>0</v>
      </c>
      <c r="H18" s="61">
        <f>D18*3</f>
        <v>0</v>
      </c>
    </row>
    <row r="19" spans="1:8" ht="16.5" customHeight="1" x14ac:dyDescent="0.3">
      <c r="C19" s="63"/>
      <c r="D19" s="64"/>
      <c r="E19" s="64">
        <v>2012</v>
      </c>
      <c r="F19" s="64">
        <f>F16*0.4</f>
        <v>4</v>
      </c>
      <c r="G19" s="62">
        <f>D19*F19</f>
        <v>0</v>
      </c>
      <c r="H19" s="61">
        <f>D19*3</f>
        <v>0</v>
      </c>
    </row>
    <row r="20" spans="1:8" s="3" customFormat="1" ht="16.5" customHeight="1" x14ac:dyDescent="0.3">
      <c r="A20" s="2"/>
      <c r="C20" s="4"/>
      <c r="D20" s="5"/>
      <c r="E20" s="5">
        <v>2011</v>
      </c>
      <c r="F20" s="5">
        <f>F16*0.2</f>
        <v>2</v>
      </c>
      <c r="G20" s="8">
        <f>D20*F20</f>
        <v>0</v>
      </c>
      <c r="H20" s="6">
        <f>D20*3</f>
        <v>0</v>
      </c>
    </row>
    <row r="21" spans="1:8" ht="16.5" customHeight="1" thickBot="1" x14ac:dyDescent="0.35">
      <c r="C21" s="65" t="s">
        <v>9</v>
      </c>
      <c r="D21" s="66">
        <f>SUM(D16:D20)</f>
        <v>0</v>
      </c>
      <c r="E21" s="66"/>
      <c r="F21" s="66"/>
      <c r="G21" s="66">
        <f>SUM(G16:G20)</f>
        <v>0</v>
      </c>
      <c r="H21" s="66">
        <f>SUM(H16:H20)</f>
        <v>0</v>
      </c>
    </row>
    <row r="22" spans="1:8" ht="64.5" thickBot="1" x14ac:dyDescent="0.35">
      <c r="A22" s="22">
        <v>2</v>
      </c>
      <c r="B22" s="56" t="s">
        <v>10</v>
      </c>
      <c r="C22" s="57" t="s">
        <v>4</v>
      </c>
      <c r="D22" s="58" t="s">
        <v>5</v>
      </c>
      <c r="E22" s="58" t="s">
        <v>6</v>
      </c>
      <c r="F22" s="57" t="s">
        <v>7</v>
      </c>
      <c r="G22" s="57" t="s">
        <v>8</v>
      </c>
      <c r="H22" s="59" t="s">
        <v>106</v>
      </c>
    </row>
    <row r="23" spans="1:8" s="67" customFormat="1" ht="16.5" customHeight="1" x14ac:dyDescent="0.3">
      <c r="A23" s="22"/>
      <c r="C23" s="68"/>
      <c r="D23" s="69"/>
      <c r="E23" s="61" t="s">
        <v>90</v>
      </c>
      <c r="F23" s="69">
        <v>20</v>
      </c>
      <c r="G23" s="69">
        <f>D23*F23</f>
        <v>0</v>
      </c>
      <c r="H23" s="69">
        <f>D23*6</f>
        <v>0</v>
      </c>
    </row>
    <row r="24" spans="1:8" ht="16.5" customHeight="1" x14ac:dyDescent="0.3">
      <c r="C24" s="70"/>
      <c r="D24" s="64"/>
      <c r="E24" s="64">
        <v>2014</v>
      </c>
      <c r="F24" s="64">
        <f>F23*0.8</f>
        <v>16</v>
      </c>
      <c r="G24" s="61">
        <f>D24*F24</f>
        <v>0</v>
      </c>
      <c r="H24" s="69">
        <f t="shared" ref="H24:H27" si="0">D24*6</f>
        <v>0</v>
      </c>
    </row>
    <row r="25" spans="1:8" ht="16.5" customHeight="1" x14ac:dyDescent="0.3">
      <c r="C25" s="70"/>
      <c r="D25" s="64"/>
      <c r="E25" s="64">
        <v>2013</v>
      </c>
      <c r="F25" s="64">
        <f>F23*0.6</f>
        <v>12</v>
      </c>
      <c r="G25" s="61">
        <f>D25*F25</f>
        <v>0</v>
      </c>
      <c r="H25" s="69">
        <f t="shared" si="0"/>
        <v>0</v>
      </c>
    </row>
    <row r="26" spans="1:8" ht="16.5" customHeight="1" x14ac:dyDescent="0.3">
      <c r="C26" s="63"/>
      <c r="D26" s="64"/>
      <c r="E26" s="64">
        <v>2012</v>
      </c>
      <c r="F26" s="64">
        <f>F23*0.4</f>
        <v>8</v>
      </c>
      <c r="G26" s="61">
        <f>D26*F26</f>
        <v>0</v>
      </c>
      <c r="H26" s="69">
        <f t="shared" si="0"/>
        <v>0</v>
      </c>
    </row>
    <row r="27" spans="1:8" s="3" customFormat="1" ht="16.5" customHeight="1" x14ac:dyDescent="0.3">
      <c r="A27" s="2"/>
      <c r="C27" s="4"/>
      <c r="D27" s="5"/>
      <c r="E27" s="5">
        <v>2011</v>
      </c>
      <c r="F27" s="5">
        <f>F23*0.2</f>
        <v>4</v>
      </c>
      <c r="G27" s="6">
        <f>D27*F27</f>
        <v>0</v>
      </c>
      <c r="H27" s="6">
        <f t="shared" si="0"/>
        <v>0</v>
      </c>
    </row>
    <row r="28" spans="1:8" ht="16.5" customHeight="1" thickBot="1" x14ac:dyDescent="0.35">
      <c r="C28" s="71" t="s">
        <v>11</v>
      </c>
      <c r="D28" s="66">
        <f>SUM(D23:D27)</f>
        <v>0</v>
      </c>
      <c r="E28" s="66"/>
      <c r="F28" s="66"/>
      <c r="G28" s="66">
        <f>SUM(G23:G27)</f>
        <v>0</v>
      </c>
      <c r="H28" s="66">
        <f>SUM(H23:H27)</f>
        <v>0</v>
      </c>
    </row>
    <row r="29" spans="1:8" ht="48" customHeight="1" thickBot="1" x14ac:dyDescent="0.35">
      <c r="A29" s="22">
        <v>3</v>
      </c>
      <c r="B29" s="72" t="s">
        <v>12</v>
      </c>
      <c r="C29" s="57" t="s">
        <v>4</v>
      </c>
      <c r="D29" s="58" t="s">
        <v>5</v>
      </c>
      <c r="E29" s="58" t="s">
        <v>6</v>
      </c>
      <c r="F29" s="57" t="s">
        <v>7</v>
      </c>
      <c r="G29" s="57" t="s">
        <v>8</v>
      </c>
      <c r="H29" s="59" t="s">
        <v>107</v>
      </c>
    </row>
    <row r="30" spans="1:8" ht="16.5" customHeight="1" x14ac:dyDescent="0.3">
      <c r="B30" s="73"/>
      <c r="C30" s="74"/>
      <c r="D30" s="75"/>
      <c r="E30" s="61" t="s">
        <v>90</v>
      </c>
      <c r="F30" s="61">
        <v>20</v>
      </c>
      <c r="G30" s="61">
        <f>D30*F30</f>
        <v>0</v>
      </c>
      <c r="H30" s="75">
        <f>D30*2</f>
        <v>0</v>
      </c>
    </row>
    <row r="31" spans="1:8" ht="16.5" customHeight="1" x14ac:dyDescent="0.3">
      <c r="C31" s="63"/>
      <c r="D31" s="64"/>
      <c r="E31" s="64">
        <v>2014</v>
      </c>
      <c r="F31" s="64">
        <f>F30*0.8</f>
        <v>16</v>
      </c>
      <c r="G31" s="61">
        <f>D31*F31</f>
        <v>0</v>
      </c>
      <c r="H31" s="75">
        <f>D31*2</f>
        <v>0</v>
      </c>
    </row>
    <row r="32" spans="1:8" ht="16.5" customHeight="1" x14ac:dyDescent="0.3">
      <c r="C32" s="63"/>
      <c r="D32" s="64"/>
      <c r="E32" s="64">
        <v>2013</v>
      </c>
      <c r="F32" s="64">
        <f>F30*0.6</f>
        <v>12</v>
      </c>
      <c r="G32" s="61">
        <f>D32*F32</f>
        <v>0</v>
      </c>
      <c r="H32" s="75">
        <f>D32*2</f>
        <v>0</v>
      </c>
    </row>
    <row r="33" spans="1:8" ht="16.5" customHeight="1" x14ac:dyDescent="0.3">
      <c r="C33" s="63"/>
      <c r="D33" s="64"/>
      <c r="E33" s="64">
        <v>2012</v>
      </c>
      <c r="F33" s="64">
        <f>F30*0.4</f>
        <v>8</v>
      </c>
      <c r="G33" s="61">
        <f>D33*F33</f>
        <v>0</v>
      </c>
      <c r="H33" s="75">
        <f>D33*2</f>
        <v>0</v>
      </c>
    </row>
    <row r="34" spans="1:8" s="3" customFormat="1" ht="16.5" customHeight="1" x14ac:dyDescent="0.3">
      <c r="A34" s="2"/>
      <c r="C34" s="4"/>
      <c r="D34" s="5"/>
      <c r="E34" s="5">
        <v>2011</v>
      </c>
      <c r="F34" s="5">
        <f>F30*0.2</f>
        <v>4</v>
      </c>
      <c r="G34" s="6">
        <f>D34*F34</f>
        <v>0</v>
      </c>
      <c r="H34" s="7">
        <f>D34*2</f>
        <v>0</v>
      </c>
    </row>
    <row r="35" spans="1:8" ht="16.5" customHeight="1" thickBot="1" x14ac:dyDescent="0.35">
      <c r="C35" s="65" t="s">
        <v>9</v>
      </c>
      <c r="D35" s="66">
        <f>SUM(D30:D34)</f>
        <v>0</v>
      </c>
      <c r="E35" s="66"/>
      <c r="F35" s="66"/>
      <c r="G35" s="66">
        <f>SUM(G30:G34)</f>
        <v>0</v>
      </c>
      <c r="H35" s="66">
        <f>SUM(H30:H34)</f>
        <v>0</v>
      </c>
    </row>
    <row r="36" spans="1:8" ht="48" customHeight="1" thickBot="1" x14ac:dyDescent="0.35">
      <c r="A36" s="22">
        <v>4</v>
      </c>
      <c r="B36" s="56" t="s">
        <v>13</v>
      </c>
      <c r="C36" s="57" t="s">
        <v>4</v>
      </c>
      <c r="D36" s="58" t="s">
        <v>5</v>
      </c>
      <c r="E36" s="58" t="s">
        <v>6</v>
      </c>
      <c r="F36" s="57" t="s">
        <v>7</v>
      </c>
      <c r="G36" s="57" t="s">
        <v>8</v>
      </c>
      <c r="H36" s="59" t="s">
        <v>108</v>
      </c>
    </row>
    <row r="37" spans="1:8" ht="16.5" customHeight="1" x14ac:dyDescent="0.3">
      <c r="C37" s="74"/>
      <c r="D37" s="61"/>
      <c r="E37" s="61" t="s">
        <v>90</v>
      </c>
      <c r="F37" s="61">
        <v>10</v>
      </c>
      <c r="G37" s="62">
        <f>D37*F37</f>
        <v>0</v>
      </c>
      <c r="H37" s="61">
        <f>D37*3</f>
        <v>0</v>
      </c>
    </row>
    <row r="38" spans="1:8" ht="16.5" customHeight="1" x14ac:dyDescent="0.3">
      <c r="C38" s="63"/>
      <c r="D38" s="64"/>
      <c r="E38" s="64">
        <v>2014</v>
      </c>
      <c r="F38" s="64">
        <f>F37*0.8</f>
        <v>8</v>
      </c>
      <c r="G38" s="62">
        <f>D38*F38</f>
        <v>0</v>
      </c>
      <c r="H38" s="61">
        <f>D38*3</f>
        <v>0</v>
      </c>
    </row>
    <row r="39" spans="1:8" ht="16.5" customHeight="1" x14ac:dyDescent="0.3">
      <c r="C39" s="63"/>
      <c r="D39" s="64"/>
      <c r="E39" s="64">
        <v>2013</v>
      </c>
      <c r="F39" s="64">
        <f>F37*0.6</f>
        <v>6</v>
      </c>
      <c r="G39" s="62">
        <f>D39*F39</f>
        <v>0</v>
      </c>
      <c r="H39" s="61">
        <f>D39*3</f>
        <v>0</v>
      </c>
    </row>
    <row r="40" spans="1:8" ht="16.5" customHeight="1" x14ac:dyDescent="0.3">
      <c r="C40" s="74"/>
      <c r="D40" s="64"/>
      <c r="E40" s="64">
        <v>2012</v>
      </c>
      <c r="F40" s="64">
        <f>F37*0.4</f>
        <v>4</v>
      </c>
      <c r="G40" s="62">
        <f>D40*F40</f>
        <v>0</v>
      </c>
      <c r="H40" s="61">
        <f>D40*3</f>
        <v>0</v>
      </c>
    </row>
    <row r="41" spans="1:8" s="3" customFormat="1" ht="16.5" customHeight="1" x14ac:dyDescent="0.3">
      <c r="A41" s="2"/>
      <c r="C41" s="76"/>
      <c r="D41" s="5"/>
      <c r="E41" s="5">
        <v>2011</v>
      </c>
      <c r="F41" s="5">
        <f>F37*0.2</f>
        <v>2</v>
      </c>
      <c r="G41" s="8">
        <f>D41*F41</f>
        <v>0</v>
      </c>
      <c r="H41" s="6">
        <f>D41*3</f>
        <v>0</v>
      </c>
    </row>
    <row r="42" spans="1:8" ht="16.5" customHeight="1" thickBot="1" x14ac:dyDescent="0.35">
      <c r="C42" s="71" t="s">
        <v>11</v>
      </c>
      <c r="D42" s="66">
        <f>SUM(D37:D41)</f>
        <v>0</v>
      </c>
      <c r="E42" s="66"/>
      <c r="F42" s="66"/>
      <c r="G42" s="66">
        <f>SUM(G37:G41)</f>
        <v>0</v>
      </c>
      <c r="H42" s="66">
        <f>SUM(H37:H41)</f>
        <v>0</v>
      </c>
    </row>
    <row r="43" spans="1:8" ht="33" thickBot="1" x14ac:dyDescent="0.35">
      <c r="A43" s="22">
        <v>5</v>
      </c>
      <c r="B43" s="56" t="s">
        <v>58</v>
      </c>
      <c r="C43" s="57" t="s">
        <v>4</v>
      </c>
      <c r="D43" s="58" t="s">
        <v>5</v>
      </c>
      <c r="E43" s="58" t="s">
        <v>6</v>
      </c>
      <c r="F43" s="57" t="s">
        <v>7</v>
      </c>
      <c r="G43" s="57" t="s">
        <v>8</v>
      </c>
      <c r="H43" s="59" t="s">
        <v>109</v>
      </c>
    </row>
    <row r="44" spans="1:8" x14ac:dyDescent="0.3">
      <c r="C44" s="60"/>
      <c r="D44" s="61"/>
      <c r="E44" s="61" t="s">
        <v>90</v>
      </c>
      <c r="F44" s="61">
        <v>10</v>
      </c>
      <c r="G44" s="62">
        <f>D44*F44</f>
        <v>0</v>
      </c>
      <c r="H44" s="61">
        <f>D44*3</f>
        <v>0</v>
      </c>
    </row>
    <row r="45" spans="1:8" x14ac:dyDescent="0.3">
      <c r="C45" s="63"/>
      <c r="D45" s="64"/>
      <c r="E45" s="64">
        <v>2014</v>
      </c>
      <c r="F45" s="64">
        <f>F44*0.8</f>
        <v>8</v>
      </c>
      <c r="G45" s="62">
        <f>D45*F45</f>
        <v>0</v>
      </c>
      <c r="H45" s="61">
        <f>D45*3</f>
        <v>0</v>
      </c>
    </row>
    <row r="46" spans="1:8" x14ac:dyDescent="0.3">
      <c r="C46" s="63"/>
      <c r="D46" s="64"/>
      <c r="E46" s="64">
        <v>2013</v>
      </c>
      <c r="F46" s="64">
        <f>F44*0.6</f>
        <v>6</v>
      </c>
      <c r="G46" s="62">
        <f>D46*F46</f>
        <v>0</v>
      </c>
      <c r="H46" s="61">
        <f>D46*3</f>
        <v>0</v>
      </c>
    </row>
    <row r="47" spans="1:8" x14ac:dyDescent="0.3">
      <c r="C47" s="63"/>
      <c r="D47" s="64"/>
      <c r="E47" s="64">
        <v>2012</v>
      </c>
      <c r="F47" s="64">
        <f>F44*0.4</f>
        <v>4</v>
      </c>
      <c r="G47" s="62">
        <f>D47*F47</f>
        <v>0</v>
      </c>
      <c r="H47" s="61">
        <f>D47*3</f>
        <v>0</v>
      </c>
    </row>
    <row r="48" spans="1:8" x14ac:dyDescent="0.3">
      <c r="C48" s="63"/>
      <c r="D48" s="64"/>
      <c r="E48" s="5">
        <v>2011</v>
      </c>
      <c r="F48" s="64">
        <f>F44*0.2</f>
        <v>2</v>
      </c>
      <c r="G48" s="62">
        <f>D48*F48</f>
        <v>0</v>
      </c>
      <c r="H48" s="61">
        <f>D48*3</f>
        <v>0</v>
      </c>
    </row>
    <row r="49" spans="1:8" ht="17.25" thickBot="1" x14ac:dyDescent="0.35">
      <c r="C49" s="65" t="s">
        <v>9</v>
      </c>
      <c r="D49" s="66">
        <f>SUM(D44:D48)</f>
        <v>0</v>
      </c>
      <c r="E49" s="66"/>
      <c r="F49" s="66"/>
      <c r="G49" s="66">
        <f>SUM(G44:G48)</f>
        <v>0</v>
      </c>
      <c r="H49" s="66">
        <f>SUM(H44:H48)</f>
        <v>0</v>
      </c>
    </row>
    <row r="50" spans="1:8" ht="48" customHeight="1" thickBot="1" x14ac:dyDescent="0.35">
      <c r="A50" s="22">
        <v>6</v>
      </c>
      <c r="B50" s="56" t="s">
        <v>99</v>
      </c>
      <c r="C50" s="57" t="s">
        <v>4</v>
      </c>
      <c r="D50" s="58" t="s">
        <v>5</v>
      </c>
      <c r="E50" s="58" t="s">
        <v>6</v>
      </c>
      <c r="F50" s="57" t="s">
        <v>7</v>
      </c>
      <c r="G50" s="57" t="s">
        <v>8</v>
      </c>
      <c r="H50" s="59" t="s">
        <v>109</v>
      </c>
    </row>
    <row r="51" spans="1:8" ht="16.5" customHeight="1" x14ac:dyDescent="0.3">
      <c r="B51" s="77"/>
      <c r="C51" s="60"/>
      <c r="D51" s="61"/>
      <c r="E51" s="61" t="s">
        <v>90</v>
      </c>
      <c r="F51" s="61">
        <v>15</v>
      </c>
      <c r="G51" s="62">
        <f>D51*F51</f>
        <v>0</v>
      </c>
      <c r="H51" s="61">
        <f>D51*3</f>
        <v>0</v>
      </c>
    </row>
    <row r="52" spans="1:8" ht="16.5" customHeight="1" x14ac:dyDescent="0.3">
      <c r="B52" s="77"/>
      <c r="C52" s="63"/>
      <c r="D52" s="64"/>
      <c r="E52" s="64">
        <v>2014</v>
      </c>
      <c r="F52" s="64">
        <f>F51*0.8</f>
        <v>12</v>
      </c>
      <c r="G52" s="62">
        <f>D52*F52</f>
        <v>0</v>
      </c>
      <c r="H52" s="61">
        <f t="shared" ref="H52:H55" si="1">D52*3</f>
        <v>0</v>
      </c>
    </row>
    <row r="53" spans="1:8" ht="16.5" customHeight="1" x14ac:dyDescent="0.3">
      <c r="B53" s="77"/>
      <c r="C53" s="63"/>
      <c r="D53" s="64"/>
      <c r="E53" s="64">
        <v>2013</v>
      </c>
      <c r="F53" s="64">
        <f>F51*0.6</f>
        <v>9</v>
      </c>
      <c r="G53" s="62">
        <f>D53*F53</f>
        <v>0</v>
      </c>
      <c r="H53" s="61">
        <f t="shared" si="1"/>
        <v>0</v>
      </c>
    </row>
    <row r="54" spans="1:8" ht="16.5" customHeight="1" x14ac:dyDescent="0.3">
      <c r="B54" s="77"/>
      <c r="C54" s="63"/>
      <c r="D54" s="64"/>
      <c r="E54" s="64">
        <v>2012</v>
      </c>
      <c r="F54" s="64">
        <f>F51*0.4</f>
        <v>6</v>
      </c>
      <c r="G54" s="62">
        <f>D54*F54</f>
        <v>0</v>
      </c>
      <c r="H54" s="61">
        <f t="shared" si="1"/>
        <v>0</v>
      </c>
    </row>
    <row r="55" spans="1:8" s="3" customFormat="1" ht="16.5" customHeight="1" x14ac:dyDescent="0.3">
      <c r="A55" s="2"/>
      <c r="B55" s="9"/>
      <c r="C55" s="4"/>
      <c r="D55" s="5"/>
      <c r="E55" s="5">
        <v>2011</v>
      </c>
      <c r="F55" s="5">
        <f>F51*0.2</f>
        <v>3</v>
      </c>
      <c r="G55" s="8">
        <f>D55*F55</f>
        <v>0</v>
      </c>
      <c r="H55" s="6">
        <f t="shared" si="1"/>
        <v>0</v>
      </c>
    </row>
    <row r="56" spans="1:8" ht="16.5" customHeight="1" thickBot="1" x14ac:dyDescent="0.35">
      <c r="B56" s="77"/>
      <c r="C56" s="71" t="s">
        <v>11</v>
      </c>
      <c r="D56" s="66">
        <f>SUM(D51:D55)</f>
        <v>0</v>
      </c>
      <c r="E56" s="66"/>
      <c r="F56" s="66"/>
      <c r="G56" s="66">
        <f>SUM(G51:G55)</f>
        <v>0</v>
      </c>
      <c r="H56" s="66">
        <f>SUM(H51:H55)</f>
        <v>0</v>
      </c>
    </row>
    <row r="57" spans="1:8" ht="48" customHeight="1" thickBot="1" x14ac:dyDescent="0.35">
      <c r="A57" s="22">
        <v>7</v>
      </c>
      <c r="B57" s="56" t="s">
        <v>100</v>
      </c>
      <c r="C57" s="57" t="s">
        <v>4</v>
      </c>
      <c r="D57" s="58" t="s">
        <v>5</v>
      </c>
      <c r="E57" s="58" t="s">
        <v>6</v>
      </c>
      <c r="F57" s="57" t="s">
        <v>7</v>
      </c>
      <c r="G57" s="57" t="s">
        <v>8</v>
      </c>
      <c r="H57" s="59" t="s">
        <v>107</v>
      </c>
    </row>
    <row r="58" spans="1:8" ht="16.5" customHeight="1" x14ac:dyDescent="0.3">
      <c r="B58" s="77"/>
      <c r="C58" s="78"/>
      <c r="D58" s="79"/>
      <c r="E58" s="61" t="s">
        <v>90</v>
      </c>
      <c r="F58" s="61">
        <v>15</v>
      </c>
      <c r="G58" s="61">
        <f>D58*F58</f>
        <v>0</v>
      </c>
      <c r="H58" s="61">
        <f>D58*2</f>
        <v>0</v>
      </c>
    </row>
    <row r="59" spans="1:8" ht="16.5" customHeight="1" x14ac:dyDescent="0.3">
      <c r="B59" s="77"/>
      <c r="C59" s="80"/>
      <c r="D59" s="81"/>
      <c r="E59" s="64">
        <v>2014</v>
      </c>
      <c r="F59" s="64">
        <f>F58*0.8</f>
        <v>12</v>
      </c>
      <c r="G59" s="61">
        <f>D59*F59</f>
        <v>0</v>
      </c>
      <c r="H59" s="61">
        <f t="shared" ref="H59:H62" si="2">D59*2</f>
        <v>0</v>
      </c>
    </row>
    <row r="60" spans="1:8" ht="16.5" customHeight="1" x14ac:dyDescent="0.3">
      <c r="B60" s="77"/>
      <c r="C60" s="80"/>
      <c r="D60" s="81"/>
      <c r="E60" s="64">
        <v>2013</v>
      </c>
      <c r="F60" s="81">
        <f>F58*0.6</f>
        <v>9</v>
      </c>
      <c r="G60" s="61">
        <f>D60*F60</f>
        <v>0</v>
      </c>
      <c r="H60" s="61">
        <f t="shared" si="2"/>
        <v>0</v>
      </c>
    </row>
    <row r="61" spans="1:8" ht="16.5" customHeight="1" x14ac:dyDescent="0.3">
      <c r="B61" s="77"/>
      <c r="C61" s="80"/>
      <c r="D61" s="81"/>
      <c r="E61" s="64">
        <v>2012</v>
      </c>
      <c r="F61" s="81">
        <f>F58*0.4</f>
        <v>6</v>
      </c>
      <c r="G61" s="61">
        <f>D61*F61</f>
        <v>0</v>
      </c>
      <c r="H61" s="61">
        <f t="shared" si="2"/>
        <v>0</v>
      </c>
    </row>
    <row r="62" spans="1:8" s="3" customFormat="1" ht="16.5" customHeight="1" x14ac:dyDescent="0.3">
      <c r="A62" s="2"/>
      <c r="B62" s="9"/>
      <c r="C62" s="10"/>
      <c r="D62" s="11"/>
      <c r="E62" s="5">
        <v>2011</v>
      </c>
      <c r="F62" s="11">
        <f>F58*0.2</f>
        <v>3</v>
      </c>
      <c r="G62" s="6">
        <f>D62*F62</f>
        <v>0</v>
      </c>
      <c r="H62" s="6">
        <f t="shared" si="2"/>
        <v>0</v>
      </c>
    </row>
    <row r="63" spans="1:8" ht="16.5" customHeight="1" thickBot="1" x14ac:dyDescent="0.35">
      <c r="B63" s="77"/>
      <c r="C63" s="71" t="s">
        <v>11</v>
      </c>
      <c r="D63" s="66">
        <f>SUM(D58:D62)</f>
        <v>0</v>
      </c>
      <c r="E63" s="66"/>
      <c r="F63" s="66"/>
      <c r="G63" s="66">
        <f>SUM(G58:G62)</f>
        <v>0</v>
      </c>
      <c r="H63" s="66">
        <f>SUM(H58:H62)</f>
        <v>0</v>
      </c>
    </row>
    <row r="64" spans="1:8" ht="64.5" thickBot="1" x14ac:dyDescent="0.35">
      <c r="A64" s="22">
        <v>8</v>
      </c>
      <c r="B64" s="56" t="s">
        <v>101</v>
      </c>
      <c r="C64" s="57" t="s">
        <v>4</v>
      </c>
      <c r="D64" s="58" t="s">
        <v>5</v>
      </c>
      <c r="E64" s="58" t="s">
        <v>6</v>
      </c>
      <c r="F64" s="57" t="s">
        <v>7</v>
      </c>
      <c r="G64" s="57" t="s">
        <v>8</v>
      </c>
      <c r="H64" s="59" t="s">
        <v>110</v>
      </c>
    </row>
    <row r="65" spans="1:8" ht="16.5" customHeight="1" x14ac:dyDescent="0.3">
      <c r="B65" s="67"/>
      <c r="C65" s="68"/>
      <c r="D65" s="69"/>
      <c r="E65" s="61" t="s">
        <v>90</v>
      </c>
      <c r="F65" s="69">
        <v>10</v>
      </c>
      <c r="G65" s="69">
        <f>D65*F65</f>
        <v>0</v>
      </c>
      <c r="H65" s="69">
        <f>D65*5</f>
        <v>0</v>
      </c>
    </row>
    <row r="66" spans="1:8" ht="16.5" customHeight="1" x14ac:dyDescent="0.3">
      <c r="C66" s="70"/>
      <c r="D66" s="64"/>
      <c r="E66" s="64">
        <v>2014</v>
      </c>
      <c r="F66" s="64">
        <f>F65*0.8</f>
        <v>8</v>
      </c>
      <c r="G66" s="61">
        <f>D66*F66</f>
        <v>0</v>
      </c>
      <c r="H66" s="69">
        <f t="shared" ref="H66:H69" si="3">D66*5</f>
        <v>0</v>
      </c>
    </row>
    <row r="67" spans="1:8" ht="16.5" customHeight="1" x14ac:dyDescent="0.3">
      <c r="C67" s="70"/>
      <c r="D67" s="64"/>
      <c r="E67" s="64">
        <v>2013</v>
      </c>
      <c r="F67" s="64">
        <f>F65*0.6</f>
        <v>6</v>
      </c>
      <c r="G67" s="61">
        <f>D67*F67</f>
        <v>0</v>
      </c>
      <c r="H67" s="69">
        <f t="shared" si="3"/>
        <v>0</v>
      </c>
    </row>
    <row r="68" spans="1:8" ht="16.5" customHeight="1" x14ac:dyDescent="0.3">
      <c r="C68" s="63"/>
      <c r="D68" s="64"/>
      <c r="E68" s="64">
        <v>2012</v>
      </c>
      <c r="F68" s="64">
        <f>F65*0.4</f>
        <v>4</v>
      </c>
      <c r="G68" s="61">
        <f>D68*F68</f>
        <v>0</v>
      </c>
      <c r="H68" s="69">
        <f t="shared" si="3"/>
        <v>0</v>
      </c>
    </row>
    <row r="69" spans="1:8" s="3" customFormat="1" ht="16.5" customHeight="1" x14ac:dyDescent="0.3">
      <c r="A69" s="2"/>
      <c r="C69" s="4"/>
      <c r="D69" s="5"/>
      <c r="E69" s="5">
        <v>2011</v>
      </c>
      <c r="F69" s="5">
        <f>F65*0.2</f>
        <v>2</v>
      </c>
      <c r="G69" s="6">
        <f>D69*F69</f>
        <v>0</v>
      </c>
      <c r="H69" s="6">
        <f t="shared" si="3"/>
        <v>0</v>
      </c>
    </row>
    <row r="70" spans="1:8" ht="16.5" customHeight="1" thickBot="1" x14ac:dyDescent="0.35">
      <c r="C70" s="71" t="s">
        <v>11</v>
      </c>
      <c r="D70" s="66">
        <f>SUM(D65:D69)</f>
        <v>0</v>
      </c>
      <c r="E70" s="66"/>
      <c r="F70" s="66"/>
      <c r="G70" s="66">
        <f>SUM(G65:G69)</f>
        <v>0</v>
      </c>
      <c r="H70" s="66">
        <f>SUM(H65:H69)</f>
        <v>0</v>
      </c>
    </row>
    <row r="71" spans="1:8" ht="33" thickBot="1" x14ac:dyDescent="0.35">
      <c r="A71" s="22">
        <v>9</v>
      </c>
      <c r="B71" s="56" t="s">
        <v>59</v>
      </c>
      <c r="C71" s="57" t="s">
        <v>4</v>
      </c>
      <c r="D71" s="58" t="s">
        <v>5</v>
      </c>
      <c r="E71" s="58" t="s">
        <v>6</v>
      </c>
      <c r="F71" s="57" t="s">
        <v>7</v>
      </c>
      <c r="G71" s="57" t="s">
        <v>8</v>
      </c>
      <c r="H71" s="59" t="s">
        <v>110</v>
      </c>
    </row>
    <row r="72" spans="1:8" ht="16.5" customHeight="1" x14ac:dyDescent="0.3">
      <c r="B72" s="67"/>
      <c r="C72" s="68"/>
      <c r="D72" s="69"/>
      <c r="E72" s="61" t="s">
        <v>90</v>
      </c>
      <c r="F72" s="69">
        <v>15</v>
      </c>
      <c r="G72" s="69">
        <f>D72*F72</f>
        <v>0</v>
      </c>
      <c r="H72" s="69">
        <f>D72*5</f>
        <v>0</v>
      </c>
    </row>
    <row r="73" spans="1:8" ht="16.5" customHeight="1" x14ac:dyDescent="0.3">
      <c r="C73" s="70"/>
      <c r="D73" s="64"/>
      <c r="E73" s="64">
        <v>2014</v>
      </c>
      <c r="F73" s="64">
        <f>F72*0.8</f>
        <v>12</v>
      </c>
      <c r="G73" s="61">
        <f>D73*F73</f>
        <v>0</v>
      </c>
      <c r="H73" s="69">
        <f t="shared" ref="H73:H76" si="4">D73*5</f>
        <v>0</v>
      </c>
    </row>
    <row r="74" spans="1:8" ht="16.5" customHeight="1" x14ac:dyDescent="0.3">
      <c r="C74" s="70"/>
      <c r="D74" s="64"/>
      <c r="E74" s="64">
        <v>2013</v>
      </c>
      <c r="F74" s="64">
        <f>F72*0.6</f>
        <v>9</v>
      </c>
      <c r="G74" s="61">
        <f>D74*F74</f>
        <v>0</v>
      </c>
      <c r="H74" s="69">
        <f t="shared" si="4"/>
        <v>0</v>
      </c>
    </row>
    <row r="75" spans="1:8" ht="16.5" customHeight="1" x14ac:dyDescent="0.3">
      <c r="C75" s="63"/>
      <c r="D75" s="64"/>
      <c r="E75" s="64">
        <v>2012</v>
      </c>
      <c r="F75" s="64">
        <f>F72*0.4</f>
        <v>6</v>
      </c>
      <c r="G75" s="61">
        <f>D75*F75</f>
        <v>0</v>
      </c>
      <c r="H75" s="69">
        <f t="shared" si="4"/>
        <v>0</v>
      </c>
    </row>
    <row r="76" spans="1:8" s="3" customFormat="1" ht="16.5" customHeight="1" x14ac:dyDescent="0.3">
      <c r="A76" s="2"/>
      <c r="C76" s="4"/>
      <c r="D76" s="5"/>
      <c r="E76" s="5">
        <v>2011</v>
      </c>
      <c r="F76" s="5">
        <f>F72*0.2</f>
        <v>3</v>
      </c>
      <c r="G76" s="6">
        <f>D76*F76</f>
        <v>0</v>
      </c>
      <c r="H76" s="6">
        <f t="shared" si="4"/>
        <v>0</v>
      </c>
    </row>
    <row r="77" spans="1:8" ht="16.5" customHeight="1" thickBot="1" x14ac:dyDescent="0.35">
      <c r="C77" s="71" t="s">
        <v>11</v>
      </c>
      <c r="D77" s="66">
        <f>SUM(D72:D76)</f>
        <v>0</v>
      </c>
      <c r="E77" s="66"/>
      <c r="F77" s="66"/>
      <c r="G77" s="66">
        <f>SUM(G72:G76)</f>
        <v>0</v>
      </c>
      <c r="H77" s="66">
        <f>SUM(H72:H76)</f>
        <v>0</v>
      </c>
    </row>
    <row r="78" spans="1:8" ht="48" customHeight="1" thickBot="1" x14ac:dyDescent="0.35">
      <c r="A78" s="22">
        <v>10</v>
      </c>
      <c r="B78" s="56" t="s">
        <v>57</v>
      </c>
      <c r="C78" s="57" t="s">
        <v>4</v>
      </c>
      <c r="D78" s="58" t="s">
        <v>5</v>
      </c>
      <c r="E78" s="58" t="s">
        <v>6</v>
      </c>
      <c r="F78" s="57" t="s">
        <v>7</v>
      </c>
      <c r="G78" s="57" t="s">
        <v>8</v>
      </c>
      <c r="H78" s="59" t="s">
        <v>111</v>
      </c>
    </row>
    <row r="79" spans="1:8" ht="16.5" customHeight="1" x14ac:dyDescent="0.3">
      <c r="B79" s="77"/>
      <c r="C79" s="70"/>
      <c r="D79" s="61"/>
      <c r="E79" s="61" t="s">
        <v>90</v>
      </c>
      <c r="F79" s="61">
        <v>10</v>
      </c>
      <c r="G79" s="62">
        <f>D79*F79</f>
        <v>0</v>
      </c>
      <c r="H79" s="61">
        <f>D79*3</f>
        <v>0</v>
      </c>
    </row>
    <row r="80" spans="1:8" ht="16.5" customHeight="1" x14ac:dyDescent="0.3">
      <c r="B80" s="77"/>
      <c r="C80" s="63"/>
      <c r="D80" s="64"/>
      <c r="E80" s="64">
        <v>2014</v>
      </c>
      <c r="F80" s="64">
        <f>F79*0.8</f>
        <v>8</v>
      </c>
      <c r="G80" s="62">
        <f>D80*F80</f>
        <v>0</v>
      </c>
      <c r="H80" s="61">
        <f>D80*3</f>
        <v>0</v>
      </c>
    </row>
    <row r="81" spans="1:8" ht="16.5" customHeight="1" x14ac:dyDescent="0.3">
      <c r="B81" s="77"/>
      <c r="C81" s="63"/>
      <c r="D81" s="64"/>
      <c r="E81" s="64">
        <v>2013</v>
      </c>
      <c r="F81" s="64">
        <f>F79*0.6</f>
        <v>6</v>
      </c>
      <c r="G81" s="62">
        <f>D81*F81</f>
        <v>0</v>
      </c>
      <c r="H81" s="61">
        <f>D81*3</f>
        <v>0</v>
      </c>
    </row>
    <row r="82" spans="1:8" ht="16.5" customHeight="1" x14ac:dyDescent="0.3">
      <c r="B82" s="77"/>
      <c r="C82" s="63"/>
      <c r="D82" s="64"/>
      <c r="E82" s="64">
        <v>2012</v>
      </c>
      <c r="F82" s="64">
        <f>F79*0.4</f>
        <v>4</v>
      </c>
      <c r="G82" s="62">
        <f>D82*F82</f>
        <v>0</v>
      </c>
      <c r="H82" s="61">
        <f>D82*3</f>
        <v>0</v>
      </c>
    </row>
    <row r="83" spans="1:8" s="3" customFormat="1" ht="16.5" customHeight="1" x14ac:dyDescent="0.3">
      <c r="A83" s="2"/>
      <c r="B83" s="9"/>
      <c r="C83" s="4"/>
      <c r="D83" s="5"/>
      <c r="E83" s="5">
        <v>2011</v>
      </c>
      <c r="F83" s="5">
        <f>F79*0.2</f>
        <v>2</v>
      </c>
      <c r="G83" s="8">
        <f>D83*F83</f>
        <v>0</v>
      </c>
      <c r="H83" s="6">
        <f>D83*3</f>
        <v>0</v>
      </c>
    </row>
    <row r="84" spans="1:8" ht="16.5" customHeight="1" thickBot="1" x14ac:dyDescent="0.35">
      <c r="B84" s="77"/>
      <c r="C84" s="71" t="s">
        <v>11</v>
      </c>
      <c r="D84" s="66">
        <f>SUM(D79:D83)</f>
        <v>0</v>
      </c>
      <c r="E84" s="66"/>
      <c r="F84" s="66"/>
      <c r="G84" s="66">
        <f>SUM(G79:G83)</f>
        <v>0</v>
      </c>
      <c r="H84" s="66">
        <f>SUM(H79:H83)</f>
        <v>0</v>
      </c>
    </row>
    <row r="85" spans="1:8" ht="48" customHeight="1" thickBot="1" x14ac:dyDescent="0.35">
      <c r="A85" s="22">
        <v>11</v>
      </c>
      <c r="B85" s="56" t="s">
        <v>14</v>
      </c>
      <c r="C85" s="57" t="s">
        <v>4</v>
      </c>
      <c r="D85" s="58" t="s">
        <v>5</v>
      </c>
      <c r="E85" s="58" t="s">
        <v>6</v>
      </c>
      <c r="F85" s="57" t="s">
        <v>7</v>
      </c>
      <c r="G85" s="57" t="s">
        <v>8</v>
      </c>
      <c r="H85" s="59" t="s">
        <v>107</v>
      </c>
    </row>
    <row r="86" spans="1:8" ht="16.5" customHeight="1" x14ac:dyDescent="0.3">
      <c r="B86" s="77"/>
      <c r="C86" s="74"/>
      <c r="D86" s="61"/>
      <c r="E86" s="61" t="s">
        <v>90</v>
      </c>
      <c r="F86" s="61">
        <v>10</v>
      </c>
      <c r="G86" s="62">
        <f>D86*F86</f>
        <v>0</v>
      </c>
      <c r="H86" s="61">
        <f>D86*2</f>
        <v>0</v>
      </c>
    </row>
    <row r="87" spans="1:8" ht="16.5" customHeight="1" x14ac:dyDescent="0.3">
      <c r="B87" s="77"/>
      <c r="C87" s="63"/>
      <c r="D87" s="64"/>
      <c r="E87" s="64">
        <v>2014</v>
      </c>
      <c r="F87" s="64">
        <f>F86*0.8</f>
        <v>8</v>
      </c>
      <c r="G87" s="62">
        <f>D87*F87</f>
        <v>0</v>
      </c>
      <c r="H87" s="61">
        <f>D87*2</f>
        <v>0</v>
      </c>
    </row>
    <row r="88" spans="1:8" ht="16.5" customHeight="1" x14ac:dyDescent="0.3">
      <c r="B88" s="77"/>
      <c r="C88" s="63"/>
      <c r="D88" s="64"/>
      <c r="E88" s="64">
        <v>2013</v>
      </c>
      <c r="F88" s="64">
        <f>F86*0.6</f>
        <v>6</v>
      </c>
      <c r="G88" s="62">
        <f>D88*F88</f>
        <v>0</v>
      </c>
      <c r="H88" s="61">
        <f>D88*2</f>
        <v>0</v>
      </c>
    </row>
    <row r="89" spans="1:8" ht="16.5" customHeight="1" x14ac:dyDescent="0.3">
      <c r="B89" s="77"/>
      <c r="C89" s="63"/>
      <c r="D89" s="64"/>
      <c r="E89" s="64">
        <v>2012</v>
      </c>
      <c r="F89" s="64">
        <f>F86*0.4</f>
        <v>4</v>
      </c>
      <c r="G89" s="62">
        <f>D89*F89</f>
        <v>0</v>
      </c>
      <c r="H89" s="61">
        <f>D89*2</f>
        <v>0</v>
      </c>
    </row>
    <row r="90" spans="1:8" s="3" customFormat="1" ht="16.5" customHeight="1" x14ac:dyDescent="0.3">
      <c r="A90" s="2"/>
      <c r="B90" s="9"/>
      <c r="C90" s="4"/>
      <c r="D90" s="5"/>
      <c r="E90" s="5">
        <v>2011</v>
      </c>
      <c r="F90" s="5">
        <f>F86*0.2</f>
        <v>2</v>
      </c>
      <c r="G90" s="8">
        <f>D90*F90</f>
        <v>0</v>
      </c>
      <c r="H90" s="6">
        <f>D90*2</f>
        <v>0</v>
      </c>
    </row>
    <row r="91" spans="1:8" ht="16.5" customHeight="1" thickBot="1" x14ac:dyDescent="0.35">
      <c r="B91" s="77"/>
      <c r="C91" s="71" t="s">
        <v>11</v>
      </c>
      <c r="D91" s="66">
        <f>SUM(D86:D90)</f>
        <v>0</v>
      </c>
      <c r="E91" s="66"/>
      <c r="F91" s="66"/>
      <c r="G91" s="66">
        <f>SUM(G86:G90)</f>
        <v>0</v>
      </c>
      <c r="H91" s="66">
        <f>SUM(H86:H90)</f>
        <v>0</v>
      </c>
    </row>
    <row r="92" spans="1:8" ht="48" customHeight="1" thickBot="1" x14ac:dyDescent="0.35">
      <c r="A92" s="22">
        <v>12</v>
      </c>
      <c r="B92" s="56" t="s">
        <v>15</v>
      </c>
      <c r="C92" s="57" t="s">
        <v>4</v>
      </c>
      <c r="D92" s="58" t="s">
        <v>5</v>
      </c>
      <c r="E92" s="58" t="s">
        <v>6</v>
      </c>
      <c r="F92" s="57" t="s">
        <v>7</v>
      </c>
      <c r="G92" s="57" t="s">
        <v>8</v>
      </c>
      <c r="H92" s="59" t="s">
        <v>110</v>
      </c>
    </row>
    <row r="93" spans="1:8" ht="16.5" customHeight="1" x14ac:dyDescent="0.3">
      <c r="B93" s="77"/>
      <c r="C93" s="74"/>
      <c r="D93" s="61"/>
      <c r="E93" s="61" t="s">
        <v>90</v>
      </c>
      <c r="F93" s="61">
        <v>10</v>
      </c>
      <c r="G93" s="62">
        <f>D93*F93</f>
        <v>0</v>
      </c>
      <c r="H93" s="61">
        <f>D93*5</f>
        <v>0</v>
      </c>
    </row>
    <row r="94" spans="1:8" ht="16.5" customHeight="1" x14ac:dyDescent="0.3">
      <c r="B94" s="77"/>
      <c r="C94" s="63"/>
      <c r="D94" s="64"/>
      <c r="E94" s="64">
        <v>2014</v>
      </c>
      <c r="F94" s="64">
        <f>F93*0.8</f>
        <v>8</v>
      </c>
      <c r="G94" s="62">
        <f>D94*F94</f>
        <v>0</v>
      </c>
      <c r="H94" s="61">
        <f>D94*5</f>
        <v>0</v>
      </c>
    </row>
    <row r="95" spans="1:8" ht="16.5" customHeight="1" x14ac:dyDescent="0.3">
      <c r="B95" s="77"/>
      <c r="C95" s="63"/>
      <c r="D95" s="64"/>
      <c r="E95" s="64">
        <v>2013</v>
      </c>
      <c r="F95" s="64">
        <f>F93*0.6</f>
        <v>6</v>
      </c>
      <c r="G95" s="62">
        <f>D95*F95</f>
        <v>0</v>
      </c>
      <c r="H95" s="61">
        <f>D95*5</f>
        <v>0</v>
      </c>
    </row>
    <row r="96" spans="1:8" ht="16.5" customHeight="1" x14ac:dyDescent="0.3">
      <c r="B96" s="77"/>
      <c r="C96" s="82"/>
      <c r="D96" s="64"/>
      <c r="E96" s="64">
        <v>2012</v>
      </c>
      <c r="F96" s="64">
        <f>F93*0.4</f>
        <v>4</v>
      </c>
      <c r="G96" s="62">
        <f>D96*F96</f>
        <v>0</v>
      </c>
      <c r="H96" s="61">
        <f>D96*5</f>
        <v>0</v>
      </c>
    </row>
    <row r="97" spans="1:8" s="3" customFormat="1" ht="16.5" customHeight="1" x14ac:dyDescent="0.3">
      <c r="A97" s="2"/>
      <c r="B97" s="9"/>
      <c r="C97" s="4"/>
      <c r="D97" s="5"/>
      <c r="E97" s="5">
        <v>2011</v>
      </c>
      <c r="F97" s="5">
        <f>F93*0.2</f>
        <v>2</v>
      </c>
      <c r="G97" s="8">
        <f>D97*F97</f>
        <v>0</v>
      </c>
      <c r="H97" s="6">
        <f>D97*5</f>
        <v>0</v>
      </c>
    </row>
    <row r="98" spans="1:8" ht="16.5" customHeight="1" thickBot="1" x14ac:dyDescent="0.35">
      <c r="B98" s="77"/>
      <c r="C98" s="71" t="s">
        <v>11</v>
      </c>
      <c r="D98" s="66">
        <f>SUM(D93:D97)</f>
        <v>0</v>
      </c>
      <c r="E98" s="66"/>
      <c r="F98" s="66"/>
      <c r="G98" s="66">
        <f>SUM(G93:G97)</f>
        <v>0</v>
      </c>
      <c r="H98" s="66">
        <f>SUM(H93:H97)</f>
        <v>0</v>
      </c>
    </row>
    <row r="99" spans="1:8" ht="48" customHeight="1" thickBot="1" x14ac:dyDescent="0.35">
      <c r="A99" s="22">
        <v>13</v>
      </c>
      <c r="B99" s="56" t="s">
        <v>16</v>
      </c>
      <c r="C99" s="57" t="s">
        <v>4</v>
      </c>
      <c r="D99" s="58" t="s">
        <v>5</v>
      </c>
      <c r="E99" s="58" t="s">
        <v>6</v>
      </c>
      <c r="F99" s="57" t="s">
        <v>7</v>
      </c>
      <c r="G99" s="57" t="s">
        <v>8</v>
      </c>
      <c r="H99" s="59" t="s">
        <v>112</v>
      </c>
    </row>
    <row r="100" spans="1:8" ht="16.5" customHeight="1" x14ac:dyDescent="0.3">
      <c r="C100" s="60"/>
      <c r="D100" s="61"/>
      <c r="E100" s="61" t="s">
        <v>90</v>
      </c>
      <c r="F100" s="61">
        <v>10</v>
      </c>
      <c r="G100" s="62">
        <f>D100*F100</f>
        <v>0</v>
      </c>
      <c r="H100" s="61">
        <f>D100*4</f>
        <v>0</v>
      </c>
    </row>
    <row r="101" spans="1:8" ht="16.5" customHeight="1" x14ac:dyDescent="0.3">
      <c r="C101" s="63"/>
      <c r="D101" s="64"/>
      <c r="E101" s="64">
        <v>2014</v>
      </c>
      <c r="F101" s="64">
        <f>F100*0.8</f>
        <v>8</v>
      </c>
      <c r="G101" s="62">
        <f>D101*F101</f>
        <v>0</v>
      </c>
      <c r="H101" s="61">
        <f>D101*4</f>
        <v>0</v>
      </c>
    </row>
    <row r="102" spans="1:8" ht="16.5" customHeight="1" x14ac:dyDescent="0.3">
      <c r="C102" s="63"/>
      <c r="D102" s="64"/>
      <c r="E102" s="64">
        <v>2013</v>
      </c>
      <c r="F102" s="64">
        <f>F100*0.6</f>
        <v>6</v>
      </c>
      <c r="G102" s="62">
        <f>D102*F102</f>
        <v>0</v>
      </c>
      <c r="H102" s="61">
        <f>D102*4</f>
        <v>0</v>
      </c>
    </row>
    <row r="103" spans="1:8" ht="16.5" customHeight="1" x14ac:dyDescent="0.3">
      <c r="C103" s="63"/>
      <c r="D103" s="64"/>
      <c r="E103" s="64">
        <v>2012</v>
      </c>
      <c r="F103" s="64">
        <f>F100*0.4</f>
        <v>4</v>
      </c>
      <c r="G103" s="62">
        <f>D103*F103</f>
        <v>0</v>
      </c>
      <c r="H103" s="61">
        <f>D103*4</f>
        <v>0</v>
      </c>
    </row>
    <row r="104" spans="1:8" s="3" customFormat="1" ht="16.5" customHeight="1" x14ac:dyDescent="0.3">
      <c r="A104" s="2"/>
      <c r="C104" s="4"/>
      <c r="D104" s="5"/>
      <c r="E104" s="5">
        <v>2011</v>
      </c>
      <c r="F104" s="5">
        <f>F100*0.2</f>
        <v>2</v>
      </c>
      <c r="G104" s="8">
        <f>D104*F104</f>
        <v>0</v>
      </c>
      <c r="H104" s="6">
        <f>D104*4</f>
        <v>0</v>
      </c>
    </row>
    <row r="105" spans="1:8" ht="16.5" customHeight="1" thickBot="1" x14ac:dyDescent="0.35">
      <c r="B105" s="77"/>
      <c r="C105" s="71" t="s">
        <v>11</v>
      </c>
      <c r="D105" s="66">
        <f>SUM(D100:D104)</f>
        <v>0</v>
      </c>
      <c r="E105" s="66"/>
      <c r="F105" s="66"/>
      <c r="G105" s="66">
        <f>SUM(G100:G104)</f>
        <v>0</v>
      </c>
      <c r="H105" s="66">
        <f>SUM(H100:H104)</f>
        <v>0</v>
      </c>
    </row>
    <row r="106" spans="1:8" ht="48" customHeight="1" thickBot="1" x14ac:dyDescent="0.35">
      <c r="A106" s="22">
        <v>14</v>
      </c>
      <c r="B106" s="56" t="s">
        <v>17</v>
      </c>
      <c r="C106" s="57" t="s">
        <v>4</v>
      </c>
      <c r="D106" s="58" t="s">
        <v>5</v>
      </c>
      <c r="E106" s="58" t="s">
        <v>6</v>
      </c>
      <c r="F106" s="58" t="s">
        <v>18</v>
      </c>
      <c r="G106" s="57" t="s">
        <v>8</v>
      </c>
      <c r="H106" s="59" t="s">
        <v>107</v>
      </c>
    </row>
    <row r="107" spans="1:8" ht="13.5" customHeight="1" x14ac:dyDescent="0.3">
      <c r="B107" s="77"/>
      <c r="C107" s="60"/>
      <c r="D107" s="61"/>
      <c r="E107" s="61" t="s">
        <v>90</v>
      </c>
      <c r="F107" s="61">
        <v>10</v>
      </c>
      <c r="G107" s="62">
        <f>D107*F107</f>
        <v>0</v>
      </c>
      <c r="H107" s="61">
        <f>D107*2</f>
        <v>0</v>
      </c>
    </row>
    <row r="108" spans="1:8" ht="13.5" customHeight="1" x14ac:dyDescent="0.3">
      <c r="B108" s="77"/>
      <c r="C108" s="63"/>
      <c r="D108" s="64"/>
      <c r="E108" s="64">
        <v>2014</v>
      </c>
      <c r="F108" s="64">
        <f>F107*0.8</f>
        <v>8</v>
      </c>
      <c r="G108" s="62">
        <f>D108*F108</f>
        <v>0</v>
      </c>
      <c r="H108" s="61">
        <f>D108*2</f>
        <v>0</v>
      </c>
    </row>
    <row r="109" spans="1:8" ht="13.5" customHeight="1" x14ac:dyDescent="0.3">
      <c r="B109" s="77"/>
      <c r="C109" s="63"/>
      <c r="D109" s="64"/>
      <c r="E109" s="64">
        <v>2013</v>
      </c>
      <c r="F109" s="64">
        <f>F107*0.6</f>
        <v>6</v>
      </c>
      <c r="G109" s="62">
        <f>D109*F109</f>
        <v>0</v>
      </c>
      <c r="H109" s="61">
        <f>D109*2</f>
        <v>0</v>
      </c>
    </row>
    <row r="110" spans="1:8" ht="13.5" customHeight="1" x14ac:dyDescent="0.3">
      <c r="B110" s="77"/>
      <c r="C110" s="63"/>
      <c r="D110" s="64"/>
      <c r="E110" s="64">
        <v>2012</v>
      </c>
      <c r="F110" s="64">
        <f>F107*0.4</f>
        <v>4</v>
      </c>
      <c r="G110" s="62">
        <f>D110*F110</f>
        <v>0</v>
      </c>
      <c r="H110" s="61">
        <f>D110*2</f>
        <v>0</v>
      </c>
    </row>
    <row r="111" spans="1:8" s="3" customFormat="1" ht="13.5" customHeight="1" x14ac:dyDescent="0.3">
      <c r="A111" s="2"/>
      <c r="B111" s="9"/>
      <c r="C111" s="4"/>
      <c r="D111" s="5"/>
      <c r="E111" s="5">
        <v>2011</v>
      </c>
      <c r="F111" s="5">
        <f>F107*0.2</f>
        <v>2</v>
      </c>
      <c r="G111" s="8">
        <f>D111*F111</f>
        <v>0</v>
      </c>
      <c r="H111" s="6">
        <f>D111*2</f>
        <v>0</v>
      </c>
    </row>
    <row r="112" spans="1:8" ht="13.5" customHeight="1" thickBot="1" x14ac:dyDescent="0.35">
      <c r="B112" s="77"/>
      <c r="C112" s="71" t="s">
        <v>11</v>
      </c>
      <c r="D112" s="66">
        <f>SUM(D107:D111)</f>
        <v>0</v>
      </c>
      <c r="E112" s="66"/>
      <c r="F112" s="66"/>
      <c r="G112" s="66">
        <f>SUM(G107:G111)</f>
        <v>0</v>
      </c>
      <c r="H112" s="66">
        <f>SUM(H107:H111)</f>
        <v>0</v>
      </c>
    </row>
    <row r="113" spans="1:8" ht="48.75" thickBot="1" x14ac:dyDescent="0.35">
      <c r="A113" s="22">
        <v>15</v>
      </c>
      <c r="B113" s="56" t="s">
        <v>19</v>
      </c>
      <c r="C113" s="57" t="s">
        <v>4</v>
      </c>
      <c r="D113" s="58" t="s">
        <v>5</v>
      </c>
      <c r="E113" s="58" t="s">
        <v>6</v>
      </c>
      <c r="F113" s="58" t="s">
        <v>18</v>
      </c>
      <c r="G113" s="57" t="s">
        <v>8</v>
      </c>
      <c r="H113" s="59" t="s">
        <v>107</v>
      </c>
    </row>
    <row r="114" spans="1:8" ht="16.5" customHeight="1" x14ac:dyDescent="0.3">
      <c r="B114" s="77"/>
      <c r="C114" s="60"/>
      <c r="D114" s="61"/>
      <c r="E114" s="61" t="s">
        <v>90</v>
      </c>
      <c r="F114" s="61">
        <v>20</v>
      </c>
      <c r="G114" s="61">
        <f>D114*F114</f>
        <v>0</v>
      </c>
      <c r="H114" s="61">
        <f>D114*2</f>
        <v>0</v>
      </c>
    </row>
    <row r="115" spans="1:8" ht="16.5" customHeight="1" x14ac:dyDescent="0.3">
      <c r="B115" s="77"/>
      <c r="C115" s="63"/>
      <c r="D115" s="64"/>
      <c r="E115" s="64">
        <v>2014</v>
      </c>
      <c r="F115" s="64">
        <f>F114*0.8</f>
        <v>16</v>
      </c>
      <c r="G115" s="61">
        <f>D115*F115</f>
        <v>0</v>
      </c>
      <c r="H115" s="61">
        <f>D115*2</f>
        <v>0</v>
      </c>
    </row>
    <row r="116" spans="1:8" ht="16.5" customHeight="1" x14ac:dyDescent="0.3">
      <c r="A116" s="23"/>
      <c r="B116" s="77"/>
      <c r="C116" s="63"/>
      <c r="D116" s="64"/>
      <c r="E116" s="64">
        <v>2013</v>
      </c>
      <c r="F116" s="64">
        <f>F114*0.6</f>
        <v>12</v>
      </c>
      <c r="G116" s="61">
        <f>D116*F116</f>
        <v>0</v>
      </c>
      <c r="H116" s="61">
        <f>D116*2</f>
        <v>0</v>
      </c>
    </row>
    <row r="117" spans="1:8" ht="16.5" customHeight="1" x14ac:dyDescent="0.3">
      <c r="A117" s="23"/>
      <c r="B117" s="77"/>
      <c r="C117" s="63"/>
      <c r="D117" s="64"/>
      <c r="E117" s="64">
        <v>2012</v>
      </c>
      <c r="F117" s="64">
        <f>F114*0.4</f>
        <v>8</v>
      </c>
      <c r="G117" s="61">
        <f>D117*F117</f>
        <v>0</v>
      </c>
      <c r="H117" s="61">
        <f>D117*2</f>
        <v>0</v>
      </c>
    </row>
    <row r="118" spans="1:8" s="3" customFormat="1" ht="16.5" customHeight="1" x14ac:dyDescent="0.3">
      <c r="B118" s="9"/>
      <c r="C118" s="4"/>
      <c r="D118" s="5"/>
      <c r="E118" s="5">
        <v>2011</v>
      </c>
      <c r="F118" s="5">
        <f>F114*0.2</f>
        <v>4</v>
      </c>
      <c r="G118" s="6">
        <f>D118*F118</f>
        <v>0</v>
      </c>
      <c r="H118" s="6">
        <f>D118*2</f>
        <v>0</v>
      </c>
    </row>
    <row r="119" spans="1:8" ht="16.5" customHeight="1" thickBot="1" x14ac:dyDescent="0.35">
      <c r="B119" s="73"/>
      <c r="C119" s="65" t="s">
        <v>11</v>
      </c>
      <c r="D119" s="66">
        <f>SUM(D114:D118)</f>
        <v>0</v>
      </c>
      <c r="E119" s="66"/>
      <c r="F119" s="66"/>
      <c r="G119" s="66">
        <f>SUM(G114:G118)</f>
        <v>0</v>
      </c>
      <c r="H119" s="66">
        <f>SUM(H114:H118)</f>
        <v>0</v>
      </c>
    </row>
    <row r="120" spans="1:8" ht="48.75" thickBot="1" x14ac:dyDescent="0.35">
      <c r="A120" s="22">
        <v>16</v>
      </c>
      <c r="B120" s="56" t="s">
        <v>20</v>
      </c>
      <c r="C120" s="57" t="s">
        <v>4</v>
      </c>
      <c r="D120" s="58" t="s">
        <v>5</v>
      </c>
      <c r="E120" s="58" t="s">
        <v>6</v>
      </c>
      <c r="F120" s="58" t="s">
        <v>21</v>
      </c>
      <c r="G120" s="57" t="s">
        <v>8</v>
      </c>
      <c r="H120" s="59" t="s">
        <v>107</v>
      </c>
    </row>
    <row r="121" spans="1:8" ht="16.5" customHeight="1" x14ac:dyDescent="0.3">
      <c r="B121" s="77"/>
      <c r="C121" s="60"/>
      <c r="D121" s="61"/>
      <c r="E121" s="61" t="s">
        <v>90</v>
      </c>
      <c r="F121" s="61">
        <v>20</v>
      </c>
      <c r="G121" s="61">
        <f>D121*F121</f>
        <v>0</v>
      </c>
      <c r="H121" s="61">
        <f>D121*2</f>
        <v>0</v>
      </c>
    </row>
    <row r="122" spans="1:8" ht="16.5" customHeight="1" x14ac:dyDescent="0.3">
      <c r="B122" s="77"/>
      <c r="C122" s="63"/>
      <c r="D122" s="64"/>
      <c r="E122" s="64">
        <v>2014</v>
      </c>
      <c r="F122" s="64">
        <f>F121*0.8</f>
        <v>16</v>
      </c>
      <c r="G122" s="61">
        <f>D122*F122</f>
        <v>0</v>
      </c>
      <c r="H122" s="61">
        <f>D122*2</f>
        <v>0</v>
      </c>
    </row>
    <row r="123" spans="1:8" ht="16.5" customHeight="1" x14ac:dyDescent="0.3">
      <c r="B123" s="77"/>
      <c r="C123" s="63"/>
      <c r="D123" s="64"/>
      <c r="E123" s="64">
        <v>2013</v>
      </c>
      <c r="F123" s="64">
        <f>F121*0.6</f>
        <v>12</v>
      </c>
      <c r="G123" s="61">
        <f>D123*F123</f>
        <v>0</v>
      </c>
      <c r="H123" s="61">
        <f>D123*2</f>
        <v>0</v>
      </c>
    </row>
    <row r="124" spans="1:8" ht="16.5" customHeight="1" x14ac:dyDescent="0.3">
      <c r="B124" s="77"/>
      <c r="C124" s="63"/>
      <c r="D124" s="64"/>
      <c r="E124" s="64">
        <v>2012</v>
      </c>
      <c r="F124" s="64">
        <f>F121*0.4</f>
        <v>8</v>
      </c>
      <c r="G124" s="61">
        <f>D124*F124</f>
        <v>0</v>
      </c>
      <c r="H124" s="61">
        <f>D124*2</f>
        <v>0</v>
      </c>
    </row>
    <row r="125" spans="1:8" s="3" customFormat="1" ht="16.5" customHeight="1" x14ac:dyDescent="0.3">
      <c r="A125" s="2"/>
      <c r="B125" s="9"/>
      <c r="C125" s="4"/>
      <c r="D125" s="5"/>
      <c r="E125" s="5">
        <v>2011</v>
      </c>
      <c r="F125" s="5">
        <f>F121*0.2</f>
        <v>4</v>
      </c>
      <c r="G125" s="6">
        <f>D125*F125</f>
        <v>0</v>
      </c>
      <c r="H125" s="6">
        <f>D125*2</f>
        <v>0</v>
      </c>
    </row>
    <row r="126" spans="1:8" ht="16.5" customHeight="1" thickBot="1" x14ac:dyDescent="0.35">
      <c r="C126" s="65" t="s">
        <v>11</v>
      </c>
      <c r="D126" s="66">
        <f>SUM(D121:D125)</f>
        <v>0</v>
      </c>
      <c r="E126" s="66"/>
      <c r="F126" s="66"/>
      <c r="G126" s="66">
        <f>SUM(G121:G125)</f>
        <v>0</v>
      </c>
      <c r="H126" s="66">
        <f>SUM(H121:H125)</f>
        <v>0</v>
      </c>
    </row>
    <row r="127" spans="1:8" ht="48" customHeight="1" thickBot="1" x14ac:dyDescent="0.35">
      <c r="A127" s="22">
        <v>17</v>
      </c>
      <c r="B127" s="83" t="s">
        <v>22</v>
      </c>
      <c r="C127" s="57" t="s">
        <v>4</v>
      </c>
      <c r="D127" s="58" t="s">
        <v>5</v>
      </c>
      <c r="E127" s="58" t="s">
        <v>6</v>
      </c>
      <c r="F127" s="59" t="s">
        <v>23</v>
      </c>
      <c r="G127" s="57" t="s">
        <v>8</v>
      </c>
      <c r="H127" s="59" t="s">
        <v>113</v>
      </c>
    </row>
    <row r="128" spans="1:8" ht="16.5" customHeight="1" x14ac:dyDescent="0.3">
      <c r="C128" s="84"/>
      <c r="D128" s="79"/>
      <c r="E128" s="61" t="s">
        <v>90</v>
      </c>
      <c r="F128" s="61">
        <v>15</v>
      </c>
      <c r="G128" s="61">
        <f>D128*F128</f>
        <v>0</v>
      </c>
      <c r="H128" s="61">
        <f>D128*2</f>
        <v>0</v>
      </c>
    </row>
    <row r="129" spans="1:8" ht="16.5" customHeight="1" x14ac:dyDescent="0.3">
      <c r="C129" s="85"/>
      <c r="D129" s="81"/>
      <c r="E129" s="64">
        <v>2014</v>
      </c>
      <c r="F129" s="64">
        <f>F128*0.8</f>
        <v>12</v>
      </c>
      <c r="G129" s="61">
        <f>D129*F129</f>
        <v>0</v>
      </c>
      <c r="H129" s="61">
        <f t="shared" ref="H129:H132" si="5">D129*2</f>
        <v>0</v>
      </c>
    </row>
    <row r="130" spans="1:8" ht="16.5" customHeight="1" x14ac:dyDescent="0.3">
      <c r="C130" s="85"/>
      <c r="D130" s="81"/>
      <c r="E130" s="64">
        <v>2013</v>
      </c>
      <c r="F130" s="81">
        <f>F128*0.6</f>
        <v>9</v>
      </c>
      <c r="G130" s="61">
        <f>D130*F130</f>
        <v>0</v>
      </c>
      <c r="H130" s="61">
        <f t="shared" si="5"/>
        <v>0</v>
      </c>
    </row>
    <row r="131" spans="1:8" ht="16.5" customHeight="1" x14ac:dyDescent="0.3">
      <c r="C131" s="85"/>
      <c r="D131" s="81"/>
      <c r="E131" s="64">
        <v>2012</v>
      </c>
      <c r="F131" s="81">
        <f>F128*0.4</f>
        <v>6</v>
      </c>
      <c r="G131" s="61">
        <f>D131*F131</f>
        <v>0</v>
      </c>
      <c r="H131" s="61">
        <f t="shared" si="5"/>
        <v>0</v>
      </c>
    </row>
    <row r="132" spans="1:8" s="3" customFormat="1" ht="16.5" customHeight="1" x14ac:dyDescent="0.3">
      <c r="A132" s="2"/>
      <c r="C132" s="12"/>
      <c r="D132" s="11"/>
      <c r="E132" s="5">
        <v>2011</v>
      </c>
      <c r="F132" s="11">
        <f>F128*0.2</f>
        <v>3</v>
      </c>
      <c r="G132" s="6">
        <f>D132*F132</f>
        <v>0</v>
      </c>
      <c r="H132" s="6">
        <f t="shared" si="5"/>
        <v>0</v>
      </c>
    </row>
    <row r="133" spans="1:8" ht="16.5" customHeight="1" thickBot="1" x14ac:dyDescent="0.35">
      <c r="B133" s="86"/>
      <c r="C133" s="65" t="s">
        <v>11</v>
      </c>
      <c r="D133" s="66">
        <f>SUM(D128:D132)</f>
        <v>0</v>
      </c>
      <c r="E133" s="66"/>
      <c r="F133" s="66"/>
      <c r="G133" s="66">
        <f>SUM(G128:G132)</f>
        <v>0</v>
      </c>
      <c r="H133" s="66">
        <f>SUM(H128:H132)</f>
        <v>0</v>
      </c>
    </row>
    <row r="134" spans="1:8" ht="50.25" thickBot="1" x14ac:dyDescent="0.35">
      <c r="A134" s="22">
        <v>18</v>
      </c>
      <c r="B134" s="72" t="s">
        <v>60</v>
      </c>
      <c r="C134" s="57" t="s">
        <v>4</v>
      </c>
      <c r="D134" s="58" t="s">
        <v>5</v>
      </c>
      <c r="E134" s="58" t="s">
        <v>6</v>
      </c>
      <c r="F134" s="57" t="s">
        <v>7</v>
      </c>
      <c r="G134" s="57" t="s">
        <v>8</v>
      </c>
      <c r="H134" s="59" t="s">
        <v>107</v>
      </c>
    </row>
    <row r="135" spans="1:8" x14ac:dyDescent="0.3">
      <c r="B135" s="73"/>
      <c r="C135" s="74"/>
      <c r="D135" s="75"/>
      <c r="E135" s="61" t="s">
        <v>90</v>
      </c>
      <c r="F135" s="61">
        <v>15</v>
      </c>
      <c r="G135" s="61">
        <f>D135*F135</f>
        <v>0</v>
      </c>
      <c r="H135" s="75">
        <f>D135*2</f>
        <v>0</v>
      </c>
    </row>
    <row r="136" spans="1:8" x14ac:dyDescent="0.3">
      <c r="C136" s="63"/>
      <c r="D136" s="64"/>
      <c r="E136" s="64">
        <v>2014</v>
      </c>
      <c r="F136" s="64">
        <f>F135*0.8</f>
        <v>12</v>
      </c>
      <c r="G136" s="61">
        <f>D136*F136</f>
        <v>0</v>
      </c>
      <c r="H136" s="75">
        <f>D136*2</f>
        <v>0</v>
      </c>
    </row>
    <row r="137" spans="1:8" x14ac:dyDescent="0.3">
      <c r="C137" s="63"/>
      <c r="D137" s="64"/>
      <c r="E137" s="64">
        <v>2013</v>
      </c>
      <c r="F137" s="64">
        <f>F135*0.6</f>
        <v>9</v>
      </c>
      <c r="G137" s="61">
        <f>D137*F137</f>
        <v>0</v>
      </c>
      <c r="H137" s="75">
        <f>D137*2</f>
        <v>0</v>
      </c>
    </row>
    <row r="138" spans="1:8" x14ac:dyDescent="0.3">
      <c r="C138" s="63"/>
      <c r="D138" s="64"/>
      <c r="E138" s="64">
        <v>2012</v>
      </c>
      <c r="F138" s="64">
        <f>F135*0.4</f>
        <v>6</v>
      </c>
      <c r="G138" s="61">
        <f>D138*F138</f>
        <v>0</v>
      </c>
      <c r="H138" s="75">
        <f>D138*2</f>
        <v>0</v>
      </c>
    </row>
    <row r="139" spans="1:8" s="3" customFormat="1" x14ac:dyDescent="0.3">
      <c r="A139" s="2"/>
      <c r="C139" s="4"/>
      <c r="D139" s="5"/>
      <c r="E139" s="5">
        <v>2011</v>
      </c>
      <c r="F139" s="5">
        <f>F135*0.2</f>
        <v>3</v>
      </c>
      <c r="G139" s="6">
        <f>D139*F139</f>
        <v>0</v>
      </c>
      <c r="H139" s="7">
        <f>D139*2</f>
        <v>0</v>
      </c>
    </row>
    <row r="140" spans="1:8" ht="17.25" thickBot="1" x14ac:dyDescent="0.35">
      <c r="C140" s="65" t="s">
        <v>9</v>
      </c>
      <c r="D140" s="66">
        <f>SUM(D135:D139)</f>
        <v>0</v>
      </c>
      <c r="E140" s="66"/>
      <c r="F140" s="66"/>
      <c r="G140" s="66">
        <f>SUM(G135:G139)</f>
        <v>0</v>
      </c>
      <c r="H140" s="66">
        <f>SUM(H135:H139)</f>
        <v>0</v>
      </c>
    </row>
    <row r="141" spans="1:8" ht="34.5" customHeight="1" thickBot="1" x14ac:dyDescent="0.35">
      <c r="A141" s="22">
        <v>19</v>
      </c>
      <c r="B141" s="56" t="s">
        <v>61</v>
      </c>
      <c r="C141" s="57" t="s">
        <v>4</v>
      </c>
      <c r="D141" s="58" t="s">
        <v>5</v>
      </c>
      <c r="E141" s="58" t="s">
        <v>6</v>
      </c>
      <c r="F141" s="57" t="s">
        <v>7</v>
      </c>
      <c r="G141" s="57" t="s">
        <v>8</v>
      </c>
      <c r="H141" s="59" t="s">
        <v>109</v>
      </c>
    </row>
    <row r="142" spans="1:8" x14ac:dyDescent="0.3">
      <c r="C142" s="74"/>
      <c r="D142" s="61"/>
      <c r="E142" s="61" t="s">
        <v>90</v>
      </c>
      <c r="F142" s="61">
        <v>10</v>
      </c>
      <c r="G142" s="62">
        <f>D142*F142</f>
        <v>0</v>
      </c>
      <c r="H142" s="61">
        <f>D142*3</f>
        <v>0</v>
      </c>
    </row>
    <row r="143" spans="1:8" x14ac:dyDescent="0.3">
      <c r="C143" s="63"/>
      <c r="D143" s="64"/>
      <c r="E143" s="64">
        <v>2014</v>
      </c>
      <c r="F143" s="64">
        <f>F142*0.8</f>
        <v>8</v>
      </c>
      <c r="G143" s="62">
        <f>D143*F143</f>
        <v>0</v>
      </c>
      <c r="H143" s="61">
        <f>D143*3</f>
        <v>0</v>
      </c>
    </row>
    <row r="144" spans="1:8" x14ac:dyDescent="0.3">
      <c r="C144" s="63"/>
      <c r="D144" s="64"/>
      <c r="E144" s="64">
        <v>2013</v>
      </c>
      <c r="F144" s="64">
        <f>F142*0.6</f>
        <v>6</v>
      </c>
      <c r="G144" s="62">
        <f>D144*F144</f>
        <v>0</v>
      </c>
      <c r="H144" s="61">
        <f>D144*3</f>
        <v>0</v>
      </c>
    </row>
    <row r="145" spans="1:8" x14ac:dyDescent="0.3">
      <c r="C145" s="74"/>
      <c r="D145" s="64"/>
      <c r="E145" s="64">
        <v>2012</v>
      </c>
      <c r="F145" s="64">
        <f>F142*0.4</f>
        <v>4</v>
      </c>
      <c r="G145" s="62">
        <f>D145*F145</f>
        <v>0</v>
      </c>
      <c r="H145" s="61">
        <f>D145*3</f>
        <v>0</v>
      </c>
    </row>
    <row r="146" spans="1:8" s="3" customFormat="1" x14ac:dyDescent="0.3">
      <c r="A146" s="2"/>
      <c r="C146" s="76"/>
      <c r="D146" s="5"/>
      <c r="E146" s="5">
        <v>2011</v>
      </c>
      <c r="F146" s="5">
        <f>F142*0.2</f>
        <v>2</v>
      </c>
      <c r="G146" s="8">
        <f>D146*F146</f>
        <v>0</v>
      </c>
      <c r="H146" s="6">
        <f>D146*3</f>
        <v>0</v>
      </c>
    </row>
    <row r="147" spans="1:8" s="87" customFormat="1" ht="17.25" thickBot="1" x14ac:dyDescent="0.35">
      <c r="A147" s="22"/>
      <c r="C147" s="66" t="s">
        <v>11</v>
      </c>
      <c r="D147" s="66">
        <f>SUM(D142:D146)</f>
        <v>0</v>
      </c>
      <c r="E147" s="66"/>
      <c r="F147" s="66"/>
      <c r="G147" s="66">
        <f>SUM(G142:G146)</f>
        <v>0</v>
      </c>
      <c r="H147" s="66">
        <f>SUM(H142:H146)</f>
        <v>0</v>
      </c>
    </row>
    <row r="148" spans="1:8" ht="33" thickBot="1" x14ac:dyDescent="0.35">
      <c r="A148" s="22">
        <v>20</v>
      </c>
      <c r="B148" s="56" t="s">
        <v>62</v>
      </c>
      <c r="C148" s="57" t="s">
        <v>4</v>
      </c>
      <c r="D148" s="58" t="s">
        <v>5</v>
      </c>
      <c r="E148" s="58" t="s">
        <v>6</v>
      </c>
      <c r="F148" s="57" t="s">
        <v>7</v>
      </c>
      <c r="G148" s="57" t="s">
        <v>8</v>
      </c>
      <c r="H148" s="59" t="s">
        <v>107</v>
      </c>
    </row>
    <row r="149" spans="1:8" x14ac:dyDescent="0.3">
      <c r="B149" s="73"/>
      <c r="C149" s="88"/>
      <c r="D149" s="61"/>
      <c r="E149" s="61" t="s">
        <v>90</v>
      </c>
      <c r="F149" s="61">
        <v>20</v>
      </c>
      <c r="G149" s="62">
        <f>D149*F149</f>
        <v>0</v>
      </c>
      <c r="H149" s="89">
        <f>D149*2</f>
        <v>0</v>
      </c>
    </row>
    <row r="150" spans="1:8" x14ac:dyDescent="0.3">
      <c r="B150" s="73"/>
      <c r="C150" s="90"/>
      <c r="D150" s="64"/>
      <c r="E150" s="64">
        <v>2014</v>
      </c>
      <c r="F150" s="64">
        <f>F149*0.8</f>
        <v>16</v>
      </c>
      <c r="G150" s="62">
        <f>D150*F150</f>
        <v>0</v>
      </c>
      <c r="H150" s="89">
        <f t="shared" ref="H150:H153" si="6">D150*2</f>
        <v>0</v>
      </c>
    </row>
    <row r="151" spans="1:8" x14ac:dyDescent="0.3">
      <c r="B151" s="73"/>
      <c r="C151" s="63"/>
      <c r="D151" s="64"/>
      <c r="E151" s="64">
        <v>2013</v>
      </c>
      <c r="F151" s="64">
        <f>F149*0.6</f>
        <v>12</v>
      </c>
      <c r="G151" s="62">
        <f>D151*F151</f>
        <v>0</v>
      </c>
      <c r="H151" s="89">
        <f t="shared" si="6"/>
        <v>0</v>
      </c>
    </row>
    <row r="152" spans="1:8" x14ac:dyDescent="0.3">
      <c r="B152" s="73"/>
      <c r="C152" s="63"/>
      <c r="D152" s="64"/>
      <c r="E152" s="64">
        <v>2012</v>
      </c>
      <c r="F152" s="64">
        <f>F149*0.4</f>
        <v>8</v>
      </c>
      <c r="G152" s="62">
        <f>D152*F152</f>
        <v>0</v>
      </c>
      <c r="H152" s="89">
        <f t="shared" si="6"/>
        <v>0</v>
      </c>
    </row>
    <row r="153" spans="1:8" s="3" customFormat="1" x14ac:dyDescent="0.3">
      <c r="A153" s="2"/>
      <c r="B153" s="91"/>
      <c r="C153" s="4"/>
      <c r="D153" s="5"/>
      <c r="E153" s="5">
        <v>2011</v>
      </c>
      <c r="F153" s="5">
        <f>F149*0.2</f>
        <v>4</v>
      </c>
      <c r="G153" s="8">
        <f>D153*F153</f>
        <v>0</v>
      </c>
      <c r="H153" s="92">
        <f t="shared" si="6"/>
        <v>0</v>
      </c>
    </row>
    <row r="154" spans="1:8" ht="17.25" thickBot="1" x14ac:dyDescent="0.35">
      <c r="B154" s="77"/>
      <c r="C154" s="71" t="s">
        <v>11</v>
      </c>
      <c r="D154" s="66">
        <f>SUM(D149:D153)</f>
        <v>0</v>
      </c>
      <c r="E154" s="66"/>
      <c r="F154" s="66"/>
      <c r="G154" s="66">
        <f>SUM(G149:G153)</f>
        <v>0</v>
      </c>
      <c r="H154" s="66">
        <f>SUM(H149:H153)</f>
        <v>0</v>
      </c>
    </row>
    <row r="155" spans="1:8" ht="33" thickBot="1" x14ac:dyDescent="0.35">
      <c r="A155" s="22">
        <v>21</v>
      </c>
      <c r="B155" s="56" t="s">
        <v>102</v>
      </c>
      <c r="C155" s="57" t="s">
        <v>4</v>
      </c>
      <c r="D155" s="58" t="s">
        <v>5</v>
      </c>
      <c r="E155" s="58" t="s">
        <v>6</v>
      </c>
      <c r="F155" s="57" t="s">
        <v>7</v>
      </c>
      <c r="G155" s="57" t="s">
        <v>8</v>
      </c>
      <c r="H155" s="59" t="s">
        <v>109</v>
      </c>
    </row>
    <row r="156" spans="1:8" x14ac:dyDescent="0.3">
      <c r="B156" s="77"/>
      <c r="C156" s="60"/>
      <c r="D156" s="61"/>
      <c r="E156" s="61" t="s">
        <v>90</v>
      </c>
      <c r="F156" s="61">
        <v>10</v>
      </c>
      <c r="G156" s="62">
        <f>D156*F156</f>
        <v>0</v>
      </c>
      <c r="H156" s="61">
        <f>D156*3</f>
        <v>0</v>
      </c>
    </row>
    <row r="157" spans="1:8" x14ac:dyDescent="0.3">
      <c r="B157" s="77"/>
      <c r="C157" s="63"/>
      <c r="D157" s="64"/>
      <c r="E157" s="64">
        <v>2014</v>
      </c>
      <c r="F157" s="64">
        <f>F156*0.8</f>
        <v>8</v>
      </c>
      <c r="G157" s="62">
        <f>D157*F157</f>
        <v>0</v>
      </c>
      <c r="H157" s="61">
        <f t="shared" ref="H157:H160" si="7">D157*3</f>
        <v>0</v>
      </c>
    </row>
    <row r="158" spans="1:8" x14ac:dyDescent="0.3">
      <c r="B158" s="77"/>
      <c r="C158" s="63"/>
      <c r="D158" s="64"/>
      <c r="E158" s="64">
        <v>2013</v>
      </c>
      <c r="F158" s="64">
        <f>F156*0.6</f>
        <v>6</v>
      </c>
      <c r="G158" s="62">
        <f>D158*F158</f>
        <v>0</v>
      </c>
      <c r="H158" s="61">
        <f t="shared" si="7"/>
        <v>0</v>
      </c>
    </row>
    <row r="159" spans="1:8" x14ac:dyDescent="0.3">
      <c r="B159" s="77"/>
      <c r="C159" s="63"/>
      <c r="D159" s="64"/>
      <c r="E159" s="64">
        <v>2012</v>
      </c>
      <c r="F159" s="64">
        <f>F156*0.4</f>
        <v>4</v>
      </c>
      <c r="G159" s="62">
        <f>D159*F159</f>
        <v>0</v>
      </c>
      <c r="H159" s="61">
        <f t="shared" si="7"/>
        <v>0</v>
      </c>
    </row>
    <row r="160" spans="1:8" s="3" customFormat="1" x14ac:dyDescent="0.3">
      <c r="A160" s="2"/>
      <c r="B160" s="9"/>
      <c r="C160" s="4"/>
      <c r="D160" s="5"/>
      <c r="E160" s="5">
        <v>2011</v>
      </c>
      <c r="F160" s="5">
        <f>F156*0.2</f>
        <v>2</v>
      </c>
      <c r="G160" s="8">
        <f>D160*F160</f>
        <v>0</v>
      </c>
      <c r="H160" s="6">
        <f t="shared" si="7"/>
        <v>0</v>
      </c>
    </row>
    <row r="161" spans="1:8" ht="17.25" thickBot="1" x14ac:dyDescent="0.35">
      <c r="B161" s="77"/>
      <c r="C161" s="71" t="s">
        <v>11</v>
      </c>
      <c r="D161" s="66">
        <f>SUM(D156:D160)</f>
        <v>0</v>
      </c>
      <c r="E161" s="66"/>
      <c r="F161" s="66"/>
      <c r="G161" s="66">
        <f>SUM(G156:G160)</f>
        <v>0</v>
      </c>
      <c r="H161" s="66">
        <f>SUM(H156:H160)</f>
        <v>0</v>
      </c>
    </row>
    <row r="162" spans="1:8" ht="33" thickBot="1" x14ac:dyDescent="0.35">
      <c r="A162" s="22">
        <v>22</v>
      </c>
      <c r="B162" s="56" t="s">
        <v>63</v>
      </c>
      <c r="C162" s="57" t="s">
        <v>4</v>
      </c>
      <c r="D162" s="58" t="s">
        <v>5</v>
      </c>
      <c r="E162" s="58" t="s">
        <v>6</v>
      </c>
      <c r="F162" s="57" t="s">
        <v>7</v>
      </c>
      <c r="G162" s="57" t="s">
        <v>8</v>
      </c>
      <c r="H162" s="59" t="s">
        <v>114</v>
      </c>
    </row>
    <row r="163" spans="1:8" x14ac:dyDescent="0.3">
      <c r="B163" s="77"/>
      <c r="C163" s="70"/>
      <c r="D163" s="61"/>
      <c r="E163" s="61" t="s">
        <v>90</v>
      </c>
      <c r="F163" s="61">
        <v>10</v>
      </c>
      <c r="G163" s="62">
        <f>D163*F163</f>
        <v>0</v>
      </c>
      <c r="H163" s="61">
        <f>D163*3</f>
        <v>0</v>
      </c>
    </row>
    <row r="164" spans="1:8" x14ac:dyDescent="0.3">
      <c r="B164" s="77"/>
      <c r="C164" s="63"/>
      <c r="D164" s="64"/>
      <c r="E164" s="64">
        <v>2014</v>
      </c>
      <c r="F164" s="64">
        <f>F163*0.8</f>
        <v>8</v>
      </c>
      <c r="G164" s="62">
        <f>D164*F164</f>
        <v>0</v>
      </c>
      <c r="H164" s="61">
        <f>D164*3</f>
        <v>0</v>
      </c>
    </row>
    <row r="165" spans="1:8" x14ac:dyDescent="0.3">
      <c r="B165" s="77"/>
      <c r="C165" s="63"/>
      <c r="D165" s="64"/>
      <c r="E165" s="64">
        <v>2013</v>
      </c>
      <c r="F165" s="64">
        <f>F163*0.6</f>
        <v>6</v>
      </c>
      <c r="G165" s="62">
        <f>D165*F165</f>
        <v>0</v>
      </c>
      <c r="H165" s="61">
        <f>D165*3</f>
        <v>0</v>
      </c>
    </row>
    <row r="166" spans="1:8" x14ac:dyDescent="0.3">
      <c r="B166" s="77"/>
      <c r="C166" s="63"/>
      <c r="D166" s="64"/>
      <c r="E166" s="64">
        <v>2012</v>
      </c>
      <c r="F166" s="64">
        <f>F163*0.4</f>
        <v>4</v>
      </c>
      <c r="G166" s="62">
        <f>D166*F166</f>
        <v>0</v>
      </c>
      <c r="H166" s="61">
        <f>D166*3</f>
        <v>0</v>
      </c>
    </row>
    <row r="167" spans="1:8" s="3" customFormat="1" x14ac:dyDescent="0.3">
      <c r="A167" s="2"/>
      <c r="B167" s="9"/>
      <c r="C167" s="4"/>
      <c r="D167" s="5"/>
      <c r="E167" s="5">
        <v>2011</v>
      </c>
      <c r="F167" s="5">
        <f>F163*0.2</f>
        <v>2</v>
      </c>
      <c r="G167" s="8">
        <f>D167*F167</f>
        <v>0</v>
      </c>
      <c r="H167" s="6">
        <f>D167*3</f>
        <v>0</v>
      </c>
    </row>
    <row r="168" spans="1:8" ht="17.25" thickBot="1" x14ac:dyDescent="0.35">
      <c r="B168" s="77"/>
      <c r="C168" s="71" t="s">
        <v>11</v>
      </c>
      <c r="D168" s="66">
        <f>SUM(D163:D167)</f>
        <v>0</v>
      </c>
      <c r="E168" s="66"/>
      <c r="F168" s="66"/>
      <c r="G168" s="66">
        <f>SUM(G163:G167)</f>
        <v>0</v>
      </c>
      <c r="H168" s="66">
        <f>SUM(H163:H167)</f>
        <v>0</v>
      </c>
    </row>
    <row r="169" spans="1:8" ht="33" thickBot="1" x14ac:dyDescent="0.35">
      <c r="A169" s="22">
        <v>23</v>
      </c>
      <c r="B169" s="56" t="s">
        <v>103</v>
      </c>
      <c r="C169" s="57" t="s">
        <v>4</v>
      </c>
      <c r="D169" s="58" t="s">
        <v>5</v>
      </c>
      <c r="E169" s="58" t="s">
        <v>6</v>
      </c>
      <c r="F169" s="57" t="s">
        <v>7</v>
      </c>
      <c r="G169" s="57" t="s">
        <v>8</v>
      </c>
      <c r="H169" s="59" t="s">
        <v>109</v>
      </c>
    </row>
    <row r="170" spans="1:8" x14ac:dyDescent="0.3">
      <c r="B170" s="77"/>
      <c r="C170" s="78"/>
      <c r="D170" s="79"/>
      <c r="E170" s="61" t="s">
        <v>90</v>
      </c>
      <c r="F170" s="61">
        <v>10</v>
      </c>
      <c r="G170" s="61">
        <f>D170*F170</f>
        <v>0</v>
      </c>
      <c r="H170" s="61">
        <f>D170*2</f>
        <v>0</v>
      </c>
    </row>
    <row r="171" spans="1:8" x14ac:dyDescent="0.3">
      <c r="B171" s="77"/>
      <c r="C171" s="80"/>
      <c r="D171" s="81"/>
      <c r="E171" s="64">
        <v>2014</v>
      </c>
      <c r="F171" s="64">
        <f>F170*0.8</f>
        <v>8</v>
      </c>
      <c r="G171" s="61">
        <f>D171*F171</f>
        <v>0</v>
      </c>
      <c r="H171" s="61">
        <f t="shared" ref="H171:H174" si="8">D171*2</f>
        <v>0</v>
      </c>
    </row>
    <row r="172" spans="1:8" x14ac:dyDescent="0.3">
      <c r="B172" s="77"/>
      <c r="C172" s="80"/>
      <c r="D172" s="81"/>
      <c r="E172" s="64">
        <v>2013</v>
      </c>
      <c r="F172" s="81">
        <f>F170*0.6</f>
        <v>6</v>
      </c>
      <c r="G172" s="61">
        <f>D172*F172</f>
        <v>0</v>
      </c>
      <c r="H172" s="61">
        <f t="shared" si="8"/>
        <v>0</v>
      </c>
    </row>
    <row r="173" spans="1:8" x14ac:dyDescent="0.3">
      <c r="B173" s="77"/>
      <c r="C173" s="80"/>
      <c r="D173" s="81"/>
      <c r="E173" s="64">
        <v>2012</v>
      </c>
      <c r="F173" s="81">
        <f>F170*0.4</f>
        <v>4</v>
      </c>
      <c r="G173" s="61">
        <f>D173*F173</f>
        <v>0</v>
      </c>
      <c r="H173" s="61">
        <f t="shared" si="8"/>
        <v>0</v>
      </c>
    </row>
    <row r="174" spans="1:8" s="3" customFormat="1" x14ac:dyDescent="0.3">
      <c r="A174" s="2"/>
      <c r="B174" s="9"/>
      <c r="C174" s="10"/>
      <c r="D174" s="11"/>
      <c r="E174" s="5">
        <v>2011</v>
      </c>
      <c r="F174" s="11">
        <f>F170*0.2</f>
        <v>2</v>
      </c>
      <c r="G174" s="6">
        <f>D174*F174</f>
        <v>0</v>
      </c>
      <c r="H174" s="6">
        <f t="shared" si="8"/>
        <v>0</v>
      </c>
    </row>
    <row r="175" spans="1:8" ht="17.25" thickBot="1" x14ac:dyDescent="0.35">
      <c r="B175" s="77"/>
      <c r="C175" s="71" t="s">
        <v>11</v>
      </c>
      <c r="D175" s="66">
        <f>SUM(D170:D174)</f>
        <v>0</v>
      </c>
      <c r="E175" s="66"/>
      <c r="F175" s="66"/>
      <c r="G175" s="66">
        <f>SUM(G170:G174)</f>
        <v>0</v>
      </c>
      <c r="H175" s="66">
        <f>SUM(H170:H174)</f>
        <v>0</v>
      </c>
    </row>
    <row r="176" spans="1:8" ht="64.5" thickBot="1" x14ac:dyDescent="0.35">
      <c r="A176" s="22">
        <v>24</v>
      </c>
      <c r="B176" s="56" t="s">
        <v>104</v>
      </c>
      <c r="C176" s="57" t="s">
        <v>4</v>
      </c>
      <c r="D176" s="58" t="s">
        <v>5</v>
      </c>
      <c r="E176" s="58" t="s">
        <v>6</v>
      </c>
      <c r="F176" s="57" t="s">
        <v>7</v>
      </c>
      <c r="G176" s="57" t="s">
        <v>8</v>
      </c>
      <c r="H176" s="59" t="s">
        <v>109</v>
      </c>
    </row>
    <row r="177" spans="1:8" x14ac:dyDescent="0.3">
      <c r="B177" s="77"/>
      <c r="C177" s="74"/>
      <c r="D177" s="61"/>
      <c r="E177" s="61" t="s">
        <v>90</v>
      </c>
      <c r="F177" s="61">
        <v>15</v>
      </c>
      <c r="G177" s="62">
        <f>D177*F177</f>
        <v>0</v>
      </c>
      <c r="H177" s="61">
        <f>D177*3</f>
        <v>0</v>
      </c>
    </row>
    <row r="178" spans="1:8" x14ac:dyDescent="0.3">
      <c r="B178" s="77"/>
      <c r="C178" s="63"/>
      <c r="D178" s="64"/>
      <c r="E178" s="64">
        <v>2014</v>
      </c>
      <c r="F178" s="64">
        <f>F177*0.8</f>
        <v>12</v>
      </c>
      <c r="G178" s="62">
        <f>D178*F178</f>
        <v>0</v>
      </c>
      <c r="H178" s="61">
        <f t="shared" ref="H178:H181" si="9">D178*3</f>
        <v>0</v>
      </c>
    </row>
    <row r="179" spans="1:8" x14ac:dyDescent="0.3">
      <c r="B179" s="77"/>
      <c r="C179" s="63"/>
      <c r="D179" s="64"/>
      <c r="E179" s="64">
        <v>2013</v>
      </c>
      <c r="F179" s="64">
        <f>F177*0.6</f>
        <v>9</v>
      </c>
      <c r="G179" s="62">
        <f>D179*F179</f>
        <v>0</v>
      </c>
      <c r="H179" s="61">
        <f t="shared" si="9"/>
        <v>0</v>
      </c>
    </row>
    <row r="180" spans="1:8" x14ac:dyDescent="0.3">
      <c r="B180" s="77"/>
      <c r="C180" s="63"/>
      <c r="D180" s="64"/>
      <c r="E180" s="64">
        <v>2012</v>
      </c>
      <c r="F180" s="64">
        <f>F177*0.4</f>
        <v>6</v>
      </c>
      <c r="G180" s="62">
        <f>D180*F180</f>
        <v>0</v>
      </c>
      <c r="H180" s="61">
        <f t="shared" si="9"/>
        <v>0</v>
      </c>
    </row>
    <row r="181" spans="1:8" s="3" customFormat="1" x14ac:dyDescent="0.3">
      <c r="A181" s="2"/>
      <c r="B181" s="9"/>
      <c r="C181" s="4"/>
      <c r="D181" s="5"/>
      <c r="E181" s="5">
        <v>2011</v>
      </c>
      <c r="F181" s="5">
        <f>F177*0.2</f>
        <v>3</v>
      </c>
      <c r="G181" s="8">
        <f>D181*F181</f>
        <v>0</v>
      </c>
      <c r="H181" s="6">
        <f t="shared" si="9"/>
        <v>0</v>
      </c>
    </row>
    <row r="182" spans="1:8" ht="17.25" thickBot="1" x14ac:dyDescent="0.35">
      <c r="B182" s="77"/>
      <c r="C182" s="71" t="s">
        <v>11</v>
      </c>
      <c r="D182" s="66">
        <f>SUM(D177:D181)</f>
        <v>0</v>
      </c>
      <c r="E182" s="66"/>
      <c r="F182" s="66"/>
      <c r="G182" s="66">
        <f>SUM(G177:G181)</f>
        <v>0</v>
      </c>
      <c r="H182" s="66">
        <f>SUM(H177:H181)</f>
        <v>0</v>
      </c>
    </row>
    <row r="183" spans="1:8" ht="33" thickBot="1" x14ac:dyDescent="0.35">
      <c r="A183" s="22">
        <v>25</v>
      </c>
      <c r="B183" s="56" t="s">
        <v>64</v>
      </c>
      <c r="C183" s="57" t="s">
        <v>4</v>
      </c>
      <c r="D183" s="58" t="s">
        <v>5</v>
      </c>
      <c r="E183" s="58" t="s">
        <v>6</v>
      </c>
      <c r="F183" s="57" t="s">
        <v>7</v>
      </c>
      <c r="G183" s="57" t="s">
        <v>8</v>
      </c>
      <c r="H183" s="59" t="s">
        <v>109</v>
      </c>
    </row>
    <row r="184" spans="1:8" x14ac:dyDescent="0.3">
      <c r="B184" s="77"/>
      <c r="C184" s="74"/>
      <c r="D184" s="61"/>
      <c r="E184" s="61" t="s">
        <v>90</v>
      </c>
      <c r="F184" s="61">
        <v>10</v>
      </c>
      <c r="G184" s="62">
        <f>D184*F184</f>
        <v>0</v>
      </c>
      <c r="H184" s="61">
        <f>D184*3</f>
        <v>0</v>
      </c>
    </row>
    <row r="185" spans="1:8" x14ac:dyDescent="0.3">
      <c r="B185" s="77"/>
      <c r="C185" s="63"/>
      <c r="D185" s="64"/>
      <c r="E185" s="64">
        <v>2014</v>
      </c>
      <c r="F185" s="64">
        <f>F184*0.8</f>
        <v>8</v>
      </c>
      <c r="G185" s="62">
        <f>D185*F185</f>
        <v>0</v>
      </c>
      <c r="H185" s="61">
        <f t="shared" ref="H185:H188" si="10">D185*3</f>
        <v>0</v>
      </c>
    </row>
    <row r="186" spans="1:8" x14ac:dyDescent="0.3">
      <c r="B186" s="77"/>
      <c r="C186" s="63"/>
      <c r="D186" s="64"/>
      <c r="E186" s="64">
        <v>2013</v>
      </c>
      <c r="F186" s="64">
        <f>F184*0.6</f>
        <v>6</v>
      </c>
      <c r="G186" s="62">
        <f>D186*F186</f>
        <v>0</v>
      </c>
      <c r="H186" s="61">
        <f t="shared" si="10"/>
        <v>0</v>
      </c>
    </row>
    <row r="187" spans="1:8" x14ac:dyDescent="0.3">
      <c r="B187" s="77"/>
      <c r="C187" s="82"/>
      <c r="D187" s="64"/>
      <c r="E187" s="64">
        <v>2012</v>
      </c>
      <c r="F187" s="64">
        <f>F184*0.4</f>
        <v>4</v>
      </c>
      <c r="G187" s="62">
        <f>D187*F187</f>
        <v>0</v>
      </c>
      <c r="H187" s="61">
        <f t="shared" si="10"/>
        <v>0</v>
      </c>
    </row>
    <row r="188" spans="1:8" s="3" customFormat="1" x14ac:dyDescent="0.3">
      <c r="A188" s="2"/>
      <c r="B188" s="9"/>
      <c r="C188" s="4"/>
      <c r="D188" s="5"/>
      <c r="E188" s="5">
        <v>2011</v>
      </c>
      <c r="F188" s="5">
        <f>F184*0.2</f>
        <v>2</v>
      </c>
      <c r="G188" s="8">
        <f>D188*F188</f>
        <v>0</v>
      </c>
      <c r="H188" s="6">
        <f t="shared" si="10"/>
        <v>0</v>
      </c>
    </row>
    <row r="189" spans="1:8" ht="17.25" thickBot="1" x14ac:dyDescent="0.35">
      <c r="B189" s="77"/>
      <c r="C189" s="71" t="s">
        <v>11</v>
      </c>
      <c r="D189" s="66">
        <f>SUM(D184:D188)</f>
        <v>0</v>
      </c>
      <c r="E189" s="66"/>
      <c r="F189" s="66"/>
      <c r="G189" s="66">
        <f>SUM(G184:G188)</f>
        <v>0</v>
      </c>
      <c r="H189" s="66">
        <f>SUM(H184:H188)</f>
        <v>0</v>
      </c>
    </row>
    <row r="190" spans="1:8" ht="33" thickBot="1" x14ac:dyDescent="0.35">
      <c r="A190" s="22">
        <v>26</v>
      </c>
      <c r="B190" s="56" t="s">
        <v>65</v>
      </c>
      <c r="C190" s="57" t="s">
        <v>4</v>
      </c>
      <c r="D190" s="58" t="s">
        <v>5</v>
      </c>
      <c r="E190" s="58" t="s">
        <v>6</v>
      </c>
      <c r="F190" s="57" t="s">
        <v>7</v>
      </c>
      <c r="G190" s="57" t="s">
        <v>8</v>
      </c>
      <c r="H190" s="59" t="s">
        <v>109</v>
      </c>
    </row>
    <row r="191" spans="1:8" x14ac:dyDescent="0.3">
      <c r="C191" s="60"/>
      <c r="D191" s="61"/>
      <c r="E191" s="61" t="s">
        <v>90</v>
      </c>
      <c r="F191" s="61">
        <v>15</v>
      </c>
      <c r="G191" s="62">
        <f>D191*F191</f>
        <v>0</v>
      </c>
      <c r="H191" s="61">
        <f>D191*3</f>
        <v>0</v>
      </c>
    </row>
    <row r="192" spans="1:8" x14ac:dyDescent="0.3">
      <c r="C192" s="63"/>
      <c r="D192" s="64"/>
      <c r="E192" s="64">
        <v>2014</v>
      </c>
      <c r="F192" s="64">
        <f>F191*0.8</f>
        <v>12</v>
      </c>
      <c r="G192" s="62">
        <f>D192*F192</f>
        <v>0</v>
      </c>
      <c r="H192" s="61">
        <f t="shared" ref="H192:H195" si="11">D192*3</f>
        <v>0</v>
      </c>
    </row>
    <row r="193" spans="1:8" x14ac:dyDescent="0.3">
      <c r="C193" s="63"/>
      <c r="D193" s="64"/>
      <c r="E193" s="64">
        <v>2013</v>
      </c>
      <c r="F193" s="64">
        <f>F191*0.6</f>
        <v>9</v>
      </c>
      <c r="G193" s="62">
        <f>D193*F193</f>
        <v>0</v>
      </c>
      <c r="H193" s="61">
        <f t="shared" si="11"/>
        <v>0</v>
      </c>
    </row>
    <row r="194" spans="1:8" x14ac:dyDescent="0.3">
      <c r="C194" s="63"/>
      <c r="D194" s="64"/>
      <c r="E194" s="64">
        <v>2012</v>
      </c>
      <c r="F194" s="64">
        <f>F191*0.4</f>
        <v>6</v>
      </c>
      <c r="G194" s="62">
        <f>D194*F194</f>
        <v>0</v>
      </c>
      <c r="H194" s="61">
        <f t="shared" si="11"/>
        <v>0</v>
      </c>
    </row>
    <row r="195" spans="1:8" s="3" customFormat="1" x14ac:dyDescent="0.3">
      <c r="A195" s="2"/>
      <c r="C195" s="4"/>
      <c r="D195" s="5"/>
      <c r="E195" s="5">
        <v>2011</v>
      </c>
      <c r="F195" s="5">
        <f>F191*0.2</f>
        <v>3</v>
      </c>
      <c r="G195" s="8">
        <f>D195*F195</f>
        <v>0</v>
      </c>
      <c r="H195" s="6">
        <f t="shared" si="11"/>
        <v>0</v>
      </c>
    </row>
    <row r="196" spans="1:8" ht="17.25" thickBot="1" x14ac:dyDescent="0.35">
      <c r="B196" s="77"/>
      <c r="C196" s="71" t="s">
        <v>11</v>
      </c>
      <c r="D196" s="66">
        <f>SUM(D191:D195)</f>
        <v>0</v>
      </c>
      <c r="E196" s="66"/>
      <c r="F196" s="66"/>
      <c r="G196" s="66">
        <f>SUM(G191:G195)</f>
        <v>0</v>
      </c>
      <c r="H196" s="66">
        <f>SUM(H191:H195)</f>
        <v>0</v>
      </c>
    </row>
    <row r="197" spans="1:8" ht="64.5" thickBot="1" x14ac:dyDescent="0.35">
      <c r="A197" s="22">
        <v>27</v>
      </c>
      <c r="B197" s="56" t="s">
        <v>66</v>
      </c>
      <c r="C197" s="57" t="s">
        <v>4</v>
      </c>
      <c r="D197" s="58" t="s">
        <v>5</v>
      </c>
      <c r="E197" s="58" t="s">
        <v>6</v>
      </c>
      <c r="F197" s="58" t="s">
        <v>18</v>
      </c>
      <c r="G197" s="57" t="s">
        <v>8</v>
      </c>
      <c r="H197" s="59" t="s">
        <v>107</v>
      </c>
    </row>
    <row r="198" spans="1:8" x14ac:dyDescent="0.3">
      <c r="B198" s="77"/>
      <c r="C198" s="60"/>
      <c r="D198" s="61"/>
      <c r="E198" s="61" t="s">
        <v>90</v>
      </c>
      <c r="F198" s="61">
        <v>20</v>
      </c>
      <c r="G198" s="62">
        <f>D198*F198</f>
        <v>0</v>
      </c>
      <c r="H198" s="61">
        <f>D198*2</f>
        <v>0</v>
      </c>
    </row>
    <row r="199" spans="1:8" x14ac:dyDescent="0.3">
      <c r="B199" s="77"/>
      <c r="C199" s="63"/>
      <c r="D199" s="64"/>
      <c r="E199" s="64">
        <v>2014</v>
      </c>
      <c r="F199" s="64">
        <f>F198*0.8</f>
        <v>16</v>
      </c>
      <c r="G199" s="62">
        <f>D199*F199</f>
        <v>0</v>
      </c>
      <c r="H199" s="61">
        <f>D199*2</f>
        <v>0</v>
      </c>
    </row>
    <row r="200" spans="1:8" x14ac:dyDescent="0.3">
      <c r="B200" s="77"/>
      <c r="C200" s="63"/>
      <c r="D200" s="64"/>
      <c r="E200" s="64">
        <v>2013</v>
      </c>
      <c r="F200" s="64">
        <f>F198*0.6</f>
        <v>12</v>
      </c>
      <c r="G200" s="62">
        <f>D200*F200</f>
        <v>0</v>
      </c>
      <c r="H200" s="61">
        <f>D200*2</f>
        <v>0</v>
      </c>
    </row>
    <row r="201" spans="1:8" x14ac:dyDescent="0.3">
      <c r="B201" s="77"/>
      <c r="C201" s="63"/>
      <c r="D201" s="64"/>
      <c r="E201" s="64">
        <v>2012</v>
      </c>
      <c r="F201" s="64">
        <f>F198*0.4</f>
        <v>8</v>
      </c>
      <c r="G201" s="62">
        <f>D201*F201</f>
        <v>0</v>
      </c>
      <c r="H201" s="61">
        <f>D201*2</f>
        <v>0</v>
      </c>
    </row>
    <row r="202" spans="1:8" s="3" customFormat="1" x14ac:dyDescent="0.3">
      <c r="A202" s="2"/>
      <c r="B202" s="9"/>
      <c r="C202" s="4"/>
      <c r="D202" s="5"/>
      <c r="E202" s="5">
        <v>2011</v>
      </c>
      <c r="F202" s="5">
        <f>F198*0.2</f>
        <v>4</v>
      </c>
      <c r="G202" s="8">
        <f>D202*F202</f>
        <v>0</v>
      </c>
      <c r="H202" s="6">
        <f>D202*2</f>
        <v>0</v>
      </c>
    </row>
    <row r="203" spans="1:8" ht="17.25" thickBot="1" x14ac:dyDescent="0.35">
      <c r="B203" s="77"/>
      <c r="C203" s="71" t="s">
        <v>11</v>
      </c>
      <c r="D203" s="66">
        <f>SUM(D198:D202)</f>
        <v>0</v>
      </c>
      <c r="E203" s="66"/>
      <c r="F203" s="66"/>
      <c r="G203" s="66">
        <f>SUM(G198:G202)</f>
        <v>0</v>
      </c>
      <c r="H203" s="66">
        <f>SUM(H198:H202)</f>
        <v>0</v>
      </c>
    </row>
    <row r="204" spans="1:8" ht="64.5" thickBot="1" x14ac:dyDescent="0.35">
      <c r="A204" s="22">
        <v>28</v>
      </c>
      <c r="B204" s="56" t="s">
        <v>67</v>
      </c>
      <c r="C204" s="57" t="s">
        <v>4</v>
      </c>
      <c r="D204" s="58" t="s">
        <v>5</v>
      </c>
      <c r="E204" s="58" t="s">
        <v>6</v>
      </c>
      <c r="F204" s="58" t="s">
        <v>18</v>
      </c>
      <c r="G204" s="57" t="s">
        <v>8</v>
      </c>
      <c r="H204" s="59" t="s">
        <v>107</v>
      </c>
    </row>
    <row r="205" spans="1:8" x14ac:dyDescent="0.3">
      <c r="B205" s="77"/>
      <c r="C205" s="60"/>
      <c r="D205" s="61"/>
      <c r="E205" s="61" t="s">
        <v>90</v>
      </c>
      <c r="F205" s="61">
        <v>20</v>
      </c>
      <c r="G205" s="61">
        <f>D205*F205</f>
        <v>0</v>
      </c>
      <c r="H205" s="61">
        <f>D205*2</f>
        <v>0</v>
      </c>
    </row>
    <row r="206" spans="1:8" x14ac:dyDescent="0.3">
      <c r="B206" s="77"/>
      <c r="C206" s="63"/>
      <c r="D206" s="64"/>
      <c r="E206" s="64">
        <v>2014</v>
      </c>
      <c r="F206" s="64">
        <f>F205*0.8</f>
        <v>16</v>
      </c>
      <c r="G206" s="61">
        <f>D206*F206</f>
        <v>0</v>
      </c>
      <c r="H206" s="61">
        <f>D206*2</f>
        <v>0</v>
      </c>
    </row>
    <row r="207" spans="1:8" x14ac:dyDescent="0.3">
      <c r="A207" s="23"/>
      <c r="B207" s="77"/>
      <c r="C207" s="63"/>
      <c r="D207" s="64"/>
      <c r="E207" s="64">
        <v>2013</v>
      </c>
      <c r="F207" s="64">
        <f>F205*0.6</f>
        <v>12</v>
      </c>
      <c r="G207" s="61">
        <f>D207*F207</f>
        <v>0</v>
      </c>
      <c r="H207" s="61">
        <f>D207*2</f>
        <v>0</v>
      </c>
    </row>
    <row r="208" spans="1:8" x14ac:dyDescent="0.3">
      <c r="A208" s="23"/>
      <c r="B208" s="77"/>
      <c r="C208" s="63"/>
      <c r="D208" s="64"/>
      <c r="E208" s="64">
        <v>2012</v>
      </c>
      <c r="F208" s="64">
        <f>F205*0.4</f>
        <v>8</v>
      </c>
      <c r="G208" s="61">
        <f>D208*F208</f>
        <v>0</v>
      </c>
      <c r="H208" s="61">
        <f>D208*2</f>
        <v>0</v>
      </c>
    </row>
    <row r="209" spans="1:8" s="3" customFormat="1" x14ac:dyDescent="0.3">
      <c r="B209" s="9"/>
      <c r="C209" s="4"/>
      <c r="D209" s="5"/>
      <c r="E209" s="5">
        <v>2011</v>
      </c>
      <c r="F209" s="5">
        <f>F205*0.2</f>
        <v>4</v>
      </c>
      <c r="G209" s="6">
        <f>D209*F209</f>
        <v>0</v>
      </c>
      <c r="H209" s="6">
        <f>D209*2</f>
        <v>0</v>
      </c>
    </row>
    <row r="210" spans="1:8" ht="17.25" thickBot="1" x14ac:dyDescent="0.35">
      <c r="B210" s="73"/>
      <c r="C210" s="65" t="s">
        <v>11</v>
      </c>
      <c r="D210" s="66">
        <f>SUM(D205:D209)</f>
        <v>0</v>
      </c>
      <c r="E210" s="66"/>
      <c r="F210" s="66"/>
      <c r="G210" s="66">
        <f>SUM(G205:G209)</f>
        <v>0</v>
      </c>
      <c r="H210" s="66">
        <f>SUM(H205:H209)</f>
        <v>0</v>
      </c>
    </row>
    <row r="211" spans="1:8" ht="48.75" thickBot="1" x14ac:dyDescent="0.35">
      <c r="A211" s="22">
        <v>29</v>
      </c>
      <c r="B211" s="56" t="s">
        <v>68</v>
      </c>
      <c r="C211" s="57" t="s">
        <v>4</v>
      </c>
      <c r="D211" s="58" t="s">
        <v>5</v>
      </c>
      <c r="E211" s="58" t="s">
        <v>6</v>
      </c>
      <c r="F211" s="58" t="s">
        <v>21</v>
      </c>
      <c r="G211" s="57" t="s">
        <v>8</v>
      </c>
      <c r="H211" s="59" t="s">
        <v>107</v>
      </c>
    </row>
    <row r="212" spans="1:8" x14ac:dyDescent="0.3">
      <c r="B212" s="77"/>
      <c r="C212" s="60"/>
      <c r="D212" s="61"/>
      <c r="E212" s="61" t="s">
        <v>90</v>
      </c>
      <c r="F212" s="61">
        <v>30</v>
      </c>
      <c r="G212" s="61">
        <f>D212*F212</f>
        <v>0</v>
      </c>
      <c r="H212" s="61">
        <f>D212*2</f>
        <v>0</v>
      </c>
    </row>
    <row r="213" spans="1:8" x14ac:dyDescent="0.3">
      <c r="B213" s="77"/>
      <c r="C213" s="63"/>
      <c r="D213" s="64"/>
      <c r="E213" s="64">
        <v>2014</v>
      </c>
      <c r="F213" s="64">
        <f>F212*0.8</f>
        <v>24</v>
      </c>
      <c r="G213" s="61">
        <f>D213*F213</f>
        <v>0</v>
      </c>
      <c r="H213" s="61">
        <f>D213*2</f>
        <v>0</v>
      </c>
    </row>
    <row r="214" spans="1:8" x14ac:dyDescent="0.3">
      <c r="B214" s="77"/>
      <c r="C214" s="63"/>
      <c r="D214" s="64"/>
      <c r="E214" s="64">
        <v>2013</v>
      </c>
      <c r="F214" s="64">
        <f>F212*0.6</f>
        <v>18</v>
      </c>
      <c r="G214" s="61">
        <f>D214*F214</f>
        <v>0</v>
      </c>
      <c r="H214" s="61">
        <f>D214*2</f>
        <v>0</v>
      </c>
    </row>
    <row r="215" spans="1:8" x14ac:dyDescent="0.3">
      <c r="B215" s="77"/>
      <c r="C215" s="63"/>
      <c r="D215" s="64"/>
      <c r="E215" s="64">
        <v>2012</v>
      </c>
      <c r="F215" s="64">
        <f>F212*0.4</f>
        <v>12</v>
      </c>
      <c r="G215" s="61">
        <f>D215*F215</f>
        <v>0</v>
      </c>
      <c r="H215" s="61">
        <f>D215*2</f>
        <v>0</v>
      </c>
    </row>
    <row r="216" spans="1:8" s="3" customFormat="1" x14ac:dyDescent="0.3">
      <c r="A216" s="2"/>
      <c r="B216" s="9"/>
      <c r="C216" s="4"/>
      <c r="D216" s="5"/>
      <c r="E216" s="5">
        <v>2011</v>
      </c>
      <c r="F216" s="5">
        <f>F212*0.2</f>
        <v>6</v>
      </c>
      <c r="G216" s="6">
        <f>D216*F216</f>
        <v>0</v>
      </c>
      <c r="H216" s="6">
        <f>D216*2</f>
        <v>0</v>
      </c>
    </row>
    <row r="217" spans="1:8" ht="17.25" thickBot="1" x14ac:dyDescent="0.35">
      <c r="C217" s="65" t="s">
        <v>11</v>
      </c>
      <c r="D217" s="66">
        <f>SUM(D212:D216)</f>
        <v>0</v>
      </c>
      <c r="E217" s="66"/>
      <c r="F217" s="66"/>
      <c r="G217" s="66">
        <f>SUM(G212:G216)</f>
        <v>0</v>
      </c>
      <c r="H217" s="66">
        <f>SUM(H212:H216)</f>
        <v>0</v>
      </c>
    </row>
    <row r="218" spans="1:8" ht="33.75" thickBot="1" x14ac:dyDescent="0.35">
      <c r="A218" s="22">
        <v>30</v>
      </c>
      <c r="B218" s="83" t="s">
        <v>69</v>
      </c>
      <c r="C218" s="57" t="s">
        <v>4</v>
      </c>
      <c r="D218" s="58" t="s">
        <v>5</v>
      </c>
      <c r="E218" s="58" t="s">
        <v>6</v>
      </c>
      <c r="F218" s="59" t="s">
        <v>23</v>
      </c>
      <c r="G218" s="57" t="s">
        <v>8</v>
      </c>
      <c r="H218" s="59" t="s">
        <v>113</v>
      </c>
    </row>
    <row r="219" spans="1:8" x14ac:dyDescent="0.3">
      <c r="C219" s="84"/>
      <c r="D219" s="79"/>
      <c r="E219" s="61" t="s">
        <v>90</v>
      </c>
      <c r="F219" s="61">
        <v>30</v>
      </c>
      <c r="G219" s="61">
        <f>D219*F219</f>
        <v>0</v>
      </c>
      <c r="H219" s="61">
        <f>D219*2</f>
        <v>0</v>
      </c>
    </row>
    <row r="220" spans="1:8" x14ac:dyDescent="0.3">
      <c r="C220" s="85"/>
      <c r="D220" s="81"/>
      <c r="E220" s="64">
        <v>2014</v>
      </c>
      <c r="F220" s="64">
        <f>F219*0.8</f>
        <v>24</v>
      </c>
      <c r="G220" s="61">
        <f>D220*F220</f>
        <v>0</v>
      </c>
      <c r="H220" s="61">
        <f t="shared" ref="H220:H223" si="12">D220*2</f>
        <v>0</v>
      </c>
    </row>
    <row r="221" spans="1:8" x14ac:dyDescent="0.3">
      <c r="C221" s="85"/>
      <c r="D221" s="81"/>
      <c r="E221" s="64">
        <v>2013</v>
      </c>
      <c r="F221" s="81">
        <f>F219*0.6</f>
        <v>18</v>
      </c>
      <c r="G221" s="61">
        <f>D221*F221</f>
        <v>0</v>
      </c>
      <c r="H221" s="61">
        <f t="shared" si="12"/>
        <v>0</v>
      </c>
    </row>
    <row r="222" spans="1:8" x14ac:dyDescent="0.3">
      <c r="C222" s="85"/>
      <c r="D222" s="81"/>
      <c r="E222" s="64">
        <v>2012</v>
      </c>
      <c r="F222" s="81">
        <f>F219*0.4</f>
        <v>12</v>
      </c>
      <c r="G222" s="61">
        <f>D222*F222</f>
        <v>0</v>
      </c>
      <c r="H222" s="61">
        <f t="shared" si="12"/>
        <v>0</v>
      </c>
    </row>
    <row r="223" spans="1:8" s="3" customFormat="1" x14ac:dyDescent="0.3">
      <c r="A223" s="2"/>
      <c r="C223" s="12"/>
      <c r="D223" s="11"/>
      <c r="E223" s="5">
        <v>2011</v>
      </c>
      <c r="F223" s="11">
        <f>F219*0.2</f>
        <v>6</v>
      </c>
      <c r="G223" s="6">
        <f>D223*F223</f>
        <v>0</v>
      </c>
      <c r="H223" s="6">
        <f t="shared" si="12"/>
        <v>0</v>
      </c>
    </row>
    <row r="224" spans="1:8" ht="17.25" thickBot="1" x14ac:dyDescent="0.35">
      <c r="B224" s="86"/>
      <c r="C224" s="65" t="s">
        <v>11</v>
      </c>
      <c r="D224" s="66">
        <f>SUM(D219:D223)</f>
        <v>0</v>
      </c>
      <c r="E224" s="66"/>
      <c r="F224" s="66"/>
      <c r="G224" s="66">
        <f>SUM(G219:G223)</f>
        <v>0</v>
      </c>
      <c r="H224" s="66">
        <f>SUM(H219:H223)</f>
        <v>0</v>
      </c>
    </row>
    <row r="225" spans="1:8" ht="80.25" thickBot="1" x14ac:dyDescent="0.35">
      <c r="A225" s="22">
        <v>31</v>
      </c>
      <c r="B225" s="56" t="s">
        <v>70</v>
      </c>
      <c r="C225" s="57" t="s">
        <v>4</v>
      </c>
      <c r="D225" s="58" t="s">
        <v>5</v>
      </c>
      <c r="E225" s="58" t="s">
        <v>6</v>
      </c>
      <c r="F225" s="58" t="s">
        <v>21</v>
      </c>
      <c r="G225" s="57" t="s">
        <v>8</v>
      </c>
      <c r="H225" s="59" t="s">
        <v>107</v>
      </c>
    </row>
    <row r="226" spans="1:8" x14ac:dyDescent="0.3">
      <c r="B226" s="77"/>
      <c r="C226" s="60"/>
      <c r="D226" s="61"/>
      <c r="E226" s="61" t="s">
        <v>90</v>
      </c>
      <c r="F226" s="61">
        <v>40</v>
      </c>
      <c r="G226" s="62">
        <f>D226*F226</f>
        <v>0</v>
      </c>
      <c r="H226" s="61">
        <f>D226*2</f>
        <v>0</v>
      </c>
    </row>
    <row r="227" spans="1:8" x14ac:dyDescent="0.3">
      <c r="B227" s="77"/>
      <c r="C227" s="63"/>
      <c r="D227" s="64"/>
      <c r="E227" s="64">
        <v>2014</v>
      </c>
      <c r="F227" s="64">
        <f>F226*0.8</f>
        <v>32</v>
      </c>
      <c r="G227" s="62">
        <f>D227*F227</f>
        <v>0</v>
      </c>
      <c r="H227" s="61">
        <f>D227*2</f>
        <v>0</v>
      </c>
    </row>
    <row r="228" spans="1:8" x14ac:dyDescent="0.3">
      <c r="B228" s="77"/>
      <c r="C228" s="63"/>
      <c r="D228" s="64"/>
      <c r="E228" s="64">
        <v>2013</v>
      </c>
      <c r="F228" s="64">
        <f>F226*0.6</f>
        <v>24</v>
      </c>
      <c r="G228" s="62">
        <f>D228*F228</f>
        <v>0</v>
      </c>
      <c r="H228" s="61">
        <f>D228*2</f>
        <v>0</v>
      </c>
    </row>
    <row r="229" spans="1:8" x14ac:dyDescent="0.3">
      <c r="B229" s="77"/>
      <c r="C229" s="63"/>
      <c r="D229" s="64"/>
      <c r="E229" s="64">
        <v>2012</v>
      </c>
      <c r="F229" s="64">
        <f>F226*0.4</f>
        <v>16</v>
      </c>
      <c r="G229" s="62">
        <f>D229*F229</f>
        <v>0</v>
      </c>
      <c r="H229" s="61">
        <f>D229*2</f>
        <v>0</v>
      </c>
    </row>
    <row r="230" spans="1:8" s="3" customFormat="1" x14ac:dyDescent="0.3">
      <c r="A230" s="2"/>
      <c r="B230" s="9"/>
      <c r="C230" s="4"/>
      <c r="D230" s="5"/>
      <c r="E230" s="5">
        <v>2011</v>
      </c>
      <c r="F230" s="5">
        <f>F226*0.2</f>
        <v>8</v>
      </c>
      <c r="G230" s="8">
        <f>D230*F230</f>
        <v>0</v>
      </c>
      <c r="H230" s="6">
        <f>D230*2</f>
        <v>0</v>
      </c>
    </row>
    <row r="231" spans="1:8" ht="17.25" thickBot="1" x14ac:dyDescent="0.35">
      <c r="B231" s="77"/>
      <c r="C231" s="71" t="s">
        <v>11</v>
      </c>
      <c r="D231" s="66">
        <f>SUM(D226:D230)</f>
        <v>0</v>
      </c>
      <c r="E231" s="66"/>
      <c r="F231" s="66"/>
      <c r="G231" s="66">
        <f>SUM(G226:G230)</f>
        <v>0</v>
      </c>
      <c r="H231" s="66">
        <f>SUM(H226:H230)</f>
        <v>0</v>
      </c>
    </row>
    <row r="232" spans="1:8" ht="48.75" thickBot="1" x14ac:dyDescent="0.35">
      <c r="A232" s="22">
        <v>32</v>
      </c>
      <c r="B232" s="56" t="s">
        <v>71</v>
      </c>
      <c r="C232" s="57" t="s">
        <v>4</v>
      </c>
      <c r="D232" s="58" t="s">
        <v>5</v>
      </c>
      <c r="E232" s="58" t="s">
        <v>6</v>
      </c>
      <c r="F232" s="58" t="s">
        <v>7</v>
      </c>
      <c r="G232" s="57" t="s">
        <v>8</v>
      </c>
      <c r="H232" s="59" t="s">
        <v>107</v>
      </c>
    </row>
    <row r="233" spans="1:8" x14ac:dyDescent="0.3">
      <c r="B233" s="77"/>
      <c r="C233" s="60"/>
      <c r="D233" s="61"/>
      <c r="E233" s="61" t="s">
        <v>90</v>
      </c>
      <c r="F233" s="61">
        <v>15</v>
      </c>
      <c r="G233" s="61">
        <f>D233*F233</f>
        <v>0</v>
      </c>
      <c r="H233" s="61">
        <f>D233*2</f>
        <v>0</v>
      </c>
    </row>
    <row r="234" spans="1:8" x14ac:dyDescent="0.3">
      <c r="B234" s="77"/>
      <c r="C234" s="63"/>
      <c r="D234" s="64"/>
      <c r="E234" s="64">
        <v>2014</v>
      </c>
      <c r="F234" s="64">
        <f>F233*0.8</f>
        <v>12</v>
      </c>
      <c r="G234" s="61">
        <f>D234*F234</f>
        <v>0</v>
      </c>
      <c r="H234" s="61">
        <f>D234*2</f>
        <v>0</v>
      </c>
    </row>
    <row r="235" spans="1:8" x14ac:dyDescent="0.3">
      <c r="A235" s="23"/>
      <c r="B235" s="77"/>
      <c r="C235" s="63"/>
      <c r="D235" s="64"/>
      <c r="E235" s="64">
        <v>2013</v>
      </c>
      <c r="F235" s="64">
        <f>F233*0.6</f>
        <v>9</v>
      </c>
      <c r="G235" s="61">
        <f>D235*F235</f>
        <v>0</v>
      </c>
      <c r="H235" s="61">
        <f>D235*2</f>
        <v>0</v>
      </c>
    </row>
    <row r="236" spans="1:8" x14ac:dyDescent="0.3">
      <c r="A236" s="23"/>
      <c r="B236" s="77"/>
      <c r="C236" s="63"/>
      <c r="D236" s="64"/>
      <c r="E236" s="64">
        <v>2012</v>
      </c>
      <c r="F236" s="64">
        <f>F233*0.4</f>
        <v>6</v>
      </c>
      <c r="G236" s="61">
        <f>D236*F236</f>
        <v>0</v>
      </c>
      <c r="H236" s="61">
        <f>D236*2</f>
        <v>0</v>
      </c>
    </row>
    <row r="237" spans="1:8" s="3" customFormat="1" x14ac:dyDescent="0.3">
      <c r="B237" s="9"/>
      <c r="C237" s="4"/>
      <c r="D237" s="5"/>
      <c r="E237" s="5">
        <v>2011</v>
      </c>
      <c r="F237" s="5">
        <f>F233*0.2</f>
        <v>3</v>
      </c>
      <c r="G237" s="6">
        <f>D237*F237</f>
        <v>0</v>
      </c>
      <c r="H237" s="6">
        <f>D237*2</f>
        <v>0</v>
      </c>
    </row>
    <row r="238" spans="1:8" ht="17.25" thickBot="1" x14ac:dyDescent="0.35">
      <c r="B238" s="73"/>
      <c r="C238" s="65" t="s">
        <v>11</v>
      </c>
      <c r="D238" s="66">
        <f>SUM(D233:D237)</f>
        <v>0</v>
      </c>
      <c r="E238" s="66"/>
      <c r="F238" s="66"/>
      <c r="G238" s="66">
        <f>SUM(G233:G237)</f>
        <v>0</v>
      </c>
      <c r="H238" s="66">
        <f>SUM(H233:H237)</f>
        <v>0</v>
      </c>
    </row>
    <row r="239" spans="1:8" ht="48.75" thickBot="1" x14ac:dyDescent="0.35">
      <c r="A239" s="22">
        <v>33</v>
      </c>
      <c r="B239" s="56" t="s">
        <v>72</v>
      </c>
      <c r="C239" s="57" t="s">
        <v>4</v>
      </c>
      <c r="D239" s="58" t="s">
        <v>5</v>
      </c>
      <c r="E239" s="58" t="s">
        <v>6</v>
      </c>
      <c r="F239" s="58" t="s">
        <v>21</v>
      </c>
      <c r="G239" s="57" t="s">
        <v>8</v>
      </c>
      <c r="H239" s="59" t="s">
        <v>109</v>
      </c>
    </row>
    <row r="240" spans="1:8" x14ac:dyDescent="0.3">
      <c r="B240" s="77"/>
      <c r="C240" s="60"/>
      <c r="D240" s="61"/>
      <c r="E240" s="61" t="s">
        <v>90</v>
      </c>
      <c r="F240" s="61">
        <v>10</v>
      </c>
      <c r="G240" s="61">
        <f>D240*F240</f>
        <v>0</v>
      </c>
      <c r="H240" s="61">
        <f>D240*3</f>
        <v>0</v>
      </c>
    </row>
    <row r="241" spans="1:8" x14ac:dyDescent="0.3">
      <c r="B241" s="77"/>
      <c r="C241" s="63"/>
      <c r="D241" s="64"/>
      <c r="E241" s="64">
        <v>2014</v>
      </c>
      <c r="F241" s="64">
        <f>F240*0.8</f>
        <v>8</v>
      </c>
      <c r="G241" s="61">
        <f>D241*F241</f>
        <v>0</v>
      </c>
      <c r="H241" s="61">
        <f t="shared" ref="H241:H244" si="13">D241*3</f>
        <v>0</v>
      </c>
    </row>
    <row r="242" spans="1:8" x14ac:dyDescent="0.3">
      <c r="B242" s="77"/>
      <c r="C242" s="63"/>
      <c r="D242" s="64"/>
      <c r="E242" s="64">
        <v>2013</v>
      </c>
      <c r="F242" s="64">
        <f>F240*0.6</f>
        <v>6</v>
      </c>
      <c r="G242" s="61">
        <f>D242*F242</f>
        <v>0</v>
      </c>
      <c r="H242" s="61">
        <f t="shared" si="13"/>
        <v>0</v>
      </c>
    </row>
    <row r="243" spans="1:8" x14ac:dyDescent="0.3">
      <c r="B243" s="77"/>
      <c r="C243" s="63"/>
      <c r="D243" s="64"/>
      <c r="E243" s="64">
        <v>2012</v>
      </c>
      <c r="F243" s="64">
        <f>F240*0.4</f>
        <v>4</v>
      </c>
      <c r="G243" s="61">
        <f>D243*F243</f>
        <v>0</v>
      </c>
      <c r="H243" s="61">
        <f t="shared" si="13"/>
        <v>0</v>
      </c>
    </row>
    <row r="244" spans="1:8" s="3" customFormat="1" x14ac:dyDescent="0.3">
      <c r="A244" s="2"/>
      <c r="B244" s="9"/>
      <c r="C244" s="4"/>
      <c r="D244" s="5"/>
      <c r="E244" s="5">
        <v>2011</v>
      </c>
      <c r="F244" s="5">
        <f>F240*0.2</f>
        <v>2</v>
      </c>
      <c r="G244" s="6">
        <f>D244*F244</f>
        <v>0</v>
      </c>
      <c r="H244" s="6">
        <f t="shared" si="13"/>
        <v>0</v>
      </c>
    </row>
    <row r="245" spans="1:8" ht="17.25" thickBot="1" x14ac:dyDescent="0.35">
      <c r="C245" s="65" t="s">
        <v>11</v>
      </c>
      <c r="D245" s="66">
        <f>SUM(D240:D244)</f>
        <v>0</v>
      </c>
      <c r="E245" s="66"/>
      <c r="F245" s="66"/>
      <c r="G245" s="66">
        <f>SUM(G240:G244)</f>
        <v>0</v>
      </c>
      <c r="H245" s="66">
        <f>SUM(H240:H244)</f>
        <v>0</v>
      </c>
    </row>
    <row r="246" spans="1:8" ht="33.75" thickBot="1" x14ac:dyDescent="0.35">
      <c r="A246" s="22">
        <v>34</v>
      </c>
      <c r="B246" s="83" t="s">
        <v>73</v>
      </c>
      <c r="C246" s="57" t="s">
        <v>4</v>
      </c>
      <c r="D246" s="58" t="s">
        <v>5</v>
      </c>
      <c r="E246" s="58" t="s">
        <v>6</v>
      </c>
      <c r="F246" s="59" t="s">
        <v>23</v>
      </c>
      <c r="G246" s="57" t="s">
        <v>8</v>
      </c>
      <c r="H246" s="59" t="s">
        <v>115</v>
      </c>
    </row>
    <row r="247" spans="1:8" x14ac:dyDescent="0.3">
      <c r="C247" s="84"/>
      <c r="D247" s="79"/>
      <c r="E247" s="61" t="s">
        <v>90</v>
      </c>
      <c r="F247" s="61">
        <v>10</v>
      </c>
      <c r="G247" s="61">
        <f>D247*F247</f>
        <v>0</v>
      </c>
      <c r="H247" s="61">
        <f>D247*3</f>
        <v>0</v>
      </c>
    </row>
    <row r="248" spans="1:8" x14ac:dyDescent="0.3">
      <c r="C248" s="85"/>
      <c r="D248" s="81"/>
      <c r="E248" s="64">
        <v>2014</v>
      </c>
      <c r="F248" s="64">
        <f>F247*0.8</f>
        <v>8</v>
      </c>
      <c r="G248" s="61">
        <f>D248*F248</f>
        <v>0</v>
      </c>
      <c r="H248" s="61">
        <f t="shared" ref="H248:H251" si="14">D248*3</f>
        <v>0</v>
      </c>
    </row>
    <row r="249" spans="1:8" x14ac:dyDescent="0.3">
      <c r="C249" s="85"/>
      <c r="D249" s="81"/>
      <c r="E249" s="64">
        <v>2013</v>
      </c>
      <c r="F249" s="81">
        <f>F247*0.6</f>
        <v>6</v>
      </c>
      <c r="G249" s="61">
        <f>D249*F249</f>
        <v>0</v>
      </c>
      <c r="H249" s="61">
        <f t="shared" si="14"/>
        <v>0</v>
      </c>
    </row>
    <row r="250" spans="1:8" x14ac:dyDescent="0.3">
      <c r="C250" s="85"/>
      <c r="D250" s="81"/>
      <c r="E250" s="64">
        <v>2012</v>
      </c>
      <c r="F250" s="81">
        <f>F247*0.4</f>
        <v>4</v>
      </c>
      <c r="G250" s="61">
        <f>D250*F250</f>
        <v>0</v>
      </c>
      <c r="H250" s="61">
        <f t="shared" si="14"/>
        <v>0</v>
      </c>
    </row>
    <row r="251" spans="1:8" s="3" customFormat="1" x14ac:dyDescent="0.3">
      <c r="A251" s="2"/>
      <c r="C251" s="12"/>
      <c r="D251" s="11"/>
      <c r="E251" s="5">
        <v>2011</v>
      </c>
      <c r="F251" s="11">
        <f>F247*0.2</f>
        <v>2</v>
      </c>
      <c r="G251" s="6">
        <f>D251*F251</f>
        <v>0</v>
      </c>
      <c r="H251" s="6">
        <f t="shared" si="14"/>
        <v>0</v>
      </c>
    </row>
    <row r="252" spans="1:8" ht="17.25" thickBot="1" x14ac:dyDescent="0.35">
      <c r="B252" s="86"/>
      <c r="C252" s="65" t="s">
        <v>11</v>
      </c>
      <c r="D252" s="66">
        <f>SUM(D247:D251)</f>
        <v>0</v>
      </c>
      <c r="E252" s="66"/>
      <c r="F252" s="66"/>
      <c r="G252" s="66">
        <f>SUM(G247:G251)</f>
        <v>0</v>
      </c>
      <c r="H252" s="66">
        <f>SUM(H247:H251)</f>
        <v>0</v>
      </c>
    </row>
    <row r="253" spans="1:8" s="96" customFormat="1" ht="18.75" thickBot="1" x14ac:dyDescent="0.3">
      <c r="A253" s="46" t="s">
        <v>1</v>
      </c>
      <c r="B253" s="93" t="s">
        <v>24</v>
      </c>
      <c r="C253" s="94"/>
      <c r="D253" s="95">
        <f>D252+D245+D238+D231+D224+D217+D210+D203+D196+D189+D182+D175+D168+D161+D154+D147+D140+D133+D126+D119+D112+D105+D98+D91+D84+D77+D70+D63+D56+D49+D42+D35+D28+D21</f>
        <v>0</v>
      </c>
      <c r="E253" s="95"/>
      <c r="F253" s="95"/>
      <c r="G253" s="95">
        <f>G252+G245+G238+G231+G224+G217+G210+G203+G196+G189+G182+G175+G168+G161+G154+G147+G140+G133+G126+G119+G112+G105+G98+G91+G84+G77+G70+G63+G56+G49+G42+G35+G28+G21</f>
        <v>0</v>
      </c>
      <c r="H253" s="95">
        <f>H252+H245+H238+H231+H224+H217+H210+H203+H196+H189+H182+H175+H168+H161+H154+H147+H140+H133+H126+H119+H112+H105+H98+H91+H84+H77+H70+H63+H56+H49+H42+H35+H28+H21</f>
        <v>0</v>
      </c>
    </row>
    <row r="254" spans="1:8" x14ac:dyDescent="0.3">
      <c r="G254" s="97"/>
      <c r="H254" s="98"/>
    </row>
    <row r="255" spans="1:8" ht="64.5" customHeight="1" thickBot="1" x14ac:dyDescent="0.35">
      <c r="A255" s="46" t="s">
        <v>25</v>
      </c>
      <c r="B255" s="239" t="s">
        <v>116</v>
      </c>
      <c r="C255" s="240"/>
      <c r="D255" s="240"/>
      <c r="E255" s="240"/>
      <c r="F255" s="240"/>
      <c r="G255" s="240"/>
    </row>
    <row r="256" spans="1:8" ht="17.25" thickBot="1" x14ac:dyDescent="0.35">
      <c r="F256" s="99" t="s">
        <v>26</v>
      </c>
      <c r="G256" s="99" t="s">
        <v>27</v>
      </c>
    </row>
    <row r="257" spans="1:8" ht="30" customHeight="1" thickBot="1" x14ac:dyDescent="0.35">
      <c r="B257" s="234" t="s">
        <v>117</v>
      </c>
      <c r="C257" s="235"/>
      <c r="D257" s="235"/>
      <c r="E257" s="236"/>
      <c r="F257" s="100">
        <v>10</v>
      </c>
      <c r="G257" s="101">
        <v>0</v>
      </c>
      <c r="H257" s="102"/>
    </row>
    <row r="258" spans="1:8" ht="38.25" customHeight="1" thickBot="1" x14ac:dyDescent="0.35">
      <c r="B258" s="234" t="s">
        <v>118</v>
      </c>
      <c r="C258" s="235"/>
      <c r="D258" s="235"/>
      <c r="E258" s="236"/>
      <c r="F258" s="103">
        <v>40</v>
      </c>
      <c r="G258" s="104">
        <v>0</v>
      </c>
      <c r="H258" s="102"/>
    </row>
    <row r="259" spans="1:8" ht="43.5" customHeight="1" thickBot="1" x14ac:dyDescent="0.35">
      <c r="B259" s="234" t="s">
        <v>119</v>
      </c>
      <c r="C259" s="235"/>
      <c r="D259" s="235"/>
      <c r="E259" s="236"/>
      <c r="F259" s="105">
        <v>60</v>
      </c>
      <c r="G259" s="106">
        <v>0</v>
      </c>
      <c r="H259" s="107"/>
    </row>
    <row r="260" spans="1:8" s="98" customFormat="1" ht="18.75" thickBot="1" x14ac:dyDescent="0.3">
      <c r="A260" s="22"/>
      <c r="B260" s="108" t="s">
        <v>28</v>
      </c>
      <c r="C260" s="109"/>
      <c r="D260" s="109"/>
      <c r="E260" s="110"/>
      <c r="F260" s="111" t="s">
        <v>29</v>
      </c>
      <c r="G260" s="112">
        <f>SUM(G257:G259)</f>
        <v>0</v>
      </c>
    </row>
    <row r="261" spans="1:8" s="98" customFormat="1" ht="18" x14ac:dyDescent="0.25">
      <c r="A261" s="22"/>
      <c r="B261" s="113"/>
      <c r="C261" s="113"/>
      <c r="D261" s="114"/>
      <c r="E261" s="114"/>
      <c r="F261" s="114"/>
      <c r="G261" s="115"/>
    </row>
    <row r="262" spans="1:8" s="98" customFormat="1" ht="32.25" customHeight="1" thickBot="1" x14ac:dyDescent="0.3">
      <c r="A262" s="46" t="s">
        <v>30</v>
      </c>
      <c r="B262" s="237" t="s">
        <v>96</v>
      </c>
      <c r="C262" s="238"/>
      <c r="D262" s="238"/>
      <c r="E262" s="238"/>
      <c r="F262" s="238"/>
      <c r="G262" s="238"/>
    </row>
    <row r="263" spans="1:8" s="98" customFormat="1" ht="17.25" thickBot="1" x14ac:dyDescent="0.35">
      <c r="A263" s="22"/>
      <c r="B263" s="23"/>
      <c r="C263" s="23"/>
      <c r="D263" s="24"/>
      <c r="E263" s="24"/>
      <c r="F263" s="99" t="s">
        <v>26</v>
      </c>
      <c r="G263" s="99" t="s">
        <v>27</v>
      </c>
    </row>
    <row r="264" spans="1:8" s="98" customFormat="1" ht="33.75" customHeight="1" thickBot="1" x14ac:dyDescent="0.25">
      <c r="A264" s="22"/>
      <c r="B264" s="234" t="s">
        <v>120</v>
      </c>
      <c r="C264" s="235"/>
      <c r="D264" s="235"/>
      <c r="E264" s="236"/>
      <c r="F264" s="100">
        <v>16</v>
      </c>
      <c r="G264" s="101">
        <v>0</v>
      </c>
    </row>
    <row r="265" spans="1:8" s="98" customFormat="1" ht="27" customHeight="1" thickBot="1" x14ac:dyDescent="0.25">
      <c r="A265" s="22"/>
      <c r="B265" s="234" t="s">
        <v>121</v>
      </c>
      <c r="C265" s="235"/>
      <c r="D265" s="235"/>
      <c r="E265" s="236"/>
      <c r="F265" s="103">
        <v>30</v>
      </c>
      <c r="G265" s="104">
        <v>0</v>
      </c>
    </row>
    <row r="266" spans="1:8" s="98" customFormat="1" ht="27" customHeight="1" thickBot="1" x14ac:dyDescent="0.25">
      <c r="A266" s="22"/>
      <c r="B266" s="234" t="s">
        <v>122</v>
      </c>
      <c r="C266" s="235"/>
      <c r="D266" s="235"/>
      <c r="E266" s="236"/>
      <c r="F266" s="103">
        <v>40</v>
      </c>
      <c r="G266" s="104">
        <v>0</v>
      </c>
    </row>
    <row r="267" spans="1:8" s="98" customFormat="1" ht="18.75" thickBot="1" x14ac:dyDescent="0.3">
      <c r="A267" s="22"/>
      <c r="B267" s="108" t="s">
        <v>31</v>
      </c>
      <c r="C267" s="109"/>
      <c r="D267" s="109"/>
      <c r="E267" s="110"/>
      <c r="F267" s="111" t="s">
        <v>29</v>
      </c>
      <c r="G267" s="116">
        <f>SUM(G264:G266)</f>
        <v>0</v>
      </c>
    </row>
    <row r="268" spans="1:8" s="98" customFormat="1" ht="18.75" thickBot="1" x14ac:dyDescent="0.3">
      <c r="A268" s="22"/>
      <c r="B268" s="113"/>
      <c r="C268" s="113"/>
      <c r="D268" s="114"/>
      <c r="E268" s="114"/>
      <c r="F268" s="114"/>
      <c r="G268" s="115"/>
    </row>
    <row r="269" spans="1:8" s="96" customFormat="1" ht="18.75" thickBot="1" x14ac:dyDescent="0.3">
      <c r="A269" s="46"/>
      <c r="B269" s="117" t="s">
        <v>32</v>
      </c>
      <c r="C269" s="118"/>
      <c r="D269" s="118"/>
      <c r="E269" s="118"/>
      <c r="F269" s="119"/>
      <c r="G269" s="120">
        <f>G253+G260+G267</f>
        <v>0</v>
      </c>
    </row>
    <row r="270" spans="1:8" s="98" customFormat="1" ht="18" x14ac:dyDescent="0.25">
      <c r="A270" s="22"/>
      <c r="B270" s="113"/>
      <c r="C270" s="113"/>
      <c r="D270" s="114"/>
      <c r="E270" s="114"/>
      <c r="F270" s="114"/>
      <c r="G270" s="115"/>
    </row>
    <row r="271" spans="1:8" s="98" customFormat="1" ht="18" x14ac:dyDescent="0.25">
      <c r="A271" s="22"/>
      <c r="B271" s="113"/>
      <c r="C271" s="113"/>
      <c r="D271" s="114"/>
      <c r="E271" s="114"/>
      <c r="F271" s="114"/>
      <c r="G271" s="115"/>
    </row>
    <row r="272" spans="1:8" ht="17.25" thickBot="1" x14ac:dyDescent="0.35"/>
    <row r="273" spans="1:7" s="49" customFormat="1" ht="18.75" thickBot="1" x14ac:dyDescent="0.3">
      <c r="A273" s="46" t="s">
        <v>33</v>
      </c>
      <c r="B273" s="121" t="s">
        <v>34</v>
      </c>
      <c r="C273" s="122"/>
      <c r="D273" s="122"/>
      <c r="E273" s="123"/>
      <c r="F273" s="47"/>
      <c r="G273" s="48">
        <v>0.6</v>
      </c>
    </row>
    <row r="274" spans="1:7" ht="13.5" customHeight="1" x14ac:dyDescent="0.3"/>
    <row r="275" spans="1:7" ht="13.5" customHeight="1" x14ac:dyDescent="0.3">
      <c r="B275" s="77"/>
      <c r="C275" s="124"/>
      <c r="D275" s="125"/>
      <c r="E275" s="126"/>
      <c r="F275" s="127"/>
    </row>
    <row r="276" spans="1:7" s="15" customFormat="1" ht="15.75" x14ac:dyDescent="0.25">
      <c r="A276" s="128" t="s">
        <v>35</v>
      </c>
      <c r="B276" s="129" t="s">
        <v>92</v>
      </c>
      <c r="D276" s="15" t="s">
        <v>123</v>
      </c>
      <c r="E276" s="130"/>
      <c r="F276" s="131"/>
      <c r="G276" s="131"/>
    </row>
    <row r="277" spans="1:7" x14ac:dyDescent="0.3">
      <c r="B277" s="132" t="s">
        <v>40</v>
      </c>
      <c r="C277" s="132" t="s">
        <v>36</v>
      </c>
      <c r="D277" s="132" t="s">
        <v>37</v>
      </c>
      <c r="E277" s="132" t="s">
        <v>38</v>
      </c>
      <c r="F277" s="133" t="s">
        <v>41</v>
      </c>
    </row>
    <row r="278" spans="1:7" ht="13.5" customHeight="1" x14ac:dyDescent="0.3">
      <c r="A278" s="22">
        <v>1</v>
      </c>
      <c r="B278" s="1"/>
      <c r="C278" s="134">
        <v>0</v>
      </c>
      <c r="D278" s="135">
        <f t="shared" ref="D278:D297" si="15">15/35</f>
        <v>0.42857142857142855</v>
      </c>
      <c r="E278" s="136">
        <f t="shared" ref="E278:E297" si="16">C278*D278</f>
        <v>0</v>
      </c>
      <c r="F278" s="137">
        <v>0</v>
      </c>
      <c r="G278" s="138"/>
    </row>
    <row r="279" spans="1:7" ht="13.5" customHeight="1" x14ac:dyDescent="0.3">
      <c r="A279" s="22">
        <v>2</v>
      </c>
      <c r="B279" s="1"/>
      <c r="C279" s="134">
        <v>0</v>
      </c>
      <c r="D279" s="139">
        <f t="shared" si="15"/>
        <v>0.42857142857142855</v>
      </c>
      <c r="E279" s="140">
        <f t="shared" si="16"/>
        <v>0</v>
      </c>
      <c r="F279" s="137">
        <v>0</v>
      </c>
    </row>
    <row r="280" spans="1:7" ht="13.5" customHeight="1" x14ac:dyDescent="0.3">
      <c r="A280" s="22">
        <v>3</v>
      </c>
      <c r="B280" s="1"/>
      <c r="C280" s="134">
        <v>0</v>
      </c>
      <c r="D280" s="139">
        <f t="shared" si="15"/>
        <v>0.42857142857142855</v>
      </c>
      <c r="E280" s="140">
        <f t="shared" si="16"/>
        <v>0</v>
      </c>
      <c r="F280" s="137">
        <v>0</v>
      </c>
    </row>
    <row r="281" spans="1:7" ht="13.5" customHeight="1" x14ac:dyDescent="0.3">
      <c r="A281" s="22">
        <v>4</v>
      </c>
      <c r="B281" s="1"/>
      <c r="C281" s="134">
        <v>0</v>
      </c>
      <c r="D281" s="139">
        <f t="shared" si="15"/>
        <v>0.42857142857142855</v>
      </c>
      <c r="E281" s="140">
        <f t="shared" si="16"/>
        <v>0</v>
      </c>
      <c r="F281" s="137">
        <v>0</v>
      </c>
    </row>
    <row r="282" spans="1:7" ht="13.5" customHeight="1" x14ac:dyDescent="0.3">
      <c r="A282" s="22">
        <v>5</v>
      </c>
      <c r="B282" s="1"/>
      <c r="C282" s="134">
        <v>0</v>
      </c>
      <c r="D282" s="141">
        <f t="shared" si="15"/>
        <v>0.42857142857142855</v>
      </c>
      <c r="E282" s="142">
        <f t="shared" si="16"/>
        <v>0</v>
      </c>
      <c r="F282" s="137">
        <v>0</v>
      </c>
      <c r="G282" s="143"/>
    </row>
    <row r="283" spans="1:7" ht="13.5" customHeight="1" x14ac:dyDescent="0.3">
      <c r="A283" s="22">
        <v>6</v>
      </c>
      <c r="B283" s="1"/>
      <c r="C283" s="134">
        <v>0</v>
      </c>
      <c r="D283" s="141">
        <f t="shared" si="15"/>
        <v>0.42857142857142855</v>
      </c>
      <c r="E283" s="142">
        <f t="shared" si="16"/>
        <v>0</v>
      </c>
      <c r="F283" s="137">
        <v>0</v>
      </c>
      <c r="G283" s="143"/>
    </row>
    <row r="284" spans="1:7" ht="13.5" customHeight="1" x14ac:dyDescent="0.3">
      <c r="A284" s="22">
        <v>7</v>
      </c>
      <c r="B284" s="1"/>
      <c r="C284" s="134">
        <v>0</v>
      </c>
      <c r="D284" s="141">
        <f t="shared" si="15"/>
        <v>0.42857142857142855</v>
      </c>
      <c r="E284" s="142">
        <f t="shared" si="16"/>
        <v>0</v>
      </c>
      <c r="F284" s="137">
        <v>0</v>
      </c>
      <c r="G284" s="144"/>
    </row>
    <row r="285" spans="1:7" ht="13.5" customHeight="1" x14ac:dyDescent="0.3">
      <c r="A285" s="22">
        <v>8</v>
      </c>
      <c r="B285" s="1"/>
      <c r="C285" s="134">
        <v>0</v>
      </c>
      <c r="D285" s="141">
        <f t="shared" si="15"/>
        <v>0.42857142857142855</v>
      </c>
      <c r="E285" s="142">
        <f t="shared" si="16"/>
        <v>0</v>
      </c>
      <c r="F285" s="137">
        <v>0</v>
      </c>
      <c r="G285" s="143"/>
    </row>
    <row r="286" spans="1:7" ht="13.5" customHeight="1" x14ac:dyDescent="0.3">
      <c r="A286" s="22">
        <v>9</v>
      </c>
      <c r="B286" s="1"/>
      <c r="C286" s="134">
        <v>0</v>
      </c>
      <c r="D286" s="141">
        <f t="shared" si="15"/>
        <v>0.42857142857142855</v>
      </c>
      <c r="E286" s="142">
        <f t="shared" si="16"/>
        <v>0</v>
      </c>
      <c r="F286" s="137">
        <v>0</v>
      </c>
      <c r="G286" s="143"/>
    </row>
    <row r="287" spans="1:7" ht="13.5" customHeight="1" x14ac:dyDescent="0.3">
      <c r="A287" s="22">
        <v>10</v>
      </c>
      <c r="B287" s="1"/>
      <c r="C287" s="134">
        <v>0</v>
      </c>
      <c r="D287" s="141">
        <f t="shared" si="15"/>
        <v>0.42857142857142855</v>
      </c>
      <c r="E287" s="142">
        <f t="shared" si="16"/>
        <v>0</v>
      </c>
      <c r="F287" s="137">
        <v>0</v>
      </c>
      <c r="G287" s="143"/>
    </row>
    <row r="288" spans="1:7" ht="13.5" customHeight="1" x14ac:dyDescent="0.3">
      <c r="A288" s="22">
        <v>11</v>
      </c>
      <c r="B288" s="1"/>
      <c r="C288" s="134">
        <v>0</v>
      </c>
      <c r="D288" s="141">
        <f t="shared" si="15"/>
        <v>0.42857142857142855</v>
      </c>
      <c r="E288" s="142">
        <f t="shared" si="16"/>
        <v>0</v>
      </c>
      <c r="F288" s="137">
        <v>0</v>
      </c>
      <c r="G288" s="143"/>
    </row>
    <row r="289" spans="1:7" ht="13.5" customHeight="1" x14ac:dyDescent="0.3">
      <c r="A289" s="22">
        <v>12</v>
      </c>
      <c r="B289" s="1"/>
      <c r="C289" s="134">
        <v>0</v>
      </c>
      <c r="D289" s="141">
        <f t="shared" si="15"/>
        <v>0.42857142857142855</v>
      </c>
      <c r="E289" s="142">
        <f t="shared" si="16"/>
        <v>0</v>
      </c>
      <c r="F289" s="137">
        <v>0</v>
      </c>
      <c r="G289" s="143"/>
    </row>
    <row r="290" spans="1:7" ht="13.5" customHeight="1" x14ac:dyDescent="0.3">
      <c r="A290" s="22">
        <v>13</v>
      </c>
      <c r="B290" s="1"/>
      <c r="C290" s="134">
        <v>0</v>
      </c>
      <c r="D290" s="141">
        <f t="shared" si="15"/>
        <v>0.42857142857142855</v>
      </c>
      <c r="E290" s="142">
        <f t="shared" si="16"/>
        <v>0</v>
      </c>
      <c r="F290" s="137">
        <v>0</v>
      </c>
      <c r="G290" s="143"/>
    </row>
    <row r="291" spans="1:7" ht="13.5" customHeight="1" x14ac:dyDescent="0.3">
      <c r="A291" s="22">
        <v>14</v>
      </c>
      <c r="B291" s="1"/>
      <c r="C291" s="134">
        <v>0</v>
      </c>
      <c r="D291" s="141">
        <f t="shared" si="15"/>
        <v>0.42857142857142855</v>
      </c>
      <c r="E291" s="142">
        <f t="shared" si="16"/>
        <v>0</v>
      </c>
      <c r="F291" s="137">
        <v>0</v>
      </c>
      <c r="G291" s="143"/>
    </row>
    <row r="292" spans="1:7" ht="13.5" customHeight="1" x14ac:dyDescent="0.3">
      <c r="A292" s="22">
        <v>15</v>
      </c>
      <c r="B292" s="1"/>
      <c r="C292" s="134">
        <v>0</v>
      </c>
      <c r="D292" s="141">
        <f t="shared" si="15"/>
        <v>0.42857142857142855</v>
      </c>
      <c r="E292" s="142">
        <f t="shared" si="16"/>
        <v>0</v>
      </c>
      <c r="F292" s="137">
        <v>0</v>
      </c>
      <c r="G292" s="143"/>
    </row>
    <row r="293" spans="1:7" ht="13.5" customHeight="1" x14ac:dyDescent="0.3">
      <c r="A293" s="22">
        <v>16</v>
      </c>
      <c r="B293" s="1"/>
      <c r="C293" s="134">
        <v>0</v>
      </c>
      <c r="D293" s="141">
        <f t="shared" si="15"/>
        <v>0.42857142857142855</v>
      </c>
      <c r="E293" s="142">
        <f t="shared" si="16"/>
        <v>0</v>
      </c>
      <c r="F293" s="137">
        <v>0</v>
      </c>
      <c r="G293" s="143"/>
    </row>
    <row r="294" spans="1:7" ht="13.5" customHeight="1" x14ac:dyDescent="0.3">
      <c r="A294" s="22">
        <v>17</v>
      </c>
      <c r="B294" s="1"/>
      <c r="C294" s="134">
        <v>0</v>
      </c>
      <c r="D294" s="139">
        <f t="shared" si="15"/>
        <v>0.42857142857142855</v>
      </c>
      <c r="E294" s="140">
        <f t="shared" si="16"/>
        <v>0</v>
      </c>
      <c r="F294" s="137">
        <v>0</v>
      </c>
      <c r="G294" s="143"/>
    </row>
    <row r="295" spans="1:7" ht="13.5" customHeight="1" x14ac:dyDescent="0.3">
      <c r="A295" s="22">
        <v>18</v>
      </c>
      <c r="B295" s="1"/>
      <c r="C295" s="134">
        <v>0</v>
      </c>
      <c r="D295" s="139">
        <f t="shared" si="15"/>
        <v>0.42857142857142855</v>
      </c>
      <c r="E295" s="140">
        <f t="shared" si="16"/>
        <v>0</v>
      </c>
      <c r="F295" s="137">
        <v>0</v>
      </c>
      <c r="G295" s="143"/>
    </row>
    <row r="296" spans="1:7" ht="13.5" customHeight="1" x14ac:dyDescent="0.3">
      <c r="A296" s="22">
        <v>19</v>
      </c>
      <c r="B296" s="1"/>
      <c r="C296" s="134">
        <v>0</v>
      </c>
      <c r="D296" s="139">
        <f t="shared" si="15"/>
        <v>0.42857142857142855</v>
      </c>
      <c r="E296" s="140">
        <f t="shared" si="16"/>
        <v>0</v>
      </c>
      <c r="F296" s="137">
        <v>0</v>
      </c>
      <c r="G296" s="143"/>
    </row>
    <row r="297" spans="1:7" ht="13.5" customHeight="1" x14ac:dyDescent="0.3">
      <c r="A297" s="22">
        <v>20</v>
      </c>
      <c r="B297" s="1"/>
      <c r="C297" s="134">
        <v>0</v>
      </c>
      <c r="D297" s="139">
        <f t="shared" si="15"/>
        <v>0.42857142857142855</v>
      </c>
      <c r="E297" s="140">
        <f t="shared" si="16"/>
        <v>0</v>
      </c>
      <c r="F297" s="137">
        <v>0</v>
      </c>
      <c r="G297" s="143"/>
    </row>
    <row r="298" spans="1:7" ht="13.5" customHeight="1" thickBot="1" x14ac:dyDescent="0.35">
      <c r="B298" s="77"/>
      <c r="C298" s="124"/>
      <c r="D298" s="125"/>
      <c r="E298" s="145">
        <f>SUM(E278:E297)</f>
        <v>0</v>
      </c>
      <c r="F298" s="146">
        <f>SUM(F278:F297)</f>
        <v>0</v>
      </c>
    </row>
    <row r="299" spans="1:7" s="55" customFormat="1" ht="13.5" customHeight="1" x14ac:dyDescent="0.3">
      <c r="A299" s="147"/>
      <c r="B299" s="148"/>
      <c r="C299" s="149"/>
      <c r="D299" s="150"/>
      <c r="E299" s="126"/>
      <c r="F299" s="126"/>
      <c r="G299" s="144"/>
    </row>
    <row r="300" spans="1:7" x14ac:dyDescent="0.3">
      <c r="A300" s="22" t="s">
        <v>77</v>
      </c>
      <c r="B300" s="231" t="s">
        <v>76</v>
      </c>
      <c r="C300" s="231"/>
      <c r="D300" s="15" t="s">
        <v>124</v>
      </c>
    </row>
    <row r="301" spans="1:7" x14ac:dyDescent="0.3">
      <c r="B301" s="132" t="s">
        <v>40</v>
      </c>
      <c r="C301" s="132" t="s">
        <v>36</v>
      </c>
      <c r="D301" s="132" t="s">
        <v>37</v>
      </c>
      <c r="E301" s="151" t="s">
        <v>38</v>
      </c>
      <c r="F301" s="133" t="s">
        <v>41</v>
      </c>
    </row>
    <row r="302" spans="1:7" ht="13.5" customHeight="1" x14ac:dyDescent="0.3">
      <c r="A302" s="22">
        <v>1</v>
      </c>
      <c r="B302" s="1"/>
      <c r="C302" s="152">
        <v>0</v>
      </c>
      <c r="D302" s="139">
        <f t="shared" ref="D302:D317" si="17">10/40</f>
        <v>0.25</v>
      </c>
      <c r="E302" s="140">
        <f>C302*D302</f>
        <v>0</v>
      </c>
      <c r="F302" s="153">
        <v>0</v>
      </c>
    </row>
    <row r="303" spans="1:7" ht="13.5" customHeight="1" x14ac:dyDescent="0.3">
      <c r="A303" s="22">
        <v>2</v>
      </c>
      <c r="B303" s="1"/>
      <c r="C303" s="152">
        <v>0</v>
      </c>
      <c r="D303" s="139">
        <f t="shared" si="17"/>
        <v>0.25</v>
      </c>
      <c r="E303" s="140">
        <f t="shared" ref="E303:E309" si="18">C303*D303</f>
        <v>0</v>
      </c>
      <c r="F303" s="153">
        <v>0</v>
      </c>
    </row>
    <row r="304" spans="1:7" ht="13.5" customHeight="1" x14ac:dyDescent="0.3">
      <c r="A304" s="22">
        <v>3</v>
      </c>
      <c r="B304" s="1"/>
      <c r="C304" s="154">
        <v>0</v>
      </c>
      <c r="D304" s="141">
        <f t="shared" si="17"/>
        <v>0.25</v>
      </c>
      <c r="E304" s="142">
        <f t="shared" si="18"/>
        <v>0</v>
      </c>
      <c r="F304" s="155">
        <v>0</v>
      </c>
      <c r="G304" s="143"/>
    </row>
    <row r="305" spans="1:7" ht="13.5" customHeight="1" x14ac:dyDescent="0.3">
      <c r="A305" s="22">
        <v>4</v>
      </c>
      <c r="B305" s="1"/>
      <c r="C305" s="152">
        <v>0</v>
      </c>
      <c r="D305" s="139">
        <f t="shared" si="17"/>
        <v>0.25</v>
      </c>
      <c r="E305" s="140">
        <f t="shared" si="18"/>
        <v>0</v>
      </c>
      <c r="F305" s="153">
        <v>0</v>
      </c>
    </row>
    <row r="306" spans="1:7" ht="13.5" customHeight="1" x14ac:dyDescent="0.3">
      <c r="A306" s="22">
        <v>5</v>
      </c>
      <c r="B306" s="1"/>
      <c r="C306" s="152">
        <v>0</v>
      </c>
      <c r="D306" s="139">
        <f t="shared" si="17"/>
        <v>0.25</v>
      </c>
      <c r="E306" s="140">
        <f t="shared" si="18"/>
        <v>0</v>
      </c>
      <c r="F306" s="153">
        <v>0</v>
      </c>
    </row>
    <row r="307" spans="1:7" ht="13.5" customHeight="1" x14ac:dyDescent="0.3">
      <c r="A307" s="22">
        <v>6</v>
      </c>
      <c r="B307" s="1"/>
      <c r="C307" s="152">
        <v>0</v>
      </c>
      <c r="D307" s="139">
        <f t="shared" si="17"/>
        <v>0.25</v>
      </c>
      <c r="E307" s="140">
        <f t="shared" si="18"/>
        <v>0</v>
      </c>
      <c r="F307" s="153">
        <v>0</v>
      </c>
    </row>
    <row r="308" spans="1:7" ht="13.5" customHeight="1" x14ac:dyDescent="0.3">
      <c r="A308" s="22">
        <v>7</v>
      </c>
      <c r="B308" s="1"/>
      <c r="C308" s="152">
        <v>0</v>
      </c>
      <c r="D308" s="139">
        <f t="shared" si="17"/>
        <v>0.25</v>
      </c>
      <c r="E308" s="140">
        <f t="shared" si="18"/>
        <v>0</v>
      </c>
      <c r="F308" s="153">
        <v>0</v>
      </c>
    </row>
    <row r="309" spans="1:7" ht="13.5" customHeight="1" x14ac:dyDescent="0.3">
      <c r="A309" s="22">
        <v>8</v>
      </c>
      <c r="B309" s="1"/>
      <c r="C309" s="152">
        <v>0</v>
      </c>
      <c r="D309" s="139">
        <f t="shared" si="17"/>
        <v>0.25</v>
      </c>
      <c r="E309" s="140">
        <f t="shared" si="18"/>
        <v>0</v>
      </c>
      <c r="F309" s="153">
        <v>0</v>
      </c>
    </row>
    <row r="310" spans="1:7" ht="13.5" customHeight="1" x14ac:dyDescent="0.3">
      <c r="A310" s="22">
        <v>9</v>
      </c>
      <c r="B310" s="1"/>
      <c r="C310" s="152">
        <v>0</v>
      </c>
      <c r="D310" s="139">
        <f t="shared" si="17"/>
        <v>0.25</v>
      </c>
      <c r="E310" s="140">
        <f>C310*D310</f>
        <v>0</v>
      </c>
      <c r="F310" s="153">
        <v>0</v>
      </c>
    </row>
    <row r="311" spans="1:7" ht="13.5" customHeight="1" x14ac:dyDescent="0.3">
      <c r="A311" s="22">
        <v>10</v>
      </c>
      <c r="B311" s="1"/>
      <c r="C311" s="152">
        <v>0</v>
      </c>
      <c r="D311" s="139">
        <f t="shared" si="17"/>
        <v>0.25</v>
      </c>
      <c r="E311" s="140">
        <f t="shared" ref="E311:E317" si="19">C311*D311</f>
        <v>0</v>
      </c>
      <c r="F311" s="153">
        <v>0</v>
      </c>
    </row>
    <row r="312" spans="1:7" ht="13.5" customHeight="1" x14ac:dyDescent="0.3">
      <c r="A312" s="22">
        <v>11</v>
      </c>
      <c r="B312" s="1"/>
      <c r="C312" s="154">
        <v>0</v>
      </c>
      <c r="D312" s="141">
        <f t="shared" si="17"/>
        <v>0.25</v>
      </c>
      <c r="E312" s="142">
        <f t="shared" si="19"/>
        <v>0</v>
      </c>
      <c r="F312" s="155">
        <v>0</v>
      </c>
      <c r="G312" s="143"/>
    </row>
    <row r="313" spans="1:7" ht="13.5" customHeight="1" x14ac:dyDescent="0.3">
      <c r="A313" s="22">
        <v>12</v>
      </c>
      <c r="B313" s="1"/>
      <c r="C313" s="152">
        <v>0</v>
      </c>
      <c r="D313" s="139">
        <f t="shared" si="17"/>
        <v>0.25</v>
      </c>
      <c r="E313" s="140">
        <f t="shared" si="19"/>
        <v>0</v>
      </c>
      <c r="F313" s="153">
        <v>0</v>
      </c>
    </row>
    <row r="314" spans="1:7" ht="13.5" customHeight="1" x14ac:dyDescent="0.3">
      <c r="A314" s="22">
        <v>13</v>
      </c>
      <c r="B314" s="1"/>
      <c r="C314" s="152">
        <v>0</v>
      </c>
      <c r="D314" s="139">
        <f t="shared" si="17"/>
        <v>0.25</v>
      </c>
      <c r="E314" s="140">
        <f t="shared" si="19"/>
        <v>0</v>
      </c>
      <c r="F314" s="153">
        <v>0</v>
      </c>
    </row>
    <row r="315" spans="1:7" ht="13.5" customHeight="1" x14ac:dyDescent="0.3">
      <c r="A315" s="22">
        <v>14</v>
      </c>
      <c r="B315" s="1"/>
      <c r="C315" s="152">
        <v>0</v>
      </c>
      <c r="D315" s="139">
        <f t="shared" si="17"/>
        <v>0.25</v>
      </c>
      <c r="E315" s="140">
        <f t="shared" si="19"/>
        <v>0</v>
      </c>
      <c r="F315" s="153">
        <v>0</v>
      </c>
    </row>
    <row r="316" spans="1:7" ht="13.5" customHeight="1" x14ac:dyDescent="0.3">
      <c r="A316" s="22">
        <v>15</v>
      </c>
      <c r="B316" s="1"/>
      <c r="C316" s="152">
        <v>0</v>
      </c>
      <c r="D316" s="139">
        <f t="shared" si="17"/>
        <v>0.25</v>
      </c>
      <c r="E316" s="140">
        <f t="shared" si="19"/>
        <v>0</v>
      </c>
      <c r="F316" s="153">
        <v>0</v>
      </c>
    </row>
    <row r="317" spans="1:7" ht="13.5" customHeight="1" x14ac:dyDescent="0.3">
      <c r="A317" s="22">
        <v>16</v>
      </c>
      <c r="B317" s="1"/>
      <c r="C317" s="152">
        <v>0</v>
      </c>
      <c r="D317" s="139">
        <f t="shared" si="17"/>
        <v>0.25</v>
      </c>
      <c r="E317" s="140">
        <f t="shared" si="19"/>
        <v>0</v>
      </c>
      <c r="F317" s="153">
        <v>0</v>
      </c>
    </row>
    <row r="318" spans="1:7" ht="13.5" customHeight="1" x14ac:dyDescent="0.3">
      <c r="A318" s="22">
        <v>17</v>
      </c>
      <c r="B318" s="1"/>
      <c r="C318" s="152">
        <v>0</v>
      </c>
      <c r="D318" s="139">
        <f t="shared" ref="D318:D321" si="20">10/40</f>
        <v>0.25</v>
      </c>
      <c r="E318" s="140">
        <f>C318*D318</f>
        <v>0</v>
      </c>
      <c r="F318" s="153">
        <v>0</v>
      </c>
    </row>
    <row r="319" spans="1:7" ht="13.5" customHeight="1" x14ac:dyDescent="0.3">
      <c r="A319" s="22">
        <v>18</v>
      </c>
      <c r="B319" s="1"/>
      <c r="C319" s="152">
        <v>0</v>
      </c>
      <c r="D319" s="139">
        <f t="shared" si="20"/>
        <v>0.25</v>
      </c>
      <c r="E319" s="140">
        <f t="shared" ref="E319:E321" si="21">C319*D319</f>
        <v>0</v>
      </c>
      <c r="F319" s="153">
        <v>0</v>
      </c>
    </row>
    <row r="320" spans="1:7" ht="13.5" customHeight="1" x14ac:dyDescent="0.3">
      <c r="A320" s="22">
        <v>19</v>
      </c>
      <c r="B320" s="1"/>
      <c r="C320" s="154">
        <v>0</v>
      </c>
      <c r="D320" s="141">
        <f t="shared" si="20"/>
        <v>0.25</v>
      </c>
      <c r="E320" s="142">
        <f t="shared" si="21"/>
        <v>0</v>
      </c>
      <c r="F320" s="155">
        <v>0</v>
      </c>
      <c r="G320" s="143"/>
    </row>
    <row r="321" spans="1:7" ht="13.5" customHeight="1" thickBot="1" x14ac:dyDescent="0.35">
      <c r="A321" s="22">
        <v>20</v>
      </c>
      <c r="B321" s="1"/>
      <c r="C321" s="152">
        <v>0</v>
      </c>
      <c r="D321" s="139">
        <f t="shared" si="20"/>
        <v>0.25</v>
      </c>
      <c r="E321" s="140">
        <f t="shared" si="21"/>
        <v>0</v>
      </c>
      <c r="F321" s="153">
        <v>0</v>
      </c>
    </row>
    <row r="322" spans="1:7" ht="13.5" customHeight="1" thickBot="1" x14ac:dyDescent="0.35">
      <c r="B322" s="77" t="s">
        <v>39</v>
      </c>
      <c r="C322" s="124"/>
      <c r="D322" s="125"/>
      <c r="E322" s="156">
        <f>SUM(E302:E321)</f>
        <v>0</v>
      </c>
      <c r="F322" s="157">
        <f>SUM(F302:F321)</f>
        <v>0</v>
      </c>
    </row>
    <row r="323" spans="1:7" s="55" customFormat="1" ht="13.5" customHeight="1" x14ac:dyDescent="0.3">
      <c r="A323" s="147"/>
      <c r="B323" s="148"/>
      <c r="C323" s="149"/>
      <c r="D323" s="150"/>
      <c r="E323" s="126"/>
      <c r="F323" s="126"/>
      <c r="G323" s="144"/>
    </row>
    <row r="324" spans="1:7" x14ac:dyDescent="0.3">
      <c r="A324" s="22" t="s">
        <v>42</v>
      </c>
      <c r="B324" s="158" t="s">
        <v>44</v>
      </c>
      <c r="C324" s="15" t="s">
        <v>124</v>
      </c>
    </row>
    <row r="325" spans="1:7" x14ac:dyDescent="0.3">
      <c r="B325" s="132" t="s">
        <v>40</v>
      </c>
      <c r="C325" s="132" t="s">
        <v>36</v>
      </c>
      <c r="D325" s="132" t="s">
        <v>37</v>
      </c>
      <c r="E325" s="132" t="s">
        <v>38</v>
      </c>
      <c r="F325" s="133" t="s">
        <v>45</v>
      </c>
    </row>
    <row r="326" spans="1:7" ht="13.5" customHeight="1" x14ac:dyDescent="0.3">
      <c r="A326" s="22">
        <v>1</v>
      </c>
      <c r="B326" s="159"/>
      <c r="C326" s="152">
        <v>0</v>
      </c>
      <c r="D326" s="139">
        <f>10/40</f>
        <v>0.25</v>
      </c>
      <c r="E326" s="140">
        <f>SUM(C326*D326)</f>
        <v>0</v>
      </c>
      <c r="F326" s="153">
        <v>0</v>
      </c>
    </row>
    <row r="327" spans="1:7" ht="13.5" customHeight="1" x14ac:dyDescent="0.3">
      <c r="A327" s="22">
        <v>2</v>
      </c>
      <c r="B327" s="159"/>
      <c r="C327" s="152"/>
      <c r="D327" s="139">
        <f>10/40</f>
        <v>0.25</v>
      </c>
      <c r="E327" s="140">
        <f>SUM(C327*D327)</f>
        <v>0</v>
      </c>
      <c r="F327" s="153">
        <v>0</v>
      </c>
    </row>
    <row r="328" spans="1:7" ht="13.5" customHeight="1" x14ac:dyDescent="0.3">
      <c r="A328" s="22">
        <v>3</v>
      </c>
      <c r="B328" s="159"/>
      <c r="C328" s="152">
        <v>0</v>
      </c>
      <c r="D328" s="139">
        <f>10/40</f>
        <v>0.25</v>
      </c>
      <c r="E328" s="140">
        <f>SUM(C328*D328)</f>
        <v>0</v>
      </c>
      <c r="F328" s="153">
        <v>0</v>
      </c>
    </row>
    <row r="329" spans="1:7" ht="13.5" customHeight="1" x14ac:dyDescent="0.3">
      <c r="A329" s="22">
        <v>4</v>
      </c>
      <c r="B329" s="159"/>
      <c r="C329" s="152">
        <v>0</v>
      </c>
      <c r="D329" s="139">
        <f>10/40</f>
        <v>0.25</v>
      </c>
      <c r="E329" s="140">
        <f>SUM(C329*D329)</f>
        <v>0</v>
      </c>
      <c r="F329" s="153">
        <v>0</v>
      </c>
    </row>
    <row r="330" spans="1:7" ht="13.5" customHeight="1" thickBot="1" x14ac:dyDescent="0.35">
      <c r="A330" s="22">
        <v>5</v>
      </c>
      <c r="B330" s="159"/>
      <c r="C330" s="152"/>
      <c r="D330" s="139">
        <f>10/40</f>
        <v>0.25</v>
      </c>
      <c r="E330" s="140">
        <f>SUM(C330*D330)</f>
        <v>0</v>
      </c>
      <c r="F330" s="153">
        <v>0</v>
      </c>
    </row>
    <row r="331" spans="1:7" ht="13.5" customHeight="1" thickBot="1" x14ac:dyDescent="0.35">
      <c r="B331" s="77" t="s">
        <v>39</v>
      </c>
      <c r="C331" s="124"/>
      <c r="D331" s="125"/>
      <c r="E331" s="156">
        <f>SUM(E326:E330)</f>
        <v>0</v>
      </c>
      <c r="F331" s="157">
        <f>SUM(F326:F330)</f>
        <v>0</v>
      </c>
    </row>
    <row r="332" spans="1:7" s="55" customFormat="1" ht="13.5" customHeight="1" x14ac:dyDescent="0.3">
      <c r="A332" s="147"/>
      <c r="B332" s="148"/>
      <c r="C332" s="149"/>
      <c r="D332" s="150"/>
      <c r="E332" s="126"/>
      <c r="F332" s="126"/>
      <c r="G332" s="144"/>
    </row>
    <row r="333" spans="1:7" x14ac:dyDescent="0.3">
      <c r="A333" s="22" t="s">
        <v>43</v>
      </c>
      <c r="B333" s="158" t="s">
        <v>46</v>
      </c>
      <c r="C333" s="15" t="s">
        <v>124</v>
      </c>
    </row>
    <row r="334" spans="1:7" x14ac:dyDescent="0.3">
      <c r="B334" s="132" t="s">
        <v>40</v>
      </c>
      <c r="C334" s="132" t="s">
        <v>36</v>
      </c>
      <c r="D334" s="132" t="s">
        <v>37</v>
      </c>
      <c r="E334" s="132" t="s">
        <v>38</v>
      </c>
      <c r="F334" s="133" t="s">
        <v>45</v>
      </c>
    </row>
    <row r="335" spans="1:7" ht="13.5" customHeight="1" x14ac:dyDescent="0.3">
      <c r="A335" s="22">
        <v>1</v>
      </c>
      <c r="B335" s="159"/>
      <c r="C335" s="152">
        <v>0</v>
      </c>
      <c r="D335" s="139">
        <f>10/40</f>
        <v>0.25</v>
      </c>
      <c r="E335" s="140">
        <f>SUM(C335*D335)</f>
        <v>0</v>
      </c>
      <c r="F335" s="153">
        <v>0</v>
      </c>
    </row>
    <row r="336" spans="1:7" ht="13.5" customHeight="1" x14ac:dyDescent="0.3">
      <c r="A336" s="22">
        <v>2</v>
      </c>
      <c r="B336" s="159"/>
      <c r="C336" s="152">
        <v>0</v>
      </c>
      <c r="D336" s="139">
        <f>10/40</f>
        <v>0.25</v>
      </c>
      <c r="E336" s="140">
        <f>SUM(C336*D336)</f>
        <v>0</v>
      </c>
      <c r="F336" s="153">
        <v>0</v>
      </c>
    </row>
    <row r="337" spans="1:8" ht="13.5" customHeight="1" x14ac:dyDescent="0.3">
      <c r="A337" s="22">
        <v>3</v>
      </c>
      <c r="B337" s="159"/>
      <c r="C337" s="152">
        <v>0</v>
      </c>
      <c r="D337" s="139">
        <f>10/40</f>
        <v>0.25</v>
      </c>
      <c r="E337" s="140">
        <f>SUM(C337*D337)</f>
        <v>0</v>
      </c>
      <c r="F337" s="153">
        <v>0</v>
      </c>
    </row>
    <row r="338" spans="1:8" ht="13.5" customHeight="1" x14ac:dyDescent="0.3">
      <c r="A338" s="22">
        <v>4</v>
      </c>
      <c r="B338" s="159"/>
      <c r="C338" s="152">
        <v>0</v>
      </c>
      <c r="D338" s="139">
        <f>10/40</f>
        <v>0.25</v>
      </c>
      <c r="E338" s="140">
        <f>SUM(C338*D338)</f>
        <v>0</v>
      </c>
      <c r="F338" s="153">
        <v>0</v>
      </c>
    </row>
    <row r="339" spans="1:8" ht="13.5" customHeight="1" thickBot="1" x14ac:dyDescent="0.35">
      <c r="A339" s="22">
        <v>5</v>
      </c>
      <c r="B339" s="159"/>
      <c r="C339" s="152">
        <v>0</v>
      </c>
      <c r="D339" s="139">
        <f>10/40</f>
        <v>0.25</v>
      </c>
      <c r="E339" s="140">
        <f>SUM(C339*D339)</f>
        <v>0</v>
      </c>
      <c r="F339" s="153">
        <v>0</v>
      </c>
    </row>
    <row r="340" spans="1:8" ht="13.5" customHeight="1" thickBot="1" x14ac:dyDescent="0.35">
      <c r="B340" s="77" t="s">
        <v>39</v>
      </c>
      <c r="C340" s="124"/>
      <c r="D340" s="125"/>
      <c r="E340" s="156">
        <f>SUM(E335:E339)</f>
        <v>0</v>
      </c>
      <c r="F340" s="157">
        <f>SUM(F335:F339)</f>
        <v>0</v>
      </c>
    </row>
    <row r="341" spans="1:8" ht="13.5" customHeight="1" thickBot="1" x14ac:dyDescent="0.35">
      <c r="B341" s="77"/>
      <c r="C341" s="124"/>
      <c r="D341" s="125"/>
      <c r="E341" s="126"/>
      <c r="F341" s="126"/>
    </row>
    <row r="342" spans="1:8" ht="17.25" thickBot="1" x14ac:dyDescent="0.35">
      <c r="A342" s="22" t="s">
        <v>82</v>
      </c>
      <c r="B342" s="158" t="s">
        <v>47</v>
      </c>
      <c r="C342" s="124"/>
      <c r="D342" s="125"/>
      <c r="E342" s="160"/>
      <c r="H342" s="161">
        <f>F340+F331+F322+F298</f>
        <v>0</v>
      </c>
    </row>
    <row r="343" spans="1:8" ht="17.25" thickBot="1" x14ac:dyDescent="0.35">
      <c r="B343" s="13" t="s">
        <v>91</v>
      </c>
      <c r="C343" s="124"/>
      <c r="D343" s="125"/>
      <c r="E343" s="160"/>
      <c r="H343" s="162"/>
    </row>
    <row r="344" spans="1:8" ht="13.5" customHeight="1" thickBot="1" x14ac:dyDescent="0.35">
      <c r="B344" s="158"/>
      <c r="C344" s="124"/>
      <c r="D344" s="163" t="s">
        <v>26</v>
      </c>
      <c r="E344" s="164" t="s">
        <v>27</v>
      </c>
    </row>
    <row r="345" spans="1:8" ht="22.5" customHeight="1" x14ac:dyDescent="0.3">
      <c r="B345" s="165" t="s">
        <v>78</v>
      </c>
      <c r="C345" s="63"/>
      <c r="D345" s="166">
        <v>2</v>
      </c>
      <c r="E345" s="167">
        <v>0</v>
      </c>
    </row>
    <row r="346" spans="1:8" ht="22.5" customHeight="1" x14ac:dyDescent="0.3">
      <c r="B346" s="165" t="s">
        <v>79</v>
      </c>
      <c r="C346" s="63"/>
      <c r="D346" s="137">
        <v>1</v>
      </c>
      <c r="E346" s="168">
        <v>0</v>
      </c>
      <c r="F346" s="169" t="s">
        <v>74</v>
      </c>
    </row>
    <row r="347" spans="1:8" ht="22.5" customHeight="1" x14ac:dyDescent="0.3">
      <c r="B347" s="165" t="s">
        <v>80</v>
      </c>
      <c r="C347" s="63"/>
      <c r="D347" s="170">
        <v>5</v>
      </c>
      <c r="E347" s="171">
        <v>0</v>
      </c>
    </row>
    <row r="348" spans="1:8" ht="23.25" customHeight="1" thickBot="1" x14ac:dyDescent="0.35">
      <c r="B348" s="165" t="s">
        <v>81</v>
      </c>
      <c r="C348" s="63"/>
      <c r="D348" s="172">
        <v>0</v>
      </c>
      <c r="E348" s="171">
        <v>0</v>
      </c>
      <c r="F348" s="169" t="s">
        <v>75</v>
      </c>
    </row>
    <row r="349" spans="1:8" s="174" customFormat="1" thickBot="1" x14ac:dyDescent="0.3">
      <c r="A349" s="128"/>
      <c r="B349" s="173" t="s">
        <v>39</v>
      </c>
      <c r="D349" s="175" t="s">
        <v>29</v>
      </c>
      <c r="E349" s="176">
        <f>SUM(E345:E348)</f>
        <v>0</v>
      </c>
      <c r="F349" s="177"/>
      <c r="G349" s="177"/>
    </row>
    <row r="350" spans="1:8" ht="17.25" thickBot="1" x14ac:dyDescent="0.35">
      <c r="D350" s="178"/>
      <c r="E350" s="179"/>
    </row>
    <row r="351" spans="1:8" s="98" customFormat="1" ht="18.75" thickBot="1" x14ac:dyDescent="0.3">
      <c r="A351" s="22"/>
      <c r="B351" s="117" t="s">
        <v>48</v>
      </c>
      <c r="C351" s="118"/>
      <c r="D351" s="119"/>
      <c r="E351" s="180">
        <f>E298+E322+E331+E340+E349</f>
        <v>0</v>
      </c>
      <c r="F351" s="50"/>
      <c r="G351" s="181"/>
    </row>
    <row r="353" spans="1:8" x14ac:dyDescent="0.3">
      <c r="B353" s="182"/>
      <c r="C353" s="183"/>
      <c r="D353" s="183"/>
      <c r="E353" s="183"/>
      <c r="F353" s="183"/>
    </row>
    <row r="354" spans="1:8" x14ac:dyDescent="0.3">
      <c r="B354" s="184" t="s">
        <v>125</v>
      </c>
    </row>
    <row r="355" spans="1:8" ht="33" thickBot="1" x14ac:dyDescent="0.35">
      <c r="B355" s="182" t="s">
        <v>89</v>
      </c>
      <c r="C355" s="182"/>
      <c r="D355" s="182"/>
      <c r="E355" s="182"/>
      <c r="F355" s="182"/>
    </row>
    <row r="356" spans="1:8" ht="21" customHeight="1" thickBot="1" x14ac:dyDescent="0.35">
      <c r="B356" s="232" t="s">
        <v>88</v>
      </c>
      <c r="C356" s="232"/>
      <c r="D356" s="232"/>
      <c r="E356" s="182"/>
      <c r="F356" s="185"/>
      <c r="G356" s="186">
        <f>H253</f>
        <v>0</v>
      </c>
    </row>
    <row r="357" spans="1:8" ht="81.75" customHeight="1" thickBot="1" x14ac:dyDescent="0.35">
      <c r="B357" s="215" t="s">
        <v>83</v>
      </c>
      <c r="C357" s="216"/>
      <c r="D357" s="216"/>
      <c r="E357" s="216"/>
      <c r="F357" s="216"/>
      <c r="G357" s="187">
        <f>F298+F322+F331+F340</f>
        <v>0</v>
      </c>
    </row>
    <row r="358" spans="1:8" ht="35.25" customHeight="1" thickBot="1" x14ac:dyDescent="0.35">
      <c r="B358" s="215" t="s">
        <v>49</v>
      </c>
      <c r="C358" s="217"/>
      <c r="D358" s="217"/>
      <c r="E358" s="217"/>
      <c r="F358" s="217"/>
      <c r="G358" s="17" t="e">
        <f>G253*G357/G356</f>
        <v>#DIV/0!</v>
      </c>
      <c r="H358" s="16" t="s">
        <v>97</v>
      </c>
    </row>
    <row r="359" spans="1:8" ht="35.25" customHeight="1" thickBot="1" x14ac:dyDescent="0.35">
      <c r="B359" s="215" t="s">
        <v>50</v>
      </c>
      <c r="C359" s="217"/>
      <c r="D359" s="218"/>
      <c r="E359" s="218"/>
      <c r="F359" s="218"/>
      <c r="G359" s="17">
        <f>G253</f>
        <v>0</v>
      </c>
    </row>
    <row r="360" spans="1:8" x14ac:dyDescent="0.3">
      <c r="B360" s="188" t="s">
        <v>84</v>
      </c>
      <c r="C360" s="189"/>
      <c r="D360" s="190"/>
      <c r="E360" s="190"/>
      <c r="F360" s="190"/>
    </row>
    <row r="361" spans="1:8" ht="33.75" customHeight="1" x14ac:dyDescent="0.3">
      <c r="B361" s="219" t="s">
        <v>85</v>
      </c>
      <c r="C361" s="219"/>
      <c r="D361" s="219"/>
      <c r="E361" s="219"/>
      <c r="F361" s="219"/>
      <c r="G361" s="127"/>
    </row>
    <row r="362" spans="1:8" x14ac:dyDescent="0.3">
      <c r="A362" s="23"/>
      <c r="B362" s="188" t="s">
        <v>51</v>
      </c>
      <c r="C362" s="183"/>
      <c r="D362" s="183"/>
      <c r="E362" s="183"/>
      <c r="F362" s="183"/>
      <c r="G362" s="23"/>
    </row>
    <row r="363" spans="1:8" ht="21.75" customHeight="1" x14ac:dyDescent="0.3">
      <c r="A363" s="23"/>
      <c r="B363" s="214" t="s">
        <v>86</v>
      </c>
      <c r="C363" s="214"/>
      <c r="D363" s="214"/>
      <c r="E363" s="214"/>
      <c r="F363" s="214"/>
      <c r="G363" s="124"/>
    </row>
    <row r="364" spans="1:8" ht="17.25" thickBot="1" x14ac:dyDescent="0.35">
      <c r="E364" s="191" t="s">
        <v>52</v>
      </c>
      <c r="G364" s="192"/>
      <c r="H364" s="14"/>
    </row>
    <row r="365" spans="1:8" s="198" customFormat="1" ht="25.5" x14ac:dyDescent="0.35">
      <c r="A365" s="193"/>
      <c r="B365" s="220" t="s">
        <v>53</v>
      </c>
      <c r="C365" s="221"/>
      <c r="D365" s="222"/>
      <c r="E365" s="194" t="e">
        <f xml:space="preserve"> G358 sau G359+G260+G267</f>
        <v>#NAME?</v>
      </c>
      <c r="F365" s="195"/>
      <c r="G365" s="196"/>
      <c r="H365" s="197"/>
    </row>
    <row r="366" spans="1:8" s="198" customFormat="1" ht="25.5" x14ac:dyDescent="0.35">
      <c r="A366" s="193"/>
      <c r="B366" s="223" t="s">
        <v>48</v>
      </c>
      <c r="C366" s="224"/>
      <c r="D366" s="224"/>
      <c r="E366" s="199">
        <f>E351</f>
        <v>0</v>
      </c>
      <c r="F366" s="195"/>
      <c r="G366" s="200"/>
      <c r="H366" s="197"/>
    </row>
    <row r="367" spans="1:8" s="198" customFormat="1" ht="44.25" customHeight="1" thickBot="1" x14ac:dyDescent="0.4">
      <c r="A367" s="193"/>
      <c r="B367" s="225" t="s">
        <v>98</v>
      </c>
      <c r="C367" s="226"/>
      <c r="D367" s="226"/>
      <c r="E367" s="201" t="e">
        <f>SUM(E365:E366)</f>
        <v>#NAME?</v>
      </c>
      <c r="F367" s="209" t="s">
        <v>87</v>
      </c>
      <c r="G367" s="200"/>
      <c r="H367" s="203"/>
    </row>
    <row r="368" spans="1:8" s="198" customFormat="1" ht="25.5" x14ac:dyDescent="0.35">
      <c r="A368" s="193"/>
      <c r="B368" s="204"/>
      <c r="C368" s="204"/>
      <c r="D368" s="204"/>
      <c r="E368" s="200"/>
      <c r="F368" s="202"/>
      <c r="G368" s="200"/>
      <c r="H368" s="205"/>
    </row>
    <row r="369" spans="1:7" s="174" customFormat="1" ht="15.75" x14ac:dyDescent="0.25">
      <c r="A369" s="128"/>
      <c r="D369" s="233" t="s">
        <v>54</v>
      </c>
      <c r="E369" s="233"/>
      <c r="F369" s="177"/>
      <c r="G369" s="177"/>
    </row>
    <row r="370" spans="1:7" s="174" customFormat="1" ht="15.75" x14ac:dyDescent="0.25">
      <c r="A370" s="128"/>
      <c r="D370" s="206" t="s">
        <v>55</v>
      </c>
      <c r="E370" s="206"/>
      <c r="F370" s="177"/>
      <c r="G370" s="177"/>
    </row>
    <row r="371" spans="1:7" s="174" customFormat="1" ht="15.75" hidden="1" x14ac:dyDescent="0.25">
      <c r="A371" s="128"/>
      <c r="D371" s="206"/>
      <c r="E371" s="206"/>
      <c r="F371" s="177"/>
      <c r="G371" s="177"/>
    </row>
    <row r="372" spans="1:7" s="174" customFormat="1" ht="15.75" x14ac:dyDescent="0.25">
      <c r="A372" s="128"/>
      <c r="D372" s="207"/>
      <c r="E372" s="208"/>
      <c r="F372" s="208"/>
      <c r="G372" s="177"/>
    </row>
    <row r="373" spans="1:7" s="174" customFormat="1" ht="15.75" x14ac:dyDescent="0.25">
      <c r="A373" s="128"/>
      <c r="D373" s="214" t="s">
        <v>56</v>
      </c>
      <c r="E373" s="214"/>
      <c r="F373" s="177"/>
      <c r="G373" s="177"/>
    </row>
    <row r="374" spans="1:7" s="174" customFormat="1" ht="15.75" x14ac:dyDescent="0.25">
      <c r="A374" s="128"/>
      <c r="D374" s="177"/>
      <c r="E374" s="177"/>
      <c r="F374" s="177"/>
      <c r="G374" s="177"/>
    </row>
  </sheetData>
  <mergeCells count="25">
    <mergeCell ref="B255:G255"/>
    <mergeCell ref="D369:E369"/>
    <mergeCell ref="B266:E266"/>
    <mergeCell ref="B257:E257"/>
    <mergeCell ref="B258:E258"/>
    <mergeCell ref="B259:E259"/>
    <mergeCell ref="B264:E264"/>
    <mergeCell ref="B265:E265"/>
    <mergeCell ref="B262:G262"/>
    <mergeCell ref="C5:E5"/>
    <mergeCell ref="B9:C9"/>
    <mergeCell ref="F2:H2"/>
    <mergeCell ref="D373:E373"/>
    <mergeCell ref="B357:F357"/>
    <mergeCell ref="B358:F358"/>
    <mergeCell ref="B359:F359"/>
    <mergeCell ref="B361:F361"/>
    <mergeCell ref="B363:F363"/>
    <mergeCell ref="B365:D365"/>
    <mergeCell ref="B366:D366"/>
    <mergeCell ref="B367:D367"/>
    <mergeCell ref="D12:H12"/>
    <mergeCell ref="B13:E13"/>
    <mergeCell ref="B300:C300"/>
    <mergeCell ref="B356:D356"/>
  </mergeCells>
  <pageMargins left="0.5" right="0.5" top="0.5" bottom="0.5" header="0.3" footer="0.3"/>
  <pageSetup paperSize="9" scale="70" fitToHeight="1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chestionar autoevaluare reca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2023-06-06T11:57:30Z</dcterms:modified>
</cp:coreProperties>
</file>