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95" windowWidth="19440" windowHeight="10380" activeTab="0"/>
  </bookViews>
  <sheets>
    <sheet name="MACHETA PNS" sheetId="1" r:id="rId1"/>
  </sheets>
  <externalReferences>
    <externalReference r:id="rId4"/>
  </externalReferences>
  <definedNames>
    <definedName name="_xlfn.BAHTTEXT" hidden="1">#NAME?</definedName>
    <definedName name="_xlnm.Print_Area" localSheetId="0">'MACHETA PNS'!$A$1:$I$59</definedName>
    <definedName name="_xlnm.Print_Titles" localSheetId="0">'MACHETA PNS'!$1:$7</definedName>
  </definedNames>
  <calcPr fullCalcOnLoad="1"/>
</workbook>
</file>

<file path=xl/sharedStrings.xml><?xml version="1.0" encoding="utf-8"?>
<sst xmlns="http://schemas.openxmlformats.org/spreadsheetml/2006/main" count="69" uniqueCount="56">
  <si>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</si>
  <si>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</si>
  <si>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</si>
  <si>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</si>
  <si>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</si>
  <si>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</si>
  <si>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</si>
  <si>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</si>
  <si>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</si>
  <si>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</si>
  <si>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</si>
  <si>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</si>
  <si>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</si>
  <si>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</si>
  <si>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</si>
  <si>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</si>
  <si>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</si>
  <si>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</si>
  <si>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</si>
  <si>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</si>
  <si>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</si>
  <si>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</si>
  <si>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</si>
  <si>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</si>
  <si>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</si>
  <si>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</si>
  <si>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</si>
  <si>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</si>
  <si>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</si>
  <si>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</si>
  <si>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</si>
  <si>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</si>
  <si>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monitorizare a evolutiei bolii la pacientii cu afectiuni oncologice prin PET - CT</t>
  </si>
  <si>
    <t>Subprogramul de reconstructie mamara dupa afectiuni oncologice prin endoprotezare</t>
  </si>
  <si>
    <t>Subprogramul de diagnostic imunofenotipic, citogenetic si biomolecular al leucemiei acute</t>
  </si>
  <si>
    <t>Suprogramul de radioterapie a bolnavilor cu afectiuni oncologice</t>
  </si>
  <si>
    <t xml:space="preserve">   - Subprogramul de radiologie interventionala, din care: </t>
  </si>
  <si>
    <t xml:space="preserve">  - sevicii medicale</t>
  </si>
  <si>
    <t xml:space="preserve">  - materiale sanitare</t>
  </si>
  <si>
    <t>Credite bugetare, aprobate
an 2016</t>
  </si>
  <si>
    <t>Trim I</t>
  </si>
  <si>
    <t>Sume alocate de casa de asigurari  de  sanatate luna curenta - IANUARIE 2016</t>
  </si>
  <si>
    <t>Sume alocate de casa de asigurari  de  sanatate cumulat - la data de 31 IANUARIE 2016</t>
  </si>
  <si>
    <t>LA 31 IANUARIE 2016</t>
  </si>
  <si>
    <t xml:space="preserve">  - activitate curenta</t>
  </si>
  <si>
    <t xml:space="preserve">  - cost volum</t>
  </si>
  <si>
    <t xml:space="preserve"> Programul national de oncologie, din care:</t>
  </si>
  <si>
    <t xml:space="preserve">  - medicamente pentru boli cronice cu risc crescut utilizate in programele nationale cu scop curativ</t>
  </si>
  <si>
    <t xml:space="preserve">   - Subprogramul de diagnostic si tratament al pilepsiei rezistente la tratamentul medicamentos, din care: </t>
  </si>
  <si>
    <t xml:space="preserve">  -  Subprogramul de tratament al hidrocefaliei congenitale sau dobandite la copil, din care: </t>
  </si>
  <si>
    <t xml:space="preserve">  - Subprogramul de tratament al durerii neuropate prin implant de neurostimulator medular, din care: </t>
  </si>
  <si>
    <t>CASA DE ASIGURARI DE SANATATE CONSTANTA</t>
  </si>
  <si>
    <t>DR OANA IRINA IONITA</t>
  </si>
  <si>
    <t>EC MARINEL CIOBANU</t>
  </si>
  <si>
    <t>INTOCMIT,</t>
  </si>
  <si>
    <t>EC MIHAIELA CARAUSU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</si>
</sst>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_ ;[Red]\-#,##0\ 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#,##0.000"/>
    <numFmt numFmtId="178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172" fontId="24" fillId="0" borderId="10" xfId="63" applyNumberFormat="1" applyFont="1" applyFill="1" applyBorder="1" applyAlignment="1">
      <alignment wrapText="1"/>
      <protection/>
    </xf>
    <xf numFmtId="4" fontId="26" fillId="0" borderId="10" xfId="63" applyNumberFormat="1" applyFont="1" applyFill="1" applyBorder="1" applyAlignment="1">
      <alignment wrapText="1"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0" fontId="0" fillId="0" borderId="0" xfId="66" applyFill="1">
      <alignment/>
      <protection/>
    </xf>
    <xf numFmtId="0" fontId="27" fillId="0" borderId="0" xfId="66" applyFont="1" applyFill="1">
      <alignment/>
      <protection/>
    </xf>
    <xf numFmtId="172" fontId="26" fillId="0" borderId="10" xfId="64" applyNumberFormat="1" applyFont="1" applyFill="1" applyBorder="1">
      <alignment/>
      <protection/>
    </xf>
    <xf numFmtId="172" fontId="24" fillId="0" borderId="10" xfId="64" applyNumberFormat="1" applyFont="1" applyFill="1" applyBorder="1">
      <alignment/>
      <protection/>
    </xf>
    <xf numFmtId="0" fontId="25" fillId="0" borderId="0" xfId="66" applyFont="1" applyFill="1">
      <alignment/>
      <protection/>
    </xf>
    <xf numFmtId="0" fontId="24" fillId="0" borderId="0" xfId="66" applyFont="1" applyFill="1">
      <alignment/>
      <protection/>
    </xf>
    <xf numFmtId="4" fontId="29" fillId="0" borderId="10" xfId="62" applyNumberFormat="1" applyFont="1" applyFill="1" applyBorder="1" applyAlignment="1">
      <alignment horizontal="justify" vertical="center" wrapText="1"/>
      <protection/>
    </xf>
    <xf numFmtId="4" fontId="31" fillId="0" borderId="10" xfId="62" applyNumberFormat="1" applyFont="1" applyFill="1" applyBorder="1" applyAlignment="1">
      <alignment horizontal="center"/>
      <protection/>
    </xf>
    <xf numFmtId="0" fontId="28" fillId="0" borderId="0" xfId="66" applyFont="1" applyFill="1">
      <alignment/>
      <protection/>
    </xf>
    <xf numFmtId="4" fontId="28" fillId="0" borderId="10" xfId="63" applyNumberFormat="1" applyFont="1" applyFill="1" applyBorder="1" applyAlignment="1">
      <alignment wrapText="1"/>
      <protection/>
    </xf>
    <xf numFmtId="172" fontId="23" fillId="0" borderId="10" xfId="63" applyNumberFormat="1" applyFont="1" applyFill="1" applyBorder="1" applyAlignment="1">
      <alignment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6" fillId="0" borderId="11" xfId="63" applyNumberFormat="1" applyFont="1" applyFill="1" applyBorder="1" applyAlignment="1">
      <alignment wrapText="1"/>
      <protection/>
    </xf>
    <xf numFmtId="172" fontId="26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left"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4" fontId="20" fillId="0" borderId="0" xfId="65" applyNumberFormat="1" applyFont="1" applyFill="1" applyAlignment="1" applyProtection="1">
      <alignment horizontal="center"/>
      <protection locked="0"/>
    </xf>
    <xf numFmtId="4" fontId="21" fillId="0" borderId="0" xfId="66" applyNumberFormat="1" applyFont="1" applyFill="1">
      <alignment/>
      <protection/>
    </xf>
    <xf numFmtId="4" fontId="22" fillId="0" borderId="0" xfId="66" applyNumberFormat="1" applyFont="1" applyFill="1" applyAlignment="1">
      <alignment horizontal="right"/>
      <protection/>
    </xf>
    <xf numFmtId="4" fontId="23" fillId="0" borderId="10" xfId="66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66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66" applyNumberFormat="1" applyFont="1" applyFill="1" applyBorder="1" applyAlignment="1" applyProtection="1">
      <alignment horizontal="center" vertical="center" wrapText="1"/>
      <protection/>
    </xf>
    <xf numFmtId="4" fontId="24" fillId="0" borderId="10" xfId="66" applyNumberFormat="1" applyFont="1" applyFill="1" applyBorder="1" applyAlignment="1" applyProtection="1">
      <alignment horizontal="center" vertical="center" wrapText="1"/>
      <protection/>
    </xf>
    <xf numFmtId="4" fontId="0" fillId="0" borderId="0" xfId="66" applyNumberFormat="1" applyFill="1">
      <alignment/>
      <protection/>
    </xf>
    <xf numFmtId="4" fontId="24" fillId="0" borderId="0" xfId="66" applyNumberFormat="1" applyFont="1" applyFill="1">
      <alignment/>
      <protection/>
    </xf>
    <xf numFmtId="4" fontId="26" fillId="0" borderId="0" xfId="66" applyNumberFormat="1" applyFont="1" applyFill="1">
      <alignment/>
      <protection/>
    </xf>
    <xf numFmtId="4" fontId="29" fillId="0" borderId="10" xfId="66" applyNumberFormat="1" applyFont="1" applyFill="1" applyBorder="1">
      <alignment/>
      <protection/>
    </xf>
    <xf numFmtId="4" fontId="29" fillId="0" borderId="10" xfId="62" applyNumberFormat="1" applyFont="1" applyFill="1" applyBorder="1" applyAlignment="1" applyProtection="1">
      <alignment horizontal="right" wrapText="1"/>
      <protection/>
    </xf>
    <xf numFmtId="4" fontId="29" fillId="0" borderId="10" xfId="66" applyNumberFormat="1" applyFont="1" applyFill="1" applyBorder="1" applyAlignment="1" applyProtection="1">
      <alignment vertical="center" wrapText="1"/>
      <protection/>
    </xf>
    <xf numFmtId="4" fontId="29" fillId="0" borderId="10" xfId="66" applyNumberFormat="1" applyFont="1" applyFill="1" applyBorder="1" applyProtection="1">
      <alignment/>
      <protection/>
    </xf>
    <xf numFmtId="4" fontId="29" fillId="0" borderId="10" xfId="66" applyNumberFormat="1" applyFont="1" applyFill="1" applyBorder="1" applyAlignment="1" applyProtection="1">
      <alignment/>
      <protection locked="0"/>
    </xf>
    <xf numFmtId="4" fontId="29" fillId="0" borderId="10" xfId="63" applyNumberFormat="1" applyFont="1" applyFill="1" applyBorder="1" applyAlignment="1">
      <alignment wrapText="1"/>
      <protection/>
    </xf>
    <xf numFmtId="4" fontId="32" fillId="0" borderId="10" xfId="66" applyNumberFormat="1" applyFont="1" applyFill="1" applyBorder="1" applyAlignment="1" applyProtection="1">
      <alignment horizontal="righ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58"/>
  <sheetViews>
    <sheetView tabSelected="1" zoomScale="95" zoomScaleNormal="95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"/>
    </sheetView>
  </sheetViews>
  <sheetFormatPr defaultColWidth="9.140625" defaultRowHeight="12.75"/>
  <cols>
    <col min="1" max="1" width="69.57421875" style="7" customWidth="1"/>
    <col min="2" max="2" width="14.7109375" style="7" customWidth="1"/>
    <col min="3" max="3" width="14.28125" style="7" customWidth="1"/>
    <col min="4" max="4" width="15.57421875" style="35" customWidth="1"/>
    <col min="5" max="5" width="13.421875" style="35" customWidth="1"/>
    <col min="6" max="6" width="13.8515625" style="35" customWidth="1"/>
    <col min="7" max="7" width="15.00390625" style="35" customWidth="1"/>
    <col min="8" max="8" width="13.7109375" style="35" customWidth="1"/>
    <col min="9" max="9" width="17.57421875" style="35" customWidth="1"/>
    <col min="10" max="16384" width="9.140625" style="7" customWidth="1"/>
  </cols>
  <sheetData>
    <row r="1" spans="1:9" ht="16.5">
      <c r="A1" s="24" t="s">
        <v>28</v>
      </c>
      <c r="B1" s="24"/>
      <c r="C1" s="24"/>
      <c r="D1" s="24"/>
      <c r="E1" s="24"/>
      <c r="F1" s="24"/>
      <c r="G1" s="24"/>
      <c r="H1" s="24"/>
      <c r="I1" s="24"/>
    </row>
    <row r="2" spans="1:9" ht="16.5">
      <c r="A2" s="25" t="s">
        <v>43</v>
      </c>
      <c r="B2" s="25"/>
      <c r="C2" s="25"/>
      <c r="D2" s="25"/>
      <c r="E2" s="25"/>
      <c r="F2" s="25"/>
      <c r="G2" s="25"/>
      <c r="H2" s="25"/>
      <c r="I2" s="25"/>
    </row>
    <row r="3" spans="1:9" ht="16.5">
      <c r="A3" s="22" t="s">
        <v>51</v>
      </c>
      <c r="B3" s="22"/>
      <c r="C3" s="22"/>
      <c r="D3" s="28"/>
      <c r="E3" s="28"/>
      <c r="F3" s="28"/>
      <c r="G3" s="28"/>
      <c r="H3" s="28"/>
      <c r="I3" s="28"/>
    </row>
    <row r="4" spans="1:9" ht="16.5">
      <c r="A4" s="1"/>
      <c r="B4" s="1"/>
      <c r="C4" s="1"/>
      <c r="D4" s="29"/>
      <c r="E4" s="29"/>
      <c r="F4" s="29"/>
      <c r="G4" s="29"/>
      <c r="H4" s="29"/>
      <c r="I4" s="30" t="s">
        <v>0</v>
      </c>
    </row>
    <row r="5" spans="1:9" ht="38.25" customHeight="1">
      <c r="A5" s="26" t="s">
        <v>1</v>
      </c>
      <c r="B5" s="27" t="s">
        <v>39</v>
      </c>
      <c r="C5" s="27" t="s">
        <v>40</v>
      </c>
      <c r="D5" s="31" t="s">
        <v>41</v>
      </c>
      <c r="E5" s="32"/>
      <c r="F5" s="32"/>
      <c r="G5" s="31" t="s">
        <v>42</v>
      </c>
      <c r="H5" s="32"/>
      <c r="I5" s="32"/>
    </row>
    <row r="6" spans="1:9" ht="25.5">
      <c r="A6" s="26"/>
      <c r="B6" s="27"/>
      <c r="C6" s="27"/>
      <c r="D6" s="33" t="s">
        <v>16</v>
      </c>
      <c r="E6" s="33" t="s">
        <v>2</v>
      </c>
      <c r="F6" s="33" t="s">
        <v>3</v>
      </c>
      <c r="G6" s="33" t="s">
        <v>16</v>
      </c>
      <c r="H6" s="33" t="s">
        <v>2</v>
      </c>
      <c r="I6" s="33" t="s">
        <v>3</v>
      </c>
    </row>
    <row r="7" spans="1:9" ht="12.75">
      <c r="A7" s="2">
        <v>0</v>
      </c>
      <c r="B7" s="3">
        <v>1</v>
      </c>
      <c r="C7" s="3">
        <v>2</v>
      </c>
      <c r="D7" s="34" t="s">
        <v>18</v>
      </c>
      <c r="E7" s="34">
        <v>3</v>
      </c>
      <c r="F7" s="34">
        <v>4</v>
      </c>
      <c r="G7" s="34" t="s">
        <v>19</v>
      </c>
      <c r="H7" s="34">
        <v>6</v>
      </c>
      <c r="I7" s="34">
        <v>7</v>
      </c>
    </row>
    <row r="8" spans="1:9" s="8" customFormat="1" ht="24.75" customHeight="1">
      <c r="A8" s="13" t="s">
        <v>20</v>
      </c>
      <c r="B8" s="38">
        <f>+B9+B12+B25+B26+B31+B39+B42+B43+B44+B45+B46+B47+B48+B49</f>
        <v>34817.33</v>
      </c>
      <c r="C8" s="38">
        <f aca="true" t="shared" si="0" ref="C8:I8">+C9+C12+C25+C26+C31+C39+C42+C43+C44+C45+C46+C47+C48+C49</f>
        <v>16485.690000000002</v>
      </c>
      <c r="D8" s="38">
        <f t="shared" si="0"/>
        <v>7138.725000000001</v>
      </c>
      <c r="E8" s="38">
        <f t="shared" si="0"/>
        <v>3410.656</v>
      </c>
      <c r="F8" s="38">
        <f t="shared" si="0"/>
        <v>3728.069</v>
      </c>
      <c r="G8" s="38">
        <f t="shared" si="0"/>
        <v>7138.725000000001</v>
      </c>
      <c r="H8" s="38">
        <f t="shared" si="0"/>
        <v>3410.656</v>
      </c>
      <c r="I8" s="38">
        <f t="shared" si="0"/>
        <v>3728.069</v>
      </c>
    </row>
    <row r="9" spans="1:9" s="8" customFormat="1" ht="15.75">
      <c r="A9" s="4" t="s">
        <v>30</v>
      </c>
      <c r="B9" s="38">
        <f>+B10+B11</f>
        <v>0</v>
      </c>
      <c r="C9" s="38">
        <f aca="true" t="shared" si="1" ref="C9:I9">+C10+C11</f>
        <v>0</v>
      </c>
      <c r="D9" s="39">
        <f aca="true" t="shared" si="2" ref="D9:D49">+E9+F9</f>
        <v>0</v>
      </c>
      <c r="E9" s="38">
        <f t="shared" si="1"/>
        <v>0</v>
      </c>
      <c r="F9" s="38">
        <f t="shared" si="1"/>
        <v>0</v>
      </c>
      <c r="G9" s="39">
        <f aca="true" t="shared" si="3" ref="G9:G49">+H9+I9</f>
        <v>0</v>
      </c>
      <c r="H9" s="38">
        <f t="shared" si="1"/>
        <v>0</v>
      </c>
      <c r="I9" s="38">
        <f t="shared" si="1"/>
        <v>0</v>
      </c>
    </row>
    <row r="10" spans="1:9" s="8" customFormat="1" ht="15.75">
      <c r="A10" s="5" t="s">
        <v>4</v>
      </c>
      <c r="B10" s="38"/>
      <c r="C10" s="38"/>
      <c r="D10" s="39">
        <f t="shared" si="2"/>
        <v>0</v>
      </c>
      <c r="E10" s="38"/>
      <c r="F10" s="38"/>
      <c r="G10" s="39">
        <f t="shared" si="3"/>
        <v>0</v>
      </c>
      <c r="H10" s="38"/>
      <c r="I10" s="38"/>
    </row>
    <row r="11" spans="1:9" s="8" customFormat="1" ht="15.75">
      <c r="A11" s="5" t="s">
        <v>5</v>
      </c>
      <c r="B11" s="38"/>
      <c r="C11" s="38"/>
      <c r="D11" s="39">
        <f t="shared" si="2"/>
        <v>0</v>
      </c>
      <c r="E11" s="38"/>
      <c r="F11" s="38"/>
      <c r="G11" s="39">
        <f t="shared" si="3"/>
        <v>0</v>
      </c>
      <c r="H11" s="38"/>
      <c r="I11" s="38"/>
    </row>
    <row r="12" spans="1:9" s="8" customFormat="1" ht="26.25">
      <c r="A12" s="4" t="s">
        <v>22</v>
      </c>
      <c r="B12" s="38">
        <f>+B13+B16+B19+B22</f>
        <v>0</v>
      </c>
      <c r="C12" s="38">
        <f aca="true" t="shared" si="4" ref="C12:I12">+C13+C16+C19+C22</f>
        <v>0</v>
      </c>
      <c r="D12" s="39">
        <f t="shared" si="2"/>
        <v>0</v>
      </c>
      <c r="E12" s="38">
        <f t="shared" si="4"/>
        <v>0</v>
      </c>
      <c r="F12" s="38">
        <f t="shared" si="4"/>
        <v>0</v>
      </c>
      <c r="G12" s="39">
        <f t="shared" si="3"/>
        <v>0</v>
      </c>
      <c r="H12" s="38">
        <f t="shared" si="4"/>
        <v>0</v>
      </c>
      <c r="I12" s="38">
        <f t="shared" si="4"/>
        <v>0</v>
      </c>
    </row>
    <row r="13" spans="1:9" s="8" customFormat="1" ht="15.75">
      <c r="A13" s="23" t="s">
        <v>36</v>
      </c>
      <c r="B13" s="38">
        <f>+B14+B15</f>
        <v>0</v>
      </c>
      <c r="C13" s="38">
        <f aca="true" t="shared" si="5" ref="C13:I13">+C14+C15</f>
        <v>0</v>
      </c>
      <c r="D13" s="38">
        <f t="shared" si="5"/>
        <v>0</v>
      </c>
      <c r="E13" s="38">
        <f t="shared" si="5"/>
        <v>0</v>
      </c>
      <c r="F13" s="38">
        <f t="shared" si="5"/>
        <v>0</v>
      </c>
      <c r="G13" s="38">
        <f t="shared" si="5"/>
        <v>0</v>
      </c>
      <c r="H13" s="38">
        <f t="shared" si="5"/>
        <v>0</v>
      </c>
      <c r="I13" s="38">
        <f t="shared" si="5"/>
        <v>0</v>
      </c>
    </row>
    <row r="14" spans="1:9" s="8" customFormat="1" ht="15.75">
      <c r="A14" s="23" t="s">
        <v>37</v>
      </c>
      <c r="B14" s="38"/>
      <c r="C14" s="38"/>
      <c r="D14" s="39">
        <f t="shared" si="2"/>
        <v>0</v>
      </c>
      <c r="E14" s="38"/>
      <c r="F14" s="38"/>
      <c r="G14" s="39">
        <f t="shared" si="3"/>
        <v>0</v>
      </c>
      <c r="H14" s="38"/>
      <c r="I14" s="38"/>
    </row>
    <row r="15" spans="1:9" s="8" customFormat="1" ht="15.75">
      <c r="A15" s="23" t="s">
        <v>38</v>
      </c>
      <c r="B15" s="38"/>
      <c r="C15" s="38"/>
      <c r="D15" s="39">
        <f t="shared" si="2"/>
        <v>0</v>
      </c>
      <c r="E15" s="38"/>
      <c r="F15" s="38"/>
      <c r="G15" s="39">
        <f t="shared" si="3"/>
        <v>0</v>
      </c>
      <c r="H15" s="38"/>
      <c r="I15" s="38"/>
    </row>
    <row r="16" spans="1:9" s="8" customFormat="1" ht="25.5">
      <c r="A16" s="23" t="s">
        <v>48</v>
      </c>
      <c r="B16" s="38">
        <f>+B17+B18</f>
        <v>0</v>
      </c>
      <c r="C16" s="38">
        <f aca="true" t="shared" si="6" ref="C16:I16">+C17+C18</f>
        <v>0</v>
      </c>
      <c r="D16" s="38">
        <f t="shared" si="6"/>
        <v>0</v>
      </c>
      <c r="E16" s="38">
        <f t="shared" si="6"/>
        <v>0</v>
      </c>
      <c r="F16" s="38">
        <f t="shared" si="6"/>
        <v>0</v>
      </c>
      <c r="G16" s="38">
        <f t="shared" si="6"/>
        <v>0</v>
      </c>
      <c r="H16" s="38">
        <f t="shared" si="6"/>
        <v>0</v>
      </c>
      <c r="I16" s="38">
        <f t="shared" si="6"/>
        <v>0</v>
      </c>
    </row>
    <row r="17" spans="1:9" s="8" customFormat="1" ht="15.75">
      <c r="A17" s="23" t="s">
        <v>37</v>
      </c>
      <c r="B17" s="38"/>
      <c r="C17" s="38"/>
      <c r="D17" s="39">
        <f>+E17+F17</f>
        <v>0</v>
      </c>
      <c r="E17" s="38"/>
      <c r="F17" s="38"/>
      <c r="G17" s="39">
        <f>+H17+I17</f>
        <v>0</v>
      </c>
      <c r="H17" s="38"/>
      <c r="I17" s="38"/>
    </row>
    <row r="18" spans="1:9" s="8" customFormat="1" ht="15.75">
      <c r="A18" s="23" t="s">
        <v>38</v>
      </c>
      <c r="B18" s="38"/>
      <c r="C18" s="38"/>
      <c r="D18" s="39">
        <f>+E18+F18</f>
        <v>0</v>
      </c>
      <c r="E18" s="38"/>
      <c r="F18" s="38"/>
      <c r="G18" s="39">
        <f>+H18+I18</f>
        <v>0</v>
      </c>
      <c r="H18" s="38"/>
      <c r="I18" s="38"/>
    </row>
    <row r="19" spans="1:9" s="8" customFormat="1" ht="25.5" customHeight="1">
      <c r="A19" s="23" t="s">
        <v>49</v>
      </c>
      <c r="B19" s="38">
        <f>+B20+B21</f>
        <v>0</v>
      </c>
      <c r="C19" s="38">
        <f aca="true" t="shared" si="7" ref="C19:I19">+C20+C21</f>
        <v>0</v>
      </c>
      <c r="D19" s="38">
        <f t="shared" si="7"/>
        <v>0</v>
      </c>
      <c r="E19" s="38">
        <f t="shared" si="7"/>
        <v>0</v>
      </c>
      <c r="F19" s="38">
        <f t="shared" si="7"/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</row>
    <row r="20" spans="1:9" s="8" customFormat="1" ht="15.75">
      <c r="A20" s="23" t="s">
        <v>37</v>
      </c>
      <c r="B20" s="38"/>
      <c r="C20" s="38"/>
      <c r="D20" s="39">
        <f>+E20+F20</f>
        <v>0</v>
      </c>
      <c r="E20" s="38"/>
      <c r="F20" s="38"/>
      <c r="G20" s="39">
        <f>+H20+I20</f>
        <v>0</v>
      </c>
      <c r="H20" s="38"/>
      <c r="I20" s="38"/>
    </row>
    <row r="21" spans="1:9" s="8" customFormat="1" ht="15.75">
      <c r="A21" s="23" t="s">
        <v>38</v>
      </c>
      <c r="B21" s="38"/>
      <c r="C21" s="38"/>
      <c r="D21" s="39">
        <f>+E21+F21</f>
        <v>0</v>
      </c>
      <c r="E21" s="38"/>
      <c r="F21" s="38"/>
      <c r="G21" s="39">
        <f>+H21+I21</f>
        <v>0</v>
      </c>
      <c r="H21" s="38"/>
      <c r="I21" s="38"/>
    </row>
    <row r="22" spans="1:9" s="8" customFormat="1" ht="25.5">
      <c r="A22" s="23" t="s">
        <v>50</v>
      </c>
      <c r="B22" s="38">
        <f>+B23+B24</f>
        <v>0</v>
      </c>
      <c r="C22" s="38">
        <f aca="true" t="shared" si="8" ref="C22:I22">+C23+C24</f>
        <v>0</v>
      </c>
      <c r="D22" s="38">
        <f t="shared" si="8"/>
        <v>0</v>
      </c>
      <c r="E22" s="38">
        <f t="shared" si="8"/>
        <v>0</v>
      </c>
      <c r="F22" s="38">
        <f t="shared" si="8"/>
        <v>0</v>
      </c>
      <c r="G22" s="38">
        <f t="shared" si="8"/>
        <v>0</v>
      </c>
      <c r="H22" s="38">
        <f t="shared" si="8"/>
        <v>0</v>
      </c>
      <c r="I22" s="38">
        <f t="shared" si="8"/>
        <v>0</v>
      </c>
    </row>
    <row r="23" spans="1:9" s="8" customFormat="1" ht="15.75">
      <c r="A23" s="23" t="s">
        <v>37</v>
      </c>
      <c r="B23" s="38"/>
      <c r="C23" s="38"/>
      <c r="D23" s="39">
        <f>+E23+F23</f>
        <v>0</v>
      </c>
      <c r="E23" s="38"/>
      <c r="F23" s="38"/>
      <c r="G23" s="39">
        <f>+H23+I23</f>
        <v>0</v>
      </c>
      <c r="H23" s="38"/>
      <c r="I23" s="38"/>
    </row>
    <row r="24" spans="1:9" s="8" customFormat="1" ht="15.75">
      <c r="A24" s="23" t="s">
        <v>38</v>
      </c>
      <c r="B24" s="38"/>
      <c r="C24" s="38"/>
      <c r="D24" s="39">
        <f>+E24+F24</f>
        <v>0</v>
      </c>
      <c r="E24" s="38"/>
      <c r="F24" s="38"/>
      <c r="G24" s="39">
        <f>+H24+I24</f>
        <v>0</v>
      </c>
      <c r="H24" s="38"/>
      <c r="I24" s="38"/>
    </row>
    <row r="25" spans="1:9" s="8" customFormat="1" ht="15.75">
      <c r="A25" s="18" t="s">
        <v>21</v>
      </c>
      <c r="B25" s="38">
        <v>66.52</v>
      </c>
      <c r="C25" s="38">
        <v>66.52</v>
      </c>
      <c r="D25" s="39">
        <f t="shared" si="2"/>
        <v>33.168</v>
      </c>
      <c r="E25" s="38">
        <v>33.168</v>
      </c>
      <c r="F25" s="38"/>
      <c r="G25" s="39">
        <f t="shared" si="3"/>
        <v>33.168</v>
      </c>
      <c r="H25" s="38">
        <v>33.168</v>
      </c>
      <c r="I25" s="38"/>
    </row>
    <row r="26" spans="1:9" ht="15.75">
      <c r="A26" s="10" t="s">
        <v>27</v>
      </c>
      <c r="B26" s="40">
        <f>+B27+B28+B29+B30</f>
        <v>4258.2</v>
      </c>
      <c r="C26" s="40">
        <f aca="true" t="shared" si="9" ref="C26:I26">+C27+C28+C29+C30</f>
        <v>4258.2</v>
      </c>
      <c r="D26" s="40">
        <f t="shared" si="9"/>
        <v>2129.1</v>
      </c>
      <c r="E26" s="40">
        <f t="shared" si="9"/>
        <v>0</v>
      </c>
      <c r="F26" s="40">
        <f t="shared" si="9"/>
        <v>2129.1</v>
      </c>
      <c r="G26" s="40">
        <f t="shared" si="9"/>
        <v>2129.1</v>
      </c>
      <c r="H26" s="40">
        <f t="shared" si="9"/>
        <v>0</v>
      </c>
      <c r="I26" s="40">
        <f t="shared" si="9"/>
        <v>2129.1</v>
      </c>
    </row>
    <row r="27" spans="1:9" ht="15.75">
      <c r="A27" s="9" t="s">
        <v>4</v>
      </c>
      <c r="B27" s="41">
        <v>3819.4</v>
      </c>
      <c r="C27" s="41">
        <v>3819.4</v>
      </c>
      <c r="D27" s="39">
        <f t="shared" si="2"/>
        <v>1909.7</v>
      </c>
      <c r="E27" s="41"/>
      <c r="F27" s="41">
        <v>1909.7</v>
      </c>
      <c r="G27" s="39">
        <f t="shared" si="3"/>
        <v>1909.7</v>
      </c>
      <c r="H27" s="41"/>
      <c r="I27" s="41">
        <v>1909.7</v>
      </c>
    </row>
    <row r="28" spans="1:9" ht="15.75">
      <c r="A28" s="9" t="s">
        <v>5</v>
      </c>
      <c r="B28" s="41">
        <v>438.8</v>
      </c>
      <c r="C28" s="41">
        <v>438.8</v>
      </c>
      <c r="D28" s="39">
        <f t="shared" si="2"/>
        <v>219.4</v>
      </c>
      <c r="E28" s="41"/>
      <c r="F28" s="41">
        <v>219.4</v>
      </c>
      <c r="G28" s="39">
        <f t="shared" si="3"/>
        <v>219.4</v>
      </c>
      <c r="H28" s="41"/>
      <c r="I28" s="41">
        <v>219.4</v>
      </c>
    </row>
    <row r="29" spans="1:9" ht="26.25">
      <c r="A29" s="5" t="s">
        <v>6</v>
      </c>
      <c r="B29" s="41">
        <v>0</v>
      </c>
      <c r="C29" s="41">
        <v>0</v>
      </c>
      <c r="D29" s="39">
        <f t="shared" si="2"/>
        <v>0</v>
      </c>
      <c r="E29" s="41"/>
      <c r="F29" s="41"/>
      <c r="G29" s="39">
        <f t="shared" si="3"/>
        <v>0</v>
      </c>
      <c r="H29" s="41"/>
      <c r="I29" s="41"/>
    </row>
    <row r="30" spans="1:9" ht="15.75">
      <c r="A30" s="19" t="s">
        <v>29</v>
      </c>
      <c r="B30" s="41"/>
      <c r="C30" s="41"/>
      <c r="D30" s="39">
        <f t="shared" si="2"/>
        <v>0</v>
      </c>
      <c r="E30" s="41"/>
      <c r="F30" s="41"/>
      <c r="G30" s="39">
        <f t="shared" si="3"/>
        <v>0</v>
      </c>
      <c r="H30" s="41"/>
      <c r="I30" s="41"/>
    </row>
    <row r="31" spans="1:9" ht="15.75">
      <c r="A31" s="21" t="s">
        <v>31</v>
      </c>
      <c r="B31" s="41">
        <f>+B32+B35+B36+B37+B38</f>
        <v>4436.66</v>
      </c>
      <c r="C31" s="41">
        <f aca="true" t="shared" si="10" ref="C31:I31">+C32+C35+C36+C37+C38</f>
        <v>4436.66</v>
      </c>
      <c r="D31" s="41">
        <f t="shared" si="10"/>
        <v>2218.33</v>
      </c>
      <c r="E31" s="41">
        <f t="shared" si="10"/>
        <v>733.172</v>
      </c>
      <c r="F31" s="41">
        <f t="shared" si="10"/>
        <v>1485.158</v>
      </c>
      <c r="G31" s="41">
        <f t="shared" si="10"/>
        <v>2218.33</v>
      </c>
      <c r="H31" s="41">
        <f t="shared" si="10"/>
        <v>733.172</v>
      </c>
      <c r="I31" s="41">
        <f t="shared" si="10"/>
        <v>1485.158</v>
      </c>
    </row>
    <row r="32" spans="1:9" ht="15.75">
      <c r="A32" s="20" t="s">
        <v>46</v>
      </c>
      <c r="B32" s="40">
        <f>+B33+B34</f>
        <v>4396.66</v>
      </c>
      <c r="C32" s="40">
        <f aca="true" t="shared" si="11" ref="C32:I32">+C33+C34</f>
        <v>4396.66</v>
      </c>
      <c r="D32" s="40">
        <f t="shared" si="11"/>
        <v>2198.33</v>
      </c>
      <c r="E32" s="40">
        <f t="shared" si="11"/>
        <v>733.172</v>
      </c>
      <c r="F32" s="40">
        <f t="shared" si="11"/>
        <v>1465.158</v>
      </c>
      <c r="G32" s="40">
        <f t="shared" si="11"/>
        <v>2198.33</v>
      </c>
      <c r="H32" s="40">
        <f t="shared" si="11"/>
        <v>733.172</v>
      </c>
      <c r="I32" s="40">
        <f t="shared" si="11"/>
        <v>1465.158</v>
      </c>
    </row>
    <row r="33" spans="1:9" ht="15.75">
      <c r="A33" s="20" t="s">
        <v>44</v>
      </c>
      <c r="B33" s="40">
        <v>4396.66</v>
      </c>
      <c r="C33" s="40">
        <v>4396.66</v>
      </c>
      <c r="D33" s="40">
        <f aca="true" t="shared" si="12" ref="D33:D38">+E33+F33</f>
        <v>2198.33</v>
      </c>
      <c r="E33" s="42">
        <v>733.172</v>
      </c>
      <c r="F33" s="43">
        <v>1465.158</v>
      </c>
      <c r="G33" s="39">
        <f t="shared" si="3"/>
        <v>2198.33</v>
      </c>
      <c r="H33" s="42">
        <v>733.172</v>
      </c>
      <c r="I33" s="42">
        <v>1465.158</v>
      </c>
    </row>
    <row r="34" spans="1:9" ht="15.75">
      <c r="A34" s="20" t="s">
        <v>45</v>
      </c>
      <c r="B34" s="40">
        <v>0</v>
      </c>
      <c r="C34" s="40">
        <v>0</v>
      </c>
      <c r="D34" s="40">
        <f t="shared" si="12"/>
        <v>0</v>
      </c>
      <c r="E34" s="42"/>
      <c r="F34" s="43"/>
      <c r="G34" s="39">
        <f t="shared" si="3"/>
        <v>0</v>
      </c>
      <c r="H34" s="42"/>
      <c r="I34" s="42"/>
    </row>
    <row r="35" spans="1:9" ht="26.25">
      <c r="A35" s="20" t="s">
        <v>32</v>
      </c>
      <c r="B35" s="40">
        <v>40</v>
      </c>
      <c r="C35" s="40">
        <v>40</v>
      </c>
      <c r="D35" s="40">
        <f t="shared" si="12"/>
        <v>20</v>
      </c>
      <c r="E35" s="42"/>
      <c r="F35" s="43">
        <v>20</v>
      </c>
      <c r="G35" s="39">
        <f t="shared" si="3"/>
        <v>20</v>
      </c>
      <c r="H35" s="42"/>
      <c r="I35" s="42">
        <v>20</v>
      </c>
    </row>
    <row r="36" spans="1:9" ht="26.25">
      <c r="A36" s="20" t="s">
        <v>33</v>
      </c>
      <c r="B36" s="40"/>
      <c r="C36" s="40"/>
      <c r="D36" s="40">
        <f t="shared" si="12"/>
        <v>0</v>
      </c>
      <c r="E36" s="42"/>
      <c r="F36" s="43"/>
      <c r="G36" s="39">
        <f t="shared" si="3"/>
        <v>0</v>
      </c>
      <c r="H36" s="42"/>
      <c r="I36" s="42"/>
    </row>
    <row r="37" spans="1:9" ht="29.25" customHeight="1">
      <c r="A37" s="20" t="s">
        <v>34</v>
      </c>
      <c r="B37" s="40"/>
      <c r="C37" s="40"/>
      <c r="D37" s="40">
        <f t="shared" si="12"/>
        <v>0</v>
      </c>
      <c r="E37" s="42"/>
      <c r="F37" s="43"/>
      <c r="G37" s="39">
        <f t="shared" si="3"/>
        <v>0</v>
      </c>
      <c r="H37" s="42"/>
      <c r="I37" s="42"/>
    </row>
    <row r="38" spans="1:9" ht="16.5" customHeight="1">
      <c r="A38" s="20" t="s">
        <v>35</v>
      </c>
      <c r="B38" s="40">
        <v>0</v>
      </c>
      <c r="C38" s="40">
        <v>0</v>
      </c>
      <c r="D38" s="40">
        <f t="shared" si="12"/>
        <v>0</v>
      </c>
      <c r="E38" s="42"/>
      <c r="F38" s="43"/>
      <c r="G38" s="39">
        <f t="shared" si="3"/>
        <v>0</v>
      </c>
      <c r="H38" s="42"/>
      <c r="I38" s="42"/>
    </row>
    <row r="39" spans="1:9" ht="15.75">
      <c r="A39" s="4" t="s">
        <v>25</v>
      </c>
      <c r="B39" s="40">
        <f>+B40+B41</f>
        <v>336.95</v>
      </c>
      <c r="C39" s="40">
        <f aca="true" t="shared" si="13" ref="C39:I39">+C40+C41</f>
        <v>336.95</v>
      </c>
      <c r="D39" s="39">
        <f t="shared" si="2"/>
        <v>167.792</v>
      </c>
      <c r="E39" s="40">
        <f t="shared" si="13"/>
        <v>137.046</v>
      </c>
      <c r="F39" s="40">
        <f t="shared" si="13"/>
        <v>30.746</v>
      </c>
      <c r="G39" s="39">
        <f t="shared" si="3"/>
        <v>167.792</v>
      </c>
      <c r="H39" s="40">
        <f t="shared" si="13"/>
        <v>137.046</v>
      </c>
      <c r="I39" s="40">
        <f t="shared" si="13"/>
        <v>30.746</v>
      </c>
    </row>
    <row r="40" spans="1:9" ht="15.75">
      <c r="A40" s="5" t="s">
        <v>4</v>
      </c>
      <c r="B40" s="40">
        <v>336.95</v>
      </c>
      <c r="C40" s="40">
        <v>336.95</v>
      </c>
      <c r="D40" s="39">
        <f t="shared" si="2"/>
        <v>167.792</v>
      </c>
      <c r="E40" s="42">
        <v>137.046</v>
      </c>
      <c r="F40" s="43">
        <v>30.746</v>
      </c>
      <c r="G40" s="39">
        <f t="shared" si="3"/>
        <v>167.792</v>
      </c>
      <c r="H40" s="42">
        <v>137.046</v>
      </c>
      <c r="I40" s="42">
        <v>30.746</v>
      </c>
    </row>
    <row r="41" spans="1:9" ht="15.75">
      <c r="A41" s="5" t="s">
        <v>5</v>
      </c>
      <c r="B41" s="40"/>
      <c r="C41" s="40"/>
      <c r="D41" s="39">
        <f t="shared" si="2"/>
        <v>0</v>
      </c>
      <c r="E41" s="42"/>
      <c r="F41" s="43"/>
      <c r="G41" s="39">
        <f t="shared" si="3"/>
        <v>0</v>
      </c>
      <c r="H41" s="42"/>
      <c r="I41" s="42"/>
    </row>
    <row r="42" spans="1:9" ht="15.75">
      <c r="A42" s="4" t="s">
        <v>23</v>
      </c>
      <c r="B42" s="40"/>
      <c r="C42" s="40"/>
      <c r="D42" s="39">
        <f t="shared" si="2"/>
        <v>0</v>
      </c>
      <c r="E42" s="42"/>
      <c r="F42" s="43"/>
      <c r="G42" s="39">
        <f t="shared" si="3"/>
        <v>0</v>
      </c>
      <c r="H42" s="42"/>
      <c r="I42" s="42"/>
    </row>
    <row r="43" spans="1:9" ht="15.75">
      <c r="A43" s="4" t="s">
        <v>24</v>
      </c>
      <c r="B43" s="40">
        <v>21.12</v>
      </c>
      <c r="C43" s="40">
        <v>21.12</v>
      </c>
      <c r="D43" s="39">
        <f t="shared" si="2"/>
        <v>10.56</v>
      </c>
      <c r="E43" s="42">
        <v>10.56</v>
      </c>
      <c r="F43" s="43"/>
      <c r="G43" s="39">
        <f t="shared" si="3"/>
        <v>10.56</v>
      </c>
      <c r="H43" s="42">
        <v>10.56</v>
      </c>
      <c r="I43" s="42"/>
    </row>
    <row r="44" spans="1:9" ht="26.25">
      <c r="A44" s="17" t="s">
        <v>26</v>
      </c>
      <c r="B44" s="40">
        <v>132.01</v>
      </c>
      <c r="C44" s="40">
        <v>132.01</v>
      </c>
      <c r="D44" s="39">
        <f t="shared" si="2"/>
        <v>65.978</v>
      </c>
      <c r="E44" s="42"/>
      <c r="F44" s="43">
        <v>65.978</v>
      </c>
      <c r="G44" s="39">
        <f t="shared" si="3"/>
        <v>65.978</v>
      </c>
      <c r="H44" s="42"/>
      <c r="I44" s="42">
        <v>65.978</v>
      </c>
    </row>
    <row r="45" spans="1:9" ht="26.25">
      <c r="A45" s="4" t="s">
        <v>7</v>
      </c>
      <c r="B45" s="40"/>
      <c r="C45" s="40"/>
      <c r="D45" s="39">
        <f>+E45+F45</f>
        <v>0</v>
      </c>
      <c r="E45" s="42"/>
      <c r="F45" s="43"/>
      <c r="G45" s="39">
        <f t="shared" si="3"/>
        <v>0</v>
      </c>
      <c r="H45" s="42"/>
      <c r="I45" s="42"/>
    </row>
    <row r="46" spans="1:9" ht="15.75">
      <c r="A46" s="4" t="s">
        <v>8</v>
      </c>
      <c r="B46" s="40">
        <v>11.57</v>
      </c>
      <c r="C46" s="40">
        <v>11.57</v>
      </c>
      <c r="D46" s="39">
        <f t="shared" si="2"/>
        <v>5.778</v>
      </c>
      <c r="E46" s="42"/>
      <c r="F46" s="43">
        <v>5.778</v>
      </c>
      <c r="G46" s="39">
        <f t="shared" si="3"/>
        <v>5.778</v>
      </c>
      <c r="H46" s="42"/>
      <c r="I46" s="42">
        <v>5.778</v>
      </c>
    </row>
    <row r="47" spans="1:9" ht="15.75">
      <c r="A47" s="4" t="s">
        <v>9</v>
      </c>
      <c r="B47" s="40">
        <v>22.66</v>
      </c>
      <c r="C47" s="40">
        <v>22.66</v>
      </c>
      <c r="D47" s="39">
        <f t="shared" si="2"/>
        <v>11.309</v>
      </c>
      <c r="E47" s="42"/>
      <c r="F47" s="43">
        <v>11.309</v>
      </c>
      <c r="G47" s="39">
        <f t="shared" si="3"/>
        <v>11.309</v>
      </c>
      <c r="H47" s="42"/>
      <c r="I47" s="42">
        <v>11.309</v>
      </c>
    </row>
    <row r="48" spans="1:9" ht="25.5">
      <c r="A48" s="6" t="s">
        <v>17</v>
      </c>
      <c r="B48" s="44">
        <v>25531.64</v>
      </c>
      <c r="C48" s="44">
        <v>7200</v>
      </c>
      <c r="D48" s="39">
        <f t="shared" si="2"/>
        <v>2496.71</v>
      </c>
      <c r="E48" s="44">
        <v>2496.71</v>
      </c>
      <c r="F48" s="44"/>
      <c r="G48" s="39">
        <f t="shared" si="3"/>
        <v>2496.71</v>
      </c>
      <c r="H48" s="44">
        <v>2496.71</v>
      </c>
      <c r="I48" s="44"/>
    </row>
    <row r="49" spans="1:9" ht="15.75">
      <c r="A49" s="4" t="s">
        <v>10</v>
      </c>
      <c r="B49" s="41"/>
      <c r="C49" s="41"/>
      <c r="D49" s="39">
        <f t="shared" si="2"/>
        <v>0</v>
      </c>
      <c r="E49" s="41"/>
      <c r="F49" s="41"/>
      <c r="G49" s="39">
        <f t="shared" si="3"/>
        <v>0</v>
      </c>
      <c r="H49" s="41"/>
      <c r="I49" s="41"/>
    </row>
    <row r="50" spans="1:9" s="15" customFormat="1" ht="15.75">
      <c r="A50" s="14" t="s">
        <v>11</v>
      </c>
      <c r="B50" s="38">
        <f>+B8</f>
        <v>34817.33</v>
      </c>
      <c r="C50" s="38">
        <f aca="true" t="shared" si="14" ref="C50:I50">+C8</f>
        <v>16485.690000000002</v>
      </c>
      <c r="D50" s="38">
        <f t="shared" si="14"/>
        <v>7138.725000000001</v>
      </c>
      <c r="E50" s="38">
        <f t="shared" si="14"/>
        <v>3410.656</v>
      </c>
      <c r="F50" s="38">
        <f t="shared" si="14"/>
        <v>3728.069</v>
      </c>
      <c r="G50" s="38">
        <f t="shared" si="14"/>
        <v>7138.725000000001</v>
      </c>
      <c r="H50" s="38">
        <f t="shared" si="14"/>
        <v>3410.656</v>
      </c>
      <c r="I50" s="38">
        <f t="shared" si="14"/>
        <v>3728.069</v>
      </c>
    </row>
    <row r="51" spans="1:9" s="15" customFormat="1" ht="30" customHeight="1">
      <c r="A51" s="16" t="s">
        <v>47</v>
      </c>
      <c r="B51" s="38">
        <f>+B10+B27+B32+B40+B42+B43+B44+B46</f>
        <v>8717.710000000001</v>
      </c>
      <c r="C51" s="38">
        <f aca="true" t="shared" si="15" ref="C51:I51">+C10+C27+C32+C40+C42+C43+C44+C46</f>
        <v>8717.710000000001</v>
      </c>
      <c r="D51" s="38">
        <f t="shared" si="15"/>
        <v>4358.138000000001</v>
      </c>
      <c r="E51" s="38">
        <f t="shared" si="15"/>
        <v>880.778</v>
      </c>
      <c r="F51" s="38">
        <f t="shared" si="15"/>
        <v>3477.36</v>
      </c>
      <c r="G51" s="38">
        <f t="shared" si="15"/>
        <v>4358.138000000001</v>
      </c>
      <c r="H51" s="38">
        <f t="shared" si="15"/>
        <v>880.778</v>
      </c>
      <c r="I51" s="38">
        <f t="shared" si="15"/>
        <v>3477.36</v>
      </c>
    </row>
    <row r="52" spans="1:9" s="15" customFormat="1" ht="30">
      <c r="A52" s="16" t="s">
        <v>12</v>
      </c>
      <c r="B52" s="43">
        <f>+B11+B25+B28+B41+B45+B47+B49+B30+B36+B15+B18+B21+B24</f>
        <v>527.98</v>
      </c>
      <c r="C52" s="43">
        <f aca="true" t="shared" si="16" ref="C52:I52">+C11+C25+C28+C41+C45+C47+C49+C30+C36+C15+C18+C21+C24</f>
        <v>527.98</v>
      </c>
      <c r="D52" s="43">
        <f t="shared" si="16"/>
        <v>263.877</v>
      </c>
      <c r="E52" s="43">
        <f t="shared" si="16"/>
        <v>33.168</v>
      </c>
      <c r="F52" s="43">
        <f t="shared" si="16"/>
        <v>230.709</v>
      </c>
      <c r="G52" s="43">
        <f t="shared" si="16"/>
        <v>263.877</v>
      </c>
      <c r="H52" s="43">
        <f t="shared" si="16"/>
        <v>33.168</v>
      </c>
      <c r="I52" s="43">
        <f t="shared" si="16"/>
        <v>230.709</v>
      </c>
    </row>
    <row r="54" ht="12.75">
      <c r="A54" s="11" t="s">
        <v>13</v>
      </c>
    </row>
    <row r="56" spans="1:4" ht="12.75">
      <c r="A56" s="12" t="s">
        <v>15</v>
      </c>
      <c r="D56" s="36" t="s">
        <v>14</v>
      </c>
    </row>
    <row r="57" ht="12.75">
      <c r="G57" s="35" t="s">
        <v>54</v>
      </c>
    </row>
    <row r="58" spans="1:8" ht="12.75">
      <c r="A58" s="7" t="s">
        <v>52</v>
      </c>
      <c r="D58" s="35" t="s">
        <v>53</v>
      </c>
      <c r="G58" s="35" t="s">
        <v>55</v>
      </c>
      <c r="H58" s="37"/>
    </row>
  </sheetData>
  <sheetProtection/>
  <mergeCells count="7">
    <mergeCell ref="D5:F5"/>
    <mergeCell ref="G5:I5"/>
    <mergeCell ref="A1:I1"/>
    <mergeCell ref="A2:I2"/>
    <mergeCell ref="A5:A6"/>
    <mergeCell ref="C5:C6"/>
    <mergeCell ref="B5:B6"/>
  </mergeCells>
  <printOptions horizontalCentered="1" verticalCentered="1"/>
  <pageMargins left="0.1968503937007874" right="0.1968503937007874" top="0" bottom="0" header="0" footer="0"/>
  <pageSetup orientation="landscape" paperSize="9" scale="7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user</cp:lastModifiedBy>
  <cp:lastPrinted>2016-02-15T13:58:21Z</cp:lastPrinted>
  <dcterms:created xsi:type="dcterms:W3CDTF">2012-06-13T12:28:57Z</dcterms:created>
  <dcterms:modified xsi:type="dcterms:W3CDTF">2016-02-15T13:58:26Z</dcterms:modified>
  <cp:category/>
  <cp:version/>
  <cp:contentType/>
  <cp:contentStatus/>
</cp:coreProperties>
</file>