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"/>
    </mc:Choice>
  </mc:AlternateContent>
  <bookViews>
    <workbookView xWindow="480" yWindow="120" windowWidth="15195" windowHeight="11580"/>
  </bookViews>
  <sheets>
    <sheet name="21.03.2023PARTIAL01-15MAR2023" sheetId="527" r:id="rId1"/>
    <sheet name="13.03.2023TOTAL" sheetId="526" r:id="rId2"/>
    <sheet name="13.03.2023SERVFEB2023 " sheetId="525" r:id="rId3"/>
    <sheet name="13.03.2023SOLDL01-15FEB2023" sheetId="524" r:id="rId4"/>
    <sheet name="27.02.2023PARTIAL01-15FEB2023" sheetId="523" r:id="rId5"/>
    <sheet name="13.02.2023TOTAL" sheetId="522" r:id="rId6"/>
    <sheet name="13.02.2023SERVIAN2023" sheetId="521" r:id="rId7"/>
    <sheet name="13.02.20231%ATI2022SOLD" sheetId="520" r:id="rId8"/>
    <sheet name="31.01.20231%ATISI REG AN 2022" sheetId="519" r:id="rId9"/>
    <sheet name="20.01.2023TOTALDEC2022" sheetId="518" r:id="rId10"/>
    <sheet name="20.01.2023SERVIL01 DEC2022" sheetId="517" r:id="rId11"/>
    <sheet name="20.01.2023CHELTIL01,2,4DEC2022" sheetId="516" r:id="rId12"/>
    <sheet name="17.01.2023CHELTIL01,2,3DEC2022" sheetId="515" r:id="rId13"/>
    <sheet name="13.01.2023CHELTIL04DEC2022" sheetId="514" r:id="rId14"/>
    <sheet name="12.01.2023TOTASERVDEC 2022" sheetId="513" r:id="rId15"/>
    <sheet name="12.01.2023SERV DEC 2022" sheetId="512" r:id="rId16"/>
    <sheet name="12.01.2023SOLDDRG01-15DEC2022" sheetId="511" r:id="rId17"/>
  </sheets>
  <calcPr calcId="152511"/>
</workbook>
</file>

<file path=xl/calcChain.xml><?xml version="1.0" encoding="utf-8"?>
<calcChain xmlns="http://schemas.openxmlformats.org/spreadsheetml/2006/main">
  <c r="J15" i="527" l="1"/>
  <c r="K4" i="527"/>
  <c r="K3" i="527"/>
  <c r="I15" i="527"/>
  <c r="I14" i="527"/>
  <c r="J14" i="527" s="1"/>
  <c r="I13" i="527"/>
  <c r="J13" i="527" s="1"/>
  <c r="H16" i="527"/>
  <c r="G16" i="527"/>
  <c r="F16" i="527"/>
  <c r="E16" i="527"/>
  <c r="D16" i="527"/>
  <c r="C16" i="527"/>
  <c r="I12" i="527"/>
  <c r="J12" i="527" s="1"/>
  <c r="I16" i="527" l="1"/>
  <c r="B16" i="527"/>
  <c r="J13" i="526"/>
  <c r="J14" i="526"/>
  <c r="J15" i="526"/>
  <c r="J16" i="526"/>
  <c r="J12" i="526"/>
  <c r="I16" i="526"/>
  <c r="C12" i="526"/>
  <c r="D12" i="526"/>
  <c r="I12" i="526" s="1"/>
  <c r="E12" i="526"/>
  <c r="F12" i="526"/>
  <c r="F16" i="526" s="1"/>
  <c r="G12" i="526"/>
  <c r="H12" i="526"/>
  <c r="H16" i="526" s="1"/>
  <c r="C13" i="526"/>
  <c r="D13" i="526"/>
  <c r="I13" i="526" s="1"/>
  <c r="E13" i="526"/>
  <c r="F13" i="526"/>
  <c r="G13" i="526"/>
  <c r="H13" i="526"/>
  <c r="C14" i="526"/>
  <c r="D14" i="526"/>
  <c r="E14" i="526"/>
  <c r="F14" i="526"/>
  <c r="G14" i="526"/>
  <c r="H14" i="526"/>
  <c r="C15" i="526"/>
  <c r="D15" i="526"/>
  <c r="E15" i="526"/>
  <c r="F15" i="526"/>
  <c r="G15" i="526"/>
  <c r="H15" i="526"/>
  <c r="B13" i="526"/>
  <c r="B14" i="526"/>
  <c r="B16" i="526" s="1"/>
  <c r="B15" i="526"/>
  <c r="B12" i="526"/>
  <c r="K4" i="526"/>
  <c r="K3" i="526"/>
  <c r="G16" i="526"/>
  <c r="D16" i="526"/>
  <c r="C16" i="526"/>
  <c r="E16" i="526"/>
  <c r="J13" i="525"/>
  <c r="J14" i="525"/>
  <c r="J15" i="525"/>
  <c r="J16" i="525"/>
  <c r="J12" i="525"/>
  <c r="K4" i="525"/>
  <c r="K3" i="525"/>
  <c r="H16" i="525"/>
  <c r="G16" i="525"/>
  <c r="F16" i="525"/>
  <c r="B16" i="525"/>
  <c r="H15" i="525"/>
  <c r="E15" i="525"/>
  <c r="D15" i="525"/>
  <c r="C15" i="525"/>
  <c r="I15" i="525" s="1"/>
  <c r="H14" i="525"/>
  <c r="E14" i="525"/>
  <c r="D14" i="525"/>
  <c r="I14" i="525"/>
  <c r="E13" i="525"/>
  <c r="E16" i="525" s="1"/>
  <c r="D13" i="525"/>
  <c r="D16" i="525" s="1"/>
  <c r="C16" i="525"/>
  <c r="I12" i="525"/>
  <c r="J13" i="524"/>
  <c r="J14" i="524"/>
  <c r="J16" i="524"/>
  <c r="J18" i="524" s="1"/>
  <c r="J12" i="524"/>
  <c r="J16" i="523"/>
  <c r="K4" i="524"/>
  <c r="K3" i="524"/>
  <c r="H16" i="524"/>
  <c r="G16" i="524"/>
  <c r="F16" i="524"/>
  <c r="B16" i="524"/>
  <c r="H15" i="524"/>
  <c r="E15" i="524"/>
  <c r="D15" i="524"/>
  <c r="C15" i="524"/>
  <c r="I15" i="524" s="1"/>
  <c r="J15" i="524" s="1"/>
  <c r="H14" i="524"/>
  <c r="E14" i="524"/>
  <c r="D14" i="524"/>
  <c r="C14" i="524"/>
  <c r="I14" i="524" s="1"/>
  <c r="E13" i="524"/>
  <c r="E16" i="524" s="1"/>
  <c r="D13" i="524"/>
  <c r="I13" i="524" s="1"/>
  <c r="C13" i="524"/>
  <c r="C16" i="524" s="1"/>
  <c r="I12" i="524"/>
  <c r="I16" i="524" s="1"/>
  <c r="K6" i="524" s="1"/>
  <c r="K6" i="527" l="1"/>
  <c r="J16" i="527"/>
  <c r="J18" i="527" s="1"/>
  <c r="K7" i="527"/>
  <c r="I14" i="526"/>
  <c r="I15" i="526"/>
  <c r="I13" i="525"/>
  <c r="K7" i="524"/>
  <c r="D16" i="524"/>
  <c r="J13" i="523"/>
  <c r="J14" i="523"/>
  <c r="J15" i="523"/>
  <c r="J12" i="523"/>
  <c r="H14" i="523"/>
  <c r="H16" i="523" s="1"/>
  <c r="H15" i="523"/>
  <c r="D13" i="523"/>
  <c r="E13" i="523"/>
  <c r="E16" i="523" s="1"/>
  <c r="G16" i="523"/>
  <c r="D14" i="523"/>
  <c r="E14" i="523"/>
  <c r="D15" i="523"/>
  <c r="E15" i="523"/>
  <c r="K4" i="522"/>
  <c r="K6" i="522"/>
  <c r="K7" i="522"/>
  <c r="K3" i="522"/>
  <c r="K4" i="523"/>
  <c r="J18" i="523"/>
  <c r="C15" i="523"/>
  <c r="C14" i="523"/>
  <c r="C13" i="523"/>
  <c r="F16" i="523"/>
  <c r="D16" i="523"/>
  <c r="C16" i="523"/>
  <c r="B16" i="523"/>
  <c r="I16" i="525" l="1"/>
  <c r="J18" i="525" s="1"/>
  <c r="I13" i="523"/>
  <c r="I14" i="523"/>
  <c r="I15" i="523"/>
  <c r="I12" i="523"/>
  <c r="C12" i="522"/>
  <c r="D12" i="522"/>
  <c r="D16" i="522" s="1"/>
  <c r="E12" i="522"/>
  <c r="F12" i="522"/>
  <c r="G12" i="522"/>
  <c r="H12" i="522"/>
  <c r="H16" i="522" s="1"/>
  <c r="C13" i="522"/>
  <c r="D13" i="522"/>
  <c r="E13" i="522"/>
  <c r="F13" i="522"/>
  <c r="G13" i="522"/>
  <c r="H13" i="522"/>
  <c r="C14" i="522"/>
  <c r="D14" i="522"/>
  <c r="E14" i="522"/>
  <c r="F14" i="522"/>
  <c r="G14" i="522"/>
  <c r="H14" i="522"/>
  <c r="C15" i="522"/>
  <c r="D15" i="522"/>
  <c r="I15" i="522" s="1"/>
  <c r="E15" i="522"/>
  <c r="F15" i="522"/>
  <c r="G15" i="522"/>
  <c r="H15" i="522"/>
  <c r="B13" i="522"/>
  <c r="B14" i="522"/>
  <c r="B16" i="522" s="1"/>
  <c r="B15" i="522"/>
  <c r="B12" i="522"/>
  <c r="J13" i="522"/>
  <c r="J14" i="522"/>
  <c r="J15" i="522"/>
  <c r="J16" i="522"/>
  <c r="J12" i="522"/>
  <c r="F16" i="522"/>
  <c r="E16" i="522"/>
  <c r="C16" i="522"/>
  <c r="G16" i="522"/>
  <c r="K4" i="521"/>
  <c r="K3" i="521"/>
  <c r="H16" i="521"/>
  <c r="F16" i="521"/>
  <c r="D16" i="521"/>
  <c r="B16" i="521"/>
  <c r="H15" i="521"/>
  <c r="E15" i="521"/>
  <c r="D15" i="521"/>
  <c r="C15" i="521"/>
  <c r="I15" i="521" s="1"/>
  <c r="J15" i="521" s="1"/>
  <c r="H14" i="521"/>
  <c r="E14" i="521"/>
  <c r="D14" i="521"/>
  <c r="C14" i="521"/>
  <c r="I14" i="521" s="1"/>
  <c r="J14" i="521" s="1"/>
  <c r="E13" i="521"/>
  <c r="D13" i="521"/>
  <c r="C13" i="521"/>
  <c r="C16" i="521" s="1"/>
  <c r="H12" i="521"/>
  <c r="G12" i="521"/>
  <c r="G16" i="521" s="1"/>
  <c r="E16" i="521"/>
  <c r="J13" i="520"/>
  <c r="J14" i="520"/>
  <c r="J15" i="520"/>
  <c r="J16" i="520"/>
  <c r="J12" i="520"/>
  <c r="K4" i="520"/>
  <c r="B16" i="520"/>
  <c r="H15" i="520"/>
  <c r="G15" i="520"/>
  <c r="F15" i="520"/>
  <c r="E15" i="520"/>
  <c r="D15" i="520"/>
  <c r="C15" i="520"/>
  <c r="I15" i="520" s="1"/>
  <c r="H14" i="520"/>
  <c r="G14" i="520"/>
  <c r="F14" i="520"/>
  <c r="E14" i="520"/>
  <c r="D14" i="520"/>
  <c r="C14" i="520"/>
  <c r="I14" i="520" s="1"/>
  <c r="H13" i="520"/>
  <c r="G13" i="520"/>
  <c r="F13" i="520"/>
  <c r="F16" i="520" s="1"/>
  <c r="E13" i="520"/>
  <c r="D13" i="520"/>
  <c r="D16" i="520" s="1"/>
  <c r="C13" i="520"/>
  <c r="C16" i="520" s="1"/>
  <c r="H12" i="520"/>
  <c r="H16" i="520" s="1"/>
  <c r="G12" i="520"/>
  <c r="G16" i="520" s="1"/>
  <c r="E12" i="520"/>
  <c r="E16" i="520" s="1"/>
  <c r="J18" i="526" l="1"/>
  <c r="K6" i="526"/>
  <c r="K7" i="526"/>
  <c r="K6" i="525"/>
  <c r="K7" i="525"/>
  <c r="I16" i="523"/>
  <c r="K7" i="523" s="1"/>
  <c r="I14" i="522"/>
  <c r="I13" i="522"/>
  <c r="I12" i="522"/>
  <c r="I12" i="521"/>
  <c r="J12" i="521" s="1"/>
  <c r="I13" i="521"/>
  <c r="J13" i="521" s="1"/>
  <c r="I12" i="520"/>
  <c r="I13" i="520"/>
  <c r="J13" i="519"/>
  <c r="J14" i="519"/>
  <c r="J15" i="519"/>
  <c r="J16" i="519"/>
  <c r="J12" i="519"/>
  <c r="J12" i="517"/>
  <c r="J12" i="516"/>
  <c r="J12" i="515"/>
  <c r="J12" i="514"/>
  <c r="J12" i="512"/>
  <c r="J16" i="512"/>
  <c r="I16" i="522" l="1"/>
  <c r="I16" i="521"/>
  <c r="J16" i="521" s="1"/>
  <c r="I16" i="520"/>
  <c r="K4" i="519"/>
  <c r="K3" i="519"/>
  <c r="I14" i="519"/>
  <c r="C13" i="519"/>
  <c r="I13" i="519" s="1"/>
  <c r="C14" i="519"/>
  <c r="C15" i="519"/>
  <c r="I15" i="519" s="1"/>
  <c r="H15" i="519"/>
  <c r="G15" i="519"/>
  <c r="F15" i="519"/>
  <c r="E15" i="519"/>
  <c r="D15" i="519"/>
  <c r="H14" i="519"/>
  <c r="G14" i="519"/>
  <c r="F14" i="519"/>
  <c r="E14" i="519"/>
  <c r="D14" i="519"/>
  <c r="H13" i="519"/>
  <c r="G13" i="519"/>
  <c r="F13" i="519"/>
  <c r="E13" i="519"/>
  <c r="D13" i="519"/>
  <c r="H12" i="519"/>
  <c r="H16" i="519" s="1"/>
  <c r="G12" i="519"/>
  <c r="G16" i="519" s="1"/>
  <c r="F16" i="519"/>
  <c r="E12" i="519"/>
  <c r="E16" i="519" s="1"/>
  <c r="D16" i="519"/>
  <c r="C16" i="519"/>
  <c r="J18" i="522" l="1"/>
  <c r="K3" i="523"/>
  <c r="K6" i="523" s="1"/>
  <c r="K6" i="521"/>
  <c r="J18" i="521"/>
  <c r="K7" i="521"/>
  <c r="J18" i="520"/>
  <c r="K7" i="520"/>
  <c r="K6" i="520"/>
  <c r="B16" i="519"/>
  <c r="I12" i="519"/>
  <c r="I16" i="519" s="1"/>
  <c r="K6" i="519" s="1"/>
  <c r="I16" i="513"/>
  <c r="I16" i="512"/>
  <c r="K7" i="519" l="1"/>
  <c r="J13" i="518"/>
  <c r="J14" i="518"/>
  <c r="J15" i="518"/>
  <c r="I12" i="518"/>
  <c r="C12" i="518"/>
  <c r="D12" i="518"/>
  <c r="D16" i="518" s="1"/>
  <c r="E12" i="518"/>
  <c r="F12" i="518"/>
  <c r="F16" i="518" s="1"/>
  <c r="G12" i="518"/>
  <c r="H12" i="518"/>
  <c r="H16" i="518" s="1"/>
  <c r="C13" i="518"/>
  <c r="D13" i="518"/>
  <c r="E13" i="518"/>
  <c r="F13" i="518"/>
  <c r="G13" i="518"/>
  <c r="H13" i="518"/>
  <c r="C14" i="518"/>
  <c r="D14" i="518"/>
  <c r="E14" i="518"/>
  <c r="F14" i="518"/>
  <c r="G14" i="518"/>
  <c r="H14" i="518"/>
  <c r="C15" i="518"/>
  <c r="D15" i="518"/>
  <c r="I15" i="518" s="1"/>
  <c r="E15" i="518"/>
  <c r="F15" i="518"/>
  <c r="G15" i="518"/>
  <c r="H15" i="518"/>
  <c r="B13" i="518"/>
  <c r="B14" i="518"/>
  <c r="B16" i="518" s="1"/>
  <c r="B15" i="518"/>
  <c r="B12" i="518"/>
  <c r="G16" i="518"/>
  <c r="E16" i="518"/>
  <c r="C16" i="518"/>
  <c r="I13" i="518"/>
  <c r="J13" i="517"/>
  <c r="J14" i="517"/>
  <c r="J15" i="517"/>
  <c r="H16" i="517"/>
  <c r="G16" i="517"/>
  <c r="F16" i="517"/>
  <c r="E16" i="517"/>
  <c r="D16" i="517"/>
  <c r="C16" i="517"/>
  <c r="B16" i="517"/>
  <c r="I15" i="517"/>
  <c r="I14" i="517"/>
  <c r="I13" i="517"/>
  <c r="I12" i="517"/>
  <c r="J14" i="516"/>
  <c r="H16" i="516"/>
  <c r="G16" i="516"/>
  <c r="F16" i="516"/>
  <c r="E16" i="516"/>
  <c r="D16" i="516"/>
  <c r="C16" i="516"/>
  <c r="B16" i="516"/>
  <c r="I15" i="516"/>
  <c r="J15" i="516" s="1"/>
  <c r="I14" i="516"/>
  <c r="I13" i="516"/>
  <c r="J13" i="516" s="1"/>
  <c r="I12" i="516"/>
  <c r="I14" i="518" l="1"/>
  <c r="I16" i="517"/>
  <c r="I16" i="516"/>
  <c r="J13" i="515"/>
  <c r="J14" i="515"/>
  <c r="J15" i="515"/>
  <c r="H16" i="515"/>
  <c r="G16" i="515"/>
  <c r="F16" i="515"/>
  <c r="E16" i="515"/>
  <c r="D16" i="515"/>
  <c r="C16" i="515"/>
  <c r="B16" i="515"/>
  <c r="I15" i="515"/>
  <c r="I14" i="515"/>
  <c r="I13" i="515"/>
  <c r="I12" i="515"/>
  <c r="I16" i="518" l="1"/>
  <c r="I16" i="515"/>
  <c r="J13" i="514"/>
  <c r="J14" i="514"/>
  <c r="J15" i="514"/>
  <c r="I15" i="514"/>
  <c r="I14" i="514"/>
  <c r="I13" i="514"/>
  <c r="H16" i="514"/>
  <c r="G16" i="514"/>
  <c r="F16" i="514"/>
  <c r="E16" i="514"/>
  <c r="D16" i="514"/>
  <c r="C16" i="514"/>
  <c r="I12" i="514"/>
  <c r="I16" i="514" l="1"/>
  <c r="B16" i="514"/>
  <c r="K4" i="513"/>
  <c r="K3" i="513"/>
  <c r="J13" i="513"/>
  <c r="J14" i="513"/>
  <c r="J15" i="513"/>
  <c r="J12" i="513"/>
  <c r="J12" i="518" s="1"/>
  <c r="I12" i="513"/>
  <c r="C12" i="513"/>
  <c r="D12" i="513"/>
  <c r="D16" i="513" s="1"/>
  <c r="E12" i="513"/>
  <c r="F12" i="513"/>
  <c r="F16" i="513" s="1"/>
  <c r="G12" i="513"/>
  <c r="H12" i="513"/>
  <c r="H16" i="513" s="1"/>
  <c r="C13" i="513"/>
  <c r="D13" i="513"/>
  <c r="E13" i="513"/>
  <c r="F13" i="513"/>
  <c r="G13" i="513"/>
  <c r="H13" i="513"/>
  <c r="C14" i="513"/>
  <c r="D14" i="513"/>
  <c r="E14" i="513"/>
  <c r="F14" i="513"/>
  <c r="G14" i="513"/>
  <c r="H14" i="513"/>
  <c r="C15" i="513"/>
  <c r="D15" i="513"/>
  <c r="I15" i="513" s="1"/>
  <c r="E15" i="513"/>
  <c r="F15" i="513"/>
  <c r="G15" i="513"/>
  <c r="H15" i="513"/>
  <c r="B13" i="513"/>
  <c r="B14" i="513"/>
  <c r="B16" i="513" s="1"/>
  <c r="B15" i="513"/>
  <c r="B12" i="513"/>
  <c r="G16" i="513"/>
  <c r="E16" i="513"/>
  <c r="C16" i="513"/>
  <c r="I13" i="513"/>
  <c r="K4" i="512"/>
  <c r="K3" i="512"/>
  <c r="H16" i="512"/>
  <c r="G16" i="512"/>
  <c r="F16" i="512"/>
  <c r="E16" i="512"/>
  <c r="D16" i="512"/>
  <c r="C16" i="512"/>
  <c r="B16" i="512"/>
  <c r="I15" i="512"/>
  <c r="J15" i="512" s="1"/>
  <c r="I14" i="512"/>
  <c r="J14" i="512" s="1"/>
  <c r="I13" i="512"/>
  <c r="J13" i="512" s="1"/>
  <c r="I12" i="512"/>
  <c r="I14" i="513" l="1"/>
  <c r="H16" i="511"/>
  <c r="G16" i="511"/>
  <c r="E16" i="511"/>
  <c r="D16" i="511"/>
  <c r="C16" i="511"/>
  <c r="B16" i="511"/>
  <c r="I15" i="511"/>
  <c r="J15" i="511" s="1"/>
  <c r="I14" i="511"/>
  <c r="J14" i="511" s="1"/>
  <c r="I13" i="511"/>
  <c r="J13" i="511" s="1"/>
  <c r="F16" i="511"/>
  <c r="J18" i="512" l="1"/>
  <c r="J16" i="513"/>
  <c r="J16" i="514" s="1"/>
  <c r="K6" i="512"/>
  <c r="K7" i="512"/>
  <c r="I12" i="511"/>
  <c r="J12" i="511" s="1"/>
  <c r="J16" i="515" l="1"/>
  <c r="J18" i="514"/>
  <c r="J18" i="513"/>
  <c r="K7" i="513"/>
  <c r="K4" i="514" s="1"/>
  <c r="K7" i="514" s="1"/>
  <c r="K4" i="515" s="1"/>
  <c r="K7" i="515" s="1"/>
  <c r="K4" i="516" s="1"/>
  <c r="K6" i="513"/>
  <c r="K3" i="514" s="1"/>
  <c r="K6" i="514" s="1"/>
  <c r="K3" i="515" s="1"/>
  <c r="K6" i="515" s="1"/>
  <c r="K3" i="516" s="1"/>
  <c r="I16" i="511"/>
  <c r="J16" i="511" s="1"/>
  <c r="K4" i="518" l="1"/>
  <c r="K7" i="518" s="1"/>
  <c r="K7" i="516"/>
  <c r="K4" i="517" s="1"/>
  <c r="K7" i="517" s="1"/>
  <c r="K3" i="518"/>
  <c r="K6" i="518" s="1"/>
  <c r="K6" i="516"/>
  <c r="K3" i="517" s="1"/>
  <c r="K6" i="517" s="1"/>
  <c r="J16" i="516"/>
  <c r="J18" i="515"/>
  <c r="K7" i="511"/>
  <c r="K6" i="511"/>
  <c r="J16" i="517" l="1"/>
  <c r="J18" i="519" s="1"/>
  <c r="J18" i="516"/>
  <c r="J18" i="511"/>
  <c r="J16" i="518" l="1"/>
  <c r="J18" i="518" s="1"/>
  <c r="J18" i="517"/>
</calcChain>
</file>

<file path=xl/sharedStrings.xml><?xml version="1.0" encoding="utf-8"?>
<sst xmlns="http://schemas.openxmlformats.org/spreadsheetml/2006/main" count="425" uniqueCount="39">
  <si>
    <t>SPITALUL</t>
  </si>
  <si>
    <t>SLOBOZIA</t>
  </si>
  <si>
    <t>URZICENI</t>
  </si>
  <si>
    <t>FETESTI</t>
  </si>
  <si>
    <t xml:space="preserve">TOTAL </t>
  </si>
  <si>
    <t>INTOCMIT</t>
  </si>
  <si>
    <t>TOTAL-02.06.01</t>
  </si>
  <si>
    <t>CAS IALOMITA</t>
  </si>
  <si>
    <t>TANDAREI</t>
  </si>
  <si>
    <t>CENTRALIZATOR PLATI SERVICII  MEDICALE SPITALICESTI</t>
  </si>
  <si>
    <t>Mihaela Munteanu</t>
  </si>
  <si>
    <t xml:space="preserve">DRG - 02.06.01.01 </t>
  </si>
  <si>
    <t xml:space="preserve">CRONICI - 02.06.01.02  </t>
  </si>
  <si>
    <t xml:space="preserve">SPITALIZARE ZI - 02.06.01.04    </t>
  </si>
  <si>
    <t>FINANTARE</t>
  </si>
  <si>
    <t>CREDIT BUGETAR</t>
  </si>
  <si>
    <t>VATAMATI DRG- 02.06.01.09</t>
  </si>
  <si>
    <t>VATAMATI SPZI- 02.06.01.09</t>
  </si>
  <si>
    <t>1% ATI DRG</t>
  </si>
  <si>
    <t>SPITALIZARE ZI - 02.06.01.04  CENTRU DE EVALUARE</t>
  </si>
  <si>
    <t>RECUPERARI</t>
  </si>
  <si>
    <t>TOTAL-02.06.02 IAN - DEC 2023</t>
  </si>
  <si>
    <t>PLATA DRG NEACHITAT 01 - 15 DECEMBRIE 2022 FACTURAT DECEMBRIE 2022 EFECTUATA IN DATA DE 12.01.2023</t>
  </si>
  <si>
    <t>PLATA DRG 16-31 DECEMBRIE 2022,  CRONICI, SPITALIZARE DE ZI SI VATAMATI 01-31 DECEMBRIE 2022 FACTURAT DECEMBRIE 2022 EFECTUATA IN DATA DE 12.01.2023</t>
  </si>
  <si>
    <t>PLATA DRG, CRONICI, SPITALIZARE DE ZI SI VATAMATI 01-31 DECEMBRIE 2022 FACTURAT DECEMBRIE 2022 EFECTUATA IN DATA DE 12.01.2023</t>
  </si>
  <si>
    <t>PLATA DIFERENTA PANA LA CHELTUIALA EFECTIVA 01-31 DECEMBRIE 2022 FACTURAT DECEMBRIE 2022 EFECTUATA IN DATA DE 13.01.2023</t>
  </si>
  <si>
    <t>PLATA DIFERENTA PANA LA CHELTUIALA EFECTIVA 01-31 DECEMBRIE 2022 FACTURAT DECEMBRIE 2022 EFECTUATA IN DATA DE 17.01.2023</t>
  </si>
  <si>
    <t>PLATA DIFERENTA PANA LA CHELTUIALA EFECTIVA 01-31 DECEMBRIE 2022 FACTURAT DECEMBRIE 2022 EFECTUATA IN DATA DE 20.01.2023</t>
  </si>
  <si>
    <t>PLATA DIFERENTA DRG 01-31 DECEMBRIE 2022 FACTURAT DECEMBRIE 2022 EFECTUATA IN DATA DE 20.01.2023</t>
  </si>
  <si>
    <t>PLATA DIFERENTA DRG SI CHELTUIALA 01-31 DECEMBRIE 2022 FACTURAT DECEMBRIE 2022 EFECTUATA IN DATA DE 20.01.2023</t>
  </si>
  <si>
    <t>PLATA 1%ATI TRIM III SI IV 2022 SI REGULARIZARE AN 2022 FACTURAT DECEMBRIE 2022 EFECTUATA IN DATA DE 20.01.2023</t>
  </si>
  <si>
    <t>PLATA SUMA RAMASA NEACHITATA 1%ATI TRIM III SI IV 2022 FACTURAT DECEMBRIE 2022 EFECTUATA IN DATA DE 13.02.2023</t>
  </si>
  <si>
    <t>PLATA SERVICII SPITALE IANUARIE 2023 FACTURAT FEBRUARIE 2023 EFECTUATA IN DATA DE 13.02.2023</t>
  </si>
  <si>
    <t>PLATA SERVICII SPITALE IANUARIE 2023 FACTURAT FEBRUARIE 2023 SI SUMA RAMASA NEACHITATA 1%ATI TRIM III SI IV 2022 FACTURAT DECEMBRIE 2022 EFECTUATA IN DATA DE 13.02.2023</t>
  </si>
  <si>
    <t>PLATA PARTIALA SERVICII SPITALE 01-15 FEBRUARIE 2023 FACTURAT FEBRUARIE 2023 EFECTUATA IN DATA DE 27.02.2023</t>
  </si>
  <si>
    <t>PLATA DRG NEACHITAT SPITALE 01-15 FEBRUARIE 2023 FACTURAT FEBRUARIE 2023 EFECTUATA IN DATA DE 13.03.2023</t>
  </si>
  <si>
    <t>PLATA DRG SPITALE 16-28 FEBRUARIE 2023, CRONICI SI SPITALIZARE DE ZI 01-28 FEBRUARIE 2023 FACTURAT MARTIE 2023 EFECTUATA IN DATA DE 13.03.2023</t>
  </si>
  <si>
    <t>PLATA  SPITALE DRG NEACHITAT 01-15 FEBRUARIE 2023 SI 16-28 FEBRUARIE 2023, CRONICI SI SPITALIZARE DE ZI 01-28 FEBRUARIE 2023 FACTURAT MARTIE 2023 EFECTUATA IN DATA DE 13.03.2023</t>
  </si>
  <si>
    <t>PLATA PARTIALA SERVICII SPITALE 01-15 MARTIE 2023 FACTURAT MARTIE 2023 EFECTUATA IN DATA DE 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</si>
</sst>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" fontId="3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4" fontId="2" fillId="0" borderId="0" xfId="1" applyNumberFormat="1" applyFont="1" applyFill="1" applyBorder="1" applyAlignment="1">
      <alignment wrapText="1"/>
    </xf>
    <xf numFmtId="0" fontId="4" fillId="0" borderId="0" xfId="0" applyFont="1"/>
    <xf numFmtId="4" fontId="5" fillId="0" borderId="0" xfId="0" applyNumberFormat="1" applyFont="1"/>
    <xf numFmtId="4" fontId="3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4" fontId="2" fillId="0" borderId="3" xfId="0" applyNumberFormat="1" applyFont="1" applyBorder="1"/>
    <xf numFmtId="4" fontId="1" fillId="0" borderId="3" xfId="0" applyNumberFormat="1" applyFont="1" applyBorder="1" applyAlignment="1">
      <alignment horizontal="center" vertical="justify"/>
    </xf>
    <xf numFmtId="4" fontId="1" fillId="0" borderId="2" xfId="0" applyNumberFormat="1" applyFont="1" applyBorder="1" applyAlignment="1">
      <alignment horizontal="center" vertical="justify"/>
    </xf>
    <xf numFmtId="4" fontId="1" fillId="0" borderId="7" xfId="0" applyNumberFormat="1" applyFont="1" applyBorder="1" applyAlignment="1">
      <alignment horizontal="center" vertical="justify"/>
    </xf>
    <xf numFmtId="4" fontId="1" fillId="0" borderId="8" xfId="0" applyNumberFormat="1" applyFont="1" applyBorder="1" applyAlignment="1">
      <alignment horizontal="center" vertical="justify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wrapText="1"/>
    </xf>
    <xf numFmtId="4" fontId="3" fillId="0" borderId="3" xfId="0" applyNumberFormat="1" applyFont="1" applyBorder="1"/>
    <xf numFmtId="4" fontId="2" fillId="0" borderId="3" xfId="1" applyNumberFormat="1" applyFont="1" applyFill="1" applyBorder="1" applyAlignment="1">
      <alignment wrapText="1"/>
    </xf>
    <xf numFmtId="4" fontId="2" fillId="0" borderId="2" xfId="0" applyNumberFormat="1" applyFont="1" applyBorder="1"/>
    <xf numFmtId="4" fontId="2" fillId="0" borderId="1" xfId="1" applyNumberFormat="1" applyFont="1" applyFill="1" applyBorder="1" applyAlignment="1">
      <alignment wrapText="1"/>
    </xf>
    <xf numFmtId="4" fontId="3" fillId="0" borderId="4" xfId="0" applyNumberFormat="1" applyFont="1" applyBorder="1"/>
    <xf numFmtId="0" fontId="4" fillId="0" borderId="0" xfId="0" applyFont="1" applyBorder="1"/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K7" sqref="K7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'13.03.2023TOTAL'!K6</f>
        <v>426662.60000000149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'13.03.2023TOTAL'!K7</f>
        <v>7613749.2400000012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1.4551915228366852E-9</v>
      </c>
    </row>
    <row r="7" spans="1:31" ht="34.5" customHeight="1" x14ac:dyDescent="0.25">
      <c r="A7" s="1"/>
      <c r="B7" s="24" t="s">
        <v>38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7187086.6400000015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v>297417.33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297417.33</v>
      </c>
      <c r="J12" s="21">
        <f>'13.03.2023TOTAL'!J12+'21.03.2023PARTIAL01-15MAR2023'!I12</f>
        <v>11127655.23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51526.82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51526.82</v>
      </c>
      <c r="J13" s="21">
        <f>'13.03.2023TOTAL'!J13+'21.03.2023PARTIAL01-15MAR2023'!I13</f>
        <v>2273179.1599999997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56536.82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56536.82</v>
      </c>
      <c r="J14" s="21">
        <f>'13.03.2023TOTAL'!J14+'21.03.2023PARTIAL01-15MAR2023'!I14</f>
        <v>2702601.24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21181.63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21181.63</v>
      </c>
      <c r="J15" s="21">
        <f>'13.03.2023TOTAL'!J15+'21.03.2023PARTIAL01-15MAR2023'!I15</f>
        <v>1048864.3700000001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426662.60000000003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426662.60000000003</v>
      </c>
      <c r="J16" s="21">
        <f>'13.03.2023TOTAL'!J16+'21.03.2023PARTIAL01-15MAR2023'!I16</f>
        <v>17152299.999999996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17152299.999999996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K6" sqref="K6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'20.01.2023CHELTIL01,2,4DEC2022'!K3</f>
        <v>504891.06999999972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'20.01.2023CHELTIL01,2,4DEC2022'!K4</f>
        <v>7916891.0699999994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309524.00999999972</v>
      </c>
    </row>
    <row r="7" spans="1:31" ht="34.5" customHeight="1" x14ac:dyDescent="0.25">
      <c r="A7" s="1"/>
      <c r="B7" s="24" t="s">
        <v>29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7721524.0099999998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f>'20.01.2023CHELTIL01,2,4DEC2022'!B12+'20.01.2023SERVIL01 DEC2022'!B12</f>
        <v>97815.75</v>
      </c>
      <c r="C12" s="19">
        <f>'20.01.2023CHELTIL01,2,4DEC2022'!C12+'20.01.2023SERVIL01 DEC2022'!C12</f>
        <v>2892</v>
      </c>
      <c r="D12" s="19">
        <f>'20.01.2023CHELTIL01,2,4DEC2022'!D12+'20.01.2023SERVIL01 DEC2022'!D12</f>
        <v>0</v>
      </c>
      <c r="E12" s="19">
        <f>'20.01.2023CHELTIL01,2,4DEC2022'!E12+'20.01.2023SERVIL01 DEC2022'!E12</f>
        <v>0</v>
      </c>
      <c r="F12" s="19">
        <f>'20.01.2023CHELTIL01,2,4DEC2022'!F12+'20.01.2023SERVIL01 DEC2022'!F12</f>
        <v>0</v>
      </c>
      <c r="G12" s="19">
        <f>'20.01.2023CHELTIL01,2,4DEC2022'!G12+'20.01.2023SERVIL01 DEC2022'!G12</f>
        <v>0</v>
      </c>
      <c r="H12" s="19">
        <f>'20.01.2023CHELTIL01,2,4DEC2022'!H12+'20.01.2023SERVIL01 DEC2022'!H12</f>
        <v>0</v>
      </c>
      <c r="I12" s="20">
        <f>SUM(B12:H12)</f>
        <v>100707.75</v>
      </c>
      <c r="J12" s="21">
        <f>'20.01.2023SERVIL01 DEC2022'!J12</f>
        <v>2885596.33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f>'20.01.2023CHELTIL01,2,4DEC2022'!B13+'20.01.2023SERVIL01 DEC2022'!B13</f>
        <v>52613.84</v>
      </c>
      <c r="C13" s="19">
        <f>'20.01.2023CHELTIL01,2,4DEC2022'!C13+'20.01.2023SERVIL01 DEC2022'!C13</f>
        <v>0</v>
      </c>
      <c r="D13" s="19">
        <f>'20.01.2023CHELTIL01,2,4DEC2022'!D13+'20.01.2023SERVIL01 DEC2022'!D13</f>
        <v>0</v>
      </c>
      <c r="E13" s="19">
        <f>'20.01.2023CHELTIL01,2,4DEC2022'!E13+'20.01.2023SERVIL01 DEC2022'!E13</f>
        <v>0</v>
      </c>
      <c r="F13" s="19">
        <f>'20.01.2023CHELTIL01,2,4DEC2022'!F13+'20.01.2023SERVIL01 DEC2022'!F13</f>
        <v>0</v>
      </c>
      <c r="G13" s="19">
        <f>'20.01.2023CHELTIL01,2,4DEC2022'!G13+'20.01.2023SERVIL01 DEC2022'!G13</f>
        <v>0</v>
      </c>
      <c r="H13" s="19">
        <f>'20.01.2023CHELTIL01,2,4DEC2022'!H13+'20.01.2023SERVIL01 DEC2022'!H13</f>
        <v>0</v>
      </c>
      <c r="I13" s="20">
        <f>SUM(B13:H13)</f>
        <v>52613.84</v>
      </c>
      <c r="J13" s="21">
        <f>'20.01.2023SERVIL01 DEC2022'!J13</f>
        <v>705265.50999999989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f>'20.01.2023CHELTIL01,2,4DEC2022'!B14+'20.01.2023SERVIL01 DEC2022'!B14</f>
        <v>0</v>
      </c>
      <c r="C14" s="19">
        <f>'20.01.2023CHELTIL01,2,4DEC2022'!C14+'20.01.2023SERVIL01 DEC2022'!C14</f>
        <v>0</v>
      </c>
      <c r="D14" s="19">
        <f>'20.01.2023CHELTIL01,2,4DEC2022'!D14+'20.01.2023SERVIL01 DEC2022'!D14</f>
        <v>0</v>
      </c>
      <c r="E14" s="19">
        <f>'20.01.2023CHELTIL01,2,4DEC2022'!E14+'20.01.2023SERVIL01 DEC2022'!E14</f>
        <v>0</v>
      </c>
      <c r="F14" s="19">
        <f>'20.01.2023CHELTIL01,2,4DEC2022'!F14+'20.01.2023SERVIL01 DEC2022'!F14</f>
        <v>0</v>
      </c>
      <c r="G14" s="19">
        <f>'20.01.2023CHELTIL01,2,4DEC2022'!G14+'20.01.2023SERVIL01 DEC2022'!G14</f>
        <v>0</v>
      </c>
      <c r="H14" s="19">
        <f>'20.01.2023CHELTIL01,2,4DEC2022'!H14+'20.01.2023SERVIL01 DEC2022'!H14</f>
        <v>0</v>
      </c>
      <c r="I14" s="20">
        <f>SUM(B14:H14)</f>
        <v>0</v>
      </c>
      <c r="J14" s="21">
        <f>'20.01.2023SERVIL01 DEC2022'!J14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f>'20.01.2023CHELTIL01,2,4DEC2022'!B15+'20.01.2023SERVIL01 DEC2022'!B15</f>
        <v>42045.47</v>
      </c>
      <c r="C15" s="19">
        <f>'20.01.2023CHELTIL01,2,4DEC2022'!C15+'20.01.2023SERVIL01 DEC2022'!C15</f>
        <v>0</v>
      </c>
      <c r="D15" s="19">
        <f>'20.01.2023CHELTIL01,2,4DEC2022'!D15+'20.01.2023SERVIL01 DEC2022'!D15</f>
        <v>0</v>
      </c>
      <c r="E15" s="19">
        <f>'20.01.2023CHELTIL01,2,4DEC2022'!E15+'20.01.2023SERVIL01 DEC2022'!E15</f>
        <v>0</v>
      </c>
      <c r="F15" s="19">
        <f>'20.01.2023CHELTIL01,2,4DEC2022'!F15+'20.01.2023SERVIL01 DEC2022'!F15</f>
        <v>0</v>
      </c>
      <c r="G15" s="19">
        <f>'20.01.2023CHELTIL01,2,4DEC2022'!G15+'20.01.2023SERVIL01 DEC2022'!G15</f>
        <v>0</v>
      </c>
      <c r="H15" s="19">
        <f>'20.01.2023CHELTIL01,2,4DEC2022'!H15+'20.01.2023SERVIL01 DEC2022'!H15</f>
        <v>0</v>
      </c>
      <c r="I15" s="20">
        <f>SUM(B15:H15)</f>
        <v>42045.47</v>
      </c>
      <c r="J15" s="21">
        <f>'20.01.2023SERVIL01 DEC2022'!J15</f>
        <v>389493.08000000007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192475.06</v>
      </c>
      <c r="C16" s="11">
        <f t="shared" ref="C16:H16" si="0">SUM(C12:C15)</f>
        <v>2892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195367.06</v>
      </c>
      <c r="J16" s="21">
        <f>'20.01.2023SERVIL01 DEC2022'!J16</f>
        <v>4893475.9899999993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4893475.9899999993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4" workbookViewId="0">
      <selection activeCell="J13" sqref="J13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'20.01.2023CHELTIL01,2,4DEC2022'!K6</f>
        <v>387353.30999999971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'20.01.2023CHELTIL01,2,4DEC2022'!K7</f>
        <v>7799353.3099999996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309524.00999999972</v>
      </c>
    </row>
    <row r="7" spans="1:31" ht="34.5" customHeight="1" x14ac:dyDescent="0.25">
      <c r="A7" s="1"/>
      <c r="B7" s="24" t="s">
        <v>28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7721524.0099999998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74937.3</v>
      </c>
      <c r="C12" s="19">
        <v>2892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77829.3</v>
      </c>
      <c r="J12" s="21">
        <f>'20.01.2023CHELTIL01,2,4DEC2022'!J12+'20.01.2023SERVIL01 DEC2022'!I12</f>
        <v>2885596.33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0</v>
      </c>
      <c r="J13" s="21">
        <f>'20.01.2023CHELTIL01,2,4DEC2022'!J13+'20.01.2023SERVIL01 DEC2022'!I13</f>
        <v>705265.50999999989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0</v>
      </c>
      <c r="J14" s="21">
        <f>'20.01.2023CHELTIL01,2,4DEC2022'!J14+'20.01.2023SERVIL01 DEC2022'!I14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0</v>
      </c>
      <c r="J15" s="21">
        <f>'20.01.2023CHELTIL01,2,4DEC2022'!J15+'20.01.2023SERVIL01 DEC2022'!I15</f>
        <v>389493.08000000007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74937.3</v>
      </c>
      <c r="C16" s="11">
        <f t="shared" ref="C16:H16" si="0">SUM(C12:C15)</f>
        <v>2892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77829.3</v>
      </c>
      <c r="J16" s="21">
        <f>'20.01.2023CHELTIL01,2,4DEC2022'!J16+'20.01.2023SERVIL01 DEC2022'!I16</f>
        <v>4893475.9899999993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4893475.9899999993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J13" sqref="J13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'17.01.2023CHELTIL01,2,3DEC2022'!K6</f>
        <v>504891.06999999972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'17.01.2023CHELTIL01,2,3DEC2022'!K7</f>
        <v>7916891.0699999994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387353.30999999971</v>
      </c>
    </row>
    <row r="7" spans="1:31" ht="34.5" customHeight="1" x14ac:dyDescent="0.25">
      <c r="A7" s="1"/>
      <c r="B7" s="24" t="s">
        <v>27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7799353.3099999996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22878.45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22878.45</v>
      </c>
      <c r="J12" s="21">
        <f>'17.01.2023CHELTIL01,2,3DEC2022'!J12+'20.01.2023CHELTIL01,2,4DEC2022'!I12</f>
        <v>2807767.0300000003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52613.84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52613.84</v>
      </c>
      <c r="J13" s="21">
        <f>'17.01.2023CHELTIL01,2,3DEC2022'!J13+'20.01.2023CHELTIL01,2,4DEC2022'!I13</f>
        <v>705265.50999999989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0</v>
      </c>
      <c r="J14" s="21">
        <f>'17.01.2023CHELTIL01,2,3DEC2022'!J14+'20.01.2023CHELTIL01,2,4DEC2022'!I14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7.25" customHeight="1" thickBot="1" x14ac:dyDescent="0.3">
      <c r="A15" s="22" t="s">
        <v>8</v>
      </c>
      <c r="B15" s="19">
        <v>42045.47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42045.47</v>
      </c>
      <c r="J15" s="21">
        <f>'17.01.2023CHELTIL01,2,3DEC2022'!J15+'20.01.2023CHELTIL01,2,4DEC2022'!I15</f>
        <v>389493.08000000007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117537.76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117537.76</v>
      </c>
      <c r="J16" s="21">
        <f>'17.01.2023CHELTIL01,2,3DEC2022'!J16+'20.01.2023CHELTIL01,2,4DEC2022'!I16</f>
        <v>4815646.6899999995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4815646.6899999995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2" workbookViewId="0">
      <selection activeCell="J16" sqref="J16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'13.01.2023CHELTIL04DEC2022'!K6</f>
        <v>1004673.9599999997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'13.01.2023CHELTIL04DEC2022'!K7</f>
        <v>8416673.959999999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504891.06999999972</v>
      </c>
    </row>
    <row r="7" spans="1:31" ht="34.5" customHeight="1" x14ac:dyDescent="0.25">
      <c r="A7" s="1"/>
      <c r="B7" s="24" t="s">
        <v>26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7916891.0699999994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0</v>
      </c>
      <c r="C12" s="19">
        <v>0</v>
      </c>
      <c r="D12" s="19">
        <v>0</v>
      </c>
      <c r="E12" s="19">
        <v>9221.59</v>
      </c>
      <c r="F12" s="19">
        <v>0</v>
      </c>
      <c r="G12" s="19">
        <v>0</v>
      </c>
      <c r="H12" s="19">
        <v>0</v>
      </c>
      <c r="I12" s="20">
        <f>SUM(B12:H12)</f>
        <v>9221.59</v>
      </c>
      <c r="J12" s="21">
        <f>'13.01.2023CHELTIL04DEC2022'!J12+'17.01.2023CHELTIL01,2,3DEC2022'!I12</f>
        <v>2784888.58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216150.63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216150.63</v>
      </c>
      <c r="J13" s="21">
        <f>'13.01.2023CHELTIL04DEC2022'!J13+'17.01.2023CHELTIL01,2,3DEC2022'!I13</f>
        <v>652651.66999999993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274410.67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274410.67</v>
      </c>
      <c r="J14" s="21">
        <f>'13.01.2023CHELTIL04DEC2022'!J14+'17.01.2023CHELTIL01,2,3DEC2022'!I14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0</v>
      </c>
      <c r="J15" s="21">
        <f>'13.01.2023CHELTIL04DEC2022'!J15+'17.01.2023CHELTIL01,2,3DEC2022'!I15</f>
        <v>347447.61000000004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490561.3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9221.59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499782.89</v>
      </c>
      <c r="J16" s="21">
        <f>'13.01.2023CHELTIL04DEC2022'!J16+'17.01.2023CHELTIL01,2,3DEC2022'!I16</f>
        <v>4698108.93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4698108.93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4" workbookViewId="0">
      <selection activeCell="J13" sqref="J13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'12.01.2023TOTASERVDEC 2022'!K6</f>
        <v>1172159.4699999997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'12.01.2023TOTASERVDEC 2022'!K7</f>
        <v>8584159.4699999988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1004673.9599999997</v>
      </c>
    </row>
    <row r="7" spans="1:31" ht="34.5" customHeight="1" x14ac:dyDescent="0.25">
      <c r="A7" s="1"/>
      <c r="B7" s="24" t="s">
        <v>25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8416673.959999999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0</v>
      </c>
      <c r="J12" s="21">
        <f>'12.01.2023TOTASERVDEC 2022'!J12+'13.01.2023CHELTIL04DEC2022'!I12</f>
        <v>2775666.99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0</v>
      </c>
      <c r="J13" s="21">
        <f>'12.01.2023TOTASERVDEC 2022'!J13+'13.01.2023CHELTIL04DEC2022'!I13</f>
        <v>436501.04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0</v>
      </c>
      <c r="J14" s="21">
        <f>'12.01.2023TOTASERVDEC 2022'!J14+'13.01.2023CHELTIL04DEC2022'!I14</f>
        <v>638710.4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167485.51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167485.51</v>
      </c>
      <c r="J15" s="21">
        <f>'12.01.2023TOTASERVDEC 2022'!J15+'13.01.2023CHELTIL04DEC2022'!I15</f>
        <v>347447.61000000004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167485.51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167485.51</v>
      </c>
      <c r="J16" s="21">
        <f>'12.01.2023TOTASERVDEC 2022'!J16+'13.01.2023CHELTIL04DEC2022'!I16</f>
        <v>4198326.04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4198326.04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2" workbookViewId="0">
      <selection activeCell="I16" sqref="I16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'12.01.2023SOLDDRG01-15DEC2022'!K3</f>
        <v>5203000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'12.01.2023SOLDDRG01-15DEC2022'!K4</f>
        <v>12615000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1172159.4699999997</v>
      </c>
    </row>
    <row r="7" spans="1:31" ht="34.5" customHeight="1" x14ac:dyDescent="0.25">
      <c r="A7" s="1"/>
      <c r="B7" s="24" t="s">
        <v>24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8584159.4699999988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f>'12.01.2023SERV DEC 2022'!B12+'12.01.2023SOLDDRG01-15DEC2022'!B12</f>
        <v>2376822.11</v>
      </c>
      <c r="C12" s="19">
        <f>'12.01.2023SERV DEC 2022'!C12+'12.01.2023SOLDDRG01-15DEC2022'!C12</f>
        <v>15745.35</v>
      </c>
      <c r="D12" s="19">
        <f>'12.01.2023SERV DEC 2022'!D12+'12.01.2023SOLDDRG01-15DEC2022'!D12</f>
        <v>0</v>
      </c>
      <c r="E12" s="19">
        <f>'12.01.2023SERV DEC 2022'!E12+'12.01.2023SOLDDRG01-15DEC2022'!E12</f>
        <v>114057.33</v>
      </c>
      <c r="F12" s="19">
        <f>'12.01.2023SERV DEC 2022'!F12+'12.01.2023SOLDDRG01-15DEC2022'!F12</f>
        <v>269042.2</v>
      </c>
      <c r="G12" s="19">
        <f>'12.01.2023SERV DEC 2022'!G12+'12.01.2023SOLDDRG01-15DEC2022'!G12</f>
        <v>0</v>
      </c>
      <c r="H12" s="19">
        <f>'12.01.2023SERV DEC 2022'!H12+'12.01.2023SOLDDRG01-15DEC2022'!H12</f>
        <v>0</v>
      </c>
      <c r="I12" s="20">
        <f>SUM(B12:H12)</f>
        <v>2775666.99</v>
      </c>
      <c r="J12" s="21">
        <f>'12.01.2023SERV DEC 2022'!J12</f>
        <v>2775666.99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f>'12.01.2023SERV DEC 2022'!B13+'12.01.2023SOLDDRG01-15DEC2022'!B13</f>
        <v>274506.71000000002</v>
      </c>
      <c r="C13" s="19">
        <f>'12.01.2023SERV DEC 2022'!C13+'12.01.2023SOLDDRG01-15DEC2022'!C13</f>
        <v>0</v>
      </c>
      <c r="D13" s="19">
        <f>'12.01.2023SERV DEC 2022'!D13+'12.01.2023SOLDDRG01-15DEC2022'!D13</f>
        <v>0</v>
      </c>
      <c r="E13" s="19">
        <f>'12.01.2023SERV DEC 2022'!E13+'12.01.2023SOLDDRG01-15DEC2022'!E13</f>
        <v>0</v>
      </c>
      <c r="F13" s="19">
        <f>'12.01.2023SERV DEC 2022'!F13+'12.01.2023SOLDDRG01-15DEC2022'!F13</f>
        <v>154755</v>
      </c>
      <c r="G13" s="19">
        <f>'12.01.2023SERV DEC 2022'!G13+'12.01.2023SOLDDRG01-15DEC2022'!G13</f>
        <v>5301</v>
      </c>
      <c r="H13" s="19">
        <f>'12.01.2023SERV DEC 2022'!H13+'12.01.2023SOLDDRG01-15DEC2022'!H13</f>
        <v>1938.33</v>
      </c>
      <c r="I13" s="20">
        <f>SUM(B13:H13)</f>
        <v>436501.04000000004</v>
      </c>
      <c r="J13" s="21">
        <f>'12.01.2023SERV DEC 2022'!J13</f>
        <v>436501.04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f>'12.01.2023SERV DEC 2022'!B14+'12.01.2023SOLDDRG01-15DEC2022'!B14</f>
        <v>371755.88</v>
      </c>
      <c r="C14" s="19">
        <f>'12.01.2023SERV DEC 2022'!C14+'12.01.2023SOLDDRG01-15DEC2022'!C14</f>
        <v>0</v>
      </c>
      <c r="D14" s="19">
        <f>'12.01.2023SERV DEC 2022'!D14+'12.01.2023SOLDDRG01-15DEC2022'!D14</f>
        <v>0</v>
      </c>
      <c r="E14" s="19">
        <f>'12.01.2023SERV DEC 2022'!E14+'12.01.2023SOLDDRG01-15DEC2022'!E14</f>
        <v>0</v>
      </c>
      <c r="F14" s="19">
        <f>'12.01.2023SERV DEC 2022'!F14+'12.01.2023SOLDDRG01-15DEC2022'!F14</f>
        <v>263021.52</v>
      </c>
      <c r="G14" s="19">
        <f>'12.01.2023SERV DEC 2022'!G14+'12.01.2023SOLDDRG01-15DEC2022'!G14</f>
        <v>3933</v>
      </c>
      <c r="H14" s="19">
        <f>'12.01.2023SERV DEC 2022'!H14+'12.01.2023SOLDDRG01-15DEC2022'!H14</f>
        <v>0</v>
      </c>
      <c r="I14" s="20">
        <f>SUM(B14:H14)</f>
        <v>638710.4</v>
      </c>
      <c r="J14" s="21">
        <f>'12.01.2023SERV DEC 2022'!J14</f>
        <v>638710.4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f>'12.01.2023SERV DEC 2022'!B15+'12.01.2023SOLDDRG01-15DEC2022'!B15</f>
        <v>85946.3</v>
      </c>
      <c r="C15" s="19">
        <f>'12.01.2023SERV DEC 2022'!C15+'12.01.2023SOLDDRG01-15DEC2022'!C15</f>
        <v>334.53</v>
      </c>
      <c r="D15" s="19">
        <f>'12.01.2023SERV DEC 2022'!D15+'12.01.2023SOLDDRG01-15DEC2022'!D15</f>
        <v>0</v>
      </c>
      <c r="E15" s="19">
        <f>'12.01.2023SERV DEC 2022'!E15+'12.01.2023SOLDDRG01-15DEC2022'!E15</f>
        <v>0</v>
      </c>
      <c r="F15" s="19">
        <f>'12.01.2023SERV DEC 2022'!F15+'12.01.2023SOLDDRG01-15DEC2022'!F15</f>
        <v>91287.27</v>
      </c>
      <c r="G15" s="19">
        <f>'12.01.2023SERV DEC 2022'!G15+'12.01.2023SOLDDRG01-15DEC2022'!G15</f>
        <v>2394</v>
      </c>
      <c r="H15" s="19">
        <f>'12.01.2023SERV DEC 2022'!H15+'12.01.2023SOLDDRG01-15DEC2022'!H15</f>
        <v>0</v>
      </c>
      <c r="I15" s="20">
        <f>SUM(B15:H15)</f>
        <v>179962.1</v>
      </c>
      <c r="J15" s="21">
        <f>'12.01.2023SERV DEC 2022'!J15</f>
        <v>179962.10000000003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3109030.9999999995</v>
      </c>
      <c r="C16" s="11">
        <f t="shared" ref="C16:H16" si="0">SUM(C12:C15)</f>
        <v>16079.880000000001</v>
      </c>
      <c r="D16" s="11">
        <f t="shared" si="0"/>
        <v>0</v>
      </c>
      <c r="E16" s="11">
        <f t="shared" si="0"/>
        <v>114057.33</v>
      </c>
      <c r="F16" s="11">
        <f t="shared" si="0"/>
        <v>778105.99</v>
      </c>
      <c r="G16" s="11">
        <f t="shared" si="0"/>
        <v>11628</v>
      </c>
      <c r="H16" s="11">
        <f t="shared" si="0"/>
        <v>1938.33</v>
      </c>
      <c r="I16" s="11">
        <f>SUM(I12:I15)</f>
        <v>4030840.5300000003</v>
      </c>
      <c r="J16" s="21">
        <f>'12.01.2023SERV DEC 2022'!J16</f>
        <v>4030840.5300000003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4030840.5300000003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J13" sqref="J13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'12.01.2023SOLDDRG01-15DEC2022'!K6</f>
        <v>4170233.38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'12.01.2023SOLDDRG01-15DEC2022'!K7</f>
        <v>11582233.379999999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1172159.4699999997</v>
      </c>
    </row>
    <row r="7" spans="1:31" ht="34.5" customHeight="1" x14ac:dyDescent="0.25">
      <c r="A7" s="1"/>
      <c r="B7" s="24" t="s">
        <v>23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8584159.4699999988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1672848.68</v>
      </c>
      <c r="C12" s="19">
        <v>15745.35</v>
      </c>
      <c r="D12" s="19">
        <v>0</v>
      </c>
      <c r="E12" s="19">
        <v>114057.33</v>
      </c>
      <c r="F12" s="19">
        <v>269042.2</v>
      </c>
      <c r="G12" s="19">
        <v>0</v>
      </c>
      <c r="H12" s="19">
        <v>0</v>
      </c>
      <c r="I12" s="20">
        <f>SUM(B12:H12)</f>
        <v>2071693.56</v>
      </c>
      <c r="J12" s="21">
        <f>'12.01.2023SOLDDRG01-15DEC2022'!J12+'12.01.2023SERV DEC 2022'!I12</f>
        <v>2775666.99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162011.35</v>
      </c>
      <c r="C13" s="19">
        <v>0</v>
      </c>
      <c r="D13" s="19">
        <v>0</v>
      </c>
      <c r="E13" s="19">
        <v>0</v>
      </c>
      <c r="F13" s="19">
        <v>154755</v>
      </c>
      <c r="G13" s="19">
        <v>5301</v>
      </c>
      <c r="H13" s="19">
        <v>1938.33</v>
      </c>
      <c r="I13" s="20">
        <f>SUM(B13:H13)</f>
        <v>324005.68</v>
      </c>
      <c r="J13" s="21">
        <f>'12.01.2023SOLDDRG01-15DEC2022'!J13+'12.01.2023SERV DEC 2022'!I13</f>
        <v>436501.04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198997.07</v>
      </c>
      <c r="C14" s="19">
        <v>0</v>
      </c>
      <c r="D14" s="19">
        <v>0</v>
      </c>
      <c r="E14" s="19">
        <v>0</v>
      </c>
      <c r="F14" s="19">
        <v>263021.52</v>
      </c>
      <c r="G14" s="19">
        <v>3933</v>
      </c>
      <c r="H14" s="19">
        <v>0</v>
      </c>
      <c r="I14" s="20">
        <f>SUM(B14:H14)</f>
        <v>465951.59</v>
      </c>
      <c r="J14" s="21">
        <f>'12.01.2023SOLDDRG01-15DEC2022'!J14+'12.01.2023SERV DEC 2022'!I14</f>
        <v>638710.4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42407.28</v>
      </c>
      <c r="C15" s="19">
        <v>334.53</v>
      </c>
      <c r="D15" s="19">
        <v>0</v>
      </c>
      <c r="E15" s="19">
        <v>0</v>
      </c>
      <c r="F15" s="19">
        <v>91287.27</v>
      </c>
      <c r="G15" s="19">
        <v>2394</v>
      </c>
      <c r="H15" s="19">
        <v>0</v>
      </c>
      <c r="I15" s="20">
        <f>SUM(B15:H15)</f>
        <v>136423.08000000002</v>
      </c>
      <c r="J15" s="21">
        <f>'12.01.2023SOLDDRG01-15DEC2022'!J15+'12.01.2023SERV DEC 2022'!I15</f>
        <v>179962.10000000003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2076264.3800000001</v>
      </c>
      <c r="C16" s="11">
        <f t="shared" ref="C16:H16" si="0">SUM(C12:C15)</f>
        <v>16079.880000000001</v>
      </c>
      <c r="D16" s="11">
        <f t="shared" si="0"/>
        <v>0</v>
      </c>
      <c r="E16" s="11">
        <f t="shared" si="0"/>
        <v>114057.33</v>
      </c>
      <c r="F16" s="11">
        <f t="shared" si="0"/>
        <v>778105.99</v>
      </c>
      <c r="G16" s="11">
        <f t="shared" si="0"/>
        <v>11628</v>
      </c>
      <c r="H16" s="11">
        <f t="shared" si="0"/>
        <v>1938.33</v>
      </c>
      <c r="I16" s="11">
        <f>SUM(I12:I15)</f>
        <v>2998073.91</v>
      </c>
      <c r="J16" s="21">
        <f>'12.01.2023SOLDDRG01-15DEC2022'!J16+'12.01.2023SERV DEC 2022'!I16</f>
        <v>4030840.5300000003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4030840.5300000003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K3" sqref="K3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v>5203000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v>12615000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4170233.38</v>
      </c>
    </row>
    <row r="7" spans="1:31" ht="34.5" customHeight="1" x14ac:dyDescent="0.25">
      <c r="A7" s="1"/>
      <c r="B7" s="24" t="s">
        <v>22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11582233.379999999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703973.43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703973.43</v>
      </c>
      <c r="J12" s="21">
        <f>I12</f>
        <v>703973.43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112495.36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>SUM(B13:H13)</f>
        <v>112495.36</v>
      </c>
      <c r="J13" s="21">
        <f t="shared" ref="J13:J16" si="0">I13</f>
        <v>112495.36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172758.81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>SUM(B14:H14)</f>
        <v>172758.81</v>
      </c>
      <c r="J14" s="21">
        <f t="shared" si="0"/>
        <v>172758.81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43539.020000000004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f>SUM(B15:H15)</f>
        <v>43539.020000000004</v>
      </c>
      <c r="J15" s="21">
        <f t="shared" si="0"/>
        <v>43539.020000000004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1032766.6200000001</v>
      </c>
      <c r="C16" s="11">
        <f t="shared" ref="C16:H16" si="1">SUM(C12:C15)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>SUM(I12:I15)</f>
        <v>1032766.6200000001</v>
      </c>
      <c r="J16" s="21">
        <f t="shared" si="0"/>
        <v>1032766.6200000001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1032766.6200000001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4" workbookViewId="0">
      <selection activeCell="F24" sqref="F24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'13.03.2023SOLDL01-15FEB2023'!K3</f>
        <v>5807500.0000000009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'13.03.2023SOLDL01-15FEB2023'!K4</f>
        <v>12994586.640000001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426662.60000000149</v>
      </c>
    </row>
    <row r="7" spans="1:31" ht="34.5" customHeight="1" x14ac:dyDescent="0.25">
      <c r="A7" s="1"/>
      <c r="B7" s="24" t="s">
        <v>37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7613749.2400000012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f>'13.03.2023SOLDL01-15FEB2023'!B12+'13.03.2023SERVFEB2023 '!B12</f>
        <v>3089564.2199999997</v>
      </c>
      <c r="C12" s="19">
        <f>'13.03.2023SOLDL01-15FEB2023'!C12+'13.03.2023SERVFEB2023 '!C12</f>
        <v>1708.28</v>
      </c>
      <c r="D12" s="19">
        <f>'13.03.2023SOLDL01-15FEB2023'!D12+'13.03.2023SERVFEB2023 '!D12</f>
        <v>0</v>
      </c>
      <c r="E12" s="19">
        <f>'13.03.2023SOLDL01-15FEB2023'!E12+'13.03.2023SERVFEB2023 '!E12</f>
        <v>90103.46</v>
      </c>
      <c r="F12" s="19">
        <f>'13.03.2023SOLDL01-15FEB2023'!F12+'13.03.2023SERVFEB2023 '!F12</f>
        <v>396283.14</v>
      </c>
      <c r="G12" s="19">
        <f>'13.03.2023SOLDL01-15FEB2023'!G12+'13.03.2023SERVFEB2023 '!G12</f>
        <v>0</v>
      </c>
      <c r="H12" s="19">
        <f>'13.03.2023SOLDL01-15FEB2023'!H12+'13.03.2023SERVFEB2023 '!H12</f>
        <v>0</v>
      </c>
      <c r="I12" s="20">
        <f>SUM(B12:H12)</f>
        <v>3577659.0999999996</v>
      </c>
      <c r="J12" s="21">
        <f>'13.03.2023SERVFEB2023 '!J12</f>
        <v>10830237.9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f>'13.03.2023SOLDL01-15FEB2023'!B13+'13.03.2023SERVFEB2023 '!B13</f>
        <v>536164.52999999991</v>
      </c>
      <c r="C13" s="19">
        <f>'13.03.2023SOLDL01-15FEB2023'!C13+'13.03.2023SERVFEB2023 '!C13</f>
        <v>1130.67</v>
      </c>
      <c r="D13" s="19">
        <f>'13.03.2023SOLDL01-15FEB2023'!D13+'13.03.2023SERVFEB2023 '!D13</f>
        <v>0</v>
      </c>
      <c r="E13" s="19">
        <f>'13.03.2023SOLDL01-15FEB2023'!E13+'13.03.2023SERVFEB2023 '!E13</f>
        <v>0</v>
      </c>
      <c r="F13" s="19">
        <f>'13.03.2023SOLDL01-15FEB2023'!F13+'13.03.2023SERVFEB2023 '!F13</f>
        <v>189469.64</v>
      </c>
      <c r="G13" s="19">
        <f>'13.03.2023SOLDL01-15FEB2023'!G13+'13.03.2023SERVFEB2023 '!G13</f>
        <v>3171.04</v>
      </c>
      <c r="H13" s="19">
        <f>'13.03.2023SOLDL01-15FEB2023'!H13+'13.03.2023SERVFEB2023 '!H13</f>
        <v>1507.59</v>
      </c>
      <c r="I13" s="20">
        <f>SUM(B13:H13)</f>
        <v>731443.47</v>
      </c>
      <c r="J13" s="21">
        <f>'13.03.2023SERVFEB2023 '!J13</f>
        <v>2221652.34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f>'13.03.2023SOLDL01-15FEB2023'!B14+'13.03.2023SERVFEB2023 '!B14</f>
        <v>510084.55</v>
      </c>
      <c r="C14" s="19">
        <f>'13.03.2023SOLDL01-15FEB2023'!C14+'13.03.2023SERVFEB2023 '!C14</f>
        <v>904.57</v>
      </c>
      <c r="D14" s="19">
        <f>'13.03.2023SOLDL01-15FEB2023'!D14+'13.03.2023SERVFEB2023 '!D14</f>
        <v>0</v>
      </c>
      <c r="E14" s="19">
        <f>'13.03.2023SOLDL01-15FEB2023'!E14+'13.03.2023SERVFEB2023 '!E14</f>
        <v>0</v>
      </c>
      <c r="F14" s="19">
        <f>'13.03.2023SOLDL01-15FEB2023'!F14+'13.03.2023SERVFEB2023 '!F14</f>
        <v>275854.65000000002</v>
      </c>
      <c r="G14" s="19">
        <f>'13.03.2023SOLDL01-15FEB2023'!G14+'13.03.2023SERVFEB2023 '!G14</f>
        <v>1387.33</v>
      </c>
      <c r="H14" s="19">
        <f>'13.03.2023SOLDL01-15FEB2023'!H14+'13.03.2023SERVFEB2023 '!H14</f>
        <v>0</v>
      </c>
      <c r="I14" s="20">
        <f>SUM(B14:H14)</f>
        <v>788231.1</v>
      </c>
      <c r="J14" s="21">
        <f>'13.03.2023SERVFEB2023 '!J14</f>
        <v>2646064.4200000004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f>'13.03.2023SOLDL01-15FEB2023'!B15+'13.03.2023SERVFEB2023 '!B15</f>
        <v>175824.31</v>
      </c>
      <c r="C15" s="19">
        <f>'13.03.2023SOLDL01-15FEB2023'!C15+'13.03.2023SERVFEB2023 '!C15</f>
        <v>0</v>
      </c>
      <c r="D15" s="19">
        <f>'13.03.2023SOLDL01-15FEB2023'!D15+'13.03.2023SERVFEB2023 '!D15</f>
        <v>0</v>
      </c>
      <c r="E15" s="19">
        <f>'13.03.2023SOLDL01-15FEB2023'!E15+'13.03.2023SERVFEB2023 '!E15</f>
        <v>0</v>
      </c>
      <c r="F15" s="19">
        <f>'13.03.2023SOLDL01-15FEB2023'!F15+'13.03.2023SERVFEB2023 '!F15</f>
        <v>107084.85</v>
      </c>
      <c r="G15" s="19">
        <f>'13.03.2023SOLDL01-15FEB2023'!G15+'13.03.2023SERVFEB2023 '!G15</f>
        <v>594.57000000000005</v>
      </c>
      <c r="H15" s="19">
        <f>'13.03.2023SOLDL01-15FEB2023'!H15+'13.03.2023SERVFEB2023 '!H15</f>
        <v>0</v>
      </c>
      <c r="I15" s="20">
        <f>SUM(B15:H15)</f>
        <v>283503.73000000004</v>
      </c>
      <c r="J15" s="21">
        <f>'13.03.2023SERVFEB2023 '!J15</f>
        <v>1027682.7400000002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4311637.6099999994</v>
      </c>
      <c r="C16" s="11">
        <f t="shared" ref="C16:H16" si="0">SUM(C12:C15)</f>
        <v>3743.52</v>
      </c>
      <c r="D16" s="11">
        <f t="shared" si="0"/>
        <v>0</v>
      </c>
      <c r="E16" s="11">
        <f t="shared" si="0"/>
        <v>90103.46</v>
      </c>
      <c r="F16" s="11">
        <f t="shared" si="0"/>
        <v>968692.28</v>
      </c>
      <c r="G16" s="11">
        <f t="shared" si="0"/>
        <v>5152.9399999999996</v>
      </c>
      <c r="H16" s="11">
        <f t="shared" si="0"/>
        <v>1507.59</v>
      </c>
      <c r="I16" s="11">
        <f>SUM(I12:I15)</f>
        <v>5380837.3999999994</v>
      </c>
      <c r="J16" s="21">
        <f>'13.03.2023SERVFEB2023 '!J16</f>
        <v>16725637.399999997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16725637.399999997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J16" sqref="J16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'13.03.2023SOLDL01-15FEB2023'!K6</f>
        <v>3520391.3800000008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'13.03.2023SOLDL01-15FEB2023'!K7</f>
        <v>10707478.02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426662.60000000102</v>
      </c>
    </row>
    <row r="7" spans="1:31" ht="34.5" customHeight="1" x14ac:dyDescent="0.25">
      <c r="A7" s="1"/>
      <c r="B7" s="24" t="s">
        <v>36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7613749.2400000002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v>1466059.63</v>
      </c>
      <c r="C12" s="19">
        <v>1708.28</v>
      </c>
      <c r="D12" s="19">
        <v>0</v>
      </c>
      <c r="E12" s="19">
        <v>90103.46</v>
      </c>
      <c r="F12" s="19">
        <v>396283.14</v>
      </c>
      <c r="G12" s="19">
        <v>0</v>
      </c>
      <c r="H12" s="19">
        <v>0</v>
      </c>
      <c r="I12" s="20">
        <f>SUM(B12:H12)</f>
        <v>1954154.5099999998</v>
      </c>
      <c r="J12" s="21">
        <f>'13.03.2023SOLDL01-15FEB2023'!J12+'13.03.2023SERVFEB2023 '!I12</f>
        <v>10830237.9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254091.33</v>
      </c>
      <c r="C13" s="19">
        <v>1130.67</v>
      </c>
      <c r="D13" s="19">
        <f>'13.02.2023SERVIAN2023'!D13+'13.02.20231%ATI2022SOLD'!D13</f>
        <v>0</v>
      </c>
      <c r="E13" s="19">
        <f>'13.02.2023SERVIAN2023'!E13+'13.02.20231%ATI2022SOLD'!E13</f>
        <v>0</v>
      </c>
      <c r="F13" s="19">
        <v>189469.64</v>
      </c>
      <c r="G13" s="19">
        <v>3171.04</v>
      </c>
      <c r="H13" s="19">
        <v>1507.59</v>
      </c>
      <c r="I13" s="20">
        <f>SUM(B13:H13)</f>
        <v>449370.27</v>
      </c>
      <c r="J13" s="21">
        <f>'13.03.2023SOLDL01-15FEB2023'!J13+'13.03.2023SERVFEB2023 '!I13</f>
        <v>2221652.34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212883.13</v>
      </c>
      <c r="C14" s="19">
        <v>904.57</v>
      </c>
      <c r="D14" s="19">
        <f>'13.02.2023SERVIAN2023'!D14+'13.02.20231%ATI2022SOLD'!D14</f>
        <v>0</v>
      </c>
      <c r="E14" s="19">
        <f>'13.02.2023SERVIAN2023'!E14+'13.02.20231%ATI2022SOLD'!E14</f>
        <v>0</v>
      </c>
      <c r="F14" s="19">
        <v>275854.65000000002</v>
      </c>
      <c r="G14" s="19">
        <v>1387.33</v>
      </c>
      <c r="H14" s="19">
        <f>'13.02.2023SERVIAN2023'!H14+'13.02.20231%ATI2022SOLD'!H14</f>
        <v>0</v>
      </c>
      <c r="I14" s="20">
        <f>SUM(B14:H14)</f>
        <v>491029.68000000005</v>
      </c>
      <c r="J14" s="21">
        <f>'13.03.2023SOLDL01-15FEB2023'!J14+'13.03.2023SERVFEB2023 '!I14</f>
        <v>2646064.4200000004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91494.9</v>
      </c>
      <c r="C15" s="19">
        <f>'13.02.2023SERVIAN2023'!C15+'13.02.20231%ATI2022SOLD'!C15</f>
        <v>0</v>
      </c>
      <c r="D15" s="19">
        <f>'13.02.2023SERVIAN2023'!D15+'13.02.20231%ATI2022SOLD'!D15</f>
        <v>0</v>
      </c>
      <c r="E15" s="19">
        <f>'13.02.2023SERVIAN2023'!E15+'13.02.20231%ATI2022SOLD'!E15</f>
        <v>0</v>
      </c>
      <c r="F15" s="19">
        <v>107084.85</v>
      </c>
      <c r="G15" s="19">
        <v>594.57000000000005</v>
      </c>
      <c r="H15" s="19">
        <f>'13.02.2023SERVIAN2023'!H15+'13.02.20231%ATI2022SOLD'!H15</f>
        <v>0</v>
      </c>
      <c r="I15" s="20">
        <f>SUM(B15:H15)</f>
        <v>199174.32</v>
      </c>
      <c r="J15" s="21">
        <f>'13.03.2023SOLDL01-15FEB2023'!J15+'13.03.2023SERVFEB2023 '!I15</f>
        <v>1027682.7400000002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2024528.9899999998</v>
      </c>
      <c r="C16" s="11">
        <f t="shared" ref="C16:H16" si="0">SUM(C12:C15)</f>
        <v>3743.52</v>
      </c>
      <c r="D16" s="11">
        <f t="shared" si="0"/>
        <v>0</v>
      </c>
      <c r="E16" s="11">
        <f t="shared" si="0"/>
        <v>90103.46</v>
      </c>
      <c r="F16" s="11">
        <f t="shared" si="0"/>
        <v>968692.28</v>
      </c>
      <c r="G16" s="11">
        <f t="shared" si="0"/>
        <v>5152.9399999999996</v>
      </c>
      <c r="H16" s="11">
        <f t="shared" si="0"/>
        <v>1507.59</v>
      </c>
      <c r="I16" s="11">
        <f>SUM(I12:I15)</f>
        <v>3093728.78</v>
      </c>
      <c r="J16" s="21">
        <f>'13.03.2023SOLDL01-15FEB2023'!J16+'13.03.2023SERVFEB2023 '!I16</f>
        <v>16725637.399999997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16725637.399999997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B15" sqref="B15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'27.02.2023PARTIAL01-15FEB2023'!K6+5807500</f>
        <v>5807500.0000000009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'27.02.2023PARTIAL01-15FEB2023'!K7+11724386.64</f>
        <v>12994586.640000001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3520391.3800000008</v>
      </c>
    </row>
    <row r="7" spans="1:31" ht="34.5" customHeight="1" x14ac:dyDescent="0.25">
      <c r="A7" s="1"/>
      <c r="B7" s="24" t="s">
        <v>35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10707478.02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v>1623504.59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1623504.59</v>
      </c>
      <c r="J12" s="21">
        <f>'27.02.2023PARTIAL01-15FEB2023'!J12+'13.03.2023SOLDL01-15FEB2023'!I12</f>
        <v>8876083.3900000006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282073.19999999995</v>
      </c>
      <c r="C13" s="19">
        <f>'13.02.2023SERVIAN2023'!C13+'13.02.20231%ATI2022SOLD'!C13</f>
        <v>0</v>
      </c>
      <c r="D13" s="19">
        <f>'13.02.2023SERVIAN2023'!D13+'13.02.20231%ATI2022SOLD'!D13</f>
        <v>0</v>
      </c>
      <c r="E13" s="19">
        <f>'13.02.2023SERVIAN2023'!E13+'13.02.20231%ATI2022SOLD'!E13</f>
        <v>0</v>
      </c>
      <c r="F13" s="19">
        <v>0</v>
      </c>
      <c r="G13" s="19">
        <v>0</v>
      </c>
      <c r="H13" s="19">
        <v>0</v>
      </c>
      <c r="I13" s="20">
        <f>SUM(B13:H13)</f>
        <v>282073.19999999995</v>
      </c>
      <c r="J13" s="21">
        <f>'27.02.2023PARTIAL01-15FEB2023'!J13+'13.03.2023SOLDL01-15FEB2023'!I13</f>
        <v>1772282.0699999998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297201.42</v>
      </c>
      <c r="C14" s="19">
        <f>'13.02.2023SERVIAN2023'!C14+'13.02.20231%ATI2022SOLD'!C14</f>
        <v>0</v>
      </c>
      <c r="D14" s="19">
        <f>'13.02.2023SERVIAN2023'!D14+'13.02.20231%ATI2022SOLD'!D14</f>
        <v>0</v>
      </c>
      <c r="E14" s="19">
        <f>'13.02.2023SERVIAN2023'!E14+'13.02.20231%ATI2022SOLD'!E14</f>
        <v>0</v>
      </c>
      <c r="F14" s="19">
        <v>0</v>
      </c>
      <c r="G14" s="19">
        <v>0</v>
      </c>
      <c r="H14" s="19">
        <f>'13.02.2023SERVIAN2023'!H14+'13.02.20231%ATI2022SOLD'!H14</f>
        <v>0</v>
      </c>
      <c r="I14" s="20">
        <f>SUM(B14:H14)</f>
        <v>297201.42</v>
      </c>
      <c r="J14" s="21">
        <f>'27.02.2023PARTIAL01-15FEB2023'!J14+'13.03.2023SOLDL01-15FEB2023'!I14</f>
        <v>2155034.7400000002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84329.41</v>
      </c>
      <c r="C15" s="19">
        <f>'13.02.2023SERVIAN2023'!C15+'13.02.20231%ATI2022SOLD'!C15</f>
        <v>0</v>
      </c>
      <c r="D15" s="19">
        <f>'13.02.2023SERVIAN2023'!D15+'13.02.20231%ATI2022SOLD'!D15</f>
        <v>0</v>
      </c>
      <c r="E15" s="19">
        <f>'13.02.2023SERVIAN2023'!E15+'13.02.20231%ATI2022SOLD'!E15</f>
        <v>0</v>
      </c>
      <c r="F15" s="19">
        <v>0</v>
      </c>
      <c r="G15" s="19">
        <v>0</v>
      </c>
      <c r="H15" s="19">
        <f>'13.02.2023SERVIAN2023'!H15+'13.02.20231%ATI2022SOLD'!H15</f>
        <v>0</v>
      </c>
      <c r="I15" s="20">
        <f>SUM(B15:H15)</f>
        <v>84329.41</v>
      </c>
      <c r="J15" s="21">
        <f>'27.02.2023PARTIAL01-15FEB2023'!J15+'13.03.2023SOLDL01-15FEB2023'!I15</f>
        <v>828508.42000000016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2287108.62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2287108.62</v>
      </c>
      <c r="J16" s="21">
        <f>'27.02.2023PARTIAL01-15FEB2023'!J16+'13.03.2023SOLDL01-15FEB2023'!I16</f>
        <v>13631908.619999997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13631908.619999997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B7" sqref="B7:I7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'13.02.2023TOTAL'!K6</f>
        <v>292426.77000000048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'13.02.2023TOTAL'!K7</f>
        <v>1562626.7700000005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5.2386894822120667E-10</v>
      </c>
    </row>
    <row r="7" spans="1:31" ht="34.5" customHeight="1" x14ac:dyDescent="0.25">
      <c r="A7" s="1"/>
      <c r="B7" s="24" t="s">
        <v>34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1270200.0000000005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v>207579.21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>SUM(B12:H12)</f>
        <v>207579.21</v>
      </c>
      <c r="J12" s="21">
        <f>'13.02.2023TOTAL'!J12+B12</f>
        <v>7252578.7999999998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36065.519999999997</v>
      </c>
      <c r="C13" s="19">
        <f>'13.02.2023SERVIAN2023'!C13+'13.02.20231%ATI2022SOLD'!C13</f>
        <v>0</v>
      </c>
      <c r="D13" s="19">
        <f>'13.02.2023SERVIAN2023'!D13+'13.02.20231%ATI2022SOLD'!D13</f>
        <v>0</v>
      </c>
      <c r="E13" s="19">
        <f>'13.02.2023SERVIAN2023'!E13+'13.02.20231%ATI2022SOLD'!E13</f>
        <v>0</v>
      </c>
      <c r="F13" s="19">
        <v>0</v>
      </c>
      <c r="G13" s="19">
        <v>0</v>
      </c>
      <c r="H13" s="19">
        <v>0</v>
      </c>
      <c r="I13" s="20">
        <f>SUM(B13:H13)</f>
        <v>36065.519999999997</v>
      </c>
      <c r="J13" s="21">
        <f>'13.02.2023TOTAL'!J13+B13</f>
        <v>1490208.8699999999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37999.79</v>
      </c>
      <c r="C14" s="19">
        <f>'13.02.2023SERVIAN2023'!C14+'13.02.20231%ATI2022SOLD'!C14</f>
        <v>0</v>
      </c>
      <c r="D14" s="19">
        <f>'13.02.2023SERVIAN2023'!D14+'13.02.20231%ATI2022SOLD'!D14</f>
        <v>0</v>
      </c>
      <c r="E14" s="19">
        <f>'13.02.2023SERVIAN2023'!E14+'13.02.20231%ATI2022SOLD'!E14</f>
        <v>0</v>
      </c>
      <c r="F14" s="19">
        <v>0</v>
      </c>
      <c r="G14" s="19">
        <v>0</v>
      </c>
      <c r="H14" s="19">
        <f>'13.02.2023SERVIAN2023'!H14+'13.02.20231%ATI2022SOLD'!H14</f>
        <v>0</v>
      </c>
      <c r="I14" s="20">
        <f>SUM(B14:H14)</f>
        <v>37999.79</v>
      </c>
      <c r="J14" s="21">
        <f>'13.02.2023TOTAL'!J14+B14</f>
        <v>1857833.32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10782.25</v>
      </c>
      <c r="C15" s="19">
        <f>'13.02.2023SERVIAN2023'!C15+'13.02.20231%ATI2022SOLD'!C15</f>
        <v>0</v>
      </c>
      <c r="D15" s="19">
        <f>'13.02.2023SERVIAN2023'!D15+'13.02.20231%ATI2022SOLD'!D15</f>
        <v>0</v>
      </c>
      <c r="E15" s="19">
        <f>'13.02.2023SERVIAN2023'!E15+'13.02.20231%ATI2022SOLD'!E15</f>
        <v>0</v>
      </c>
      <c r="F15" s="19">
        <v>0</v>
      </c>
      <c r="G15" s="19">
        <v>0</v>
      </c>
      <c r="H15" s="19">
        <f>'13.02.2023SERVIAN2023'!H15+'13.02.20231%ATI2022SOLD'!H15</f>
        <v>0</v>
      </c>
      <c r="I15" s="20">
        <f>SUM(B15:H15)</f>
        <v>10782.25</v>
      </c>
      <c r="J15" s="21">
        <f>'13.02.2023TOTAL'!J15+B15</f>
        <v>744179.01000000013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292426.76999999996</v>
      </c>
      <c r="C16" s="11">
        <f t="shared" ref="C16:H16" si="0">SUM(C12:C15)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292426.76999999996</v>
      </c>
      <c r="J16" s="21">
        <f>'13.02.2023TOTAL'!J16+'27.02.2023PARTIAL01-15FEB2023'!I16</f>
        <v>11344799.999999998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11344799.999999998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J16" sqref="J16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'13.02.2023SERVIAN2023'!K3</f>
        <v>6102453.3600000003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'13.02.2023SERVIAN2023'!K4</f>
        <v>7372653.3600000003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4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'13.02.2023SERVIAN2023'!K6</f>
        <v>292426.77000000048</v>
      </c>
    </row>
    <row r="7" spans="1:31" ht="34.5" customHeight="1" x14ac:dyDescent="0.25">
      <c r="A7" s="1"/>
      <c r="B7" s="24" t="s">
        <v>33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'13.02.2023SERVIAN2023'!K7</f>
        <v>1562626.7700000005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f>'13.02.2023SERVIAN2023'!B12+'13.02.20231%ATI2022SOLD'!B12</f>
        <v>3280215.64</v>
      </c>
      <c r="C12" s="19">
        <f>'13.02.2023SERVIAN2023'!C12+'13.02.20231%ATI2022SOLD'!C12</f>
        <v>20685.5</v>
      </c>
      <c r="D12" s="19">
        <f>'13.02.2023SERVIAN2023'!D12+'13.02.20231%ATI2022SOLD'!D12</f>
        <v>39346.639999999999</v>
      </c>
      <c r="E12" s="19">
        <f>'13.02.2023SERVIAN2023'!E12+'13.02.20231%ATI2022SOLD'!E12</f>
        <v>103768.61</v>
      </c>
      <c r="F12" s="19">
        <f>'13.02.2023SERVIAN2023'!F12+'13.02.20231%ATI2022SOLD'!F12</f>
        <v>405862.86</v>
      </c>
      <c r="G12" s="19">
        <f>'13.02.2023SERVIAN2023'!G12+'13.02.20231%ATI2022SOLD'!G12</f>
        <v>0</v>
      </c>
      <c r="H12" s="19">
        <f>'13.02.2023SERVIAN2023'!H12+'13.02.20231%ATI2022SOLD'!H12</f>
        <v>0</v>
      </c>
      <c r="I12" s="20">
        <f>SUM(B12:H12)</f>
        <v>3849879.25</v>
      </c>
      <c r="J12" s="21">
        <f>'13.02.2023SERVIAN2023'!J12</f>
        <v>7044999.5899999999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f>'13.02.2023SERVIAN2023'!B13+'13.02.20231%ATI2022SOLD'!B13</f>
        <v>540364.78</v>
      </c>
      <c r="C13" s="19">
        <f>'13.02.2023SERVIAN2023'!C13+'13.02.20231%ATI2022SOLD'!C13</f>
        <v>0</v>
      </c>
      <c r="D13" s="19">
        <f>'13.02.2023SERVIAN2023'!D13+'13.02.20231%ATI2022SOLD'!D13</f>
        <v>0</v>
      </c>
      <c r="E13" s="19">
        <f>'13.02.2023SERVIAN2023'!E13+'13.02.20231%ATI2022SOLD'!E13</f>
        <v>0</v>
      </c>
      <c r="F13" s="19">
        <f>'13.02.2023SERVIAN2023'!F13+'13.02.20231%ATI2022SOLD'!F13</f>
        <v>201955.61</v>
      </c>
      <c r="G13" s="19">
        <f>'13.02.2023SERVIAN2023'!G13+'13.02.20231%ATI2022SOLD'!G13</f>
        <v>6342.08</v>
      </c>
      <c r="H13" s="19">
        <f>'13.02.2023SERVIAN2023'!H13+'13.02.20231%ATI2022SOLD'!H13</f>
        <v>215.37</v>
      </c>
      <c r="I13" s="20">
        <f>SUM(B13:H13)</f>
        <v>748877.84</v>
      </c>
      <c r="J13" s="21">
        <f>'13.02.2023SERVIAN2023'!J13</f>
        <v>1454143.3499999999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f>'13.02.2023SERVIAN2023'!B14+'13.02.20231%ATI2022SOLD'!B14</f>
        <v>575603.16</v>
      </c>
      <c r="C14" s="19">
        <f>'13.02.2023SERVIAN2023'!C14+'13.02.20231%ATI2022SOLD'!C14</f>
        <v>0</v>
      </c>
      <c r="D14" s="19">
        <f>'13.02.2023SERVIAN2023'!D14+'13.02.20231%ATI2022SOLD'!D14</f>
        <v>0</v>
      </c>
      <c r="E14" s="19">
        <f>'13.02.2023SERVIAN2023'!E14+'13.02.20231%ATI2022SOLD'!E14</f>
        <v>0</v>
      </c>
      <c r="F14" s="19">
        <f>'13.02.2023SERVIAN2023'!F14+'13.02.20231%ATI2022SOLD'!F14</f>
        <v>330258.73</v>
      </c>
      <c r="G14" s="19">
        <f>'13.02.2023SERVIAN2023'!G14+'13.02.20231%ATI2022SOLD'!G14</f>
        <v>850.57</v>
      </c>
      <c r="H14" s="19">
        <f>'13.02.2023SERVIAN2023'!H14+'13.02.20231%ATI2022SOLD'!H14</f>
        <v>0</v>
      </c>
      <c r="I14" s="20">
        <f>SUM(B14:H14)</f>
        <v>906712.46</v>
      </c>
      <c r="J14" s="21">
        <f>'13.02.2023SERVIAN2023'!J14</f>
        <v>1819833.53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f>'13.02.2023SERVIAN2023'!B15+'13.02.20231%ATI2022SOLD'!B15</f>
        <v>213074.89</v>
      </c>
      <c r="C15" s="19">
        <f>'13.02.2023SERVIAN2023'!C15+'13.02.20231%ATI2022SOLD'!C15</f>
        <v>0</v>
      </c>
      <c r="D15" s="19">
        <f>'13.02.2023SERVIAN2023'!D15+'13.02.20231%ATI2022SOLD'!D15</f>
        <v>0</v>
      </c>
      <c r="E15" s="19">
        <f>'13.02.2023SERVIAN2023'!E15+'13.02.20231%ATI2022SOLD'!E15</f>
        <v>0</v>
      </c>
      <c r="F15" s="19">
        <f>'13.02.2023SERVIAN2023'!F15+'13.02.20231%ATI2022SOLD'!F15</f>
        <v>128846.89</v>
      </c>
      <c r="G15" s="19">
        <f>'13.02.2023SERVIAN2023'!G15+'13.02.20231%ATI2022SOLD'!G15</f>
        <v>1981.9</v>
      </c>
      <c r="H15" s="19">
        <f>'13.02.2023SERVIAN2023'!H15+'13.02.20231%ATI2022SOLD'!H15</f>
        <v>0</v>
      </c>
      <c r="I15" s="20">
        <f>SUM(B15:H15)</f>
        <v>343903.68000000005</v>
      </c>
      <c r="J15" s="21">
        <f>'13.02.2023SERVIAN2023'!J15</f>
        <v>733396.76000000013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4609258.47</v>
      </c>
      <c r="C16" s="11">
        <f t="shared" ref="C16:H16" si="0">SUM(C12:C15)</f>
        <v>20685.5</v>
      </c>
      <c r="D16" s="11">
        <f t="shared" si="0"/>
        <v>39346.639999999999</v>
      </c>
      <c r="E16" s="11">
        <f t="shared" si="0"/>
        <v>103768.61</v>
      </c>
      <c r="F16" s="11">
        <f t="shared" si="0"/>
        <v>1066924.0899999999</v>
      </c>
      <c r="G16" s="11">
        <f t="shared" si="0"/>
        <v>9174.5499999999993</v>
      </c>
      <c r="H16" s="11">
        <f t="shared" si="0"/>
        <v>215.37</v>
      </c>
      <c r="I16" s="11">
        <f>SUM(I12:I15)</f>
        <v>5849373.2299999995</v>
      </c>
      <c r="J16" s="21">
        <f>'13.02.2023SERVIAN2023'!J16</f>
        <v>11052373.229999999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11052373.229999999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A7" workbookViewId="0">
      <selection activeCell="B7" sqref="B7:I7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6" width="14.42578125" style="3" customWidth="1"/>
    <col min="7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'13.02.20231%ATI2022SOLD'!K6</f>
        <v>6102453.3600000003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'13.02.20231%ATI2022SOLD'!K7</f>
        <v>7372653.3600000003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292426.77000000048</v>
      </c>
    </row>
    <row r="7" spans="1:31" ht="34.5" customHeight="1" x14ac:dyDescent="0.25">
      <c r="A7" s="1"/>
      <c r="B7" s="24" t="s">
        <v>32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1562626.7700000005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9.5" customHeight="1" thickBot="1" x14ac:dyDescent="0.3">
      <c r="A12" s="18" t="s">
        <v>1</v>
      </c>
      <c r="B12" s="19">
        <v>3280215.64</v>
      </c>
      <c r="C12" s="19">
        <v>20685.5</v>
      </c>
      <c r="D12" s="19">
        <v>0</v>
      </c>
      <c r="E12" s="19">
        <v>103768.61</v>
      </c>
      <c r="F12" s="19">
        <v>405862.86</v>
      </c>
      <c r="G12" s="19">
        <f>'20.01.2023CHELTIL01,2,4DEC2022'!G12+'20.01.2023SERVIL01 DEC2022'!G12</f>
        <v>0</v>
      </c>
      <c r="H12" s="19">
        <f>'20.01.2023CHELTIL01,2,4DEC2022'!H12+'20.01.2023SERVIL01 DEC2022'!H12</f>
        <v>0</v>
      </c>
      <c r="I12" s="20">
        <f>SUM(B12:H12)</f>
        <v>3810532.61</v>
      </c>
      <c r="J12" s="21">
        <f>'13.02.20231%ATI2022SOLD'!J12+'13.02.2023SERVIAN2023'!I12</f>
        <v>7044999.5899999999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540364.78</v>
      </c>
      <c r="C13" s="19">
        <f>'20.01.2023CHELTIL01,2,4DEC2022'!C13+'20.01.2023SERVIL01 DEC2022'!C13</f>
        <v>0</v>
      </c>
      <c r="D13" s="19">
        <f>'20.01.2023CHELTIL01,2,4DEC2022'!D13+'20.01.2023SERVIL01 DEC2022'!D13</f>
        <v>0</v>
      </c>
      <c r="E13" s="19">
        <f>'20.01.2023CHELTIL01,2,4DEC2022'!E13+'20.01.2023SERVIL01 DEC2022'!E13</f>
        <v>0</v>
      </c>
      <c r="F13" s="19">
        <v>201955.61</v>
      </c>
      <c r="G13" s="19">
        <v>6342.08</v>
      </c>
      <c r="H13" s="19">
        <v>215.37</v>
      </c>
      <c r="I13" s="20">
        <f>SUM(B13:H13)</f>
        <v>748877.84</v>
      </c>
      <c r="J13" s="21">
        <f>'13.02.20231%ATI2022SOLD'!J13+'13.02.2023SERVIAN2023'!I13</f>
        <v>1454143.3499999999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575603.16</v>
      </c>
      <c r="C14" s="19">
        <f>'20.01.2023CHELTIL01,2,4DEC2022'!C14+'20.01.2023SERVIL01 DEC2022'!C14</f>
        <v>0</v>
      </c>
      <c r="D14" s="19">
        <f>'20.01.2023CHELTIL01,2,4DEC2022'!D14+'20.01.2023SERVIL01 DEC2022'!D14</f>
        <v>0</v>
      </c>
      <c r="E14" s="19">
        <f>'20.01.2023CHELTIL01,2,4DEC2022'!E14+'20.01.2023SERVIL01 DEC2022'!E14</f>
        <v>0</v>
      </c>
      <c r="F14" s="19">
        <v>330258.73</v>
      </c>
      <c r="G14" s="19">
        <v>850.57</v>
      </c>
      <c r="H14" s="19">
        <f>'20.01.2023CHELTIL01,2,4DEC2022'!H14+'20.01.2023SERVIL01 DEC2022'!H14</f>
        <v>0</v>
      </c>
      <c r="I14" s="20">
        <f>SUM(B14:H14)</f>
        <v>906712.46</v>
      </c>
      <c r="J14" s="21">
        <f>'13.02.20231%ATI2022SOLD'!J14+'13.02.2023SERVIAN2023'!I14</f>
        <v>1819833.53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213074.89</v>
      </c>
      <c r="C15" s="19">
        <f>'20.01.2023CHELTIL01,2,4DEC2022'!C15+'20.01.2023SERVIL01 DEC2022'!C15</f>
        <v>0</v>
      </c>
      <c r="D15" s="19">
        <f>'20.01.2023CHELTIL01,2,4DEC2022'!D15+'20.01.2023SERVIL01 DEC2022'!D15</f>
        <v>0</v>
      </c>
      <c r="E15" s="19">
        <f>'20.01.2023CHELTIL01,2,4DEC2022'!E15+'20.01.2023SERVIL01 DEC2022'!E15</f>
        <v>0</v>
      </c>
      <c r="F15" s="19">
        <v>128846.89</v>
      </c>
      <c r="G15" s="19">
        <v>1981.9</v>
      </c>
      <c r="H15" s="19">
        <f>'20.01.2023CHELTIL01,2,4DEC2022'!H15+'20.01.2023SERVIL01 DEC2022'!H15</f>
        <v>0</v>
      </c>
      <c r="I15" s="20">
        <f>SUM(B15:H15)</f>
        <v>343903.68000000005</v>
      </c>
      <c r="J15" s="21">
        <f>'13.02.20231%ATI2022SOLD'!J15+'13.02.2023SERVIAN2023'!I15</f>
        <v>733396.76000000013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4609258.47</v>
      </c>
      <c r="C16" s="11">
        <f t="shared" ref="C16:H16" si="0">SUM(C12:C15)</f>
        <v>20685.5</v>
      </c>
      <c r="D16" s="11">
        <f t="shared" si="0"/>
        <v>0</v>
      </c>
      <c r="E16" s="11">
        <f t="shared" si="0"/>
        <v>103768.61</v>
      </c>
      <c r="F16" s="11">
        <f t="shared" si="0"/>
        <v>1066924.0899999999</v>
      </c>
      <c r="G16" s="11">
        <f t="shared" si="0"/>
        <v>9174.5499999999993</v>
      </c>
      <c r="H16" s="11">
        <f t="shared" si="0"/>
        <v>215.37</v>
      </c>
      <c r="I16" s="11">
        <f>SUM(I12:I15)</f>
        <v>5810026.5899999999</v>
      </c>
      <c r="J16" s="21">
        <f>'13.02.20231%ATI2022SOLD'!J16+'13.02.2023SERVIAN2023'!I16</f>
        <v>11052373.229999999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11052373.229999999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B7" sqref="B7:I7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v>6141800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'31.01.20231%ATISI REG AN 2022'!K7</f>
        <v>7412000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6102453.3600000003</v>
      </c>
    </row>
    <row r="7" spans="1:31" ht="34.5" customHeight="1" x14ac:dyDescent="0.25">
      <c r="A7" s="1"/>
      <c r="B7" s="24" t="s">
        <v>31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7372653.3600000003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0</v>
      </c>
      <c r="C12" s="19">
        <v>0</v>
      </c>
      <c r="D12" s="19">
        <v>39346.639999999999</v>
      </c>
      <c r="E12" s="19">
        <f>'20.01.2023CHELTIL01,2,4DEC2022'!E12+'20.01.2023SERVIL01 DEC2022'!E12</f>
        <v>0</v>
      </c>
      <c r="F12" s="19">
        <v>0</v>
      </c>
      <c r="G12" s="19">
        <f>'20.01.2023CHELTIL01,2,4DEC2022'!G12+'20.01.2023SERVIL01 DEC2022'!G12</f>
        <v>0</v>
      </c>
      <c r="H12" s="19">
        <f>'20.01.2023CHELTIL01,2,4DEC2022'!H12+'20.01.2023SERVIL01 DEC2022'!H12</f>
        <v>0</v>
      </c>
      <c r="I12" s="20">
        <f>SUM(B12:H12)</f>
        <v>39346.639999999999</v>
      </c>
      <c r="J12" s="21">
        <f>'31.01.20231%ATISI REG AN 2022'!J12+'13.02.20231%ATI2022SOLD'!I12</f>
        <v>3234466.98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0</v>
      </c>
      <c r="C13" s="19">
        <f>'20.01.2023CHELTIL01,2,4DEC2022'!C13+'20.01.2023SERVIL01 DEC2022'!C13</f>
        <v>0</v>
      </c>
      <c r="D13" s="19">
        <f>'20.01.2023CHELTIL01,2,4DEC2022'!D13+'20.01.2023SERVIL01 DEC2022'!D13</f>
        <v>0</v>
      </c>
      <c r="E13" s="19">
        <f>'20.01.2023CHELTIL01,2,4DEC2022'!E13+'20.01.2023SERVIL01 DEC2022'!E13</f>
        <v>0</v>
      </c>
      <c r="F13" s="19">
        <f>'20.01.2023CHELTIL01,2,4DEC2022'!F13+'20.01.2023SERVIL01 DEC2022'!F13</f>
        <v>0</v>
      </c>
      <c r="G13" s="19">
        <f>'20.01.2023CHELTIL01,2,4DEC2022'!G13+'20.01.2023SERVIL01 DEC2022'!G13</f>
        <v>0</v>
      </c>
      <c r="H13" s="19">
        <f>'20.01.2023CHELTIL01,2,4DEC2022'!H13+'20.01.2023SERVIL01 DEC2022'!H13</f>
        <v>0</v>
      </c>
      <c r="I13" s="20">
        <f>SUM(B13:H13)</f>
        <v>0</v>
      </c>
      <c r="J13" s="21">
        <f>'31.01.20231%ATISI REG AN 2022'!J13+'13.02.20231%ATI2022SOLD'!I13</f>
        <v>705265.50999999989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0</v>
      </c>
      <c r="C14" s="19">
        <f>'20.01.2023CHELTIL01,2,4DEC2022'!C14+'20.01.2023SERVIL01 DEC2022'!C14</f>
        <v>0</v>
      </c>
      <c r="D14" s="19">
        <f>'20.01.2023CHELTIL01,2,4DEC2022'!D14+'20.01.2023SERVIL01 DEC2022'!D14</f>
        <v>0</v>
      </c>
      <c r="E14" s="19">
        <f>'20.01.2023CHELTIL01,2,4DEC2022'!E14+'20.01.2023SERVIL01 DEC2022'!E14</f>
        <v>0</v>
      </c>
      <c r="F14" s="19">
        <f>'20.01.2023CHELTIL01,2,4DEC2022'!F14+'20.01.2023SERVIL01 DEC2022'!F14</f>
        <v>0</v>
      </c>
      <c r="G14" s="19">
        <f>'20.01.2023CHELTIL01,2,4DEC2022'!G14+'20.01.2023SERVIL01 DEC2022'!G14</f>
        <v>0</v>
      </c>
      <c r="H14" s="19">
        <f>'20.01.2023CHELTIL01,2,4DEC2022'!H14+'20.01.2023SERVIL01 DEC2022'!H14</f>
        <v>0</v>
      </c>
      <c r="I14" s="20">
        <f>SUM(B14:H14)</f>
        <v>0</v>
      </c>
      <c r="J14" s="21">
        <f>'31.01.20231%ATISI REG AN 2022'!J14+'13.02.20231%ATI2022SOLD'!I14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0</v>
      </c>
      <c r="C15" s="19">
        <f>'20.01.2023CHELTIL01,2,4DEC2022'!C15+'20.01.2023SERVIL01 DEC2022'!C15</f>
        <v>0</v>
      </c>
      <c r="D15" s="19">
        <f>'20.01.2023CHELTIL01,2,4DEC2022'!D15+'20.01.2023SERVIL01 DEC2022'!D15</f>
        <v>0</v>
      </c>
      <c r="E15" s="19">
        <f>'20.01.2023CHELTIL01,2,4DEC2022'!E15+'20.01.2023SERVIL01 DEC2022'!E15</f>
        <v>0</v>
      </c>
      <c r="F15" s="19">
        <f>'20.01.2023CHELTIL01,2,4DEC2022'!F15+'20.01.2023SERVIL01 DEC2022'!F15</f>
        <v>0</v>
      </c>
      <c r="G15" s="19">
        <f>'20.01.2023CHELTIL01,2,4DEC2022'!G15+'20.01.2023SERVIL01 DEC2022'!G15</f>
        <v>0</v>
      </c>
      <c r="H15" s="19">
        <f>'20.01.2023CHELTIL01,2,4DEC2022'!H15+'20.01.2023SERVIL01 DEC2022'!H15</f>
        <v>0</v>
      </c>
      <c r="I15" s="20">
        <f>SUM(B15:H15)</f>
        <v>0</v>
      </c>
      <c r="J15" s="21">
        <f>'31.01.20231%ATISI REG AN 2022'!J15+'13.02.20231%ATI2022SOLD'!I15</f>
        <v>389493.08000000007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0</v>
      </c>
      <c r="C16" s="11">
        <f t="shared" ref="C16:H16" si="0">SUM(C12:C15)</f>
        <v>0</v>
      </c>
      <c r="D16" s="11">
        <f t="shared" si="0"/>
        <v>39346.639999999999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>SUM(I12:I15)</f>
        <v>39346.639999999999</v>
      </c>
      <c r="J16" s="21">
        <f>'31.01.20231%ATISI REG AN 2022'!J16+'13.02.20231%ATI2022SOLD'!I16</f>
        <v>5242346.6399999987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5242346.6399999987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B7" sqref="B7:I7"/>
    </sheetView>
  </sheetViews>
  <sheetFormatPr defaultRowHeight="12.75" x14ac:dyDescent="0.2"/>
  <cols>
    <col min="1" max="1" width="13" style="3" customWidth="1"/>
    <col min="2" max="4" width="16.7109375" style="3" customWidth="1"/>
    <col min="5" max="5" width="12.42578125" style="3" customWidth="1"/>
    <col min="6" max="8" width="13" style="3" customWidth="1"/>
    <col min="9" max="9" width="15.5703125" style="3" customWidth="1"/>
    <col min="10" max="10" width="17.42578125" style="3" customWidth="1"/>
    <col min="11" max="11" width="14.7109375" style="3" bestFit="1" customWidth="1"/>
    <col min="12" max="12" width="13" style="6" customWidth="1"/>
    <col min="13" max="13" width="14.28515625" customWidth="1"/>
    <col min="14" max="14" width="15.140625" customWidth="1"/>
    <col min="15" max="15" width="12.28515625" customWidth="1"/>
    <col min="16" max="16" width="17.140625" customWidth="1"/>
    <col min="25" max="25" width="34.42578125" customWidth="1"/>
  </cols>
  <sheetData>
    <row r="1" spans="1:31" s="6" customFormat="1" ht="1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31" s="6" customFormat="1" ht="15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"/>
    </row>
    <row r="3" spans="1:31" s="6" customFormat="1" ht="15" x14ac:dyDescent="0.2">
      <c r="A3" s="1"/>
      <c r="B3" s="1"/>
      <c r="C3" s="1"/>
      <c r="D3" s="1"/>
      <c r="E3" s="1"/>
      <c r="F3" s="1"/>
      <c r="G3" s="1"/>
      <c r="H3" s="1"/>
      <c r="I3" s="1"/>
      <c r="J3" s="4" t="s">
        <v>14</v>
      </c>
      <c r="K3" s="4">
        <f>'20.01.2023TOTALDEC2022'!K6</f>
        <v>309524.00999999972</v>
      </c>
    </row>
    <row r="4" spans="1:31" s="6" customFormat="1" ht="15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15</v>
      </c>
      <c r="K4" s="4">
        <f>'20.01.2023TOTALDEC2022'!K7</f>
        <v>7721524.0099999998</v>
      </c>
    </row>
    <row r="5" spans="1:31" s="6" customFormat="1" ht="15.75" x14ac:dyDescent="0.25">
      <c r="A5" s="1"/>
      <c r="B5" s="2" t="s">
        <v>9</v>
      </c>
      <c r="C5" s="2"/>
      <c r="D5" s="2"/>
      <c r="E5" s="1"/>
      <c r="F5" s="1"/>
      <c r="G5" s="1"/>
      <c r="H5" s="1"/>
      <c r="I5" s="1"/>
      <c r="J5" s="3"/>
      <c r="K5" s="3"/>
    </row>
    <row r="6" spans="1:31" ht="18" x14ac:dyDescent="0.25">
      <c r="A6" s="1"/>
      <c r="B6" s="7"/>
      <c r="C6" s="7"/>
      <c r="D6" s="7"/>
      <c r="E6" s="1"/>
      <c r="F6" s="1"/>
      <c r="G6" s="1"/>
      <c r="H6" s="1"/>
      <c r="I6" s="1"/>
      <c r="J6" s="4" t="s">
        <v>14</v>
      </c>
      <c r="K6" s="4">
        <f>K3-I16</f>
        <v>0</v>
      </c>
    </row>
    <row r="7" spans="1:31" ht="34.5" customHeight="1" x14ac:dyDescent="0.25">
      <c r="A7" s="1"/>
      <c r="B7" s="24" t="s">
        <v>30</v>
      </c>
      <c r="C7" s="25"/>
      <c r="D7" s="25"/>
      <c r="E7" s="25"/>
      <c r="F7" s="26"/>
      <c r="G7" s="26"/>
      <c r="H7" s="26"/>
      <c r="I7" s="26"/>
      <c r="J7" s="4" t="s">
        <v>15</v>
      </c>
      <c r="K7" s="4">
        <f>K4-I16</f>
        <v>7412000</v>
      </c>
    </row>
    <row r="8" spans="1:31" ht="15.75" x14ac:dyDescent="0.25">
      <c r="A8" s="1"/>
      <c r="B8" s="2"/>
      <c r="C8" s="2"/>
      <c r="D8" s="2"/>
      <c r="E8" s="2"/>
      <c r="F8" s="1"/>
      <c r="G8" s="1"/>
      <c r="H8" s="1"/>
      <c r="I8" s="1"/>
    </row>
    <row r="9" spans="1:31" ht="15" x14ac:dyDescent="0.2">
      <c r="A9" s="1"/>
      <c r="B9" s="1"/>
      <c r="C9" s="1"/>
      <c r="D9" s="1"/>
      <c r="E9" s="1"/>
      <c r="F9" s="1"/>
      <c r="G9" s="1"/>
      <c r="H9" s="1"/>
      <c r="I9" s="1"/>
    </row>
    <row r="10" spans="1:31" ht="16.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31" ht="64.5" thickBot="1" x14ac:dyDescent="0.3">
      <c r="A11" s="11" t="s">
        <v>0</v>
      </c>
      <c r="B11" s="12" t="s">
        <v>11</v>
      </c>
      <c r="C11" s="12" t="s">
        <v>16</v>
      </c>
      <c r="D11" s="12" t="s">
        <v>18</v>
      </c>
      <c r="E11" s="13" t="s">
        <v>12</v>
      </c>
      <c r="F11" s="14" t="s">
        <v>13</v>
      </c>
      <c r="G11" s="12" t="s">
        <v>17</v>
      </c>
      <c r="H11" s="15" t="s">
        <v>19</v>
      </c>
      <c r="I11" s="16" t="s">
        <v>6</v>
      </c>
      <c r="J11" s="17" t="s">
        <v>21</v>
      </c>
    </row>
    <row r="12" spans="1:31" ht="16.5" thickBot="1" x14ac:dyDescent="0.3">
      <c r="A12" s="18" t="s">
        <v>1</v>
      </c>
      <c r="B12" s="19">
        <v>0</v>
      </c>
      <c r="C12" s="19">
        <v>0</v>
      </c>
      <c r="D12" s="19">
        <v>310048.46000000002</v>
      </c>
      <c r="E12" s="19">
        <f>'20.01.2023CHELTIL01,2,4DEC2022'!E12+'20.01.2023SERVIL01 DEC2022'!E12</f>
        <v>0</v>
      </c>
      <c r="F12" s="19">
        <v>-524.45000000000005</v>
      </c>
      <c r="G12" s="19">
        <f>'20.01.2023CHELTIL01,2,4DEC2022'!G12+'20.01.2023SERVIL01 DEC2022'!G12</f>
        <v>0</v>
      </c>
      <c r="H12" s="19">
        <f>'20.01.2023CHELTIL01,2,4DEC2022'!H12+'20.01.2023SERVIL01 DEC2022'!H12</f>
        <v>0</v>
      </c>
      <c r="I12" s="20">
        <f>SUM(B12:H12)</f>
        <v>309524.01</v>
      </c>
      <c r="J12" s="21">
        <f>'20.01.2023TOTALDEC2022'!J12+'31.01.20231%ATISI REG AN 2022'!I12</f>
        <v>3195120.34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8" t="s">
        <v>2</v>
      </c>
      <c r="B13" s="19">
        <v>0</v>
      </c>
      <c r="C13" s="19">
        <f>'20.01.2023CHELTIL01,2,4DEC2022'!C13+'20.01.2023SERVIL01 DEC2022'!C13</f>
        <v>0</v>
      </c>
      <c r="D13" s="19">
        <f>'20.01.2023CHELTIL01,2,4DEC2022'!D13+'20.01.2023SERVIL01 DEC2022'!D13</f>
        <v>0</v>
      </c>
      <c r="E13" s="19">
        <f>'20.01.2023CHELTIL01,2,4DEC2022'!E13+'20.01.2023SERVIL01 DEC2022'!E13</f>
        <v>0</v>
      </c>
      <c r="F13" s="19">
        <f>'20.01.2023CHELTIL01,2,4DEC2022'!F13+'20.01.2023SERVIL01 DEC2022'!F13</f>
        <v>0</v>
      </c>
      <c r="G13" s="19">
        <f>'20.01.2023CHELTIL01,2,4DEC2022'!G13+'20.01.2023SERVIL01 DEC2022'!G13</f>
        <v>0</v>
      </c>
      <c r="H13" s="19">
        <f>'20.01.2023CHELTIL01,2,4DEC2022'!H13+'20.01.2023SERVIL01 DEC2022'!H13</f>
        <v>0</v>
      </c>
      <c r="I13" s="20">
        <f>SUM(B13:H13)</f>
        <v>0</v>
      </c>
      <c r="J13" s="21">
        <f>'20.01.2023TOTALDEC2022'!J13+'31.01.20231%ATISI REG AN 2022'!I13</f>
        <v>705265.50999999989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8" t="s">
        <v>3</v>
      </c>
      <c r="B14" s="19">
        <v>0</v>
      </c>
      <c r="C14" s="19">
        <f>'20.01.2023CHELTIL01,2,4DEC2022'!C14+'20.01.2023SERVIL01 DEC2022'!C14</f>
        <v>0</v>
      </c>
      <c r="D14" s="19">
        <f>'20.01.2023CHELTIL01,2,4DEC2022'!D14+'20.01.2023SERVIL01 DEC2022'!D14</f>
        <v>0</v>
      </c>
      <c r="E14" s="19">
        <f>'20.01.2023CHELTIL01,2,4DEC2022'!E14+'20.01.2023SERVIL01 DEC2022'!E14</f>
        <v>0</v>
      </c>
      <c r="F14" s="19">
        <f>'20.01.2023CHELTIL01,2,4DEC2022'!F14+'20.01.2023SERVIL01 DEC2022'!F14</f>
        <v>0</v>
      </c>
      <c r="G14" s="19">
        <f>'20.01.2023CHELTIL01,2,4DEC2022'!G14+'20.01.2023SERVIL01 DEC2022'!G14</f>
        <v>0</v>
      </c>
      <c r="H14" s="19">
        <f>'20.01.2023CHELTIL01,2,4DEC2022'!H14+'20.01.2023SERVIL01 DEC2022'!H14</f>
        <v>0</v>
      </c>
      <c r="I14" s="20">
        <f>SUM(B14:H14)</f>
        <v>0</v>
      </c>
      <c r="J14" s="21">
        <f>'20.01.2023TOTALDEC2022'!J14+'31.01.20231%ATISI REG AN 2022'!I14</f>
        <v>913121.07000000007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22" t="s">
        <v>8</v>
      </c>
      <c r="B15" s="19">
        <v>0</v>
      </c>
      <c r="C15" s="19">
        <f>'20.01.2023CHELTIL01,2,4DEC2022'!C15+'20.01.2023SERVIL01 DEC2022'!C15</f>
        <v>0</v>
      </c>
      <c r="D15" s="19">
        <f>'20.01.2023CHELTIL01,2,4DEC2022'!D15+'20.01.2023SERVIL01 DEC2022'!D15</f>
        <v>0</v>
      </c>
      <c r="E15" s="19">
        <f>'20.01.2023CHELTIL01,2,4DEC2022'!E15+'20.01.2023SERVIL01 DEC2022'!E15</f>
        <v>0</v>
      </c>
      <c r="F15" s="19">
        <f>'20.01.2023CHELTIL01,2,4DEC2022'!F15+'20.01.2023SERVIL01 DEC2022'!F15</f>
        <v>0</v>
      </c>
      <c r="G15" s="19">
        <f>'20.01.2023CHELTIL01,2,4DEC2022'!G15+'20.01.2023SERVIL01 DEC2022'!G15</f>
        <v>0</v>
      </c>
      <c r="H15" s="19">
        <f>'20.01.2023CHELTIL01,2,4DEC2022'!H15+'20.01.2023SERVIL01 DEC2022'!H15</f>
        <v>0</v>
      </c>
      <c r="I15" s="20">
        <f>SUM(B15:H15)</f>
        <v>0</v>
      </c>
      <c r="J15" s="21">
        <f>'20.01.2023TOTALDEC2022'!J15+'31.01.20231%ATISI REG AN 2022'!I15</f>
        <v>389493.08000000007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1" t="s">
        <v>4</v>
      </c>
      <c r="B16" s="11">
        <f>SUM(B12:B15)</f>
        <v>0</v>
      </c>
      <c r="C16" s="11">
        <f t="shared" ref="C16:H16" si="0">SUM(C12:C15)</f>
        <v>0</v>
      </c>
      <c r="D16" s="11">
        <f t="shared" si="0"/>
        <v>310048.46000000002</v>
      </c>
      <c r="E16" s="11">
        <f t="shared" si="0"/>
        <v>0</v>
      </c>
      <c r="F16" s="11">
        <f t="shared" si="0"/>
        <v>-524.45000000000005</v>
      </c>
      <c r="G16" s="11">
        <f t="shared" si="0"/>
        <v>0</v>
      </c>
      <c r="H16" s="11">
        <f t="shared" si="0"/>
        <v>0</v>
      </c>
      <c r="I16" s="11">
        <f>SUM(I12:I15)</f>
        <v>309524.01</v>
      </c>
      <c r="J16" s="21">
        <f>'20.01.2023TOTALDEC2022'!J16+'31.01.20231%ATISI REG AN 2022'!I16</f>
        <v>5202999.9999999991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ht="18.75" customHeight="1" x14ac:dyDescent="0.25">
      <c r="A17" s="1"/>
      <c r="B17" s="1"/>
      <c r="C17" s="1"/>
      <c r="D17" s="1"/>
      <c r="E17" s="1"/>
      <c r="F17" s="2"/>
      <c r="G17" s="2" t="s">
        <v>20</v>
      </c>
      <c r="H17" s="2"/>
      <c r="I17" s="2"/>
      <c r="J17" s="9">
        <v>0</v>
      </c>
      <c r="K17" s="10"/>
      <c r="L17" s="23"/>
    </row>
    <row r="18" spans="1:12" ht="13.5" customHeight="1" x14ac:dyDescent="0.25">
      <c r="A18" s="1"/>
      <c r="B18" s="1"/>
      <c r="C18" s="1"/>
      <c r="D18" s="1"/>
      <c r="E18" s="2"/>
      <c r="F18" s="1"/>
      <c r="G18" s="1"/>
      <c r="H18" s="1"/>
      <c r="I18" s="2"/>
      <c r="J18" s="9">
        <f>J16-J17</f>
        <v>5202999.9999999991</v>
      </c>
      <c r="K18" s="10"/>
      <c r="L18" s="23"/>
    </row>
    <row r="19" spans="1:12" ht="15.75" x14ac:dyDescent="0.25">
      <c r="A19" s="1" t="s">
        <v>5</v>
      </c>
      <c r="B19" s="1"/>
      <c r="C19" s="1"/>
      <c r="D19" s="1"/>
      <c r="E19" s="2"/>
      <c r="F19" s="1"/>
      <c r="G19" s="1"/>
      <c r="H19" s="1"/>
      <c r="I19" s="1"/>
      <c r="J19" s="10"/>
      <c r="K19" s="10"/>
      <c r="L19" s="10"/>
    </row>
    <row r="20" spans="1:12" ht="15" x14ac:dyDescent="0.2">
      <c r="A20" s="1" t="s">
        <v>10</v>
      </c>
      <c r="J20" s="10"/>
      <c r="K20" s="10"/>
      <c r="L20" s="10"/>
    </row>
    <row r="21" spans="1:12" x14ac:dyDescent="0.2">
      <c r="J21" s="10"/>
      <c r="K21" s="10"/>
      <c r="L21" s="10"/>
    </row>
    <row r="22" spans="1:12" x14ac:dyDescent="0.2">
      <c r="J22" s="10"/>
      <c r="K22" s="10"/>
      <c r="L22" s="10"/>
    </row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21.03.2023PARTIAL01-15MAR2023</vt:lpstr>
      <vt:lpstr>13.03.2023TOTAL</vt:lpstr>
      <vt:lpstr>13.03.2023SERVFEB2023 </vt:lpstr>
      <vt:lpstr>13.03.2023SOLDL01-15FEB2023</vt:lpstr>
      <vt:lpstr>27.02.2023PARTIAL01-15FEB2023</vt:lpstr>
      <vt:lpstr>13.02.2023TOTAL</vt:lpstr>
      <vt:lpstr>13.02.2023SERVIAN2023</vt:lpstr>
      <vt:lpstr>13.02.20231%ATI2022SOLD</vt:lpstr>
      <vt:lpstr>31.01.20231%ATISI REG AN 2022</vt:lpstr>
      <vt:lpstr>20.01.2023TOTALDEC2022</vt:lpstr>
      <vt:lpstr>20.01.2023SERVIL01 DEC2022</vt:lpstr>
      <vt:lpstr>20.01.2023CHELTIL01,2,4DEC2022</vt:lpstr>
      <vt:lpstr>17.01.2023CHELTIL01,2,3DEC2022</vt:lpstr>
      <vt:lpstr>13.01.2023CHELTIL04DEC2022</vt:lpstr>
      <vt:lpstr>12.01.2023TOTASERVDEC 2022</vt:lpstr>
      <vt:lpstr>12.01.2023SERV DEC 2022</vt:lpstr>
      <vt:lpstr>12.01.2023SOLDDRG01-15DEC2022</vt:lpstr>
    </vt:vector>
  </TitlesOfParts>
  <Company>CJAS Ialomita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Busuioc Anda</dc:creator>
  <cp:lastModifiedBy>Windows User</cp:lastModifiedBy>
  <cp:lastPrinted>2023-03-20T08:58:10Z</cp:lastPrinted>
  <dcterms:created xsi:type="dcterms:W3CDTF">2007-03-13T09:23:48Z</dcterms:created>
  <dcterms:modified xsi:type="dcterms:W3CDTF">2023-03-20T08:58:16Z</dcterms:modified>
</cp:coreProperties>
</file>