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42" i="1" l="1"/>
  <c r="C47" i="1" s="1"/>
  <c r="E43" i="1"/>
  <c r="C48" i="1" s="1"/>
  <c r="E41" i="1"/>
  <c r="C46" i="1" s="1"/>
  <c r="B49" i="1"/>
  <c r="C49" i="1" l="1"/>
  <c r="E44" i="1"/>
  <c r="D23" i="1"/>
  <c r="D22" i="1"/>
  <c r="B35" i="1" l="1"/>
  <c r="B33" i="1"/>
  <c r="B34" i="1"/>
  <c r="D28" i="1" l="1"/>
  <c r="E29" i="1" s="1"/>
  <c r="D33" i="1" l="1"/>
  <c r="D34" i="1"/>
  <c r="E34" i="1" s="1"/>
  <c r="D35" i="1"/>
  <c r="C36" i="1"/>
  <c r="E35" i="1" l="1"/>
  <c r="E33" i="1"/>
  <c r="D36" i="1"/>
  <c r="E36" i="1" l="1"/>
  <c r="B36" i="1"/>
  <c r="B44" i="1" l="1"/>
  <c r="C44" i="1"/>
  <c r="D44" i="1" l="1"/>
</calcChain>
</file>

<file path=xl/sharedStrings.xml><?xml version="1.0" encoding="utf-8"?>
<sst xmlns="http://schemas.openxmlformats.org/spreadsheetml/2006/main" count="59" uniqueCount="49">
  <si>
    <t>CAS Ialomita</t>
  </si>
  <si>
    <t>1. 30% din buget - repartizata in mod egal intre furnizori</t>
  </si>
  <si>
    <t>2. 70% din fond repartizat functie de nr. de masini contractate de fiecare furnizor</t>
  </si>
  <si>
    <t>3. numar masini in contract:</t>
  </si>
  <si>
    <t>SC ALMAROM</t>
  </si>
  <si>
    <t>SC ANDALEX</t>
  </si>
  <si>
    <t>SC SYLMED</t>
  </si>
  <si>
    <t>total masini</t>
  </si>
  <si>
    <t>furnizor</t>
  </si>
  <si>
    <t>suma coresp.proc de 30%</t>
  </si>
  <si>
    <t>nr. De masini</t>
  </si>
  <si>
    <t>total</t>
  </si>
  <si>
    <t>director ex. DRC</t>
  </si>
  <si>
    <t>ec. Anda Busuioc</t>
  </si>
  <si>
    <t>se aproba,</t>
  </si>
  <si>
    <t>DIRECTOR EX. DE</t>
  </si>
  <si>
    <t xml:space="preserve">             EC. MIHAI GEANTA</t>
  </si>
  <si>
    <t>EC. DOINA STAN</t>
  </si>
  <si>
    <t>Avizat,</t>
  </si>
  <si>
    <t xml:space="preserve">Intocmit, </t>
  </si>
  <si>
    <t>Mihaela Munteanu</t>
  </si>
  <si>
    <t xml:space="preserve">CRITERII DE REPARTIZARE </t>
  </si>
  <si>
    <t>DIRECTOR GENERAL,</t>
  </si>
  <si>
    <t>SC ALMAROM 2001 SRL</t>
  </si>
  <si>
    <t>SC ANDALEX SRL</t>
  </si>
  <si>
    <t>SC SYLMED INVEST SRL</t>
  </si>
  <si>
    <t>suma contractata/masina</t>
  </si>
  <si>
    <t>1. suma repartizata egal (30%)</t>
  </si>
  <si>
    <t>2. suma repart. functie de nr. de masini (70%)</t>
  </si>
  <si>
    <t>1. credit de angajament LUNA IANUARIE 2022</t>
  </si>
  <si>
    <t>credit de angajament AN 2022, din care:</t>
  </si>
  <si>
    <t xml:space="preserve">REPARTIZARE SUME CONTRACTATE PE LUNI </t>
  </si>
  <si>
    <t>IANUARIE 2022</t>
  </si>
  <si>
    <t>FEBRUARIE 2022</t>
  </si>
  <si>
    <t>suma coresp. nr. de masini</t>
  </si>
  <si>
    <t>2. credit de angajament LUNA FEBRUARIE 2022</t>
  </si>
  <si>
    <t>3. credit de angajament LUNA MARTIE 2022</t>
  </si>
  <si>
    <r>
      <rPr>
        <b/>
        <sz val="12"/>
        <rFont val="Cambria"/>
        <family val="1"/>
      </rPr>
      <t xml:space="preserve">           </t>
    </r>
    <r>
      <rPr>
        <b/>
        <u/>
        <sz val="12"/>
        <rFont val="Cambria"/>
        <family val="1"/>
      </rPr>
      <t xml:space="preserve"> REPARTIZARE VALOARE DE CONTRACT</t>
    </r>
  </si>
  <si>
    <t>BUGET DE REPARTIZAT APRILIE 2022</t>
  </si>
  <si>
    <t>repartizare buget pentru luna APRILIE 2022</t>
  </si>
  <si>
    <t>ATRIBUIRE VAL CONTRACT APRILIE 2022</t>
  </si>
  <si>
    <t>TRIM I 2022</t>
  </si>
  <si>
    <t>APRILIE 2022</t>
  </si>
  <si>
    <t>MARTIE 2022</t>
  </si>
  <si>
    <t>4. credit de angajament APRILIE 2022</t>
  </si>
  <si>
    <t>5. credit de angajament ramas de repartizat</t>
  </si>
  <si>
    <t>nr. 3245 din 31.03.2022</t>
  </si>
  <si>
    <r>
      <t xml:space="preserve">           </t>
    </r>
    <r>
      <rPr>
        <b/>
        <u/>
        <sz val="12"/>
        <rFont val="Cambria"/>
        <family val="1"/>
      </rPr>
      <t>FURNIZORI DE TRANSPORT SANITAT NEASISTAT - CONFORM FILA BUGET P2574/31.03.2022 SI FILA BUGET 2450/28.03.2022</t>
    </r>
  </si>
  <si>
    <t>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</si>
</sst>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sz val="10"/>
      <name val="Palatino Linotype"/>
      <family val="1"/>
    </font>
    <font>
      <b/>
      <sz val="10"/>
      <name val="Cambria"/>
      <family val="1"/>
    </font>
    <font>
      <b/>
      <sz val="10"/>
      <color rgb="FFFF0000"/>
      <name val="Cambria"/>
      <family val="1"/>
    </font>
    <font>
      <sz val="10"/>
      <name val="Cambria"/>
      <family val="1"/>
    </font>
    <font>
      <sz val="10"/>
      <color rgb="FFFF0000"/>
      <name val="Cambria"/>
      <family val="1"/>
    </font>
    <font>
      <sz val="12"/>
      <name val="Cambria"/>
      <family val="1"/>
    </font>
    <font>
      <sz val="10"/>
      <color rgb="FFFF0000"/>
      <name val="Palatino Linotype"/>
      <family val="1"/>
    </font>
    <font>
      <sz val="12"/>
      <color rgb="FFFF0000"/>
      <name val="Cambria"/>
      <family val="1"/>
    </font>
    <font>
      <b/>
      <sz val="12"/>
      <color rgb="FFFF0000"/>
      <name val="Cambria"/>
      <family val="1"/>
    </font>
    <font>
      <b/>
      <sz val="12"/>
      <name val="Cambria"/>
      <family val="1"/>
    </font>
    <font>
      <b/>
      <u/>
      <sz val="12"/>
      <name val="Cambria"/>
      <family val="1"/>
    </font>
    <font>
      <sz val="11"/>
      <name val="Calibri"/>
      <family val="2"/>
      <scheme val="minor"/>
    </font>
    <font>
      <b/>
      <u/>
      <sz val="10"/>
      <name val="Cambria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4" fontId="3" fillId="0" borderId="0" xfId="0" applyNumberFormat="1" applyFont="1" applyBorder="1"/>
    <xf numFmtId="4" fontId="4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3" fillId="0" borderId="0" xfId="0" applyFont="1" applyBorder="1"/>
    <xf numFmtId="9" fontId="3" fillId="0" borderId="0" xfId="0" applyNumberFormat="1" applyFont="1" applyBorder="1"/>
    <xf numFmtId="0" fontId="6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9" fillId="0" borderId="0" xfId="0" applyFont="1"/>
    <xf numFmtId="0" fontId="5" fillId="0" borderId="0" xfId="0" applyFont="1" applyBorder="1"/>
    <xf numFmtId="0" fontId="10" fillId="0" borderId="0" xfId="0" applyFont="1"/>
    <xf numFmtId="0" fontId="4" fillId="0" borderId="0" xfId="0" applyFont="1" applyBorder="1" applyAlignment="1">
      <alignment wrapText="1"/>
    </xf>
    <xf numFmtId="9" fontId="4" fillId="0" borderId="0" xfId="0" applyNumberFormat="1" applyFont="1" applyBorder="1"/>
    <xf numFmtId="49" fontId="4" fillId="0" borderId="0" xfId="0" applyNumberFormat="1" applyFont="1" applyBorder="1"/>
    <xf numFmtId="0" fontId="11" fillId="0" borderId="0" xfId="0" applyFont="1"/>
    <xf numFmtId="0" fontId="3" fillId="0" borderId="0" xfId="0" applyFont="1"/>
    <xf numFmtId="0" fontId="14" fillId="0" borderId="0" xfId="0" applyFont="1" applyAlignment="1">
      <alignment horizontal="center" wrapText="1"/>
    </xf>
    <xf numFmtId="0" fontId="3" fillId="0" borderId="1" xfId="0" applyFont="1" applyBorder="1"/>
    <xf numFmtId="0" fontId="5" fillId="0" borderId="2" xfId="0" applyFont="1" applyBorder="1"/>
    <xf numFmtId="4" fontId="3" fillId="0" borderId="13" xfId="0" applyNumberFormat="1" applyFont="1" applyBorder="1"/>
    <xf numFmtId="4" fontId="3" fillId="0" borderId="0" xfId="0" applyNumberFormat="1" applyFont="1"/>
    <xf numFmtId="0" fontId="5" fillId="0" borderId="0" xfId="0" applyFont="1" applyBorder="1" applyAlignment="1">
      <alignment horizont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0" fontId="3" fillId="0" borderId="10" xfId="0" applyFont="1" applyBorder="1"/>
    <xf numFmtId="4" fontId="3" fillId="0" borderId="11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0" fontId="14" fillId="0" borderId="0" xfId="0" applyFont="1"/>
    <xf numFmtId="0" fontId="3" fillId="0" borderId="12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2" xfId="0" applyFont="1" applyBorder="1" applyAlignment="1">
      <alignment wrapText="1"/>
    </xf>
    <xf numFmtId="4" fontId="3" fillId="0" borderId="1" xfId="0" applyNumberFormat="1" applyFont="1" applyBorder="1"/>
    <xf numFmtId="0" fontId="3" fillId="0" borderId="13" xfId="0" applyFont="1" applyBorder="1"/>
    <xf numFmtId="4" fontId="3" fillId="0" borderId="2" xfId="0" applyNumberFormat="1" applyFont="1" applyBorder="1"/>
    <xf numFmtId="0" fontId="3" fillId="0" borderId="17" xfId="0" applyFont="1" applyBorder="1"/>
    <xf numFmtId="4" fontId="3" fillId="0" borderId="16" xfId="0" applyNumberFormat="1" applyFont="1" applyBorder="1"/>
    <xf numFmtId="4" fontId="3" fillId="0" borderId="15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F44" sqref="F44"/>
    </sheetView>
  </sheetViews>
  <sheetFormatPr defaultColWidth="8.7109375" defaultRowHeight="15" x14ac:dyDescent="0.3"/>
  <cols>
    <col min="1" max="1" width="15.85546875" style="6" customWidth="1"/>
    <col min="2" max="2" width="13" style="6" customWidth="1"/>
    <col min="3" max="3" width="14.5703125" style="6" customWidth="1"/>
    <col min="4" max="4" width="13.140625" style="6" customWidth="1"/>
    <col min="5" max="5" width="15.5703125" style="6" customWidth="1"/>
    <col min="6" max="6" width="18.7109375" style="6" customWidth="1"/>
    <col min="7" max="7" width="13.42578125" style="6" customWidth="1"/>
    <col min="8" max="8" width="13.140625" style="6" customWidth="1"/>
    <col min="9" max="9" width="13.85546875" style="6" customWidth="1"/>
    <col min="10" max="16384" width="8.7109375" style="1"/>
  </cols>
  <sheetData>
    <row r="1" spans="1:10" s="2" customFormat="1" ht="16.5" x14ac:dyDescent="0.3">
      <c r="A1" s="21" t="s">
        <v>0</v>
      </c>
      <c r="B1" s="17"/>
      <c r="C1" s="15"/>
      <c r="D1" s="15"/>
      <c r="E1" s="15"/>
      <c r="F1" s="15"/>
      <c r="G1" s="15"/>
      <c r="H1" s="6"/>
      <c r="I1" s="6"/>
    </row>
    <row r="2" spans="1:10" s="2" customFormat="1" ht="16.5" x14ac:dyDescent="0.3">
      <c r="A2" s="21" t="s">
        <v>46</v>
      </c>
      <c r="B2" s="17"/>
      <c r="C2" s="15"/>
      <c r="D2" s="15"/>
      <c r="E2" s="15"/>
      <c r="F2" s="15"/>
      <c r="G2" s="15"/>
      <c r="H2" s="6"/>
      <c r="I2" s="6"/>
    </row>
    <row r="3" spans="1:10" s="2" customFormat="1" ht="16.5" x14ac:dyDescent="0.3">
      <c r="A3" s="21"/>
      <c r="B3" s="21"/>
      <c r="C3" s="21" t="s">
        <v>14</v>
      </c>
      <c r="D3" s="21"/>
      <c r="E3" s="21"/>
      <c r="F3" s="21"/>
      <c r="G3" s="15"/>
      <c r="H3" s="6"/>
      <c r="I3" s="6"/>
    </row>
    <row r="4" spans="1:10" s="2" customFormat="1" ht="16.5" x14ac:dyDescent="0.3">
      <c r="A4" s="21" t="s">
        <v>22</v>
      </c>
      <c r="B4" s="21"/>
      <c r="C4" s="21"/>
      <c r="D4" s="21"/>
      <c r="E4" s="21" t="s">
        <v>15</v>
      </c>
      <c r="F4" s="21"/>
      <c r="G4" s="11"/>
      <c r="H4" s="5"/>
      <c r="I4" s="5"/>
    </row>
    <row r="5" spans="1:10" s="2" customFormat="1" ht="16.5" x14ac:dyDescent="0.3">
      <c r="A5" s="21" t="s">
        <v>16</v>
      </c>
      <c r="B5" s="21"/>
      <c r="C5" s="21"/>
      <c r="D5" s="21"/>
      <c r="E5" s="21" t="s">
        <v>17</v>
      </c>
      <c r="F5" s="21"/>
      <c r="G5" s="11"/>
      <c r="H5" s="5"/>
      <c r="I5" s="5"/>
    </row>
    <row r="6" spans="1:10" s="2" customFormat="1" x14ac:dyDescent="0.3">
      <c r="A6" s="22"/>
      <c r="B6" s="22"/>
      <c r="C6" s="22"/>
      <c r="D6" s="22"/>
      <c r="E6" s="22"/>
      <c r="F6" s="22"/>
      <c r="G6" s="5"/>
      <c r="H6" s="5"/>
      <c r="I6" s="5"/>
    </row>
    <row r="7" spans="1:10" s="2" customFormat="1" ht="16.5" x14ac:dyDescent="0.3">
      <c r="A7" s="11"/>
      <c r="B7" s="59" t="s">
        <v>37</v>
      </c>
      <c r="C7" s="60"/>
      <c r="D7" s="60"/>
      <c r="E7" s="60"/>
      <c r="F7" s="60"/>
      <c r="G7" s="60"/>
      <c r="H7" s="60"/>
      <c r="I7" s="60"/>
    </row>
    <row r="8" spans="1:10" s="2" customFormat="1" ht="15.75" customHeight="1" x14ac:dyDescent="0.3">
      <c r="A8" s="68" t="s">
        <v>47</v>
      </c>
      <c r="B8" s="69"/>
      <c r="C8" s="69"/>
      <c r="D8" s="69"/>
      <c r="E8" s="69"/>
      <c r="F8" s="69"/>
      <c r="G8" s="69"/>
      <c r="H8" s="69"/>
      <c r="I8" s="69"/>
      <c r="J8" s="70"/>
    </row>
    <row r="9" spans="1:10" s="2" customFormat="1" ht="15.75" thickBot="1" x14ac:dyDescent="0.35">
      <c r="A9" s="23"/>
      <c r="B9" s="14"/>
      <c r="C9" s="14"/>
      <c r="D9" s="14"/>
      <c r="E9" s="14"/>
      <c r="F9" s="14"/>
      <c r="G9" s="14"/>
      <c r="H9" s="14"/>
      <c r="I9" s="14"/>
    </row>
    <row r="10" spans="1:10" s="5" customFormat="1" ht="13.5" thickBot="1" x14ac:dyDescent="0.25">
      <c r="A10" s="24" t="s">
        <v>30</v>
      </c>
      <c r="B10" s="25"/>
      <c r="C10" s="25"/>
      <c r="D10" s="25"/>
      <c r="E10" s="25"/>
      <c r="F10" s="26">
        <v>1100000</v>
      </c>
      <c r="G10" s="27"/>
      <c r="H10" s="22"/>
      <c r="I10" s="22"/>
    </row>
    <row r="11" spans="1:10" s="5" customFormat="1" ht="13.5" thickBot="1" x14ac:dyDescent="0.25">
      <c r="A11" s="24" t="s">
        <v>29</v>
      </c>
      <c r="B11" s="25"/>
      <c r="C11" s="25"/>
      <c r="D11" s="25"/>
      <c r="E11" s="25"/>
      <c r="F11" s="26">
        <v>100000</v>
      </c>
      <c r="G11" s="27"/>
      <c r="H11" s="27"/>
      <c r="I11" s="27"/>
    </row>
    <row r="12" spans="1:10" s="5" customFormat="1" ht="13.5" thickBot="1" x14ac:dyDescent="0.25">
      <c r="A12" s="24" t="s">
        <v>35</v>
      </c>
      <c r="B12" s="25"/>
      <c r="C12" s="25"/>
      <c r="D12" s="25"/>
      <c r="E12" s="25"/>
      <c r="F12" s="26">
        <v>100000</v>
      </c>
      <c r="G12" s="27"/>
      <c r="H12" s="27"/>
      <c r="I12" s="27"/>
    </row>
    <row r="13" spans="1:10" s="5" customFormat="1" ht="13.5" thickBot="1" x14ac:dyDescent="0.25">
      <c r="A13" s="24" t="s">
        <v>36</v>
      </c>
      <c r="B13" s="25"/>
      <c r="C13" s="25"/>
      <c r="D13" s="25"/>
      <c r="E13" s="25"/>
      <c r="F13" s="26">
        <v>100000</v>
      </c>
      <c r="G13" s="27"/>
      <c r="H13" s="27"/>
      <c r="I13" s="27"/>
    </row>
    <row r="14" spans="1:10" s="5" customFormat="1" ht="13.5" thickBot="1" x14ac:dyDescent="0.25">
      <c r="A14" s="24" t="s">
        <v>44</v>
      </c>
      <c r="B14" s="25"/>
      <c r="C14" s="25"/>
      <c r="D14" s="25"/>
      <c r="E14" s="25"/>
      <c r="F14" s="26">
        <v>100000</v>
      </c>
      <c r="G14" s="27"/>
      <c r="H14" s="27"/>
      <c r="I14" s="27"/>
    </row>
    <row r="15" spans="1:10" s="5" customFormat="1" ht="13.5" thickBot="1" x14ac:dyDescent="0.25">
      <c r="A15" s="24" t="s">
        <v>45</v>
      </c>
      <c r="B15" s="25"/>
      <c r="C15" s="25"/>
      <c r="D15" s="25"/>
      <c r="E15" s="25"/>
      <c r="F15" s="26">
        <f>F10-F11-F12-F13-F14</f>
        <v>700000</v>
      </c>
      <c r="G15" s="27"/>
      <c r="H15" s="27"/>
      <c r="I15" s="27"/>
    </row>
    <row r="16" spans="1:10" s="5" customFormat="1" ht="15.75" thickBot="1" x14ac:dyDescent="0.3">
      <c r="B16" s="28"/>
      <c r="C16" s="61" t="s">
        <v>21</v>
      </c>
      <c r="D16" s="62"/>
      <c r="E16" s="63"/>
      <c r="F16" s="28"/>
      <c r="G16" s="28"/>
    </row>
    <row r="17" spans="1:10" s="5" customFormat="1" ht="13.5" thickBot="1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10" s="5" customFormat="1" ht="12.75" x14ac:dyDescent="0.2">
      <c r="B18" s="29" t="s">
        <v>1</v>
      </c>
      <c r="C18" s="30"/>
      <c r="D18" s="30"/>
      <c r="E18" s="30"/>
      <c r="F18" s="31"/>
      <c r="G18" s="8"/>
      <c r="H18" s="8"/>
      <c r="I18" s="8"/>
    </row>
    <row r="19" spans="1:10" s="5" customFormat="1" ht="13.5" thickBot="1" x14ac:dyDescent="0.25">
      <c r="B19" s="32" t="s">
        <v>2</v>
      </c>
      <c r="C19" s="33"/>
      <c r="D19" s="33"/>
      <c r="E19" s="33"/>
      <c r="F19" s="34"/>
      <c r="G19" s="8"/>
      <c r="H19" s="8"/>
      <c r="I19" s="8"/>
    </row>
    <row r="20" spans="1:10" s="6" customFormat="1" ht="13.5" thickBot="1" x14ac:dyDescent="0.25"/>
    <row r="21" spans="1:10" s="5" customFormat="1" ht="12.75" x14ac:dyDescent="0.2">
      <c r="A21" s="66" t="s">
        <v>38</v>
      </c>
      <c r="B21" s="67"/>
      <c r="C21" s="67"/>
      <c r="D21" s="35">
        <v>100000</v>
      </c>
      <c r="E21" s="36"/>
      <c r="F21" s="7"/>
      <c r="G21" s="64"/>
      <c r="H21" s="65"/>
      <c r="I21" s="65"/>
    </row>
    <row r="22" spans="1:10" s="5" customFormat="1" ht="12.75" x14ac:dyDescent="0.2">
      <c r="A22" s="37" t="s">
        <v>27</v>
      </c>
      <c r="B22" s="9"/>
      <c r="C22" s="8"/>
      <c r="D22" s="3">
        <f>D$21*30%</f>
        <v>30000</v>
      </c>
      <c r="E22" s="38"/>
      <c r="F22" s="4"/>
      <c r="G22" s="7"/>
      <c r="H22" s="19"/>
      <c r="I22" s="7"/>
    </row>
    <row r="23" spans="1:10" s="5" customFormat="1" ht="12.75" x14ac:dyDescent="0.2">
      <c r="A23" s="37" t="s">
        <v>28</v>
      </c>
      <c r="B23" s="8"/>
      <c r="C23" s="8"/>
      <c r="D23" s="3">
        <f>D$21*70%</f>
        <v>70000</v>
      </c>
      <c r="E23" s="38"/>
      <c r="F23" s="4"/>
      <c r="G23" s="7"/>
      <c r="H23" s="7"/>
      <c r="I23" s="7"/>
    </row>
    <row r="24" spans="1:10" s="5" customFormat="1" ht="12.75" x14ac:dyDescent="0.2">
      <c r="A24" s="37" t="s">
        <v>3</v>
      </c>
      <c r="B24" s="8"/>
      <c r="C24" s="8"/>
      <c r="D24" s="3"/>
      <c r="E24" s="38"/>
      <c r="F24" s="4"/>
      <c r="G24" s="7"/>
      <c r="H24" s="7"/>
      <c r="I24" s="7"/>
    </row>
    <row r="25" spans="1:10" s="5" customFormat="1" ht="12.75" x14ac:dyDescent="0.2">
      <c r="A25" s="37"/>
      <c r="B25" s="8" t="s">
        <v>4</v>
      </c>
      <c r="C25" s="8"/>
      <c r="D25" s="3">
        <v>15</v>
      </c>
      <c r="E25" s="38"/>
      <c r="F25" s="4"/>
      <c r="G25" s="7"/>
      <c r="H25" s="7"/>
      <c r="I25" s="7"/>
    </row>
    <row r="26" spans="1:10" s="5" customFormat="1" ht="12.75" x14ac:dyDescent="0.2">
      <c r="A26" s="37"/>
      <c r="B26" s="8" t="s">
        <v>5</v>
      </c>
      <c r="C26" s="8"/>
      <c r="D26" s="3">
        <v>8</v>
      </c>
      <c r="E26" s="38"/>
      <c r="F26" s="4"/>
      <c r="G26" s="7"/>
      <c r="H26" s="7"/>
      <c r="I26" s="7"/>
    </row>
    <row r="27" spans="1:10" s="5" customFormat="1" ht="12.75" x14ac:dyDescent="0.2">
      <c r="A27" s="37"/>
      <c r="B27" s="8" t="s">
        <v>6</v>
      </c>
      <c r="C27" s="8"/>
      <c r="D27" s="3">
        <v>2</v>
      </c>
      <c r="E27" s="38"/>
      <c r="F27" s="7"/>
      <c r="G27" s="7"/>
      <c r="H27" s="7"/>
      <c r="I27" s="7"/>
    </row>
    <row r="28" spans="1:10" s="5" customFormat="1" ht="12.75" x14ac:dyDescent="0.2">
      <c r="A28" s="37"/>
      <c r="B28" s="8" t="s">
        <v>7</v>
      </c>
      <c r="C28" s="8"/>
      <c r="D28" s="3">
        <f>SUM(D25:D27)</f>
        <v>25</v>
      </c>
      <c r="E28" s="38"/>
      <c r="F28" s="7"/>
      <c r="G28" s="7"/>
      <c r="H28" s="7"/>
      <c r="I28" s="7"/>
    </row>
    <row r="29" spans="1:10" s="5" customFormat="1" ht="13.5" thickBot="1" x14ac:dyDescent="0.25">
      <c r="A29" s="32"/>
      <c r="B29" s="33" t="s">
        <v>26</v>
      </c>
      <c r="C29" s="33"/>
      <c r="D29" s="39"/>
      <c r="E29" s="40">
        <f>ROUND(D23/D28,2)</f>
        <v>2800</v>
      </c>
      <c r="F29" s="4"/>
      <c r="G29" s="7"/>
      <c r="H29" s="7"/>
      <c r="I29" s="7"/>
    </row>
    <row r="30" spans="1:10" s="6" customFormat="1" ht="12.75" x14ac:dyDescent="0.2">
      <c r="A30" s="7"/>
      <c r="B30" s="7"/>
      <c r="C30" s="7"/>
      <c r="D30" s="4"/>
      <c r="E30" s="4"/>
      <c r="F30" s="4"/>
      <c r="G30" s="7"/>
      <c r="H30" s="7"/>
      <c r="I30" s="7"/>
    </row>
    <row r="31" spans="1:10" s="5" customFormat="1" ht="13.5" thickBot="1" x14ac:dyDescent="0.25">
      <c r="A31" s="41" t="s">
        <v>39</v>
      </c>
      <c r="F31" s="6"/>
      <c r="G31" s="6"/>
      <c r="H31" s="6"/>
      <c r="I31" s="6"/>
      <c r="J31" s="16"/>
    </row>
    <row r="32" spans="1:10" s="5" customFormat="1" ht="39" thickBot="1" x14ac:dyDescent="0.25">
      <c r="A32" s="42" t="s">
        <v>8</v>
      </c>
      <c r="B32" s="43" t="s">
        <v>9</v>
      </c>
      <c r="C32" s="44" t="s">
        <v>10</v>
      </c>
      <c r="D32" s="45" t="s">
        <v>34</v>
      </c>
      <c r="E32" s="44" t="s">
        <v>40</v>
      </c>
      <c r="F32" s="13"/>
      <c r="G32" s="64"/>
      <c r="H32" s="65"/>
      <c r="I32" s="65"/>
      <c r="J32" s="16"/>
    </row>
    <row r="33" spans="1:10" s="5" customFormat="1" ht="26.25" thickBot="1" x14ac:dyDescent="0.25">
      <c r="A33" s="44" t="s">
        <v>23</v>
      </c>
      <c r="B33" s="46">
        <f>D$22/3</f>
        <v>10000</v>
      </c>
      <c r="C33" s="47">
        <v>15</v>
      </c>
      <c r="D33" s="48">
        <f>E$29*C33</f>
        <v>42000</v>
      </c>
      <c r="E33" s="26">
        <f>D33+B33</f>
        <v>52000</v>
      </c>
      <c r="F33" s="4"/>
      <c r="G33" s="7"/>
      <c r="H33" s="19"/>
      <c r="I33" s="7"/>
      <c r="J33" s="16"/>
    </row>
    <row r="34" spans="1:10" s="5" customFormat="1" ht="17.25" customHeight="1" thickBot="1" x14ac:dyDescent="0.25">
      <c r="A34" s="44" t="s">
        <v>24</v>
      </c>
      <c r="B34" s="46">
        <f t="shared" ref="B34:B35" si="0">D$22/3</f>
        <v>10000</v>
      </c>
      <c r="C34" s="47">
        <v>8</v>
      </c>
      <c r="D34" s="48">
        <f t="shared" ref="D34:D35" si="1">E$29*C34</f>
        <v>22400</v>
      </c>
      <c r="E34" s="26">
        <f>D34+B34</f>
        <v>32400</v>
      </c>
      <c r="F34" s="4"/>
      <c r="G34" s="7"/>
      <c r="H34" s="19"/>
      <c r="I34" s="7"/>
      <c r="J34" s="16"/>
    </row>
    <row r="35" spans="1:10" s="5" customFormat="1" ht="26.25" thickBot="1" x14ac:dyDescent="0.25">
      <c r="A35" s="44" t="s">
        <v>25</v>
      </c>
      <c r="B35" s="46">
        <f t="shared" si="0"/>
        <v>10000</v>
      </c>
      <c r="C35" s="49">
        <v>2</v>
      </c>
      <c r="D35" s="48">
        <f t="shared" si="1"/>
        <v>5600</v>
      </c>
      <c r="E35" s="50">
        <f>D35+B35</f>
        <v>15600</v>
      </c>
      <c r="F35" s="4"/>
      <c r="G35" s="7"/>
      <c r="H35" s="19"/>
      <c r="I35" s="7"/>
      <c r="J35" s="16"/>
    </row>
    <row r="36" spans="1:10" s="5" customFormat="1" ht="13.5" thickBot="1" x14ac:dyDescent="0.25">
      <c r="A36" s="47" t="s">
        <v>11</v>
      </c>
      <c r="B36" s="46">
        <f>SUM(B33:B35)</f>
        <v>30000</v>
      </c>
      <c r="C36" s="26">
        <f>SUM(C33:C35)</f>
        <v>25</v>
      </c>
      <c r="D36" s="48">
        <f>SUM(D33:D35)</f>
        <v>70000</v>
      </c>
      <c r="E36" s="26">
        <f>SUM(E33:E35)</f>
        <v>100000</v>
      </c>
      <c r="F36" s="4"/>
      <c r="G36" s="10"/>
      <c r="H36" s="20"/>
      <c r="I36" s="20"/>
      <c r="J36" s="16"/>
    </row>
    <row r="37" spans="1:10" s="6" customFormat="1" ht="12.75" x14ac:dyDescent="0.2">
      <c r="A37" s="7"/>
      <c r="B37" s="4"/>
      <c r="C37" s="4"/>
      <c r="D37" s="4"/>
      <c r="E37" s="4"/>
      <c r="F37" s="4"/>
      <c r="G37" s="7"/>
      <c r="H37" s="4"/>
      <c r="I37" s="4"/>
      <c r="J37" s="10"/>
    </row>
    <row r="38" spans="1:10" s="12" customFormat="1" ht="15.75" thickBot="1" x14ac:dyDescent="0.35">
      <c r="A38" s="6"/>
      <c r="B38" s="6"/>
      <c r="C38" s="6"/>
      <c r="D38" s="6"/>
      <c r="E38" s="6"/>
      <c r="F38" s="6"/>
      <c r="G38" s="6"/>
      <c r="H38" s="6"/>
      <c r="I38" s="6"/>
    </row>
    <row r="39" spans="1:10" s="12" customFormat="1" ht="16.5" thickBot="1" x14ac:dyDescent="0.35">
      <c r="A39" s="56" t="s">
        <v>31</v>
      </c>
      <c r="B39" s="57"/>
      <c r="C39" s="57"/>
      <c r="D39" s="57"/>
      <c r="E39" s="58"/>
      <c r="F39" s="6"/>
      <c r="G39" s="6"/>
      <c r="H39" s="6"/>
      <c r="I39" s="6"/>
    </row>
    <row r="40" spans="1:10" s="12" customFormat="1" ht="33.75" customHeight="1" thickBot="1" x14ac:dyDescent="0.35">
      <c r="A40" s="52" t="s">
        <v>8</v>
      </c>
      <c r="B40" s="44" t="s">
        <v>32</v>
      </c>
      <c r="C40" s="44" t="s">
        <v>33</v>
      </c>
      <c r="D40" s="44" t="s">
        <v>43</v>
      </c>
      <c r="E40" s="44" t="s">
        <v>41</v>
      </c>
      <c r="F40" s="6"/>
      <c r="G40" s="6"/>
      <c r="H40" s="6"/>
      <c r="I40" s="6"/>
    </row>
    <row r="41" spans="1:10" s="12" customFormat="1" ht="30" customHeight="1" thickBot="1" x14ac:dyDescent="0.35">
      <c r="A41" s="44" t="s">
        <v>23</v>
      </c>
      <c r="B41" s="26">
        <v>52000</v>
      </c>
      <c r="C41" s="26">
        <v>52000</v>
      </c>
      <c r="D41" s="26">
        <v>52000</v>
      </c>
      <c r="E41" s="26">
        <f>SUM(B41:D41)</f>
        <v>156000</v>
      </c>
      <c r="F41" s="6"/>
      <c r="G41" s="6"/>
      <c r="H41" s="6"/>
      <c r="I41" s="6"/>
    </row>
    <row r="42" spans="1:10" s="12" customFormat="1" ht="18.75" customHeight="1" thickBot="1" x14ac:dyDescent="0.35">
      <c r="A42" s="44" t="s">
        <v>24</v>
      </c>
      <c r="B42" s="26">
        <v>32400</v>
      </c>
      <c r="C42" s="26">
        <v>32400</v>
      </c>
      <c r="D42" s="26">
        <v>32400</v>
      </c>
      <c r="E42" s="26">
        <f t="shared" ref="E42:E43" si="2">SUM(B42:D42)</f>
        <v>97200</v>
      </c>
      <c r="F42" s="6"/>
      <c r="G42" s="6"/>
      <c r="H42" s="6"/>
      <c r="I42" s="6"/>
    </row>
    <row r="43" spans="1:10" s="12" customFormat="1" ht="31.5" customHeight="1" thickBot="1" x14ac:dyDescent="0.35">
      <c r="A43" s="44" t="s">
        <v>25</v>
      </c>
      <c r="B43" s="26">
        <v>15600</v>
      </c>
      <c r="C43" s="26">
        <v>15600</v>
      </c>
      <c r="D43" s="26">
        <v>15600</v>
      </c>
      <c r="E43" s="26">
        <f t="shared" si="2"/>
        <v>46800</v>
      </c>
      <c r="F43" s="6"/>
      <c r="G43" s="6"/>
      <c r="H43" s="6"/>
      <c r="I43" s="6"/>
    </row>
    <row r="44" spans="1:10" s="12" customFormat="1" ht="15.75" thickBot="1" x14ac:dyDescent="0.35">
      <c r="A44" s="24" t="s">
        <v>11</v>
      </c>
      <c r="B44" s="26">
        <f>SUM(B41:B43)</f>
        <v>100000</v>
      </c>
      <c r="C44" s="26">
        <f>SUM(C41:C43)</f>
        <v>100000</v>
      </c>
      <c r="D44" s="26">
        <f>SUM(D41:D43)</f>
        <v>100000</v>
      </c>
      <c r="E44" s="26">
        <f>SUM(E41:E43)</f>
        <v>300000</v>
      </c>
      <c r="F44" s="6"/>
      <c r="G44" s="6"/>
      <c r="H44" s="6"/>
      <c r="I44" s="6"/>
    </row>
    <row r="45" spans="1:10" s="12" customFormat="1" ht="30.75" customHeight="1" thickBot="1" x14ac:dyDescent="0.35">
      <c r="A45" s="54" t="s">
        <v>8</v>
      </c>
      <c r="B45" s="55" t="s">
        <v>42</v>
      </c>
      <c r="C45" s="55" t="s">
        <v>48</v>
      </c>
      <c r="D45" s="53"/>
      <c r="E45" s="18"/>
      <c r="F45" s="6"/>
      <c r="G45" s="6"/>
      <c r="H45" s="6"/>
      <c r="I45" s="6"/>
    </row>
    <row r="46" spans="1:10" s="12" customFormat="1" ht="31.5" customHeight="1" thickBot="1" x14ac:dyDescent="0.35">
      <c r="A46" s="44" t="s">
        <v>23</v>
      </c>
      <c r="B46" s="26">
        <v>52000</v>
      </c>
      <c r="C46" s="26">
        <f>E41+B46</f>
        <v>208000</v>
      </c>
      <c r="D46" s="3"/>
      <c r="E46" s="4"/>
      <c r="F46" s="6"/>
      <c r="G46" s="6"/>
      <c r="H46" s="6"/>
      <c r="I46" s="6"/>
    </row>
    <row r="47" spans="1:10" s="12" customFormat="1" ht="18.75" customHeight="1" thickBot="1" x14ac:dyDescent="0.35">
      <c r="A47" s="44" t="s">
        <v>24</v>
      </c>
      <c r="B47" s="26">
        <v>32400</v>
      </c>
      <c r="C47" s="26">
        <f t="shared" ref="C47:C48" si="3">E42+B47</f>
        <v>129600</v>
      </c>
      <c r="D47" s="3"/>
      <c r="E47" s="4"/>
      <c r="F47" s="6"/>
      <c r="G47" s="6"/>
      <c r="H47" s="6"/>
      <c r="I47" s="6"/>
    </row>
    <row r="48" spans="1:10" s="12" customFormat="1" ht="31.5" customHeight="1" thickBot="1" x14ac:dyDescent="0.35">
      <c r="A48" s="44" t="s">
        <v>25</v>
      </c>
      <c r="B48" s="26">
        <v>15600</v>
      </c>
      <c r="C48" s="26">
        <f t="shared" si="3"/>
        <v>62400</v>
      </c>
      <c r="D48" s="3"/>
      <c r="E48" s="4"/>
      <c r="F48" s="6"/>
      <c r="G48" s="6"/>
      <c r="H48" s="6"/>
      <c r="I48" s="6"/>
    </row>
    <row r="49" spans="1:9" s="12" customFormat="1" ht="15.75" thickBot="1" x14ac:dyDescent="0.35">
      <c r="A49" s="32" t="s">
        <v>11</v>
      </c>
      <c r="B49" s="51">
        <f>SUM(B46:B48)</f>
        <v>100000</v>
      </c>
      <c r="C49" s="51">
        <f>SUM(C46:C48)</f>
        <v>400000</v>
      </c>
      <c r="D49" s="3"/>
      <c r="E49" s="4"/>
      <c r="F49" s="6"/>
      <c r="G49" s="6"/>
      <c r="H49" s="6"/>
      <c r="I49" s="6"/>
    </row>
    <row r="50" spans="1:9" s="12" customFormat="1" x14ac:dyDescent="0.3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3">
      <c r="A51" s="5" t="s">
        <v>18</v>
      </c>
      <c r="B51" s="5"/>
      <c r="C51" s="5"/>
      <c r="D51" s="5"/>
      <c r="E51" s="5"/>
    </row>
    <row r="52" spans="1:9" x14ac:dyDescent="0.3">
      <c r="A52" s="5" t="s">
        <v>12</v>
      </c>
      <c r="B52" s="5"/>
      <c r="C52" s="5"/>
      <c r="D52" s="5"/>
      <c r="E52" s="5"/>
    </row>
    <row r="53" spans="1:9" x14ac:dyDescent="0.3">
      <c r="A53" s="5" t="s">
        <v>13</v>
      </c>
      <c r="B53" s="5"/>
      <c r="C53" s="5"/>
      <c r="D53" s="5"/>
      <c r="E53" s="5"/>
    </row>
    <row r="54" spans="1:9" x14ac:dyDescent="0.3">
      <c r="A54" s="5"/>
      <c r="B54" s="5"/>
      <c r="C54" s="5"/>
      <c r="D54" s="5" t="s">
        <v>19</v>
      </c>
      <c r="E54" s="5"/>
    </row>
    <row r="55" spans="1:9" x14ac:dyDescent="0.3">
      <c r="A55" s="5"/>
      <c r="B55" s="5"/>
      <c r="C55" s="5"/>
      <c r="D55" s="5" t="s">
        <v>20</v>
      </c>
      <c r="E55" s="5"/>
    </row>
  </sheetData>
  <mergeCells count="7">
    <mergeCell ref="A39:E39"/>
    <mergeCell ref="B7:I7"/>
    <mergeCell ref="C16:E16"/>
    <mergeCell ref="G21:I21"/>
    <mergeCell ref="G32:I32"/>
    <mergeCell ref="A21:C21"/>
    <mergeCell ref="A8:J8"/>
  </mergeCells>
  <pageMargins left="0.31496062992125984" right="0.31496062992125984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2022-04-01T08:30:39Z</dcterms:modified>
</cp:coreProperties>
</file>