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te_Clin _reca\SITE STOM\"/>
    </mc:Choice>
  </mc:AlternateContent>
  <bookViews>
    <workbookView xWindow="-120" yWindow="-120" windowWidth="29040" windowHeight="15990"/>
  </bookViews>
  <sheets>
    <sheet name="MARTIE 2022" sheetId="2" r:id="rId1"/>
  </sheets>
  <definedNames>
    <definedName name="_xlnm.Print_Titles" localSheetId="0">'MARTIE 2022'!$17:$17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2" l="1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18" i="2"/>
  <c r="G13" i="2" l="1"/>
  <c r="C60" i="2"/>
  <c r="I59" i="2"/>
  <c r="H57" i="2"/>
  <c r="G50" i="2"/>
  <c r="J49" i="2"/>
  <c r="I49" i="2"/>
  <c r="J48" i="2"/>
  <c r="I48" i="2"/>
  <c r="I47" i="2"/>
  <c r="K47" i="2" s="1"/>
  <c r="I46" i="2"/>
  <c r="K46" i="2" s="1"/>
  <c r="I45" i="2"/>
  <c r="K45" i="2" s="1"/>
  <c r="K44" i="2"/>
  <c r="I44" i="2"/>
  <c r="J43" i="2"/>
  <c r="I43" i="2"/>
  <c r="I42" i="2"/>
  <c r="K42" i="2" s="1"/>
  <c r="H41" i="2"/>
  <c r="I41" i="2" s="1"/>
  <c r="K41" i="2" s="1"/>
  <c r="K40" i="2"/>
  <c r="I40" i="2"/>
  <c r="I39" i="2"/>
  <c r="K39" i="2" s="1"/>
  <c r="I38" i="2"/>
  <c r="K38" i="2" s="1"/>
  <c r="I37" i="2"/>
  <c r="K37" i="2" s="1"/>
  <c r="I36" i="2"/>
  <c r="J36" i="2" s="1"/>
  <c r="I35" i="2"/>
  <c r="J35" i="2" s="1"/>
  <c r="K34" i="2"/>
  <c r="I34" i="2"/>
  <c r="I33" i="2"/>
  <c r="K33" i="2" s="1"/>
  <c r="I32" i="2"/>
  <c r="K32" i="2" s="1"/>
  <c r="I31" i="2"/>
  <c r="K31" i="2" s="1"/>
  <c r="I30" i="2"/>
  <c r="J30" i="2" s="1"/>
  <c r="I29" i="2"/>
  <c r="K29" i="2" s="1"/>
  <c r="I28" i="2"/>
  <c r="K28" i="2" s="1"/>
  <c r="K27" i="2"/>
  <c r="I27" i="2"/>
  <c r="I26" i="2"/>
  <c r="K26" i="2" s="1"/>
  <c r="I25" i="2"/>
  <c r="K25" i="2" s="1"/>
  <c r="I24" i="2"/>
  <c r="K24" i="2" s="1"/>
  <c r="K23" i="2"/>
  <c r="I23" i="2"/>
  <c r="I22" i="2"/>
  <c r="K22" i="2" s="1"/>
  <c r="I21" i="2"/>
  <c r="K21" i="2" s="1"/>
  <c r="I20" i="2"/>
  <c r="K20" i="2" s="1"/>
  <c r="K19" i="2"/>
  <c r="I19" i="2"/>
  <c r="I18" i="2"/>
  <c r="H18" i="2"/>
  <c r="K43" i="2" l="1"/>
  <c r="K48" i="2"/>
  <c r="K49" i="2"/>
  <c r="I50" i="2"/>
  <c r="J50" i="2"/>
  <c r="K30" i="2"/>
  <c r="K35" i="2"/>
  <c r="K36" i="2"/>
  <c r="H50" i="2"/>
  <c r="K18" i="2"/>
  <c r="M43" i="2" l="1"/>
  <c r="K50" i="2"/>
  <c r="G14" i="2" s="1"/>
  <c r="G15" i="2" s="1"/>
  <c r="M18" i="2" s="1"/>
  <c r="L36" i="2"/>
  <c r="M30" i="2" l="1"/>
  <c r="M35" i="2"/>
  <c r="M31" i="2"/>
  <c r="M37" i="2"/>
  <c r="M41" i="2"/>
  <c r="M45" i="2"/>
  <c r="M21" i="2"/>
  <c r="M26" i="2"/>
  <c r="M29" i="2"/>
  <c r="M34" i="2"/>
  <c r="M47" i="2"/>
  <c r="M22" i="2"/>
  <c r="M25" i="2"/>
  <c r="M32" i="2"/>
  <c r="M40" i="2"/>
  <c r="M44" i="2"/>
  <c r="M19" i="2"/>
  <c r="M24" i="2"/>
  <c r="M27" i="2"/>
  <c r="M33" i="2"/>
  <c r="M38" i="2"/>
  <c r="M20" i="2"/>
  <c r="M23" i="2"/>
  <c r="M28" i="2"/>
  <c r="M39" i="2"/>
  <c r="M42" i="2"/>
  <c r="M46" i="2"/>
  <c r="M49" i="2"/>
  <c r="M48" i="2"/>
  <c r="M36" i="2"/>
  <c r="L20" i="2"/>
  <c r="L24" i="2"/>
  <c r="L28" i="2"/>
  <c r="L31" i="2"/>
  <c r="L37" i="2"/>
  <c r="L41" i="2"/>
  <c r="L45" i="2"/>
  <c r="L48" i="2"/>
  <c r="L22" i="2"/>
  <c r="L26" i="2"/>
  <c r="L34" i="2"/>
  <c r="L40" i="2"/>
  <c r="L44" i="2"/>
  <c r="L21" i="2"/>
  <c r="L25" i="2"/>
  <c r="L29" i="2"/>
  <c r="L32" i="2"/>
  <c r="L38" i="2"/>
  <c r="L43" i="2"/>
  <c r="L46" i="2"/>
  <c r="L49" i="2"/>
  <c r="L19" i="2"/>
  <c r="L23" i="2"/>
  <c r="L27" i="2"/>
  <c r="L33" i="2"/>
  <c r="L39" i="2"/>
  <c r="L42" i="2"/>
  <c r="L47" i="2"/>
  <c r="L30" i="2"/>
  <c r="L18" i="2"/>
  <c r="L35" i="2"/>
  <c r="O50" i="2" l="1"/>
  <c r="M50" i="2"/>
  <c r="L50" i="2"/>
</calcChain>
</file>

<file path=xl/sharedStrings.xml><?xml version="1.0" encoding="utf-8"?>
<sst xmlns="http://schemas.openxmlformats.org/spreadsheetml/2006/main" count="186" uniqueCount="104">
  <si>
    <t>Director General,</t>
  </si>
  <si>
    <t>Director ex. Economic,</t>
  </si>
  <si>
    <t>ec. Mihai Geanta</t>
  </si>
  <si>
    <t>ec. Doina Stan</t>
  </si>
  <si>
    <t>NrCrt</t>
  </si>
  <si>
    <t>Nume Prenume</t>
  </si>
  <si>
    <t>Nr.contract</t>
  </si>
  <si>
    <t>Grad Prof.</t>
  </si>
  <si>
    <t>U/R</t>
  </si>
  <si>
    <t>Localit.</t>
  </si>
  <si>
    <t>plafon lunar orientativ</t>
  </si>
  <si>
    <t>suplim/dimin grad profesional</t>
  </si>
  <si>
    <t>total cu grad prof</t>
  </si>
  <si>
    <t>suplim rural</t>
  </si>
  <si>
    <t>TOTAL LUNAR NECESAR</t>
  </si>
  <si>
    <t>C.M.I. STOMADENT  Dr. STANESCU OTILIA</t>
  </si>
  <si>
    <t>Primar</t>
  </si>
  <si>
    <t>U</t>
  </si>
  <si>
    <t>Fetesti</t>
  </si>
  <si>
    <t>C.M.I. DENTISAN Dr. THIU LUCIANA</t>
  </si>
  <si>
    <t>Slobozia</t>
  </si>
  <si>
    <t>C.M.I. EL-DENTA Dr. NITESCU ELENA</t>
  </si>
  <si>
    <t>S.C. HAPPY DENT S.R.L. Dr. ANDREESCU LOREDANA</t>
  </si>
  <si>
    <t>C.M.I. SANTE Dr. BLINDU RODICA</t>
  </si>
  <si>
    <t>Specialist</t>
  </si>
  <si>
    <t>C.M.I. Dr. RUBINESCU SORIN</t>
  </si>
  <si>
    <t>Amara</t>
  </si>
  <si>
    <t>C.M.I. Dr. GATLAN MARIANA</t>
  </si>
  <si>
    <t>Medic</t>
  </si>
  <si>
    <t>Urziceni</t>
  </si>
  <si>
    <t>C.M.I. CARMIDENT Dr. BUNGHEZ CARMEN</t>
  </si>
  <si>
    <t>Cazanesti</t>
  </si>
  <si>
    <t>C.M.I. Dr. CARAS RAZVAN-SILVIU</t>
  </si>
  <si>
    <t>C.M.I. Dr. SERBAN MARIUS</t>
  </si>
  <si>
    <t>Fierbinti</t>
  </si>
  <si>
    <t>C.M.I. ARTDENT Dr. ZUPCU MIHAELA</t>
  </si>
  <si>
    <t>S.C. DENTACRIS S.R.L.  Dr. MOROIANU CRISTINA</t>
  </si>
  <si>
    <t>C.M.I. Dr. STANCIU NATALITA</t>
  </si>
  <si>
    <t>R</t>
  </si>
  <si>
    <t>Bucu</t>
  </si>
  <si>
    <t>C.M.I. Dr. NITESCU VLAD ALEX.</t>
  </si>
  <si>
    <t>MEDIC ANGAJAT NITESCU SORIN la Nitescu Vlad</t>
  </si>
  <si>
    <t>C.M.I. DAVDENTA    Dr. DAVID LUIZA</t>
  </si>
  <si>
    <t>C.M.I. Dr. RADU MIHAELA STELUTA</t>
  </si>
  <si>
    <t>C.M.I DR.DIACONU DIANA RALUCA</t>
  </si>
  <si>
    <t>Cosimbesti</t>
  </si>
  <si>
    <t>C.M.I. UDUDUI ROXANA</t>
  </si>
  <si>
    <t>M.Kogal-niceanu</t>
  </si>
  <si>
    <t>SC DAISYCLINIC SRL D -DR ARDELEANU MADALINA</t>
  </si>
  <si>
    <t>SC DAISYCLINIC SRL D -DR DUTCOVICI DIANAMEDIC ANGAJAT</t>
  </si>
  <si>
    <t>SC DAISYCLINIC SRL D -IANCU IOANA MEDIC ANGAJAT</t>
  </si>
  <si>
    <t>SC DAISYCLINIC SRL D - IANCU ADRIAN MEDIC ANGAJAT</t>
  </si>
  <si>
    <t>C.M.I. STOMADENT Dr. CARAS DOINA</t>
  </si>
  <si>
    <t>245A</t>
  </si>
  <si>
    <t>S.C. BIOMED S.R.L. Dr. ANDREI CAMELIA FLORENTINA</t>
  </si>
  <si>
    <t>261A</t>
  </si>
  <si>
    <t>SC VIODENT SRL - MOLDOVEANU MIHNEA</t>
  </si>
  <si>
    <t>Cocora</t>
  </si>
  <si>
    <t>DIVIDENTAL CLINIC SRL-DR.AMBRUS DIANA CRISTINA</t>
  </si>
  <si>
    <t>MEDIC</t>
  </si>
  <si>
    <t>DIVIDENTAL CLINIC SRL-DR.BARBAROS VICTOR</t>
  </si>
  <si>
    <t>CMI DR.GARBACEA MARIAN</t>
  </si>
  <si>
    <t>total</t>
  </si>
  <si>
    <t>a) dupa locul in care isi desfasoara activitatea</t>
  </si>
  <si>
    <t>urban</t>
  </si>
  <si>
    <t>rural</t>
  </si>
  <si>
    <t>b) dupa gradul profesional</t>
  </si>
  <si>
    <t>medici</t>
  </si>
  <si>
    <t>sprecialisti</t>
  </si>
  <si>
    <t>primari</t>
  </si>
  <si>
    <t>numar medici in contract</t>
  </si>
  <si>
    <t xml:space="preserve"> - din care:</t>
  </si>
  <si>
    <t>titulari</t>
  </si>
  <si>
    <t>angajati</t>
  </si>
  <si>
    <t>SC SILVIA DENT SRL-PCT LCR FETEȘTI-DR ALJHNI MARINESCU SILVIA-MIHAELA</t>
  </si>
  <si>
    <t>305/  STOM</t>
  </si>
  <si>
    <t>306/  STOM</t>
  </si>
  <si>
    <t>307/  STOM</t>
  </si>
  <si>
    <t>308/  STOM</t>
  </si>
  <si>
    <t>SC SILVIA DENT SRL-PCT LCR BORDUȘANI-DR ALJHNI KHALDOUN</t>
  </si>
  <si>
    <t>Fetești</t>
  </si>
  <si>
    <t>Bordușani</t>
  </si>
  <si>
    <t>SC SILVIA DENT SRL-PCT LCR VLĂDENI-DR AL-JAHNI ALI</t>
  </si>
  <si>
    <t>Vlădeni</t>
  </si>
  <si>
    <t xml:space="preserve">Întocmit, </t>
  </si>
  <si>
    <t>ec. Iuliana ABEL</t>
  </si>
  <si>
    <t xml:space="preserve"> </t>
  </si>
  <si>
    <t>CONTR. LUNA IANUARIE 2022</t>
  </si>
  <si>
    <t>CONTR. LUNA FEBRUARIE 2022</t>
  </si>
  <si>
    <t>vizat,</t>
  </si>
  <si>
    <t>director.R.C:</t>
  </si>
  <si>
    <t>ec.Anda BUSUIOC</t>
  </si>
  <si>
    <t>4. NECESAR LUNAR la PLAFON</t>
  </si>
  <si>
    <t>5. PROCENT DE ACOPERIRE A PLAFONULUI</t>
  </si>
  <si>
    <t>structura medici in contract la 01,01,2022</t>
  </si>
  <si>
    <t>Se aprobă,</t>
  </si>
  <si>
    <t>1. centralizator MED.DENTARĂ   -val contract martie 2022 cf adresă CNAS P1548/25.02.2022, înregistrată la CAS cu nr.1846/25.02.2022,</t>
  </si>
  <si>
    <t>privind bugetul F.N.U.A.S.S., pentru luna martie 2022</t>
  </si>
  <si>
    <t>1. credite de angajament aprobate IAN-MAR 2022</t>
  </si>
  <si>
    <t>2.val. contract IAN-FEB 2022</t>
  </si>
  <si>
    <t>CONTR. LUNA MARTIE 2022</t>
  </si>
  <si>
    <t>VAL. CONTR. IAN-MAR 2022</t>
  </si>
  <si>
    <t>3. val. ce urmează a se contracta MARTIE 2022</t>
  </si>
  <si>
    <t>nr. 1882  din 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</si>
</sst>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b/>
      <u/>
      <sz val="10"/>
      <name val="Palatino Linotype"/>
      <family val="1"/>
    </font>
    <font>
      <b/>
      <u/>
      <sz val="14"/>
      <name val="Palatino Linotype"/>
      <family val="1"/>
    </font>
    <font>
      <b/>
      <sz val="9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  <charset val="238"/>
    </font>
    <font>
      <b/>
      <sz val="8"/>
      <name val="Palatino Linotype"/>
      <family val="1"/>
    </font>
    <font>
      <i/>
      <sz val="8"/>
      <name val="Palatino Linotype"/>
      <family val="1"/>
    </font>
    <font>
      <sz val="8"/>
      <name val="Palatino Linotype"/>
      <family val="1"/>
    </font>
    <font>
      <u/>
      <sz val="10"/>
      <name val="Palatino Linotype"/>
      <family val="1"/>
    </font>
    <font>
      <b/>
      <u/>
      <sz val="12"/>
      <name val="Palatino Linotype"/>
      <family val="1"/>
    </font>
    <font>
      <b/>
      <sz val="10"/>
      <name val="Palatino Linotype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1" fillId="0" borderId="0" xfId="0" applyNumberFormat="1" applyFont="1"/>
    <xf numFmtId="0" fontId="5" fillId="0" borderId="0" xfId="0" applyFont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/>
    <xf numFmtId="3" fontId="9" fillId="0" borderId="2" xfId="0" applyNumberFormat="1" applyFont="1" applyBorder="1"/>
    <xf numFmtId="0" fontId="9" fillId="0" borderId="2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5" xfId="0" applyFont="1" applyBorder="1" applyAlignment="1">
      <alignment horizontal="left" vertical="center" wrapText="1"/>
    </xf>
    <xf numFmtId="3" fontId="9" fillId="0" borderId="5" xfId="0" applyNumberFormat="1" applyFont="1" applyBorder="1"/>
    <xf numFmtId="3" fontId="9" fillId="0" borderId="6" xfId="0" applyNumberFormat="1" applyFont="1" applyBorder="1"/>
    <xf numFmtId="4" fontId="1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4" fontId="9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1" xfId="0" applyFont="1" applyBorder="1" applyAlignment="1">
      <alignment wrapText="1"/>
    </xf>
    <xf numFmtId="0" fontId="4" fillId="0" borderId="9" xfId="0" applyFont="1" applyBorder="1"/>
    <xf numFmtId="0" fontId="12" fillId="0" borderId="10" xfId="0" applyFont="1" applyBorder="1"/>
    <xf numFmtId="0" fontId="1" fillId="0" borderId="10" xfId="0" applyFont="1" applyBorder="1"/>
    <xf numFmtId="0" fontId="6" fillId="0" borderId="3" xfId="0" applyFont="1" applyBorder="1"/>
    <xf numFmtId="4" fontId="6" fillId="0" borderId="3" xfId="0" applyNumberFormat="1" applyFont="1" applyBorder="1"/>
    <xf numFmtId="0" fontId="6" fillId="0" borderId="4" xfId="0" applyFont="1" applyBorder="1"/>
    <xf numFmtId="0" fontId="1" fillId="0" borderId="11" xfId="0" applyFont="1" applyBorder="1"/>
    <xf numFmtId="0" fontId="1" fillId="0" borderId="12" xfId="0" applyFont="1" applyBorder="1"/>
    <xf numFmtId="1" fontId="1" fillId="0" borderId="7" xfId="0" applyNumberFormat="1" applyFont="1" applyBorder="1"/>
    <xf numFmtId="1" fontId="3" fillId="0" borderId="8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9" fillId="0" borderId="3" xfId="0" applyFont="1" applyBorder="1"/>
    <xf numFmtId="4" fontId="9" fillId="0" borderId="3" xfId="0" applyNumberFormat="1" applyFont="1" applyBorder="1"/>
    <xf numFmtId="0" fontId="9" fillId="0" borderId="4" xfId="0" applyFont="1" applyBorder="1"/>
    <xf numFmtId="0" fontId="6" fillId="0" borderId="11" xfId="0" applyFont="1" applyBorder="1"/>
    <xf numFmtId="0" fontId="1" fillId="0" borderId="7" xfId="0" applyFont="1" applyBorder="1"/>
    <xf numFmtId="0" fontId="3" fillId="0" borderId="8" xfId="0" applyFont="1" applyBorder="1"/>
    <xf numFmtId="0" fontId="6" fillId="0" borderId="9" xfId="0" applyFont="1" applyBorder="1"/>
    <xf numFmtId="0" fontId="3" fillId="0" borderId="13" xfId="0" applyFont="1" applyBorder="1"/>
    <xf numFmtId="0" fontId="6" fillId="0" borderId="14" xfId="0" applyFont="1" applyBorder="1"/>
    <xf numFmtId="0" fontId="1" fillId="0" borderId="15" xfId="0" applyFont="1" applyBorder="1"/>
    <xf numFmtId="0" fontId="6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" fillId="0" borderId="16" xfId="0" applyFont="1" applyBorder="1"/>
    <xf numFmtId="4" fontId="1" fillId="0" borderId="10" xfId="0" applyNumberFormat="1" applyFont="1" applyBorder="1"/>
    <xf numFmtId="4" fontId="1" fillId="0" borderId="13" xfId="0" applyNumberFormat="1" applyFont="1" applyBorder="1"/>
    <xf numFmtId="0" fontId="3" fillId="0" borderId="14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15" xfId="0" applyNumberFormat="1" applyFont="1" applyBorder="1"/>
    <xf numFmtId="4" fontId="1" fillId="0" borderId="12" xfId="0" applyNumberFormat="1" applyFont="1" applyBorder="1"/>
    <xf numFmtId="0" fontId="13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4" fontId="6" fillId="0" borderId="0" xfId="0" applyNumberFormat="1" applyFont="1" applyBorder="1"/>
    <xf numFmtId="0" fontId="9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0" xfId="0" applyFont="1" applyBorder="1"/>
    <xf numFmtId="0" fontId="14" fillId="0" borderId="0" xfId="0" applyFont="1"/>
    <xf numFmtId="4" fontId="1" fillId="0" borderId="1" xfId="0" applyNumberFormat="1" applyFont="1" applyBorder="1"/>
    <xf numFmtId="4" fontId="3" fillId="0" borderId="1" xfId="0" applyNumberFormat="1" applyFont="1" applyBorder="1"/>
    <xf numFmtId="4" fontId="14" fillId="0" borderId="15" xfId="0" applyNumberFormat="1" applyFont="1" applyBorder="1"/>
    <xf numFmtId="4" fontId="14" fillId="0" borderId="1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workbookViewId="0">
      <selection activeCell="J13" sqref="J13"/>
    </sheetView>
  </sheetViews>
  <sheetFormatPr defaultColWidth="8.7109375" defaultRowHeight="15" x14ac:dyDescent="0.3"/>
  <cols>
    <col min="1" max="1" width="4.140625" style="1" customWidth="1"/>
    <col min="2" max="2" width="22.140625" style="1" customWidth="1"/>
    <col min="3" max="3" width="7.5703125" style="1" customWidth="1"/>
    <col min="4" max="4" width="7.42578125" style="1" customWidth="1"/>
    <col min="5" max="5" width="5" style="1" customWidth="1"/>
    <col min="6" max="6" width="8.140625" style="1" customWidth="1"/>
    <col min="7" max="7" width="10.28515625" style="1" customWidth="1"/>
    <col min="8" max="8" width="9.7109375" style="1" customWidth="1"/>
    <col min="9" max="9" width="9.42578125" style="1" customWidth="1"/>
    <col min="10" max="10" width="8.5703125" style="1" customWidth="1"/>
    <col min="11" max="11" width="9.140625" style="1" bestFit="1" customWidth="1"/>
    <col min="12" max="12" width="10.5703125" style="1" customWidth="1"/>
    <col min="13" max="14" width="10.85546875" style="1" customWidth="1"/>
    <col min="15" max="15" width="11.140625" style="1" customWidth="1"/>
    <col min="16" max="237" width="8.7109375" style="1"/>
    <col min="238" max="238" width="4.140625" style="1" customWidth="1"/>
    <col min="239" max="239" width="24.5703125" style="1" customWidth="1"/>
    <col min="240" max="240" width="11.7109375" style="1" customWidth="1"/>
    <col min="241" max="241" width="11.28515625" style="1" customWidth="1"/>
    <col min="242" max="242" width="12.140625" style="1" customWidth="1"/>
    <col min="243" max="243" width="7.42578125" style="1" customWidth="1"/>
    <col min="244" max="244" width="8.7109375" style="1"/>
    <col min="245" max="245" width="8.85546875" style="1" customWidth="1"/>
    <col min="246" max="246" width="9" style="1" customWidth="1"/>
    <col min="247" max="247" width="7.42578125" style="1" customWidth="1"/>
    <col min="248" max="248" width="8.7109375" style="1"/>
    <col min="249" max="249" width="12" style="1" customWidth="1"/>
    <col min="250" max="253" width="8.7109375" style="1"/>
    <col min="254" max="254" width="9.140625" style="1" bestFit="1" customWidth="1"/>
    <col min="255" max="493" width="8.7109375" style="1"/>
    <col min="494" max="494" width="4.140625" style="1" customWidth="1"/>
    <col min="495" max="495" width="24.5703125" style="1" customWidth="1"/>
    <col min="496" max="496" width="11.7109375" style="1" customWidth="1"/>
    <col min="497" max="497" width="11.28515625" style="1" customWidth="1"/>
    <col min="498" max="498" width="12.140625" style="1" customWidth="1"/>
    <col min="499" max="499" width="7.42578125" style="1" customWidth="1"/>
    <col min="500" max="500" width="8.7109375" style="1"/>
    <col min="501" max="501" width="8.85546875" style="1" customWidth="1"/>
    <col min="502" max="502" width="9" style="1" customWidth="1"/>
    <col min="503" max="503" width="7.42578125" style="1" customWidth="1"/>
    <col min="504" max="504" width="8.7109375" style="1"/>
    <col min="505" max="505" width="12" style="1" customWidth="1"/>
    <col min="506" max="509" width="8.7109375" style="1"/>
    <col min="510" max="510" width="9.140625" style="1" bestFit="1" customWidth="1"/>
    <col min="511" max="749" width="8.7109375" style="1"/>
    <col min="750" max="750" width="4.140625" style="1" customWidth="1"/>
    <col min="751" max="751" width="24.5703125" style="1" customWidth="1"/>
    <col min="752" max="752" width="11.7109375" style="1" customWidth="1"/>
    <col min="753" max="753" width="11.28515625" style="1" customWidth="1"/>
    <col min="754" max="754" width="12.140625" style="1" customWidth="1"/>
    <col min="755" max="755" width="7.42578125" style="1" customWidth="1"/>
    <col min="756" max="756" width="8.7109375" style="1"/>
    <col min="757" max="757" width="8.85546875" style="1" customWidth="1"/>
    <col min="758" max="758" width="9" style="1" customWidth="1"/>
    <col min="759" max="759" width="7.42578125" style="1" customWidth="1"/>
    <col min="760" max="760" width="8.7109375" style="1"/>
    <col min="761" max="761" width="12" style="1" customWidth="1"/>
    <col min="762" max="765" width="8.7109375" style="1"/>
    <col min="766" max="766" width="9.140625" style="1" bestFit="1" customWidth="1"/>
    <col min="767" max="1005" width="8.7109375" style="1"/>
    <col min="1006" max="1006" width="4.140625" style="1" customWidth="1"/>
    <col min="1007" max="1007" width="24.5703125" style="1" customWidth="1"/>
    <col min="1008" max="1008" width="11.7109375" style="1" customWidth="1"/>
    <col min="1009" max="1009" width="11.28515625" style="1" customWidth="1"/>
    <col min="1010" max="1010" width="12.140625" style="1" customWidth="1"/>
    <col min="1011" max="1011" width="7.42578125" style="1" customWidth="1"/>
    <col min="1012" max="1012" width="8.7109375" style="1"/>
    <col min="1013" max="1013" width="8.85546875" style="1" customWidth="1"/>
    <col min="1014" max="1014" width="9" style="1" customWidth="1"/>
    <col min="1015" max="1015" width="7.42578125" style="1" customWidth="1"/>
    <col min="1016" max="1016" width="8.7109375" style="1"/>
    <col min="1017" max="1017" width="12" style="1" customWidth="1"/>
    <col min="1018" max="1021" width="8.7109375" style="1"/>
    <col min="1022" max="1022" width="9.140625" style="1" bestFit="1" customWidth="1"/>
    <col min="1023" max="1261" width="8.7109375" style="1"/>
    <col min="1262" max="1262" width="4.140625" style="1" customWidth="1"/>
    <col min="1263" max="1263" width="24.5703125" style="1" customWidth="1"/>
    <col min="1264" max="1264" width="11.7109375" style="1" customWidth="1"/>
    <col min="1265" max="1265" width="11.28515625" style="1" customWidth="1"/>
    <col min="1266" max="1266" width="12.140625" style="1" customWidth="1"/>
    <col min="1267" max="1267" width="7.42578125" style="1" customWidth="1"/>
    <col min="1268" max="1268" width="8.7109375" style="1"/>
    <col min="1269" max="1269" width="8.85546875" style="1" customWidth="1"/>
    <col min="1270" max="1270" width="9" style="1" customWidth="1"/>
    <col min="1271" max="1271" width="7.42578125" style="1" customWidth="1"/>
    <col min="1272" max="1272" width="8.7109375" style="1"/>
    <col min="1273" max="1273" width="12" style="1" customWidth="1"/>
    <col min="1274" max="1277" width="8.7109375" style="1"/>
    <col min="1278" max="1278" width="9.140625" style="1" bestFit="1" customWidth="1"/>
    <col min="1279" max="1517" width="8.7109375" style="1"/>
    <col min="1518" max="1518" width="4.140625" style="1" customWidth="1"/>
    <col min="1519" max="1519" width="24.5703125" style="1" customWidth="1"/>
    <col min="1520" max="1520" width="11.7109375" style="1" customWidth="1"/>
    <col min="1521" max="1521" width="11.28515625" style="1" customWidth="1"/>
    <col min="1522" max="1522" width="12.140625" style="1" customWidth="1"/>
    <col min="1523" max="1523" width="7.42578125" style="1" customWidth="1"/>
    <col min="1524" max="1524" width="8.7109375" style="1"/>
    <col min="1525" max="1525" width="8.85546875" style="1" customWidth="1"/>
    <col min="1526" max="1526" width="9" style="1" customWidth="1"/>
    <col min="1527" max="1527" width="7.42578125" style="1" customWidth="1"/>
    <col min="1528" max="1528" width="8.7109375" style="1"/>
    <col min="1529" max="1529" width="12" style="1" customWidth="1"/>
    <col min="1530" max="1533" width="8.7109375" style="1"/>
    <col min="1534" max="1534" width="9.140625" style="1" bestFit="1" customWidth="1"/>
    <col min="1535" max="1773" width="8.7109375" style="1"/>
    <col min="1774" max="1774" width="4.140625" style="1" customWidth="1"/>
    <col min="1775" max="1775" width="24.5703125" style="1" customWidth="1"/>
    <col min="1776" max="1776" width="11.7109375" style="1" customWidth="1"/>
    <col min="1777" max="1777" width="11.28515625" style="1" customWidth="1"/>
    <col min="1778" max="1778" width="12.140625" style="1" customWidth="1"/>
    <col min="1779" max="1779" width="7.42578125" style="1" customWidth="1"/>
    <col min="1780" max="1780" width="8.7109375" style="1"/>
    <col min="1781" max="1781" width="8.85546875" style="1" customWidth="1"/>
    <col min="1782" max="1782" width="9" style="1" customWidth="1"/>
    <col min="1783" max="1783" width="7.42578125" style="1" customWidth="1"/>
    <col min="1784" max="1784" width="8.7109375" style="1"/>
    <col min="1785" max="1785" width="12" style="1" customWidth="1"/>
    <col min="1786" max="1789" width="8.7109375" style="1"/>
    <col min="1790" max="1790" width="9.140625" style="1" bestFit="1" customWidth="1"/>
    <col min="1791" max="2029" width="8.7109375" style="1"/>
    <col min="2030" max="2030" width="4.140625" style="1" customWidth="1"/>
    <col min="2031" max="2031" width="24.5703125" style="1" customWidth="1"/>
    <col min="2032" max="2032" width="11.7109375" style="1" customWidth="1"/>
    <col min="2033" max="2033" width="11.28515625" style="1" customWidth="1"/>
    <col min="2034" max="2034" width="12.140625" style="1" customWidth="1"/>
    <col min="2035" max="2035" width="7.42578125" style="1" customWidth="1"/>
    <col min="2036" max="2036" width="8.7109375" style="1"/>
    <col min="2037" max="2037" width="8.85546875" style="1" customWidth="1"/>
    <col min="2038" max="2038" width="9" style="1" customWidth="1"/>
    <col min="2039" max="2039" width="7.42578125" style="1" customWidth="1"/>
    <col min="2040" max="2040" width="8.7109375" style="1"/>
    <col min="2041" max="2041" width="12" style="1" customWidth="1"/>
    <col min="2042" max="2045" width="8.7109375" style="1"/>
    <col min="2046" max="2046" width="9.140625" style="1" bestFit="1" customWidth="1"/>
    <col min="2047" max="2285" width="8.7109375" style="1"/>
    <col min="2286" max="2286" width="4.140625" style="1" customWidth="1"/>
    <col min="2287" max="2287" width="24.5703125" style="1" customWidth="1"/>
    <col min="2288" max="2288" width="11.7109375" style="1" customWidth="1"/>
    <col min="2289" max="2289" width="11.28515625" style="1" customWidth="1"/>
    <col min="2290" max="2290" width="12.140625" style="1" customWidth="1"/>
    <col min="2291" max="2291" width="7.42578125" style="1" customWidth="1"/>
    <col min="2292" max="2292" width="8.7109375" style="1"/>
    <col min="2293" max="2293" width="8.85546875" style="1" customWidth="1"/>
    <col min="2294" max="2294" width="9" style="1" customWidth="1"/>
    <col min="2295" max="2295" width="7.42578125" style="1" customWidth="1"/>
    <col min="2296" max="2296" width="8.7109375" style="1"/>
    <col min="2297" max="2297" width="12" style="1" customWidth="1"/>
    <col min="2298" max="2301" width="8.7109375" style="1"/>
    <col min="2302" max="2302" width="9.140625" style="1" bestFit="1" customWidth="1"/>
    <col min="2303" max="2541" width="8.7109375" style="1"/>
    <col min="2542" max="2542" width="4.140625" style="1" customWidth="1"/>
    <col min="2543" max="2543" width="24.5703125" style="1" customWidth="1"/>
    <col min="2544" max="2544" width="11.7109375" style="1" customWidth="1"/>
    <col min="2545" max="2545" width="11.28515625" style="1" customWidth="1"/>
    <col min="2546" max="2546" width="12.140625" style="1" customWidth="1"/>
    <col min="2547" max="2547" width="7.42578125" style="1" customWidth="1"/>
    <col min="2548" max="2548" width="8.7109375" style="1"/>
    <col min="2549" max="2549" width="8.85546875" style="1" customWidth="1"/>
    <col min="2550" max="2550" width="9" style="1" customWidth="1"/>
    <col min="2551" max="2551" width="7.42578125" style="1" customWidth="1"/>
    <col min="2552" max="2552" width="8.7109375" style="1"/>
    <col min="2553" max="2553" width="12" style="1" customWidth="1"/>
    <col min="2554" max="2557" width="8.7109375" style="1"/>
    <col min="2558" max="2558" width="9.140625" style="1" bestFit="1" customWidth="1"/>
    <col min="2559" max="2797" width="8.7109375" style="1"/>
    <col min="2798" max="2798" width="4.140625" style="1" customWidth="1"/>
    <col min="2799" max="2799" width="24.5703125" style="1" customWidth="1"/>
    <col min="2800" max="2800" width="11.7109375" style="1" customWidth="1"/>
    <col min="2801" max="2801" width="11.28515625" style="1" customWidth="1"/>
    <col min="2802" max="2802" width="12.140625" style="1" customWidth="1"/>
    <col min="2803" max="2803" width="7.42578125" style="1" customWidth="1"/>
    <col min="2804" max="2804" width="8.7109375" style="1"/>
    <col min="2805" max="2805" width="8.85546875" style="1" customWidth="1"/>
    <col min="2806" max="2806" width="9" style="1" customWidth="1"/>
    <col min="2807" max="2807" width="7.42578125" style="1" customWidth="1"/>
    <col min="2808" max="2808" width="8.7109375" style="1"/>
    <col min="2809" max="2809" width="12" style="1" customWidth="1"/>
    <col min="2810" max="2813" width="8.7109375" style="1"/>
    <col min="2814" max="2814" width="9.140625" style="1" bestFit="1" customWidth="1"/>
    <col min="2815" max="3053" width="8.7109375" style="1"/>
    <col min="3054" max="3054" width="4.140625" style="1" customWidth="1"/>
    <col min="3055" max="3055" width="24.5703125" style="1" customWidth="1"/>
    <col min="3056" max="3056" width="11.7109375" style="1" customWidth="1"/>
    <col min="3057" max="3057" width="11.28515625" style="1" customWidth="1"/>
    <col min="3058" max="3058" width="12.140625" style="1" customWidth="1"/>
    <col min="3059" max="3059" width="7.42578125" style="1" customWidth="1"/>
    <col min="3060" max="3060" width="8.7109375" style="1"/>
    <col min="3061" max="3061" width="8.85546875" style="1" customWidth="1"/>
    <col min="3062" max="3062" width="9" style="1" customWidth="1"/>
    <col min="3063" max="3063" width="7.42578125" style="1" customWidth="1"/>
    <col min="3064" max="3064" width="8.7109375" style="1"/>
    <col min="3065" max="3065" width="12" style="1" customWidth="1"/>
    <col min="3066" max="3069" width="8.7109375" style="1"/>
    <col min="3070" max="3070" width="9.140625" style="1" bestFit="1" customWidth="1"/>
    <col min="3071" max="3309" width="8.7109375" style="1"/>
    <col min="3310" max="3310" width="4.140625" style="1" customWidth="1"/>
    <col min="3311" max="3311" width="24.5703125" style="1" customWidth="1"/>
    <col min="3312" max="3312" width="11.7109375" style="1" customWidth="1"/>
    <col min="3313" max="3313" width="11.28515625" style="1" customWidth="1"/>
    <col min="3314" max="3314" width="12.140625" style="1" customWidth="1"/>
    <col min="3315" max="3315" width="7.42578125" style="1" customWidth="1"/>
    <col min="3316" max="3316" width="8.7109375" style="1"/>
    <col min="3317" max="3317" width="8.85546875" style="1" customWidth="1"/>
    <col min="3318" max="3318" width="9" style="1" customWidth="1"/>
    <col min="3319" max="3319" width="7.42578125" style="1" customWidth="1"/>
    <col min="3320" max="3320" width="8.7109375" style="1"/>
    <col min="3321" max="3321" width="12" style="1" customWidth="1"/>
    <col min="3322" max="3325" width="8.7109375" style="1"/>
    <col min="3326" max="3326" width="9.140625" style="1" bestFit="1" customWidth="1"/>
    <col min="3327" max="3565" width="8.7109375" style="1"/>
    <col min="3566" max="3566" width="4.140625" style="1" customWidth="1"/>
    <col min="3567" max="3567" width="24.5703125" style="1" customWidth="1"/>
    <col min="3568" max="3568" width="11.7109375" style="1" customWidth="1"/>
    <col min="3569" max="3569" width="11.28515625" style="1" customWidth="1"/>
    <col min="3570" max="3570" width="12.140625" style="1" customWidth="1"/>
    <col min="3571" max="3571" width="7.42578125" style="1" customWidth="1"/>
    <col min="3572" max="3572" width="8.7109375" style="1"/>
    <col min="3573" max="3573" width="8.85546875" style="1" customWidth="1"/>
    <col min="3574" max="3574" width="9" style="1" customWidth="1"/>
    <col min="3575" max="3575" width="7.42578125" style="1" customWidth="1"/>
    <col min="3576" max="3576" width="8.7109375" style="1"/>
    <col min="3577" max="3577" width="12" style="1" customWidth="1"/>
    <col min="3578" max="3581" width="8.7109375" style="1"/>
    <col min="3582" max="3582" width="9.140625" style="1" bestFit="1" customWidth="1"/>
    <col min="3583" max="3821" width="8.7109375" style="1"/>
    <col min="3822" max="3822" width="4.140625" style="1" customWidth="1"/>
    <col min="3823" max="3823" width="24.5703125" style="1" customWidth="1"/>
    <col min="3824" max="3824" width="11.7109375" style="1" customWidth="1"/>
    <col min="3825" max="3825" width="11.28515625" style="1" customWidth="1"/>
    <col min="3826" max="3826" width="12.140625" style="1" customWidth="1"/>
    <col min="3827" max="3827" width="7.42578125" style="1" customWidth="1"/>
    <col min="3828" max="3828" width="8.7109375" style="1"/>
    <col min="3829" max="3829" width="8.85546875" style="1" customWidth="1"/>
    <col min="3830" max="3830" width="9" style="1" customWidth="1"/>
    <col min="3831" max="3831" width="7.42578125" style="1" customWidth="1"/>
    <col min="3832" max="3832" width="8.7109375" style="1"/>
    <col min="3833" max="3833" width="12" style="1" customWidth="1"/>
    <col min="3834" max="3837" width="8.7109375" style="1"/>
    <col min="3838" max="3838" width="9.140625" style="1" bestFit="1" customWidth="1"/>
    <col min="3839" max="4077" width="8.7109375" style="1"/>
    <col min="4078" max="4078" width="4.140625" style="1" customWidth="1"/>
    <col min="4079" max="4079" width="24.5703125" style="1" customWidth="1"/>
    <col min="4080" max="4080" width="11.7109375" style="1" customWidth="1"/>
    <col min="4081" max="4081" width="11.28515625" style="1" customWidth="1"/>
    <col min="4082" max="4082" width="12.140625" style="1" customWidth="1"/>
    <col min="4083" max="4083" width="7.42578125" style="1" customWidth="1"/>
    <col min="4084" max="4084" width="8.7109375" style="1"/>
    <col min="4085" max="4085" width="8.85546875" style="1" customWidth="1"/>
    <col min="4086" max="4086" width="9" style="1" customWidth="1"/>
    <col min="4087" max="4087" width="7.42578125" style="1" customWidth="1"/>
    <col min="4088" max="4088" width="8.7109375" style="1"/>
    <col min="4089" max="4089" width="12" style="1" customWidth="1"/>
    <col min="4090" max="4093" width="8.7109375" style="1"/>
    <col min="4094" max="4094" width="9.140625" style="1" bestFit="1" customWidth="1"/>
    <col min="4095" max="4333" width="8.7109375" style="1"/>
    <col min="4334" max="4334" width="4.140625" style="1" customWidth="1"/>
    <col min="4335" max="4335" width="24.5703125" style="1" customWidth="1"/>
    <col min="4336" max="4336" width="11.7109375" style="1" customWidth="1"/>
    <col min="4337" max="4337" width="11.28515625" style="1" customWidth="1"/>
    <col min="4338" max="4338" width="12.140625" style="1" customWidth="1"/>
    <col min="4339" max="4339" width="7.42578125" style="1" customWidth="1"/>
    <col min="4340" max="4340" width="8.7109375" style="1"/>
    <col min="4341" max="4341" width="8.85546875" style="1" customWidth="1"/>
    <col min="4342" max="4342" width="9" style="1" customWidth="1"/>
    <col min="4343" max="4343" width="7.42578125" style="1" customWidth="1"/>
    <col min="4344" max="4344" width="8.7109375" style="1"/>
    <col min="4345" max="4345" width="12" style="1" customWidth="1"/>
    <col min="4346" max="4349" width="8.7109375" style="1"/>
    <col min="4350" max="4350" width="9.140625" style="1" bestFit="1" customWidth="1"/>
    <col min="4351" max="4589" width="8.7109375" style="1"/>
    <col min="4590" max="4590" width="4.140625" style="1" customWidth="1"/>
    <col min="4591" max="4591" width="24.5703125" style="1" customWidth="1"/>
    <col min="4592" max="4592" width="11.7109375" style="1" customWidth="1"/>
    <col min="4593" max="4593" width="11.28515625" style="1" customWidth="1"/>
    <col min="4594" max="4594" width="12.140625" style="1" customWidth="1"/>
    <col min="4595" max="4595" width="7.42578125" style="1" customWidth="1"/>
    <col min="4596" max="4596" width="8.7109375" style="1"/>
    <col min="4597" max="4597" width="8.85546875" style="1" customWidth="1"/>
    <col min="4598" max="4598" width="9" style="1" customWidth="1"/>
    <col min="4599" max="4599" width="7.42578125" style="1" customWidth="1"/>
    <col min="4600" max="4600" width="8.7109375" style="1"/>
    <col min="4601" max="4601" width="12" style="1" customWidth="1"/>
    <col min="4602" max="4605" width="8.7109375" style="1"/>
    <col min="4606" max="4606" width="9.140625" style="1" bestFit="1" customWidth="1"/>
    <col min="4607" max="4845" width="8.7109375" style="1"/>
    <col min="4846" max="4846" width="4.140625" style="1" customWidth="1"/>
    <col min="4847" max="4847" width="24.5703125" style="1" customWidth="1"/>
    <col min="4848" max="4848" width="11.7109375" style="1" customWidth="1"/>
    <col min="4849" max="4849" width="11.28515625" style="1" customWidth="1"/>
    <col min="4850" max="4850" width="12.140625" style="1" customWidth="1"/>
    <col min="4851" max="4851" width="7.42578125" style="1" customWidth="1"/>
    <col min="4852" max="4852" width="8.7109375" style="1"/>
    <col min="4853" max="4853" width="8.85546875" style="1" customWidth="1"/>
    <col min="4854" max="4854" width="9" style="1" customWidth="1"/>
    <col min="4855" max="4855" width="7.42578125" style="1" customWidth="1"/>
    <col min="4856" max="4856" width="8.7109375" style="1"/>
    <col min="4857" max="4857" width="12" style="1" customWidth="1"/>
    <col min="4858" max="4861" width="8.7109375" style="1"/>
    <col min="4862" max="4862" width="9.140625" style="1" bestFit="1" customWidth="1"/>
    <col min="4863" max="5101" width="8.7109375" style="1"/>
    <col min="5102" max="5102" width="4.140625" style="1" customWidth="1"/>
    <col min="5103" max="5103" width="24.5703125" style="1" customWidth="1"/>
    <col min="5104" max="5104" width="11.7109375" style="1" customWidth="1"/>
    <col min="5105" max="5105" width="11.28515625" style="1" customWidth="1"/>
    <col min="5106" max="5106" width="12.140625" style="1" customWidth="1"/>
    <col min="5107" max="5107" width="7.42578125" style="1" customWidth="1"/>
    <col min="5108" max="5108" width="8.7109375" style="1"/>
    <col min="5109" max="5109" width="8.85546875" style="1" customWidth="1"/>
    <col min="5110" max="5110" width="9" style="1" customWidth="1"/>
    <col min="5111" max="5111" width="7.42578125" style="1" customWidth="1"/>
    <col min="5112" max="5112" width="8.7109375" style="1"/>
    <col min="5113" max="5113" width="12" style="1" customWidth="1"/>
    <col min="5114" max="5117" width="8.7109375" style="1"/>
    <col min="5118" max="5118" width="9.140625" style="1" bestFit="1" customWidth="1"/>
    <col min="5119" max="5357" width="8.7109375" style="1"/>
    <col min="5358" max="5358" width="4.140625" style="1" customWidth="1"/>
    <col min="5359" max="5359" width="24.5703125" style="1" customWidth="1"/>
    <col min="5360" max="5360" width="11.7109375" style="1" customWidth="1"/>
    <col min="5361" max="5361" width="11.28515625" style="1" customWidth="1"/>
    <col min="5362" max="5362" width="12.140625" style="1" customWidth="1"/>
    <col min="5363" max="5363" width="7.42578125" style="1" customWidth="1"/>
    <col min="5364" max="5364" width="8.7109375" style="1"/>
    <col min="5365" max="5365" width="8.85546875" style="1" customWidth="1"/>
    <col min="5366" max="5366" width="9" style="1" customWidth="1"/>
    <col min="5367" max="5367" width="7.42578125" style="1" customWidth="1"/>
    <col min="5368" max="5368" width="8.7109375" style="1"/>
    <col min="5369" max="5369" width="12" style="1" customWidth="1"/>
    <col min="5370" max="5373" width="8.7109375" style="1"/>
    <col min="5374" max="5374" width="9.140625" style="1" bestFit="1" customWidth="1"/>
    <col min="5375" max="5613" width="8.7109375" style="1"/>
    <col min="5614" max="5614" width="4.140625" style="1" customWidth="1"/>
    <col min="5615" max="5615" width="24.5703125" style="1" customWidth="1"/>
    <col min="5616" max="5616" width="11.7109375" style="1" customWidth="1"/>
    <col min="5617" max="5617" width="11.28515625" style="1" customWidth="1"/>
    <col min="5618" max="5618" width="12.140625" style="1" customWidth="1"/>
    <col min="5619" max="5619" width="7.42578125" style="1" customWidth="1"/>
    <col min="5620" max="5620" width="8.7109375" style="1"/>
    <col min="5621" max="5621" width="8.85546875" style="1" customWidth="1"/>
    <col min="5622" max="5622" width="9" style="1" customWidth="1"/>
    <col min="5623" max="5623" width="7.42578125" style="1" customWidth="1"/>
    <col min="5624" max="5624" width="8.7109375" style="1"/>
    <col min="5625" max="5625" width="12" style="1" customWidth="1"/>
    <col min="5626" max="5629" width="8.7109375" style="1"/>
    <col min="5630" max="5630" width="9.140625" style="1" bestFit="1" customWidth="1"/>
    <col min="5631" max="5869" width="8.7109375" style="1"/>
    <col min="5870" max="5870" width="4.140625" style="1" customWidth="1"/>
    <col min="5871" max="5871" width="24.5703125" style="1" customWidth="1"/>
    <col min="5872" max="5872" width="11.7109375" style="1" customWidth="1"/>
    <col min="5873" max="5873" width="11.28515625" style="1" customWidth="1"/>
    <col min="5874" max="5874" width="12.140625" style="1" customWidth="1"/>
    <col min="5875" max="5875" width="7.42578125" style="1" customWidth="1"/>
    <col min="5876" max="5876" width="8.7109375" style="1"/>
    <col min="5877" max="5877" width="8.85546875" style="1" customWidth="1"/>
    <col min="5878" max="5878" width="9" style="1" customWidth="1"/>
    <col min="5879" max="5879" width="7.42578125" style="1" customWidth="1"/>
    <col min="5880" max="5880" width="8.7109375" style="1"/>
    <col min="5881" max="5881" width="12" style="1" customWidth="1"/>
    <col min="5882" max="5885" width="8.7109375" style="1"/>
    <col min="5886" max="5886" width="9.140625" style="1" bestFit="1" customWidth="1"/>
    <col min="5887" max="6125" width="8.7109375" style="1"/>
    <col min="6126" max="6126" width="4.140625" style="1" customWidth="1"/>
    <col min="6127" max="6127" width="24.5703125" style="1" customWidth="1"/>
    <col min="6128" max="6128" width="11.7109375" style="1" customWidth="1"/>
    <col min="6129" max="6129" width="11.28515625" style="1" customWidth="1"/>
    <col min="6130" max="6130" width="12.140625" style="1" customWidth="1"/>
    <col min="6131" max="6131" width="7.42578125" style="1" customWidth="1"/>
    <col min="6132" max="6132" width="8.7109375" style="1"/>
    <col min="6133" max="6133" width="8.85546875" style="1" customWidth="1"/>
    <col min="6134" max="6134" width="9" style="1" customWidth="1"/>
    <col min="6135" max="6135" width="7.42578125" style="1" customWidth="1"/>
    <col min="6136" max="6136" width="8.7109375" style="1"/>
    <col min="6137" max="6137" width="12" style="1" customWidth="1"/>
    <col min="6138" max="6141" width="8.7109375" style="1"/>
    <col min="6142" max="6142" width="9.140625" style="1" bestFit="1" customWidth="1"/>
    <col min="6143" max="6381" width="8.7109375" style="1"/>
    <col min="6382" max="6382" width="4.140625" style="1" customWidth="1"/>
    <col min="6383" max="6383" width="24.5703125" style="1" customWidth="1"/>
    <col min="6384" max="6384" width="11.7109375" style="1" customWidth="1"/>
    <col min="6385" max="6385" width="11.28515625" style="1" customWidth="1"/>
    <col min="6386" max="6386" width="12.140625" style="1" customWidth="1"/>
    <col min="6387" max="6387" width="7.42578125" style="1" customWidth="1"/>
    <col min="6388" max="6388" width="8.7109375" style="1"/>
    <col min="6389" max="6389" width="8.85546875" style="1" customWidth="1"/>
    <col min="6390" max="6390" width="9" style="1" customWidth="1"/>
    <col min="6391" max="6391" width="7.42578125" style="1" customWidth="1"/>
    <col min="6392" max="6392" width="8.7109375" style="1"/>
    <col min="6393" max="6393" width="12" style="1" customWidth="1"/>
    <col min="6394" max="6397" width="8.7109375" style="1"/>
    <col min="6398" max="6398" width="9.140625" style="1" bestFit="1" customWidth="1"/>
    <col min="6399" max="6637" width="8.7109375" style="1"/>
    <col min="6638" max="6638" width="4.140625" style="1" customWidth="1"/>
    <col min="6639" max="6639" width="24.5703125" style="1" customWidth="1"/>
    <col min="6640" max="6640" width="11.7109375" style="1" customWidth="1"/>
    <col min="6641" max="6641" width="11.28515625" style="1" customWidth="1"/>
    <col min="6642" max="6642" width="12.140625" style="1" customWidth="1"/>
    <col min="6643" max="6643" width="7.42578125" style="1" customWidth="1"/>
    <col min="6644" max="6644" width="8.7109375" style="1"/>
    <col min="6645" max="6645" width="8.85546875" style="1" customWidth="1"/>
    <col min="6646" max="6646" width="9" style="1" customWidth="1"/>
    <col min="6647" max="6647" width="7.42578125" style="1" customWidth="1"/>
    <col min="6648" max="6648" width="8.7109375" style="1"/>
    <col min="6649" max="6649" width="12" style="1" customWidth="1"/>
    <col min="6650" max="6653" width="8.7109375" style="1"/>
    <col min="6654" max="6654" width="9.140625" style="1" bestFit="1" customWidth="1"/>
    <col min="6655" max="6893" width="8.7109375" style="1"/>
    <col min="6894" max="6894" width="4.140625" style="1" customWidth="1"/>
    <col min="6895" max="6895" width="24.5703125" style="1" customWidth="1"/>
    <col min="6896" max="6896" width="11.7109375" style="1" customWidth="1"/>
    <col min="6897" max="6897" width="11.28515625" style="1" customWidth="1"/>
    <col min="6898" max="6898" width="12.140625" style="1" customWidth="1"/>
    <col min="6899" max="6899" width="7.42578125" style="1" customWidth="1"/>
    <col min="6900" max="6900" width="8.7109375" style="1"/>
    <col min="6901" max="6901" width="8.85546875" style="1" customWidth="1"/>
    <col min="6902" max="6902" width="9" style="1" customWidth="1"/>
    <col min="6903" max="6903" width="7.42578125" style="1" customWidth="1"/>
    <col min="6904" max="6904" width="8.7109375" style="1"/>
    <col min="6905" max="6905" width="12" style="1" customWidth="1"/>
    <col min="6906" max="6909" width="8.7109375" style="1"/>
    <col min="6910" max="6910" width="9.140625" style="1" bestFit="1" customWidth="1"/>
    <col min="6911" max="7149" width="8.7109375" style="1"/>
    <col min="7150" max="7150" width="4.140625" style="1" customWidth="1"/>
    <col min="7151" max="7151" width="24.5703125" style="1" customWidth="1"/>
    <col min="7152" max="7152" width="11.7109375" style="1" customWidth="1"/>
    <col min="7153" max="7153" width="11.28515625" style="1" customWidth="1"/>
    <col min="7154" max="7154" width="12.140625" style="1" customWidth="1"/>
    <col min="7155" max="7155" width="7.42578125" style="1" customWidth="1"/>
    <col min="7156" max="7156" width="8.7109375" style="1"/>
    <col min="7157" max="7157" width="8.85546875" style="1" customWidth="1"/>
    <col min="7158" max="7158" width="9" style="1" customWidth="1"/>
    <col min="7159" max="7159" width="7.42578125" style="1" customWidth="1"/>
    <col min="7160" max="7160" width="8.7109375" style="1"/>
    <col min="7161" max="7161" width="12" style="1" customWidth="1"/>
    <col min="7162" max="7165" width="8.7109375" style="1"/>
    <col min="7166" max="7166" width="9.140625" style="1" bestFit="1" customWidth="1"/>
    <col min="7167" max="7405" width="8.7109375" style="1"/>
    <col min="7406" max="7406" width="4.140625" style="1" customWidth="1"/>
    <col min="7407" max="7407" width="24.5703125" style="1" customWidth="1"/>
    <col min="7408" max="7408" width="11.7109375" style="1" customWidth="1"/>
    <col min="7409" max="7409" width="11.28515625" style="1" customWidth="1"/>
    <col min="7410" max="7410" width="12.140625" style="1" customWidth="1"/>
    <col min="7411" max="7411" width="7.42578125" style="1" customWidth="1"/>
    <col min="7412" max="7412" width="8.7109375" style="1"/>
    <col min="7413" max="7413" width="8.85546875" style="1" customWidth="1"/>
    <col min="7414" max="7414" width="9" style="1" customWidth="1"/>
    <col min="7415" max="7415" width="7.42578125" style="1" customWidth="1"/>
    <col min="7416" max="7416" width="8.7109375" style="1"/>
    <col min="7417" max="7417" width="12" style="1" customWidth="1"/>
    <col min="7418" max="7421" width="8.7109375" style="1"/>
    <col min="7422" max="7422" width="9.140625" style="1" bestFit="1" customWidth="1"/>
    <col min="7423" max="7661" width="8.7109375" style="1"/>
    <col min="7662" max="7662" width="4.140625" style="1" customWidth="1"/>
    <col min="7663" max="7663" width="24.5703125" style="1" customWidth="1"/>
    <col min="7664" max="7664" width="11.7109375" style="1" customWidth="1"/>
    <col min="7665" max="7665" width="11.28515625" style="1" customWidth="1"/>
    <col min="7666" max="7666" width="12.140625" style="1" customWidth="1"/>
    <col min="7667" max="7667" width="7.42578125" style="1" customWidth="1"/>
    <col min="7668" max="7668" width="8.7109375" style="1"/>
    <col min="7669" max="7669" width="8.85546875" style="1" customWidth="1"/>
    <col min="7670" max="7670" width="9" style="1" customWidth="1"/>
    <col min="7671" max="7671" width="7.42578125" style="1" customWidth="1"/>
    <col min="7672" max="7672" width="8.7109375" style="1"/>
    <col min="7673" max="7673" width="12" style="1" customWidth="1"/>
    <col min="7674" max="7677" width="8.7109375" style="1"/>
    <col min="7678" max="7678" width="9.140625" style="1" bestFit="1" customWidth="1"/>
    <col min="7679" max="7917" width="8.7109375" style="1"/>
    <col min="7918" max="7918" width="4.140625" style="1" customWidth="1"/>
    <col min="7919" max="7919" width="24.5703125" style="1" customWidth="1"/>
    <col min="7920" max="7920" width="11.7109375" style="1" customWidth="1"/>
    <col min="7921" max="7921" width="11.28515625" style="1" customWidth="1"/>
    <col min="7922" max="7922" width="12.140625" style="1" customWidth="1"/>
    <col min="7923" max="7923" width="7.42578125" style="1" customWidth="1"/>
    <col min="7924" max="7924" width="8.7109375" style="1"/>
    <col min="7925" max="7925" width="8.85546875" style="1" customWidth="1"/>
    <col min="7926" max="7926" width="9" style="1" customWidth="1"/>
    <col min="7927" max="7927" width="7.42578125" style="1" customWidth="1"/>
    <col min="7928" max="7928" width="8.7109375" style="1"/>
    <col min="7929" max="7929" width="12" style="1" customWidth="1"/>
    <col min="7930" max="7933" width="8.7109375" style="1"/>
    <col min="7934" max="7934" width="9.140625" style="1" bestFit="1" customWidth="1"/>
    <col min="7935" max="8173" width="8.7109375" style="1"/>
    <col min="8174" max="8174" width="4.140625" style="1" customWidth="1"/>
    <col min="8175" max="8175" width="24.5703125" style="1" customWidth="1"/>
    <col min="8176" max="8176" width="11.7109375" style="1" customWidth="1"/>
    <col min="8177" max="8177" width="11.28515625" style="1" customWidth="1"/>
    <col min="8178" max="8178" width="12.140625" style="1" customWidth="1"/>
    <col min="8179" max="8179" width="7.42578125" style="1" customWidth="1"/>
    <col min="8180" max="8180" width="8.7109375" style="1"/>
    <col min="8181" max="8181" width="8.85546875" style="1" customWidth="1"/>
    <col min="8182" max="8182" width="9" style="1" customWidth="1"/>
    <col min="8183" max="8183" width="7.42578125" style="1" customWidth="1"/>
    <col min="8184" max="8184" width="8.7109375" style="1"/>
    <col min="8185" max="8185" width="12" style="1" customWidth="1"/>
    <col min="8186" max="8189" width="8.7109375" style="1"/>
    <col min="8190" max="8190" width="9.140625" style="1" bestFit="1" customWidth="1"/>
    <col min="8191" max="8429" width="8.7109375" style="1"/>
    <col min="8430" max="8430" width="4.140625" style="1" customWidth="1"/>
    <col min="8431" max="8431" width="24.5703125" style="1" customWidth="1"/>
    <col min="8432" max="8432" width="11.7109375" style="1" customWidth="1"/>
    <col min="8433" max="8433" width="11.28515625" style="1" customWidth="1"/>
    <col min="8434" max="8434" width="12.140625" style="1" customWidth="1"/>
    <col min="8435" max="8435" width="7.42578125" style="1" customWidth="1"/>
    <col min="8436" max="8436" width="8.7109375" style="1"/>
    <col min="8437" max="8437" width="8.85546875" style="1" customWidth="1"/>
    <col min="8438" max="8438" width="9" style="1" customWidth="1"/>
    <col min="8439" max="8439" width="7.42578125" style="1" customWidth="1"/>
    <col min="8440" max="8440" width="8.7109375" style="1"/>
    <col min="8441" max="8441" width="12" style="1" customWidth="1"/>
    <col min="8442" max="8445" width="8.7109375" style="1"/>
    <col min="8446" max="8446" width="9.140625" style="1" bestFit="1" customWidth="1"/>
    <col min="8447" max="8685" width="8.7109375" style="1"/>
    <col min="8686" max="8686" width="4.140625" style="1" customWidth="1"/>
    <col min="8687" max="8687" width="24.5703125" style="1" customWidth="1"/>
    <col min="8688" max="8688" width="11.7109375" style="1" customWidth="1"/>
    <col min="8689" max="8689" width="11.28515625" style="1" customWidth="1"/>
    <col min="8690" max="8690" width="12.140625" style="1" customWidth="1"/>
    <col min="8691" max="8691" width="7.42578125" style="1" customWidth="1"/>
    <col min="8692" max="8692" width="8.7109375" style="1"/>
    <col min="8693" max="8693" width="8.85546875" style="1" customWidth="1"/>
    <col min="8694" max="8694" width="9" style="1" customWidth="1"/>
    <col min="8695" max="8695" width="7.42578125" style="1" customWidth="1"/>
    <col min="8696" max="8696" width="8.7109375" style="1"/>
    <col min="8697" max="8697" width="12" style="1" customWidth="1"/>
    <col min="8698" max="8701" width="8.7109375" style="1"/>
    <col min="8702" max="8702" width="9.140625" style="1" bestFit="1" customWidth="1"/>
    <col min="8703" max="8941" width="8.7109375" style="1"/>
    <col min="8942" max="8942" width="4.140625" style="1" customWidth="1"/>
    <col min="8943" max="8943" width="24.5703125" style="1" customWidth="1"/>
    <col min="8944" max="8944" width="11.7109375" style="1" customWidth="1"/>
    <col min="8945" max="8945" width="11.28515625" style="1" customWidth="1"/>
    <col min="8946" max="8946" width="12.140625" style="1" customWidth="1"/>
    <col min="8947" max="8947" width="7.42578125" style="1" customWidth="1"/>
    <col min="8948" max="8948" width="8.7109375" style="1"/>
    <col min="8949" max="8949" width="8.85546875" style="1" customWidth="1"/>
    <col min="8950" max="8950" width="9" style="1" customWidth="1"/>
    <col min="8951" max="8951" width="7.42578125" style="1" customWidth="1"/>
    <col min="8952" max="8952" width="8.7109375" style="1"/>
    <col min="8953" max="8953" width="12" style="1" customWidth="1"/>
    <col min="8954" max="8957" width="8.7109375" style="1"/>
    <col min="8958" max="8958" width="9.140625" style="1" bestFit="1" customWidth="1"/>
    <col min="8959" max="9197" width="8.7109375" style="1"/>
    <col min="9198" max="9198" width="4.140625" style="1" customWidth="1"/>
    <col min="9199" max="9199" width="24.5703125" style="1" customWidth="1"/>
    <col min="9200" max="9200" width="11.7109375" style="1" customWidth="1"/>
    <col min="9201" max="9201" width="11.28515625" style="1" customWidth="1"/>
    <col min="9202" max="9202" width="12.140625" style="1" customWidth="1"/>
    <col min="9203" max="9203" width="7.42578125" style="1" customWidth="1"/>
    <col min="9204" max="9204" width="8.7109375" style="1"/>
    <col min="9205" max="9205" width="8.85546875" style="1" customWidth="1"/>
    <col min="9206" max="9206" width="9" style="1" customWidth="1"/>
    <col min="9207" max="9207" width="7.42578125" style="1" customWidth="1"/>
    <col min="9208" max="9208" width="8.7109375" style="1"/>
    <col min="9209" max="9209" width="12" style="1" customWidth="1"/>
    <col min="9210" max="9213" width="8.7109375" style="1"/>
    <col min="9214" max="9214" width="9.140625" style="1" bestFit="1" customWidth="1"/>
    <col min="9215" max="9453" width="8.7109375" style="1"/>
    <col min="9454" max="9454" width="4.140625" style="1" customWidth="1"/>
    <col min="9455" max="9455" width="24.5703125" style="1" customWidth="1"/>
    <col min="9456" max="9456" width="11.7109375" style="1" customWidth="1"/>
    <col min="9457" max="9457" width="11.28515625" style="1" customWidth="1"/>
    <col min="9458" max="9458" width="12.140625" style="1" customWidth="1"/>
    <col min="9459" max="9459" width="7.42578125" style="1" customWidth="1"/>
    <col min="9460" max="9460" width="8.7109375" style="1"/>
    <col min="9461" max="9461" width="8.85546875" style="1" customWidth="1"/>
    <col min="9462" max="9462" width="9" style="1" customWidth="1"/>
    <col min="9463" max="9463" width="7.42578125" style="1" customWidth="1"/>
    <col min="9464" max="9464" width="8.7109375" style="1"/>
    <col min="9465" max="9465" width="12" style="1" customWidth="1"/>
    <col min="9466" max="9469" width="8.7109375" style="1"/>
    <col min="9470" max="9470" width="9.140625" style="1" bestFit="1" customWidth="1"/>
    <col min="9471" max="9709" width="8.7109375" style="1"/>
    <col min="9710" max="9710" width="4.140625" style="1" customWidth="1"/>
    <col min="9711" max="9711" width="24.5703125" style="1" customWidth="1"/>
    <col min="9712" max="9712" width="11.7109375" style="1" customWidth="1"/>
    <col min="9713" max="9713" width="11.28515625" style="1" customWidth="1"/>
    <col min="9714" max="9714" width="12.140625" style="1" customWidth="1"/>
    <col min="9715" max="9715" width="7.42578125" style="1" customWidth="1"/>
    <col min="9716" max="9716" width="8.7109375" style="1"/>
    <col min="9717" max="9717" width="8.85546875" style="1" customWidth="1"/>
    <col min="9718" max="9718" width="9" style="1" customWidth="1"/>
    <col min="9719" max="9719" width="7.42578125" style="1" customWidth="1"/>
    <col min="9720" max="9720" width="8.7109375" style="1"/>
    <col min="9721" max="9721" width="12" style="1" customWidth="1"/>
    <col min="9722" max="9725" width="8.7109375" style="1"/>
    <col min="9726" max="9726" width="9.140625" style="1" bestFit="1" customWidth="1"/>
    <col min="9727" max="9965" width="8.7109375" style="1"/>
    <col min="9966" max="9966" width="4.140625" style="1" customWidth="1"/>
    <col min="9967" max="9967" width="24.5703125" style="1" customWidth="1"/>
    <col min="9968" max="9968" width="11.7109375" style="1" customWidth="1"/>
    <col min="9969" max="9969" width="11.28515625" style="1" customWidth="1"/>
    <col min="9970" max="9970" width="12.140625" style="1" customWidth="1"/>
    <col min="9971" max="9971" width="7.42578125" style="1" customWidth="1"/>
    <col min="9972" max="9972" width="8.7109375" style="1"/>
    <col min="9973" max="9973" width="8.85546875" style="1" customWidth="1"/>
    <col min="9974" max="9974" width="9" style="1" customWidth="1"/>
    <col min="9975" max="9975" width="7.42578125" style="1" customWidth="1"/>
    <col min="9976" max="9976" width="8.7109375" style="1"/>
    <col min="9977" max="9977" width="12" style="1" customWidth="1"/>
    <col min="9978" max="9981" width="8.7109375" style="1"/>
    <col min="9982" max="9982" width="9.140625" style="1" bestFit="1" customWidth="1"/>
    <col min="9983" max="10221" width="8.7109375" style="1"/>
    <col min="10222" max="10222" width="4.140625" style="1" customWidth="1"/>
    <col min="10223" max="10223" width="24.5703125" style="1" customWidth="1"/>
    <col min="10224" max="10224" width="11.7109375" style="1" customWidth="1"/>
    <col min="10225" max="10225" width="11.28515625" style="1" customWidth="1"/>
    <col min="10226" max="10226" width="12.140625" style="1" customWidth="1"/>
    <col min="10227" max="10227" width="7.42578125" style="1" customWidth="1"/>
    <col min="10228" max="10228" width="8.7109375" style="1"/>
    <col min="10229" max="10229" width="8.85546875" style="1" customWidth="1"/>
    <col min="10230" max="10230" width="9" style="1" customWidth="1"/>
    <col min="10231" max="10231" width="7.42578125" style="1" customWidth="1"/>
    <col min="10232" max="10232" width="8.7109375" style="1"/>
    <col min="10233" max="10233" width="12" style="1" customWidth="1"/>
    <col min="10234" max="10237" width="8.7109375" style="1"/>
    <col min="10238" max="10238" width="9.140625" style="1" bestFit="1" customWidth="1"/>
    <col min="10239" max="10477" width="8.7109375" style="1"/>
    <col min="10478" max="10478" width="4.140625" style="1" customWidth="1"/>
    <col min="10479" max="10479" width="24.5703125" style="1" customWidth="1"/>
    <col min="10480" max="10480" width="11.7109375" style="1" customWidth="1"/>
    <col min="10481" max="10481" width="11.28515625" style="1" customWidth="1"/>
    <col min="10482" max="10482" width="12.140625" style="1" customWidth="1"/>
    <col min="10483" max="10483" width="7.42578125" style="1" customWidth="1"/>
    <col min="10484" max="10484" width="8.7109375" style="1"/>
    <col min="10485" max="10485" width="8.85546875" style="1" customWidth="1"/>
    <col min="10486" max="10486" width="9" style="1" customWidth="1"/>
    <col min="10487" max="10487" width="7.42578125" style="1" customWidth="1"/>
    <col min="10488" max="10488" width="8.7109375" style="1"/>
    <col min="10489" max="10489" width="12" style="1" customWidth="1"/>
    <col min="10490" max="10493" width="8.7109375" style="1"/>
    <col min="10494" max="10494" width="9.140625" style="1" bestFit="1" customWidth="1"/>
    <col min="10495" max="10733" width="8.7109375" style="1"/>
    <col min="10734" max="10734" width="4.140625" style="1" customWidth="1"/>
    <col min="10735" max="10735" width="24.5703125" style="1" customWidth="1"/>
    <col min="10736" max="10736" width="11.7109375" style="1" customWidth="1"/>
    <col min="10737" max="10737" width="11.28515625" style="1" customWidth="1"/>
    <col min="10738" max="10738" width="12.140625" style="1" customWidth="1"/>
    <col min="10739" max="10739" width="7.42578125" style="1" customWidth="1"/>
    <col min="10740" max="10740" width="8.7109375" style="1"/>
    <col min="10741" max="10741" width="8.85546875" style="1" customWidth="1"/>
    <col min="10742" max="10742" width="9" style="1" customWidth="1"/>
    <col min="10743" max="10743" width="7.42578125" style="1" customWidth="1"/>
    <col min="10744" max="10744" width="8.7109375" style="1"/>
    <col min="10745" max="10745" width="12" style="1" customWidth="1"/>
    <col min="10746" max="10749" width="8.7109375" style="1"/>
    <col min="10750" max="10750" width="9.140625" style="1" bestFit="1" customWidth="1"/>
    <col min="10751" max="10989" width="8.7109375" style="1"/>
    <col min="10990" max="10990" width="4.140625" style="1" customWidth="1"/>
    <col min="10991" max="10991" width="24.5703125" style="1" customWidth="1"/>
    <col min="10992" max="10992" width="11.7109375" style="1" customWidth="1"/>
    <col min="10993" max="10993" width="11.28515625" style="1" customWidth="1"/>
    <col min="10994" max="10994" width="12.140625" style="1" customWidth="1"/>
    <col min="10995" max="10995" width="7.42578125" style="1" customWidth="1"/>
    <col min="10996" max="10996" width="8.7109375" style="1"/>
    <col min="10997" max="10997" width="8.85546875" style="1" customWidth="1"/>
    <col min="10998" max="10998" width="9" style="1" customWidth="1"/>
    <col min="10999" max="10999" width="7.42578125" style="1" customWidth="1"/>
    <col min="11000" max="11000" width="8.7109375" style="1"/>
    <col min="11001" max="11001" width="12" style="1" customWidth="1"/>
    <col min="11002" max="11005" width="8.7109375" style="1"/>
    <col min="11006" max="11006" width="9.140625" style="1" bestFit="1" customWidth="1"/>
    <col min="11007" max="11245" width="8.7109375" style="1"/>
    <col min="11246" max="11246" width="4.140625" style="1" customWidth="1"/>
    <col min="11247" max="11247" width="24.5703125" style="1" customWidth="1"/>
    <col min="11248" max="11248" width="11.7109375" style="1" customWidth="1"/>
    <col min="11249" max="11249" width="11.28515625" style="1" customWidth="1"/>
    <col min="11250" max="11250" width="12.140625" style="1" customWidth="1"/>
    <col min="11251" max="11251" width="7.42578125" style="1" customWidth="1"/>
    <col min="11252" max="11252" width="8.7109375" style="1"/>
    <col min="11253" max="11253" width="8.85546875" style="1" customWidth="1"/>
    <col min="11254" max="11254" width="9" style="1" customWidth="1"/>
    <col min="11255" max="11255" width="7.42578125" style="1" customWidth="1"/>
    <col min="11256" max="11256" width="8.7109375" style="1"/>
    <col min="11257" max="11257" width="12" style="1" customWidth="1"/>
    <col min="11258" max="11261" width="8.7109375" style="1"/>
    <col min="11262" max="11262" width="9.140625" style="1" bestFit="1" customWidth="1"/>
    <col min="11263" max="11501" width="8.7109375" style="1"/>
    <col min="11502" max="11502" width="4.140625" style="1" customWidth="1"/>
    <col min="11503" max="11503" width="24.5703125" style="1" customWidth="1"/>
    <col min="11504" max="11504" width="11.7109375" style="1" customWidth="1"/>
    <col min="11505" max="11505" width="11.28515625" style="1" customWidth="1"/>
    <col min="11506" max="11506" width="12.140625" style="1" customWidth="1"/>
    <col min="11507" max="11507" width="7.42578125" style="1" customWidth="1"/>
    <col min="11508" max="11508" width="8.7109375" style="1"/>
    <col min="11509" max="11509" width="8.85546875" style="1" customWidth="1"/>
    <col min="11510" max="11510" width="9" style="1" customWidth="1"/>
    <col min="11511" max="11511" width="7.42578125" style="1" customWidth="1"/>
    <col min="11512" max="11512" width="8.7109375" style="1"/>
    <col min="11513" max="11513" width="12" style="1" customWidth="1"/>
    <col min="11514" max="11517" width="8.7109375" style="1"/>
    <col min="11518" max="11518" width="9.140625" style="1" bestFit="1" customWidth="1"/>
    <col min="11519" max="11757" width="8.7109375" style="1"/>
    <col min="11758" max="11758" width="4.140625" style="1" customWidth="1"/>
    <col min="11759" max="11759" width="24.5703125" style="1" customWidth="1"/>
    <col min="11760" max="11760" width="11.7109375" style="1" customWidth="1"/>
    <col min="11761" max="11761" width="11.28515625" style="1" customWidth="1"/>
    <col min="11762" max="11762" width="12.140625" style="1" customWidth="1"/>
    <col min="11763" max="11763" width="7.42578125" style="1" customWidth="1"/>
    <col min="11764" max="11764" width="8.7109375" style="1"/>
    <col min="11765" max="11765" width="8.85546875" style="1" customWidth="1"/>
    <col min="11766" max="11766" width="9" style="1" customWidth="1"/>
    <col min="11767" max="11767" width="7.42578125" style="1" customWidth="1"/>
    <col min="11768" max="11768" width="8.7109375" style="1"/>
    <col min="11769" max="11769" width="12" style="1" customWidth="1"/>
    <col min="11770" max="11773" width="8.7109375" style="1"/>
    <col min="11774" max="11774" width="9.140625" style="1" bestFit="1" customWidth="1"/>
    <col min="11775" max="12013" width="8.7109375" style="1"/>
    <col min="12014" max="12014" width="4.140625" style="1" customWidth="1"/>
    <col min="12015" max="12015" width="24.5703125" style="1" customWidth="1"/>
    <col min="12016" max="12016" width="11.7109375" style="1" customWidth="1"/>
    <col min="12017" max="12017" width="11.28515625" style="1" customWidth="1"/>
    <col min="12018" max="12018" width="12.140625" style="1" customWidth="1"/>
    <col min="12019" max="12019" width="7.42578125" style="1" customWidth="1"/>
    <col min="12020" max="12020" width="8.7109375" style="1"/>
    <col min="12021" max="12021" width="8.85546875" style="1" customWidth="1"/>
    <col min="12022" max="12022" width="9" style="1" customWidth="1"/>
    <col min="12023" max="12023" width="7.42578125" style="1" customWidth="1"/>
    <col min="12024" max="12024" width="8.7109375" style="1"/>
    <col min="12025" max="12025" width="12" style="1" customWidth="1"/>
    <col min="12026" max="12029" width="8.7109375" style="1"/>
    <col min="12030" max="12030" width="9.140625" style="1" bestFit="1" customWidth="1"/>
    <col min="12031" max="12269" width="8.7109375" style="1"/>
    <col min="12270" max="12270" width="4.140625" style="1" customWidth="1"/>
    <col min="12271" max="12271" width="24.5703125" style="1" customWidth="1"/>
    <col min="12272" max="12272" width="11.7109375" style="1" customWidth="1"/>
    <col min="12273" max="12273" width="11.28515625" style="1" customWidth="1"/>
    <col min="12274" max="12274" width="12.140625" style="1" customWidth="1"/>
    <col min="12275" max="12275" width="7.42578125" style="1" customWidth="1"/>
    <col min="12276" max="12276" width="8.7109375" style="1"/>
    <col min="12277" max="12277" width="8.85546875" style="1" customWidth="1"/>
    <col min="12278" max="12278" width="9" style="1" customWidth="1"/>
    <col min="12279" max="12279" width="7.42578125" style="1" customWidth="1"/>
    <col min="12280" max="12280" width="8.7109375" style="1"/>
    <col min="12281" max="12281" width="12" style="1" customWidth="1"/>
    <col min="12282" max="12285" width="8.7109375" style="1"/>
    <col min="12286" max="12286" width="9.140625" style="1" bestFit="1" customWidth="1"/>
    <col min="12287" max="12525" width="8.7109375" style="1"/>
    <col min="12526" max="12526" width="4.140625" style="1" customWidth="1"/>
    <col min="12527" max="12527" width="24.5703125" style="1" customWidth="1"/>
    <col min="12528" max="12528" width="11.7109375" style="1" customWidth="1"/>
    <col min="12529" max="12529" width="11.28515625" style="1" customWidth="1"/>
    <col min="12530" max="12530" width="12.140625" style="1" customWidth="1"/>
    <col min="12531" max="12531" width="7.42578125" style="1" customWidth="1"/>
    <col min="12532" max="12532" width="8.7109375" style="1"/>
    <col min="12533" max="12533" width="8.85546875" style="1" customWidth="1"/>
    <col min="12534" max="12534" width="9" style="1" customWidth="1"/>
    <col min="12535" max="12535" width="7.42578125" style="1" customWidth="1"/>
    <col min="12536" max="12536" width="8.7109375" style="1"/>
    <col min="12537" max="12537" width="12" style="1" customWidth="1"/>
    <col min="12538" max="12541" width="8.7109375" style="1"/>
    <col min="12542" max="12542" width="9.140625" style="1" bestFit="1" customWidth="1"/>
    <col min="12543" max="12781" width="8.7109375" style="1"/>
    <col min="12782" max="12782" width="4.140625" style="1" customWidth="1"/>
    <col min="12783" max="12783" width="24.5703125" style="1" customWidth="1"/>
    <col min="12784" max="12784" width="11.7109375" style="1" customWidth="1"/>
    <col min="12785" max="12785" width="11.28515625" style="1" customWidth="1"/>
    <col min="12786" max="12786" width="12.140625" style="1" customWidth="1"/>
    <col min="12787" max="12787" width="7.42578125" style="1" customWidth="1"/>
    <col min="12788" max="12788" width="8.7109375" style="1"/>
    <col min="12789" max="12789" width="8.85546875" style="1" customWidth="1"/>
    <col min="12790" max="12790" width="9" style="1" customWidth="1"/>
    <col min="12791" max="12791" width="7.42578125" style="1" customWidth="1"/>
    <col min="12792" max="12792" width="8.7109375" style="1"/>
    <col min="12793" max="12793" width="12" style="1" customWidth="1"/>
    <col min="12794" max="12797" width="8.7109375" style="1"/>
    <col min="12798" max="12798" width="9.140625" style="1" bestFit="1" customWidth="1"/>
    <col min="12799" max="13037" width="8.7109375" style="1"/>
    <col min="13038" max="13038" width="4.140625" style="1" customWidth="1"/>
    <col min="13039" max="13039" width="24.5703125" style="1" customWidth="1"/>
    <col min="13040" max="13040" width="11.7109375" style="1" customWidth="1"/>
    <col min="13041" max="13041" width="11.28515625" style="1" customWidth="1"/>
    <col min="13042" max="13042" width="12.140625" style="1" customWidth="1"/>
    <col min="13043" max="13043" width="7.42578125" style="1" customWidth="1"/>
    <col min="13044" max="13044" width="8.7109375" style="1"/>
    <col min="13045" max="13045" width="8.85546875" style="1" customWidth="1"/>
    <col min="13046" max="13046" width="9" style="1" customWidth="1"/>
    <col min="13047" max="13047" width="7.42578125" style="1" customWidth="1"/>
    <col min="13048" max="13048" width="8.7109375" style="1"/>
    <col min="13049" max="13049" width="12" style="1" customWidth="1"/>
    <col min="13050" max="13053" width="8.7109375" style="1"/>
    <col min="13054" max="13054" width="9.140625" style="1" bestFit="1" customWidth="1"/>
    <col min="13055" max="13293" width="8.7109375" style="1"/>
    <col min="13294" max="13294" width="4.140625" style="1" customWidth="1"/>
    <col min="13295" max="13295" width="24.5703125" style="1" customWidth="1"/>
    <col min="13296" max="13296" width="11.7109375" style="1" customWidth="1"/>
    <col min="13297" max="13297" width="11.28515625" style="1" customWidth="1"/>
    <col min="13298" max="13298" width="12.140625" style="1" customWidth="1"/>
    <col min="13299" max="13299" width="7.42578125" style="1" customWidth="1"/>
    <col min="13300" max="13300" width="8.7109375" style="1"/>
    <col min="13301" max="13301" width="8.85546875" style="1" customWidth="1"/>
    <col min="13302" max="13302" width="9" style="1" customWidth="1"/>
    <col min="13303" max="13303" width="7.42578125" style="1" customWidth="1"/>
    <col min="13304" max="13304" width="8.7109375" style="1"/>
    <col min="13305" max="13305" width="12" style="1" customWidth="1"/>
    <col min="13306" max="13309" width="8.7109375" style="1"/>
    <col min="13310" max="13310" width="9.140625" style="1" bestFit="1" customWidth="1"/>
    <col min="13311" max="13549" width="8.7109375" style="1"/>
    <col min="13550" max="13550" width="4.140625" style="1" customWidth="1"/>
    <col min="13551" max="13551" width="24.5703125" style="1" customWidth="1"/>
    <col min="13552" max="13552" width="11.7109375" style="1" customWidth="1"/>
    <col min="13553" max="13553" width="11.28515625" style="1" customWidth="1"/>
    <col min="13554" max="13554" width="12.140625" style="1" customWidth="1"/>
    <col min="13555" max="13555" width="7.42578125" style="1" customWidth="1"/>
    <col min="13556" max="13556" width="8.7109375" style="1"/>
    <col min="13557" max="13557" width="8.85546875" style="1" customWidth="1"/>
    <col min="13558" max="13558" width="9" style="1" customWidth="1"/>
    <col min="13559" max="13559" width="7.42578125" style="1" customWidth="1"/>
    <col min="13560" max="13560" width="8.7109375" style="1"/>
    <col min="13561" max="13561" width="12" style="1" customWidth="1"/>
    <col min="13562" max="13565" width="8.7109375" style="1"/>
    <col min="13566" max="13566" width="9.140625" style="1" bestFit="1" customWidth="1"/>
    <col min="13567" max="13805" width="8.7109375" style="1"/>
    <col min="13806" max="13806" width="4.140625" style="1" customWidth="1"/>
    <col min="13807" max="13807" width="24.5703125" style="1" customWidth="1"/>
    <col min="13808" max="13808" width="11.7109375" style="1" customWidth="1"/>
    <col min="13809" max="13809" width="11.28515625" style="1" customWidth="1"/>
    <col min="13810" max="13810" width="12.140625" style="1" customWidth="1"/>
    <col min="13811" max="13811" width="7.42578125" style="1" customWidth="1"/>
    <col min="13812" max="13812" width="8.7109375" style="1"/>
    <col min="13813" max="13813" width="8.85546875" style="1" customWidth="1"/>
    <col min="13814" max="13814" width="9" style="1" customWidth="1"/>
    <col min="13815" max="13815" width="7.42578125" style="1" customWidth="1"/>
    <col min="13816" max="13816" width="8.7109375" style="1"/>
    <col min="13817" max="13817" width="12" style="1" customWidth="1"/>
    <col min="13818" max="13821" width="8.7109375" style="1"/>
    <col min="13822" max="13822" width="9.140625" style="1" bestFit="1" customWidth="1"/>
    <col min="13823" max="14061" width="8.7109375" style="1"/>
    <col min="14062" max="14062" width="4.140625" style="1" customWidth="1"/>
    <col min="14063" max="14063" width="24.5703125" style="1" customWidth="1"/>
    <col min="14064" max="14064" width="11.7109375" style="1" customWidth="1"/>
    <col min="14065" max="14065" width="11.28515625" style="1" customWidth="1"/>
    <col min="14066" max="14066" width="12.140625" style="1" customWidth="1"/>
    <col min="14067" max="14067" width="7.42578125" style="1" customWidth="1"/>
    <col min="14068" max="14068" width="8.7109375" style="1"/>
    <col min="14069" max="14069" width="8.85546875" style="1" customWidth="1"/>
    <col min="14070" max="14070" width="9" style="1" customWidth="1"/>
    <col min="14071" max="14071" width="7.42578125" style="1" customWidth="1"/>
    <col min="14072" max="14072" width="8.7109375" style="1"/>
    <col min="14073" max="14073" width="12" style="1" customWidth="1"/>
    <col min="14074" max="14077" width="8.7109375" style="1"/>
    <col min="14078" max="14078" width="9.140625" style="1" bestFit="1" customWidth="1"/>
    <col min="14079" max="14317" width="8.7109375" style="1"/>
    <col min="14318" max="14318" width="4.140625" style="1" customWidth="1"/>
    <col min="14319" max="14319" width="24.5703125" style="1" customWidth="1"/>
    <col min="14320" max="14320" width="11.7109375" style="1" customWidth="1"/>
    <col min="14321" max="14321" width="11.28515625" style="1" customWidth="1"/>
    <col min="14322" max="14322" width="12.140625" style="1" customWidth="1"/>
    <col min="14323" max="14323" width="7.42578125" style="1" customWidth="1"/>
    <col min="14324" max="14324" width="8.7109375" style="1"/>
    <col min="14325" max="14325" width="8.85546875" style="1" customWidth="1"/>
    <col min="14326" max="14326" width="9" style="1" customWidth="1"/>
    <col min="14327" max="14327" width="7.42578125" style="1" customWidth="1"/>
    <col min="14328" max="14328" width="8.7109375" style="1"/>
    <col min="14329" max="14329" width="12" style="1" customWidth="1"/>
    <col min="14330" max="14333" width="8.7109375" style="1"/>
    <col min="14334" max="14334" width="9.140625" style="1" bestFit="1" customWidth="1"/>
    <col min="14335" max="14573" width="8.7109375" style="1"/>
    <col min="14574" max="14574" width="4.140625" style="1" customWidth="1"/>
    <col min="14575" max="14575" width="24.5703125" style="1" customWidth="1"/>
    <col min="14576" max="14576" width="11.7109375" style="1" customWidth="1"/>
    <col min="14577" max="14577" width="11.28515625" style="1" customWidth="1"/>
    <col min="14578" max="14578" width="12.140625" style="1" customWidth="1"/>
    <col min="14579" max="14579" width="7.42578125" style="1" customWidth="1"/>
    <col min="14580" max="14580" width="8.7109375" style="1"/>
    <col min="14581" max="14581" width="8.85546875" style="1" customWidth="1"/>
    <col min="14582" max="14582" width="9" style="1" customWidth="1"/>
    <col min="14583" max="14583" width="7.42578125" style="1" customWidth="1"/>
    <col min="14584" max="14584" width="8.7109375" style="1"/>
    <col min="14585" max="14585" width="12" style="1" customWidth="1"/>
    <col min="14586" max="14589" width="8.7109375" style="1"/>
    <col min="14590" max="14590" width="9.140625" style="1" bestFit="1" customWidth="1"/>
    <col min="14591" max="14829" width="8.7109375" style="1"/>
    <col min="14830" max="14830" width="4.140625" style="1" customWidth="1"/>
    <col min="14831" max="14831" width="24.5703125" style="1" customWidth="1"/>
    <col min="14832" max="14832" width="11.7109375" style="1" customWidth="1"/>
    <col min="14833" max="14833" width="11.28515625" style="1" customWidth="1"/>
    <col min="14834" max="14834" width="12.140625" style="1" customWidth="1"/>
    <col min="14835" max="14835" width="7.42578125" style="1" customWidth="1"/>
    <col min="14836" max="14836" width="8.7109375" style="1"/>
    <col min="14837" max="14837" width="8.85546875" style="1" customWidth="1"/>
    <col min="14838" max="14838" width="9" style="1" customWidth="1"/>
    <col min="14839" max="14839" width="7.42578125" style="1" customWidth="1"/>
    <col min="14840" max="14840" width="8.7109375" style="1"/>
    <col min="14841" max="14841" width="12" style="1" customWidth="1"/>
    <col min="14842" max="14845" width="8.7109375" style="1"/>
    <col min="14846" max="14846" width="9.140625" style="1" bestFit="1" customWidth="1"/>
    <col min="14847" max="15085" width="8.7109375" style="1"/>
    <col min="15086" max="15086" width="4.140625" style="1" customWidth="1"/>
    <col min="15087" max="15087" width="24.5703125" style="1" customWidth="1"/>
    <col min="15088" max="15088" width="11.7109375" style="1" customWidth="1"/>
    <col min="15089" max="15089" width="11.28515625" style="1" customWidth="1"/>
    <col min="15090" max="15090" width="12.140625" style="1" customWidth="1"/>
    <col min="15091" max="15091" width="7.42578125" style="1" customWidth="1"/>
    <col min="15092" max="15092" width="8.7109375" style="1"/>
    <col min="15093" max="15093" width="8.85546875" style="1" customWidth="1"/>
    <col min="15094" max="15094" width="9" style="1" customWidth="1"/>
    <col min="15095" max="15095" width="7.42578125" style="1" customWidth="1"/>
    <col min="15096" max="15096" width="8.7109375" style="1"/>
    <col min="15097" max="15097" width="12" style="1" customWidth="1"/>
    <col min="15098" max="15101" width="8.7109375" style="1"/>
    <col min="15102" max="15102" width="9.140625" style="1" bestFit="1" customWidth="1"/>
    <col min="15103" max="15341" width="8.7109375" style="1"/>
    <col min="15342" max="15342" width="4.140625" style="1" customWidth="1"/>
    <col min="15343" max="15343" width="24.5703125" style="1" customWidth="1"/>
    <col min="15344" max="15344" width="11.7109375" style="1" customWidth="1"/>
    <col min="15345" max="15345" width="11.28515625" style="1" customWidth="1"/>
    <col min="15346" max="15346" width="12.140625" style="1" customWidth="1"/>
    <col min="15347" max="15347" width="7.42578125" style="1" customWidth="1"/>
    <col min="15348" max="15348" width="8.7109375" style="1"/>
    <col min="15349" max="15349" width="8.85546875" style="1" customWidth="1"/>
    <col min="15350" max="15350" width="9" style="1" customWidth="1"/>
    <col min="15351" max="15351" width="7.42578125" style="1" customWidth="1"/>
    <col min="15352" max="15352" width="8.7109375" style="1"/>
    <col min="15353" max="15353" width="12" style="1" customWidth="1"/>
    <col min="15354" max="15357" width="8.7109375" style="1"/>
    <col min="15358" max="15358" width="9.140625" style="1" bestFit="1" customWidth="1"/>
    <col min="15359" max="15597" width="8.7109375" style="1"/>
    <col min="15598" max="15598" width="4.140625" style="1" customWidth="1"/>
    <col min="15599" max="15599" width="24.5703125" style="1" customWidth="1"/>
    <col min="15600" max="15600" width="11.7109375" style="1" customWidth="1"/>
    <col min="15601" max="15601" width="11.28515625" style="1" customWidth="1"/>
    <col min="15602" max="15602" width="12.140625" style="1" customWidth="1"/>
    <col min="15603" max="15603" width="7.42578125" style="1" customWidth="1"/>
    <col min="15604" max="15604" width="8.7109375" style="1"/>
    <col min="15605" max="15605" width="8.85546875" style="1" customWidth="1"/>
    <col min="15606" max="15606" width="9" style="1" customWidth="1"/>
    <col min="15607" max="15607" width="7.42578125" style="1" customWidth="1"/>
    <col min="15608" max="15608" width="8.7109375" style="1"/>
    <col min="15609" max="15609" width="12" style="1" customWidth="1"/>
    <col min="15610" max="15613" width="8.7109375" style="1"/>
    <col min="15614" max="15614" width="9.140625" style="1" bestFit="1" customWidth="1"/>
    <col min="15615" max="15853" width="8.7109375" style="1"/>
    <col min="15854" max="15854" width="4.140625" style="1" customWidth="1"/>
    <col min="15855" max="15855" width="24.5703125" style="1" customWidth="1"/>
    <col min="15856" max="15856" width="11.7109375" style="1" customWidth="1"/>
    <col min="15857" max="15857" width="11.28515625" style="1" customWidth="1"/>
    <col min="15858" max="15858" width="12.140625" style="1" customWidth="1"/>
    <col min="15859" max="15859" width="7.42578125" style="1" customWidth="1"/>
    <col min="15860" max="15860" width="8.7109375" style="1"/>
    <col min="15861" max="15861" width="8.85546875" style="1" customWidth="1"/>
    <col min="15862" max="15862" width="9" style="1" customWidth="1"/>
    <col min="15863" max="15863" width="7.42578125" style="1" customWidth="1"/>
    <col min="15864" max="15864" width="8.7109375" style="1"/>
    <col min="15865" max="15865" width="12" style="1" customWidth="1"/>
    <col min="15866" max="15869" width="8.7109375" style="1"/>
    <col min="15870" max="15870" width="9.140625" style="1" bestFit="1" customWidth="1"/>
    <col min="15871" max="16109" width="8.7109375" style="1"/>
    <col min="16110" max="16110" width="4.140625" style="1" customWidth="1"/>
    <col min="16111" max="16111" width="24.5703125" style="1" customWidth="1"/>
    <col min="16112" max="16112" width="11.7109375" style="1" customWidth="1"/>
    <col min="16113" max="16113" width="11.28515625" style="1" customWidth="1"/>
    <col min="16114" max="16114" width="12.140625" style="1" customWidth="1"/>
    <col min="16115" max="16115" width="7.42578125" style="1" customWidth="1"/>
    <col min="16116" max="16116" width="8.7109375" style="1"/>
    <col min="16117" max="16117" width="8.85546875" style="1" customWidth="1"/>
    <col min="16118" max="16118" width="9" style="1" customWidth="1"/>
    <col min="16119" max="16119" width="7.42578125" style="1" customWidth="1"/>
    <col min="16120" max="16120" width="8.7109375" style="1"/>
    <col min="16121" max="16121" width="12" style="1" customWidth="1"/>
    <col min="16122" max="16125" width="8.7109375" style="1"/>
    <col min="16126" max="16126" width="9.140625" style="1" bestFit="1" customWidth="1"/>
    <col min="16127" max="16384" width="8.7109375" style="1"/>
  </cols>
  <sheetData>
    <row r="1" spans="1:12" ht="18" x14ac:dyDescent="0.35">
      <c r="B1" s="2" t="s">
        <v>103</v>
      </c>
      <c r="J1" s="3"/>
      <c r="K1" s="3"/>
    </row>
    <row r="2" spans="1:12" ht="18" x14ac:dyDescent="0.35">
      <c r="B2" s="2"/>
      <c r="J2" s="3"/>
      <c r="K2" s="3"/>
    </row>
    <row r="3" spans="1:12" x14ac:dyDescent="0.3">
      <c r="B3" s="4"/>
      <c r="C3" s="3"/>
      <c r="D3" s="3" t="s">
        <v>95</v>
      </c>
      <c r="E3" s="3"/>
      <c r="G3" s="3"/>
      <c r="H3" s="3"/>
      <c r="I3" s="3"/>
      <c r="J3" s="3"/>
      <c r="K3" s="3"/>
    </row>
    <row r="4" spans="1:12" x14ac:dyDescent="0.3">
      <c r="B4" s="3" t="s">
        <v>0</v>
      </c>
      <c r="C4" s="3"/>
      <c r="E4" s="3"/>
      <c r="F4" s="3"/>
      <c r="G4" s="3"/>
      <c r="H4" s="3"/>
      <c r="K4" s="3" t="s">
        <v>1</v>
      </c>
      <c r="L4" s="3"/>
    </row>
    <row r="5" spans="1:12" x14ac:dyDescent="0.3">
      <c r="B5" s="3" t="s">
        <v>2</v>
      </c>
      <c r="C5" s="3"/>
      <c r="E5" s="3"/>
      <c r="F5" s="3"/>
      <c r="G5" s="3"/>
      <c r="H5" s="3"/>
      <c r="K5" s="3" t="s">
        <v>3</v>
      </c>
      <c r="L5" s="3"/>
    </row>
    <row r="6" spans="1:12" x14ac:dyDescent="0.3">
      <c r="B6" s="3"/>
      <c r="C6" s="3"/>
      <c r="E6" s="3"/>
      <c r="F6" s="3"/>
      <c r="G6" s="3"/>
      <c r="H6" s="3"/>
      <c r="K6" s="3"/>
      <c r="L6" s="3"/>
    </row>
    <row r="7" spans="1:12" x14ac:dyDescent="0.3">
      <c r="B7" s="4"/>
      <c r="C7" s="3"/>
      <c r="D7" s="3"/>
      <c r="E7" s="3"/>
      <c r="F7" s="3"/>
      <c r="G7" s="3"/>
      <c r="H7" s="3"/>
      <c r="I7" s="3"/>
      <c r="J7" s="3"/>
      <c r="K7" s="3"/>
    </row>
    <row r="8" spans="1:12" ht="18" x14ac:dyDescent="0.35">
      <c r="B8" s="67" t="s">
        <v>96</v>
      </c>
      <c r="D8" s="3"/>
      <c r="E8" s="3"/>
      <c r="G8" s="3"/>
      <c r="H8" s="3"/>
      <c r="I8" s="3"/>
      <c r="J8" s="3"/>
      <c r="K8" s="3"/>
    </row>
    <row r="9" spans="1:12" ht="18" x14ac:dyDescent="0.35">
      <c r="B9" s="4"/>
      <c r="C9" s="67"/>
      <c r="D9" s="67" t="s">
        <v>97</v>
      </c>
      <c r="E9" s="3"/>
      <c r="G9" s="3"/>
      <c r="H9" s="3"/>
      <c r="I9" s="3"/>
      <c r="J9" s="3"/>
      <c r="K9" s="3"/>
    </row>
    <row r="10" spans="1:12" ht="15.75" thickBot="1" x14ac:dyDescent="0.35">
      <c r="B10" s="4"/>
      <c r="C10" s="3"/>
      <c r="D10" s="3"/>
      <c r="E10" s="3"/>
      <c r="F10" s="3"/>
      <c r="G10" s="3"/>
      <c r="H10" s="3"/>
      <c r="I10" s="3"/>
      <c r="J10" s="3"/>
      <c r="K10" s="3"/>
    </row>
    <row r="11" spans="1:12" ht="20.25" customHeight="1" x14ac:dyDescent="0.3">
      <c r="B11" s="45" t="s">
        <v>98</v>
      </c>
      <c r="C11" s="37"/>
      <c r="D11" s="60"/>
      <c r="E11" s="60"/>
      <c r="F11" s="37"/>
      <c r="G11" s="61">
        <v>300000</v>
      </c>
      <c r="J11" s="3"/>
      <c r="K11" s="3"/>
    </row>
    <row r="12" spans="1:12" ht="20.25" customHeight="1" x14ac:dyDescent="0.3">
      <c r="B12" s="62" t="s">
        <v>99</v>
      </c>
      <c r="C12" s="63"/>
      <c r="D12" s="64"/>
      <c r="E12" s="64"/>
      <c r="F12" s="63"/>
      <c r="G12" s="65">
        <v>200000</v>
      </c>
      <c r="J12" s="3"/>
      <c r="K12" s="3"/>
    </row>
    <row r="13" spans="1:12" ht="20.25" customHeight="1" x14ac:dyDescent="0.3">
      <c r="A13" s="1" t="s">
        <v>86</v>
      </c>
      <c r="B13" s="62" t="s">
        <v>102</v>
      </c>
      <c r="C13" s="63"/>
      <c r="D13" s="64"/>
      <c r="E13" s="64"/>
      <c r="F13" s="63"/>
      <c r="G13" s="77">
        <f>G11-G12</f>
        <v>100000</v>
      </c>
      <c r="J13" s="3"/>
      <c r="K13" s="3"/>
    </row>
    <row r="14" spans="1:12" ht="21" x14ac:dyDescent="0.4">
      <c r="B14" s="62" t="s">
        <v>92</v>
      </c>
      <c r="C14" s="63"/>
      <c r="D14" s="64"/>
      <c r="E14" s="64"/>
      <c r="F14" s="63"/>
      <c r="G14" s="65">
        <f>SUM(K50)</f>
        <v>64200</v>
      </c>
      <c r="H14" s="67"/>
      <c r="I14" s="6"/>
      <c r="J14" s="6"/>
      <c r="K14" s="6"/>
    </row>
    <row r="15" spans="1:12" ht="21.75" thickBot="1" x14ac:dyDescent="0.45">
      <c r="B15" s="50" t="s">
        <v>93</v>
      </c>
      <c r="C15" s="42"/>
      <c r="D15" s="66"/>
      <c r="E15" s="66"/>
      <c r="F15" s="42"/>
      <c r="G15" s="78">
        <f>SUM(G13/G14*100)</f>
        <v>155.76323987538942</v>
      </c>
      <c r="J15" s="7"/>
      <c r="K15" s="33"/>
    </row>
    <row r="16" spans="1:12" ht="21" x14ac:dyDescent="0.4">
      <c r="B16" s="73"/>
      <c r="C16" s="63"/>
      <c r="D16" s="64"/>
      <c r="E16" s="64"/>
      <c r="F16" s="63"/>
      <c r="G16" s="64"/>
      <c r="J16" s="7"/>
      <c r="K16" s="33"/>
    </row>
    <row r="17" spans="1:15" ht="51.75" x14ac:dyDescent="0.3">
      <c r="A17" s="8" t="s">
        <v>4</v>
      </c>
      <c r="B17" s="8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34" t="s">
        <v>10</v>
      </c>
      <c r="H17" s="34" t="s">
        <v>11</v>
      </c>
      <c r="I17" s="34" t="s">
        <v>12</v>
      </c>
      <c r="J17" s="34" t="s">
        <v>13</v>
      </c>
      <c r="K17" s="34" t="s">
        <v>14</v>
      </c>
      <c r="L17" s="34" t="s">
        <v>87</v>
      </c>
      <c r="M17" s="34" t="s">
        <v>88</v>
      </c>
      <c r="N17" s="34" t="s">
        <v>100</v>
      </c>
      <c r="O17" s="34" t="s">
        <v>101</v>
      </c>
    </row>
    <row r="18" spans="1:15" ht="27" x14ac:dyDescent="0.3">
      <c r="A18" s="8">
        <v>1</v>
      </c>
      <c r="B18" s="10" t="s">
        <v>15</v>
      </c>
      <c r="C18" s="11">
        <v>245</v>
      </c>
      <c r="D18" s="12" t="s">
        <v>16</v>
      </c>
      <c r="E18" s="12" t="s">
        <v>17</v>
      </c>
      <c r="F18" s="13" t="s">
        <v>18</v>
      </c>
      <c r="G18" s="75">
        <v>2000</v>
      </c>
      <c r="H18" s="75">
        <f>SUM(G18*20%)</f>
        <v>400</v>
      </c>
      <c r="I18" s="75">
        <f>SUM(G18:H18)</f>
        <v>2400</v>
      </c>
      <c r="J18" s="75">
        <v>0</v>
      </c>
      <c r="K18" s="75">
        <f>SUM(I18:J18)</f>
        <v>2400</v>
      </c>
      <c r="L18" s="76">
        <f>SUM(K18*G$15%)</f>
        <v>3738.3177570093462</v>
      </c>
      <c r="M18" s="76">
        <f>SUM(K18*G$15%)</f>
        <v>3738.3177570093462</v>
      </c>
      <c r="N18" s="76">
        <f>K18*G$15%</f>
        <v>3738.3177570093462</v>
      </c>
      <c r="O18" s="76">
        <f>SUM(L18:N18)</f>
        <v>11214.953271028038</v>
      </c>
    </row>
    <row r="19" spans="1:15" ht="27" x14ac:dyDescent="0.3">
      <c r="A19" s="8">
        <v>2</v>
      </c>
      <c r="B19" s="10" t="s">
        <v>19</v>
      </c>
      <c r="C19" s="11">
        <v>250</v>
      </c>
      <c r="D19" s="12" t="s">
        <v>16</v>
      </c>
      <c r="E19" s="12" t="s">
        <v>17</v>
      </c>
      <c r="F19" s="13" t="s">
        <v>20</v>
      </c>
      <c r="G19" s="75">
        <v>2000</v>
      </c>
      <c r="H19" s="75">
        <v>400</v>
      </c>
      <c r="I19" s="75">
        <f t="shared" ref="I19:I46" si="0">SUM(G19:H19)</f>
        <v>2400</v>
      </c>
      <c r="J19" s="75">
        <v>0</v>
      </c>
      <c r="K19" s="75">
        <f t="shared" ref="K19:K49" si="1">SUM(I19:J19)</f>
        <v>2400</v>
      </c>
      <c r="L19" s="76">
        <f t="shared" ref="L19:L49" si="2">SUM(K19*G$15%)</f>
        <v>3738.3177570093462</v>
      </c>
      <c r="M19" s="76">
        <f t="shared" ref="M19:M49" si="3">SUM(K19*G$15%)</f>
        <v>3738.3177570093462</v>
      </c>
      <c r="N19" s="76">
        <f t="shared" ref="N19:N49" si="4">K19*G$15%</f>
        <v>3738.3177570093462</v>
      </c>
      <c r="O19" s="76">
        <f t="shared" ref="O19:O49" si="5">SUM(L19:N19)</f>
        <v>11214.953271028038</v>
      </c>
    </row>
    <row r="20" spans="1:15" ht="27" x14ac:dyDescent="0.3">
      <c r="A20" s="8">
        <v>3</v>
      </c>
      <c r="B20" s="10" t="s">
        <v>21</v>
      </c>
      <c r="C20" s="11">
        <v>258</v>
      </c>
      <c r="D20" s="12" t="s">
        <v>16</v>
      </c>
      <c r="E20" s="12" t="s">
        <v>17</v>
      </c>
      <c r="F20" s="13" t="s">
        <v>20</v>
      </c>
      <c r="G20" s="75">
        <v>2000</v>
      </c>
      <c r="H20" s="75">
        <v>400</v>
      </c>
      <c r="I20" s="75">
        <f t="shared" si="0"/>
        <v>2400</v>
      </c>
      <c r="J20" s="75">
        <v>0</v>
      </c>
      <c r="K20" s="75">
        <f t="shared" si="1"/>
        <v>2400</v>
      </c>
      <c r="L20" s="76">
        <f t="shared" si="2"/>
        <v>3738.3177570093462</v>
      </c>
      <c r="M20" s="76">
        <f t="shared" si="3"/>
        <v>3738.3177570093462</v>
      </c>
      <c r="N20" s="76">
        <f t="shared" si="4"/>
        <v>3738.3177570093462</v>
      </c>
      <c r="O20" s="76">
        <f t="shared" si="5"/>
        <v>11214.953271028038</v>
      </c>
    </row>
    <row r="21" spans="1:15" ht="40.5" x14ac:dyDescent="0.3">
      <c r="A21" s="8">
        <v>4</v>
      </c>
      <c r="B21" s="10" t="s">
        <v>22</v>
      </c>
      <c r="C21" s="11">
        <v>259</v>
      </c>
      <c r="D21" s="12" t="s">
        <v>16</v>
      </c>
      <c r="E21" s="12" t="s">
        <v>17</v>
      </c>
      <c r="F21" s="13" t="s">
        <v>20</v>
      </c>
      <c r="G21" s="75">
        <v>2000</v>
      </c>
      <c r="H21" s="75">
        <v>400</v>
      </c>
      <c r="I21" s="75">
        <f t="shared" si="0"/>
        <v>2400</v>
      </c>
      <c r="J21" s="75">
        <v>0</v>
      </c>
      <c r="K21" s="75">
        <f t="shared" si="1"/>
        <v>2400</v>
      </c>
      <c r="L21" s="76">
        <f t="shared" si="2"/>
        <v>3738.3177570093462</v>
      </c>
      <c r="M21" s="76">
        <f t="shared" si="3"/>
        <v>3738.3177570093462</v>
      </c>
      <c r="N21" s="76">
        <f t="shared" si="4"/>
        <v>3738.3177570093462</v>
      </c>
      <c r="O21" s="76">
        <f t="shared" si="5"/>
        <v>11214.953271028038</v>
      </c>
    </row>
    <row r="22" spans="1:15" ht="27" x14ac:dyDescent="0.3">
      <c r="A22" s="8">
        <v>5</v>
      </c>
      <c r="B22" s="10" t="s">
        <v>23</v>
      </c>
      <c r="C22" s="11">
        <v>260</v>
      </c>
      <c r="D22" s="12" t="s">
        <v>24</v>
      </c>
      <c r="E22" s="12" t="s">
        <v>17</v>
      </c>
      <c r="F22" s="13" t="s">
        <v>20</v>
      </c>
      <c r="G22" s="75">
        <v>2000</v>
      </c>
      <c r="H22" s="75">
        <v>0</v>
      </c>
      <c r="I22" s="75">
        <f t="shared" si="0"/>
        <v>2000</v>
      </c>
      <c r="J22" s="75">
        <v>0</v>
      </c>
      <c r="K22" s="75">
        <f t="shared" si="1"/>
        <v>2000</v>
      </c>
      <c r="L22" s="76">
        <f t="shared" si="2"/>
        <v>3115.2647975077884</v>
      </c>
      <c r="M22" s="76">
        <f t="shared" si="3"/>
        <v>3115.2647975077884</v>
      </c>
      <c r="N22" s="76">
        <f t="shared" si="4"/>
        <v>3115.2647975077884</v>
      </c>
      <c r="O22" s="76">
        <f t="shared" si="5"/>
        <v>9345.7943925233649</v>
      </c>
    </row>
    <row r="23" spans="1:15" ht="27" x14ac:dyDescent="0.3">
      <c r="A23" s="8">
        <v>6</v>
      </c>
      <c r="B23" s="10" t="s">
        <v>25</v>
      </c>
      <c r="C23" s="11">
        <v>263</v>
      </c>
      <c r="D23" s="12" t="s">
        <v>16</v>
      </c>
      <c r="E23" s="12" t="s">
        <v>17</v>
      </c>
      <c r="F23" s="13" t="s">
        <v>26</v>
      </c>
      <c r="G23" s="75">
        <v>2000</v>
      </c>
      <c r="H23" s="75">
        <v>400</v>
      </c>
      <c r="I23" s="75">
        <f t="shared" si="0"/>
        <v>2400</v>
      </c>
      <c r="J23" s="75">
        <v>0</v>
      </c>
      <c r="K23" s="75">
        <f t="shared" si="1"/>
        <v>2400</v>
      </c>
      <c r="L23" s="76">
        <f t="shared" si="2"/>
        <v>3738.3177570093462</v>
      </c>
      <c r="M23" s="76">
        <f t="shared" si="3"/>
        <v>3738.3177570093462</v>
      </c>
      <c r="N23" s="76">
        <f t="shared" si="4"/>
        <v>3738.3177570093462</v>
      </c>
      <c r="O23" s="76">
        <f t="shared" si="5"/>
        <v>11214.953271028038</v>
      </c>
    </row>
    <row r="24" spans="1:15" ht="27" x14ac:dyDescent="0.3">
      <c r="A24" s="8">
        <v>7</v>
      </c>
      <c r="B24" s="10" t="s">
        <v>27</v>
      </c>
      <c r="C24" s="11">
        <v>269</v>
      </c>
      <c r="D24" s="12" t="s">
        <v>28</v>
      </c>
      <c r="E24" s="12" t="s">
        <v>17</v>
      </c>
      <c r="F24" s="13" t="s">
        <v>20</v>
      </c>
      <c r="G24" s="75">
        <v>2000</v>
      </c>
      <c r="H24" s="75">
        <v>-400</v>
      </c>
      <c r="I24" s="75">
        <f t="shared" si="0"/>
        <v>1600</v>
      </c>
      <c r="J24" s="75">
        <v>0</v>
      </c>
      <c r="K24" s="75">
        <f t="shared" si="1"/>
        <v>1600</v>
      </c>
      <c r="L24" s="76">
        <f t="shared" si="2"/>
        <v>2492.2118380062307</v>
      </c>
      <c r="M24" s="76">
        <f t="shared" si="3"/>
        <v>2492.2118380062307</v>
      </c>
      <c r="N24" s="76">
        <f t="shared" si="4"/>
        <v>2492.2118380062307</v>
      </c>
      <c r="O24" s="76">
        <f t="shared" si="5"/>
        <v>7476.6355140186915</v>
      </c>
    </row>
    <row r="25" spans="1:15" ht="27" x14ac:dyDescent="0.3">
      <c r="A25" s="8">
        <v>8</v>
      </c>
      <c r="B25" s="10" t="s">
        <v>30</v>
      </c>
      <c r="C25" s="11">
        <v>272</v>
      </c>
      <c r="D25" s="12" t="s">
        <v>28</v>
      </c>
      <c r="E25" s="12" t="s">
        <v>17</v>
      </c>
      <c r="F25" s="13" t="s">
        <v>31</v>
      </c>
      <c r="G25" s="75">
        <v>2000</v>
      </c>
      <c r="H25" s="75">
        <v>-400</v>
      </c>
      <c r="I25" s="75">
        <f t="shared" si="0"/>
        <v>1600</v>
      </c>
      <c r="J25" s="75">
        <v>0</v>
      </c>
      <c r="K25" s="75">
        <f t="shared" si="1"/>
        <v>1600</v>
      </c>
      <c r="L25" s="76">
        <f t="shared" si="2"/>
        <v>2492.2118380062307</v>
      </c>
      <c r="M25" s="76">
        <f t="shared" si="3"/>
        <v>2492.2118380062307</v>
      </c>
      <c r="N25" s="76">
        <f t="shared" si="4"/>
        <v>2492.2118380062307</v>
      </c>
      <c r="O25" s="76">
        <f t="shared" si="5"/>
        <v>7476.6355140186915</v>
      </c>
    </row>
    <row r="26" spans="1:15" ht="27" x14ac:dyDescent="0.3">
      <c r="A26" s="8">
        <v>9</v>
      </c>
      <c r="B26" s="10" t="s">
        <v>32</v>
      </c>
      <c r="C26" s="11">
        <v>273</v>
      </c>
      <c r="D26" s="12" t="s">
        <v>28</v>
      </c>
      <c r="E26" s="12" t="s">
        <v>17</v>
      </c>
      <c r="F26" s="13" t="s">
        <v>18</v>
      </c>
      <c r="G26" s="75">
        <v>2000</v>
      </c>
      <c r="H26" s="75">
        <v>-400</v>
      </c>
      <c r="I26" s="75">
        <f t="shared" si="0"/>
        <v>1600</v>
      </c>
      <c r="J26" s="75">
        <v>0</v>
      </c>
      <c r="K26" s="75">
        <f t="shared" si="1"/>
        <v>1600</v>
      </c>
      <c r="L26" s="76">
        <f t="shared" si="2"/>
        <v>2492.2118380062307</v>
      </c>
      <c r="M26" s="76">
        <f t="shared" si="3"/>
        <v>2492.2118380062307</v>
      </c>
      <c r="N26" s="76">
        <f t="shared" si="4"/>
        <v>2492.2118380062307</v>
      </c>
      <c r="O26" s="76">
        <f t="shared" si="5"/>
        <v>7476.6355140186915</v>
      </c>
    </row>
    <row r="27" spans="1:15" ht="27" x14ac:dyDescent="0.3">
      <c r="A27" s="8">
        <v>10</v>
      </c>
      <c r="B27" s="10" t="s">
        <v>33</v>
      </c>
      <c r="C27" s="11">
        <v>275</v>
      </c>
      <c r="D27" s="12" t="s">
        <v>24</v>
      </c>
      <c r="E27" s="12" t="s">
        <v>17</v>
      </c>
      <c r="F27" s="13" t="s">
        <v>34</v>
      </c>
      <c r="G27" s="75">
        <v>2000</v>
      </c>
      <c r="H27" s="75">
        <v>0</v>
      </c>
      <c r="I27" s="75">
        <f t="shared" si="0"/>
        <v>2000</v>
      </c>
      <c r="J27" s="75">
        <v>0</v>
      </c>
      <c r="K27" s="75">
        <f t="shared" si="1"/>
        <v>2000</v>
      </c>
      <c r="L27" s="76">
        <f t="shared" si="2"/>
        <v>3115.2647975077884</v>
      </c>
      <c r="M27" s="76">
        <f t="shared" si="3"/>
        <v>3115.2647975077884</v>
      </c>
      <c r="N27" s="76">
        <f t="shared" si="4"/>
        <v>3115.2647975077884</v>
      </c>
      <c r="O27" s="76">
        <f t="shared" si="5"/>
        <v>9345.7943925233649</v>
      </c>
    </row>
    <row r="28" spans="1:15" ht="27" x14ac:dyDescent="0.3">
      <c r="A28" s="8">
        <v>11</v>
      </c>
      <c r="B28" s="10" t="s">
        <v>35</v>
      </c>
      <c r="C28" s="11">
        <v>279</v>
      </c>
      <c r="D28" s="12" t="s">
        <v>28</v>
      </c>
      <c r="E28" s="12" t="s">
        <v>17</v>
      </c>
      <c r="F28" s="13" t="s">
        <v>20</v>
      </c>
      <c r="G28" s="75">
        <v>2000</v>
      </c>
      <c r="H28" s="75">
        <v>-400</v>
      </c>
      <c r="I28" s="75">
        <f t="shared" si="0"/>
        <v>1600</v>
      </c>
      <c r="J28" s="75">
        <v>0</v>
      </c>
      <c r="K28" s="75">
        <f t="shared" si="1"/>
        <v>1600</v>
      </c>
      <c r="L28" s="76">
        <f t="shared" si="2"/>
        <v>2492.2118380062307</v>
      </c>
      <c r="M28" s="76">
        <f t="shared" si="3"/>
        <v>2492.2118380062307</v>
      </c>
      <c r="N28" s="76">
        <f t="shared" si="4"/>
        <v>2492.2118380062307</v>
      </c>
      <c r="O28" s="76">
        <f t="shared" si="5"/>
        <v>7476.6355140186915</v>
      </c>
    </row>
    <row r="29" spans="1:15" ht="40.5" x14ac:dyDescent="0.3">
      <c r="A29" s="8">
        <v>12</v>
      </c>
      <c r="B29" s="10" t="s">
        <v>36</v>
      </c>
      <c r="C29" s="11">
        <v>280</v>
      </c>
      <c r="D29" s="12" t="s">
        <v>28</v>
      </c>
      <c r="E29" s="12" t="s">
        <v>17</v>
      </c>
      <c r="F29" s="13" t="s">
        <v>20</v>
      </c>
      <c r="G29" s="75">
        <v>2000</v>
      </c>
      <c r="H29" s="75">
        <v>-400</v>
      </c>
      <c r="I29" s="75">
        <f t="shared" si="0"/>
        <v>1600</v>
      </c>
      <c r="J29" s="75">
        <v>0</v>
      </c>
      <c r="K29" s="75">
        <f t="shared" si="1"/>
        <v>1600</v>
      </c>
      <c r="L29" s="76">
        <f t="shared" si="2"/>
        <v>2492.2118380062307</v>
      </c>
      <c r="M29" s="76">
        <f t="shared" si="3"/>
        <v>2492.2118380062307</v>
      </c>
      <c r="N29" s="76">
        <f t="shared" si="4"/>
        <v>2492.2118380062307</v>
      </c>
      <c r="O29" s="76">
        <f t="shared" si="5"/>
        <v>7476.6355140186915</v>
      </c>
    </row>
    <row r="30" spans="1:15" ht="27" x14ac:dyDescent="0.3">
      <c r="A30" s="8">
        <v>13</v>
      </c>
      <c r="B30" s="10" t="s">
        <v>37</v>
      </c>
      <c r="C30" s="11">
        <v>286</v>
      </c>
      <c r="D30" s="12" t="s">
        <v>24</v>
      </c>
      <c r="E30" s="12" t="s">
        <v>38</v>
      </c>
      <c r="F30" s="13" t="s">
        <v>39</v>
      </c>
      <c r="G30" s="75">
        <v>2000</v>
      </c>
      <c r="H30" s="75">
        <v>0</v>
      </c>
      <c r="I30" s="75">
        <f t="shared" si="0"/>
        <v>2000</v>
      </c>
      <c r="J30" s="75">
        <f>SUM(I30*50%)</f>
        <v>1000</v>
      </c>
      <c r="K30" s="75">
        <f t="shared" si="1"/>
        <v>3000</v>
      </c>
      <c r="L30" s="76">
        <f t="shared" si="2"/>
        <v>4672.8971962616824</v>
      </c>
      <c r="M30" s="76">
        <f t="shared" si="3"/>
        <v>4672.8971962616824</v>
      </c>
      <c r="N30" s="76">
        <f t="shared" si="4"/>
        <v>4672.8971962616824</v>
      </c>
      <c r="O30" s="76">
        <f t="shared" si="5"/>
        <v>14018.691588785048</v>
      </c>
    </row>
    <row r="31" spans="1:15" ht="27" x14ac:dyDescent="0.3">
      <c r="A31" s="8">
        <v>14</v>
      </c>
      <c r="B31" s="10" t="s">
        <v>40</v>
      </c>
      <c r="C31" s="11">
        <v>287</v>
      </c>
      <c r="D31" s="12" t="s">
        <v>28</v>
      </c>
      <c r="E31" s="12" t="s">
        <v>17</v>
      </c>
      <c r="F31" s="13" t="s">
        <v>20</v>
      </c>
      <c r="G31" s="75">
        <v>2000</v>
      </c>
      <c r="H31" s="75">
        <v>-400</v>
      </c>
      <c r="I31" s="75">
        <f t="shared" si="0"/>
        <v>1600</v>
      </c>
      <c r="J31" s="75">
        <v>0</v>
      </c>
      <c r="K31" s="75">
        <f t="shared" si="1"/>
        <v>1600</v>
      </c>
      <c r="L31" s="76">
        <f t="shared" si="2"/>
        <v>2492.2118380062307</v>
      </c>
      <c r="M31" s="76">
        <f t="shared" si="3"/>
        <v>2492.2118380062307</v>
      </c>
      <c r="N31" s="76">
        <f t="shared" si="4"/>
        <v>2492.2118380062307</v>
      </c>
      <c r="O31" s="76">
        <f t="shared" si="5"/>
        <v>7476.6355140186915</v>
      </c>
    </row>
    <row r="32" spans="1:15" ht="40.5" x14ac:dyDescent="0.3">
      <c r="A32" s="8">
        <v>15</v>
      </c>
      <c r="B32" s="10" t="s">
        <v>41</v>
      </c>
      <c r="C32" s="11">
        <v>287</v>
      </c>
      <c r="D32" s="12" t="s">
        <v>16</v>
      </c>
      <c r="E32" s="12" t="s">
        <v>17</v>
      </c>
      <c r="F32" s="13" t="s">
        <v>20</v>
      </c>
      <c r="G32" s="75">
        <v>2000</v>
      </c>
      <c r="H32" s="75">
        <v>400</v>
      </c>
      <c r="I32" s="75">
        <f t="shared" si="0"/>
        <v>2400</v>
      </c>
      <c r="J32" s="75">
        <v>0</v>
      </c>
      <c r="K32" s="75">
        <f t="shared" si="1"/>
        <v>2400</v>
      </c>
      <c r="L32" s="76">
        <f t="shared" si="2"/>
        <v>3738.3177570093462</v>
      </c>
      <c r="M32" s="76">
        <f t="shared" si="3"/>
        <v>3738.3177570093462</v>
      </c>
      <c r="N32" s="76">
        <f t="shared" si="4"/>
        <v>3738.3177570093462</v>
      </c>
      <c r="O32" s="76">
        <f t="shared" si="5"/>
        <v>11214.953271028038</v>
      </c>
    </row>
    <row r="33" spans="1:15" ht="27" x14ac:dyDescent="0.3">
      <c r="A33" s="8">
        <v>16</v>
      </c>
      <c r="B33" s="10" t="s">
        <v>42</v>
      </c>
      <c r="C33" s="11">
        <v>288</v>
      </c>
      <c r="D33" s="12" t="s">
        <v>16</v>
      </c>
      <c r="E33" s="12" t="s">
        <v>17</v>
      </c>
      <c r="F33" s="13" t="s">
        <v>18</v>
      </c>
      <c r="G33" s="75">
        <v>2000</v>
      </c>
      <c r="H33" s="75">
        <v>400</v>
      </c>
      <c r="I33" s="75">
        <f t="shared" si="0"/>
        <v>2400</v>
      </c>
      <c r="J33" s="75">
        <v>0</v>
      </c>
      <c r="K33" s="75">
        <f t="shared" si="1"/>
        <v>2400</v>
      </c>
      <c r="L33" s="76">
        <f t="shared" si="2"/>
        <v>3738.3177570093462</v>
      </c>
      <c r="M33" s="76">
        <f t="shared" si="3"/>
        <v>3738.3177570093462</v>
      </c>
      <c r="N33" s="76">
        <f t="shared" si="4"/>
        <v>3738.3177570093462</v>
      </c>
      <c r="O33" s="76">
        <f t="shared" si="5"/>
        <v>11214.953271028038</v>
      </c>
    </row>
    <row r="34" spans="1:15" ht="27" x14ac:dyDescent="0.3">
      <c r="A34" s="8">
        <v>17</v>
      </c>
      <c r="B34" s="10" t="s">
        <v>43</v>
      </c>
      <c r="C34" s="11">
        <v>297</v>
      </c>
      <c r="D34" s="12" t="s">
        <v>28</v>
      </c>
      <c r="E34" s="12" t="s">
        <v>17</v>
      </c>
      <c r="F34" s="14" t="s">
        <v>29</v>
      </c>
      <c r="G34" s="75">
        <v>2000</v>
      </c>
      <c r="H34" s="75">
        <v>-400</v>
      </c>
      <c r="I34" s="75">
        <f t="shared" si="0"/>
        <v>1600</v>
      </c>
      <c r="J34" s="75">
        <v>0</v>
      </c>
      <c r="K34" s="75">
        <f t="shared" si="1"/>
        <v>1600</v>
      </c>
      <c r="L34" s="76">
        <f t="shared" si="2"/>
        <v>2492.2118380062307</v>
      </c>
      <c r="M34" s="76">
        <f t="shared" si="3"/>
        <v>2492.2118380062307</v>
      </c>
      <c r="N34" s="76">
        <f t="shared" si="4"/>
        <v>2492.2118380062307</v>
      </c>
      <c r="O34" s="76">
        <f t="shared" si="5"/>
        <v>7476.6355140186915</v>
      </c>
    </row>
    <row r="35" spans="1:15" ht="27" x14ac:dyDescent="0.3">
      <c r="A35" s="8">
        <v>18</v>
      </c>
      <c r="B35" s="10" t="s">
        <v>44</v>
      </c>
      <c r="C35" s="11">
        <v>299</v>
      </c>
      <c r="D35" s="12" t="s">
        <v>28</v>
      </c>
      <c r="E35" s="12" t="s">
        <v>38</v>
      </c>
      <c r="F35" s="13" t="s">
        <v>45</v>
      </c>
      <c r="G35" s="75">
        <v>2000</v>
      </c>
      <c r="H35" s="75">
        <v>-400</v>
      </c>
      <c r="I35" s="75">
        <f t="shared" si="0"/>
        <v>1600</v>
      </c>
      <c r="J35" s="75">
        <f>SUM(I35*50%)</f>
        <v>800</v>
      </c>
      <c r="K35" s="75">
        <f t="shared" si="1"/>
        <v>2400</v>
      </c>
      <c r="L35" s="76">
        <f t="shared" si="2"/>
        <v>3738.3177570093462</v>
      </c>
      <c r="M35" s="76">
        <f t="shared" si="3"/>
        <v>3738.3177570093462</v>
      </c>
      <c r="N35" s="76">
        <f t="shared" si="4"/>
        <v>3738.3177570093462</v>
      </c>
      <c r="O35" s="76">
        <f t="shared" si="5"/>
        <v>11214.953271028038</v>
      </c>
    </row>
    <row r="36" spans="1:15" ht="27" x14ac:dyDescent="0.3">
      <c r="A36" s="8">
        <v>19</v>
      </c>
      <c r="B36" s="10" t="s">
        <v>46</v>
      </c>
      <c r="C36" s="11">
        <v>300</v>
      </c>
      <c r="D36" s="12" t="s">
        <v>28</v>
      </c>
      <c r="E36" s="12" t="s">
        <v>38</v>
      </c>
      <c r="F36" s="15" t="s">
        <v>47</v>
      </c>
      <c r="G36" s="75">
        <v>2000</v>
      </c>
      <c r="H36" s="75">
        <v>-400</v>
      </c>
      <c r="I36" s="75">
        <f t="shared" si="0"/>
        <v>1600</v>
      </c>
      <c r="J36" s="75">
        <f>SUM(I36*50%)</f>
        <v>800</v>
      </c>
      <c r="K36" s="75">
        <f t="shared" si="1"/>
        <v>2400</v>
      </c>
      <c r="L36" s="76">
        <f t="shared" si="2"/>
        <v>3738.3177570093462</v>
      </c>
      <c r="M36" s="76">
        <f t="shared" si="3"/>
        <v>3738.3177570093462</v>
      </c>
      <c r="N36" s="76">
        <f t="shared" si="4"/>
        <v>3738.3177570093462</v>
      </c>
      <c r="O36" s="76">
        <f t="shared" si="5"/>
        <v>11214.953271028038</v>
      </c>
    </row>
    <row r="37" spans="1:15" ht="40.5" x14ac:dyDescent="0.3">
      <c r="A37" s="8">
        <v>20</v>
      </c>
      <c r="B37" s="16" t="s">
        <v>48</v>
      </c>
      <c r="C37" s="17">
        <v>302</v>
      </c>
      <c r="D37" s="18" t="s">
        <v>28</v>
      </c>
      <c r="E37" s="18" t="s">
        <v>17</v>
      </c>
      <c r="F37" s="19" t="s">
        <v>18</v>
      </c>
      <c r="G37" s="75">
        <v>2000</v>
      </c>
      <c r="H37" s="75">
        <v>-400</v>
      </c>
      <c r="I37" s="75">
        <f t="shared" si="0"/>
        <v>1600</v>
      </c>
      <c r="J37" s="75">
        <v>0</v>
      </c>
      <c r="K37" s="75">
        <f t="shared" si="1"/>
        <v>1600</v>
      </c>
      <c r="L37" s="76">
        <f t="shared" si="2"/>
        <v>2492.2118380062307</v>
      </c>
      <c r="M37" s="76">
        <f t="shared" si="3"/>
        <v>2492.2118380062307</v>
      </c>
      <c r="N37" s="76">
        <f t="shared" si="4"/>
        <v>2492.2118380062307</v>
      </c>
      <c r="O37" s="76">
        <f t="shared" si="5"/>
        <v>7476.6355140186915</v>
      </c>
    </row>
    <row r="38" spans="1:15" ht="40.5" x14ac:dyDescent="0.3">
      <c r="A38" s="8">
        <v>21</v>
      </c>
      <c r="B38" s="9" t="s">
        <v>49</v>
      </c>
      <c r="C38" s="11">
        <v>302</v>
      </c>
      <c r="D38" s="18" t="s">
        <v>28</v>
      </c>
      <c r="E38" s="20" t="s">
        <v>17</v>
      </c>
      <c r="F38" s="21" t="s">
        <v>18</v>
      </c>
      <c r="G38" s="75">
        <v>2000</v>
      </c>
      <c r="H38" s="75">
        <v>-400</v>
      </c>
      <c r="I38" s="75">
        <f t="shared" si="0"/>
        <v>1600</v>
      </c>
      <c r="J38" s="75">
        <v>0</v>
      </c>
      <c r="K38" s="75">
        <f t="shared" si="1"/>
        <v>1600</v>
      </c>
      <c r="L38" s="76">
        <f t="shared" si="2"/>
        <v>2492.2118380062307</v>
      </c>
      <c r="M38" s="76">
        <f t="shared" si="3"/>
        <v>2492.2118380062307</v>
      </c>
      <c r="N38" s="76">
        <f t="shared" si="4"/>
        <v>2492.2118380062307</v>
      </c>
      <c r="O38" s="76">
        <f t="shared" si="5"/>
        <v>7476.6355140186915</v>
      </c>
    </row>
    <row r="39" spans="1:15" ht="40.5" x14ac:dyDescent="0.3">
      <c r="A39" s="8">
        <v>22</v>
      </c>
      <c r="B39" s="9" t="s">
        <v>50</v>
      </c>
      <c r="C39" s="11">
        <v>302</v>
      </c>
      <c r="D39" s="18" t="s">
        <v>28</v>
      </c>
      <c r="E39" s="20" t="s">
        <v>17</v>
      </c>
      <c r="F39" s="21" t="s">
        <v>18</v>
      </c>
      <c r="G39" s="75">
        <v>2000</v>
      </c>
      <c r="H39" s="75">
        <v>-400</v>
      </c>
      <c r="I39" s="75">
        <f t="shared" si="0"/>
        <v>1600</v>
      </c>
      <c r="J39" s="75">
        <v>0</v>
      </c>
      <c r="K39" s="75">
        <f t="shared" si="1"/>
        <v>1600</v>
      </c>
      <c r="L39" s="76">
        <f t="shared" si="2"/>
        <v>2492.2118380062307</v>
      </c>
      <c r="M39" s="76">
        <f t="shared" si="3"/>
        <v>2492.2118380062307</v>
      </c>
      <c r="N39" s="76">
        <f t="shared" si="4"/>
        <v>2492.2118380062307</v>
      </c>
      <c r="O39" s="76">
        <f t="shared" si="5"/>
        <v>7476.6355140186915</v>
      </c>
    </row>
    <row r="40" spans="1:15" ht="40.5" x14ac:dyDescent="0.3">
      <c r="A40" s="8">
        <v>23</v>
      </c>
      <c r="B40" s="9" t="s">
        <v>51</v>
      </c>
      <c r="C40" s="11">
        <v>302</v>
      </c>
      <c r="D40" s="18" t="s">
        <v>28</v>
      </c>
      <c r="E40" s="20" t="s">
        <v>17</v>
      </c>
      <c r="F40" s="21" t="s">
        <v>18</v>
      </c>
      <c r="G40" s="75">
        <v>2000</v>
      </c>
      <c r="H40" s="75">
        <v>-400</v>
      </c>
      <c r="I40" s="75">
        <f t="shared" si="0"/>
        <v>1600</v>
      </c>
      <c r="J40" s="75">
        <v>0</v>
      </c>
      <c r="K40" s="75">
        <f t="shared" si="1"/>
        <v>1600</v>
      </c>
      <c r="L40" s="76">
        <f t="shared" si="2"/>
        <v>2492.2118380062307</v>
      </c>
      <c r="M40" s="76">
        <f t="shared" si="3"/>
        <v>2492.2118380062307</v>
      </c>
      <c r="N40" s="76">
        <f t="shared" si="4"/>
        <v>2492.2118380062307</v>
      </c>
      <c r="O40" s="76">
        <f t="shared" si="5"/>
        <v>7476.6355140186915</v>
      </c>
    </row>
    <row r="41" spans="1:15" ht="27" x14ac:dyDescent="0.3">
      <c r="A41" s="8">
        <v>24</v>
      </c>
      <c r="B41" s="10" t="s">
        <v>52</v>
      </c>
      <c r="C41" s="11" t="s">
        <v>53</v>
      </c>
      <c r="D41" s="12" t="s">
        <v>16</v>
      </c>
      <c r="E41" s="12" t="s">
        <v>17</v>
      </c>
      <c r="F41" s="13" t="s">
        <v>18</v>
      </c>
      <c r="G41" s="75">
        <v>2000</v>
      </c>
      <c r="H41" s="75">
        <f>SUM(G41*20%)</f>
        <v>400</v>
      </c>
      <c r="I41" s="75">
        <f t="shared" si="0"/>
        <v>2400</v>
      </c>
      <c r="J41" s="75">
        <v>0</v>
      </c>
      <c r="K41" s="75">
        <f t="shared" si="1"/>
        <v>2400</v>
      </c>
      <c r="L41" s="76">
        <f t="shared" si="2"/>
        <v>3738.3177570093462</v>
      </c>
      <c r="M41" s="76">
        <f t="shared" si="3"/>
        <v>3738.3177570093462</v>
      </c>
      <c r="N41" s="76">
        <f t="shared" si="4"/>
        <v>3738.3177570093462</v>
      </c>
      <c r="O41" s="76">
        <f t="shared" si="5"/>
        <v>11214.953271028038</v>
      </c>
    </row>
    <row r="42" spans="1:15" ht="40.5" x14ac:dyDescent="0.3">
      <c r="A42" s="8">
        <v>25</v>
      </c>
      <c r="B42" s="22" t="s">
        <v>54</v>
      </c>
      <c r="C42" s="17" t="s">
        <v>55</v>
      </c>
      <c r="D42" s="23" t="s">
        <v>24</v>
      </c>
      <c r="E42" s="23" t="s">
        <v>17</v>
      </c>
      <c r="F42" s="24" t="s">
        <v>20</v>
      </c>
      <c r="G42" s="75">
        <v>2000</v>
      </c>
      <c r="H42" s="75">
        <v>0</v>
      </c>
      <c r="I42" s="75">
        <f>SUM(G42:H42)</f>
        <v>2000</v>
      </c>
      <c r="J42" s="75">
        <v>0</v>
      </c>
      <c r="K42" s="75">
        <f>SUM(I42:J42)</f>
        <v>2000</v>
      </c>
      <c r="L42" s="76">
        <f t="shared" si="2"/>
        <v>3115.2647975077884</v>
      </c>
      <c r="M42" s="76">
        <f t="shared" si="3"/>
        <v>3115.2647975077884</v>
      </c>
      <c r="N42" s="76">
        <f t="shared" si="4"/>
        <v>3115.2647975077884</v>
      </c>
      <c r="O42" s="76">
        <f t="shared" si="5"/>
        <v>9345.7943925233649</v>
      </c>
    </row>
    <row r="43" spans="1:15" ht="27" x14ac:dyDescent="0.3">
      <c r="A43" s="8">
        <v>26</v>
      </c>
      <c r="B43" s="22" t="s">
        <v>56</v>
      </c>
      <c r="C43" s="71" t="s">
        <v>75</v>
      </c>
      <c r="D43" s="23" t="s">
        <v>28</v>
      </c>
      <c r="E43" s="24" t="s">
        <v>38</v>
      </c>
      <c r="F43" s="24" t="s">
        <v>57</v>
      </c>
      <c r="G43" s="75">
        <v>2000</v>
      </c>
      <c r="H43" s="75">
        <v>-400</v>
      </c>
      <c r="I43" s="75">
        <f>SUM(G43:H43)</f>
        <v>1600</v>
      </c>
      <c r="J43" s="75">
        <f>SUM(I43*50%)</f>
        <v>800</v>
      </c>
      <c r="K43" s="75">
        <f>SUM(I43:J43)</f>
        <v>2400</v>
      </c>
      <c r="L43" s="76">
        <f t="shared" si="2"/>
        <v>3738.3177570093462</v>
      </c>
      <c r="M43" s="76">
        <f t="shared" si="3"/>
        <v>3738.3177570093462</v>
      </c>
      <c r="N43" s="76">
        <f t="shared" si="4"/>
        <v>3738.3177570093462</v>
      </c>
      <c r="O43" s="76">
        <f t="shared" si="5"/>
        <v>11214.953271028038</v>
      </c>
    </row>
    <row r="44" spans="1:15" ht="40.5" x14ac:dyDescent="0.3">
      <c r="A44" s="8">
        <v>27</v>
      </c>
      <c r="B44" s="22" t="s">
        <v>58</v>
      </c>
      <c r="C44" s="71" t="s">
        <v>76</v>
      </c>
      <c r="D44" s="23" t="s">
        <v>59</v>
      </c>
      <c r="E44" s="23" t="s">
        <v>17</v>
      </c>
      <c r="F44" s="24" t="s">
        <v>20</v>
      </c>
      <c r="G44" s="75">
        <v>2000</v>
      </c>
      <c r="H44" s="75">
        <v>-400</v>
      </c>
      <c r="I44" s="75">
        <f t="shared" si="0"/>
        <v>1600</v>
      </c>
      <c r="J44" s="75">
        <v>0</v>
      </c>
      <c r="K44" s="75">
        <f t="shared" si="1"/>
        <v>1600</v>
      </c>
      <c r="L44" s="76">
        <f t="shared" si="2"/>
        <v>2492.2118380062307</v>
      </c>
      <c r="M44" s="76">
        <f t="shared" si="3"/>
        <v>2492.2118380062307</v>
      </c>
      <c r="N44" s="76">
        <f t="shared" si="4"/>
        <v>2492.2118380062307</v>
      </c>
      <c r="O44" s="76">
        <f t="shared" si="5"/>
        <v>7476.6355140186915</v>
      </c>
    </row>
    <row r="45" spans="1:15" ht="27" x14ac:dyDescent="0.3">
      <c r="A45" s="8">
        <v>28</v>
      </c>
      <c r="B45" s="22" t="s">
        <v>60</v>
      </c>
      <c r="C45" s="71" t="s">
        <v>76</v>
      </c>
      <c r="D45" s="23" t="s">
        <v>59</v>
      </c>
      <c r="E45" s="24" t="s">
        <v>17</v>
      </c>
      <c r="F45" s="24" t="s">
        <v>20</v>
      </c>
      <c r="G45" s="75">
        <v>2000</v>
      </c>
      <c r="H45" s="75">
        <v>-400</v>
      </c>
      <c r="I45" s="75">
        <f t="shared" si="0"/>
        <v>1600</v>
      </c>
      <c r="J45" s="75">
        <v>0</v>
      </c>
      <c r="K45" s="75">
        <f t="shared" si="1"/>
        <v>1600</v>
      </c>
      <c r="L45" s="76">
        <f t="shared" si="2"/>
        <v>2492.2118380062307</v>
      </c>
      <c r="M45" s="76">
        <f t="shared" si="3"/>
        <v>2492.2118380062307</v>
      </c>
      <c r="N45" s="76">
        <f t="shared" si="4"/>
        <v>2492.2118380062307</v>
      </c>
      <c r="O45" s="76">
        <f t="shared" si="5"/>
        <v>7476.6355140186915</v>
      </c>
    </row>
    <row r="46" spans="1:15" ht="27" x14ac:dyDescent="0.3">
      <c r="A46" s="8">
        <v>29</v>
      </c>
      <c r="B46" s="22" t="s">
        <v>61</v>
      </c>
      <c r="C46" s="71" t="s">
        <v>77</v>
      </c>
      <c r="D46" s="23" t="s">
        <v>59</v>
      </c>
      <c r="E46" s="24" t="s">
        <v>17</v>
      </c>
      <c r="F46" s="24" t="s">
        <v>20</v>
      </c>
      <c r="G46" s="75">
        <v>2000</v>
      </c>
      <c r="H46" s="75">
        <v>-400</v>
      </c>
      <c r="I46" s="75">
        <f t="shared" si="0"/>
        <v>1600</v>
      </c>
      <c r="J46" s="75">
        <v>0</v>
      </c>
      <c r="K46" s="75">
        <f t="shared" si="1"/>
        <v>1600</v>
      </c>
      <c r="L46" s="76">
        <f t="shared" si="2"/>
        <v>2492.2118380062307</v>
      </c>
      <c r="M46" s="76">
        <f t="shared" si="3"/>
        <v>2492.2118380062307</v>
      </c>
      <c r="N46" s="76">
        <f t="shared" si="4"/>
        <v>2492.2118380062307</v>
      </c>
      <c r="O46" s="76">
        <f t="shared" si="5"/>
        <v>7476.6355140186915</v>
      </c>
    </row>
    <row r="47" spans="1:15" ht="54" x14ac:dyDescent="0.3">
      <c r="A47" s="8">
        <v>30</v>
      </c>
      <c r="B47" s="22" t="s">
        <v>74</v>
      </c>
      <c r="C47" s="71" t="s">
        <v>78</v>
      </c>
      <c r="D47" s="23" t="s">
        <v>59</v>
      </c>
      <c r="E47" s="24" t="s">
        <v>17</v>
      </c>
      <c r="F47" s="24" t="s">
        <v>80</v>
      </c>
      <c r="G47" s="75">
        <v>2000</v>
      </c>
      <c r="H47" s="75">
        <v>-400</v>
      </c>
      <c r="I47" s="75">
        <f t="shared" ref="I47" si="6">SUM(G47:H47)</f>
        <v>1600</v>
      </c>
      <c r="J47" s="75">
        <v>0</v>
      </c>
      <c r="K47" s="75">
        <f t="shared" si="1"/>
        <v>1600</v>
      </c>
      <c r="L47" s="76">
        <f t="shared" si="2"/>
        <v>2492.2118380062307</v>
      </c>
      <c r="M47" s="76">
        <f t="shared" si="3"/>
        <v>2492.2118380062307</v>
      </c>
      <c r="N47" s="76">
        <f t="shared" si="4"/>
        <v>2492.2118380062307</v>
      </c>
      <c r="O47" s="76">
        <f t="shared" si="5"/>
        <v>7476.6355140186915</v>
      </c>
    </row>
    <row r="48" spans="1:15" ht="40.5" x14ac:dyDescent="0.3">
      <c r="A48" s="8">
        <v>31</v>
      </c>
      <c r="B48" s="22" t="s">
        <v>79</v>
      </c>
      <c r="C48" s="71" t="s">
        <v>78</v>
      </c>
      <c r="D48" s="23" t="s">
        <v>59</v>
      </c>
      <c r="E48" s="24" t="s">
        <v>38</v>
      </c>
      <c r="F48" s="24" t="s">
        <v>81</v>
      </c>
      <c r="G48" s="75">
        <v>2000</v>
      </c>
      <c r="H48" s="75">
        <v>-400</v>
      </c>
      <c r="I48" s="75">
        <f>SUM(G48:H48)</f>
        <v>1600</v>
      </c>
      <c r="J48" s="75">
        <f>SUM(I48*50%)</f>
        <v>800</v>
      </c>
      <c r="K48" s="75">
        <f t="shared" si="1"/>
        <v>2400</v>
      </c>
      <c r="L48" s="76">
        <f t="shared" si="2"/>
        <v>3738.3177570093462</v>
      </c>
      <c r="M48" s="76">
        <f t="shared" si="3"/>
        <v>3738.3177570093462</v>
      </c>
      <c r="N48" s="76">
        <f t="shared" si="4"/>
        <v>3738.3177570093462</v>
      </c>
      <c r="O48" s="76">
        <f t="shared" si="5"/>
        <v>11214.953271028038</v>
      </c>
    </row>
    <row r="49" spans="1:15" ht="40.5" x14ac:dyDescent="0.3">
      <c r="A49" s="8">
        <v>32</v>
      </c>
      <c r="B49" s="22" t="s">
        <v>82</v>
      </c>
      <c r="C49" s="71" t="s">
        <v>78</v>
      </c>
      <c r="D49" s="23" t="s">
        <v>59</v>
      </c>
      <c r="E49" s="24" t="s">
        <v>38</v>
      </c>
      <c r="F49" s="24" t="s">
        <v>83</v>
      </c>
      <c r="G49" s="75">
        <v>2000</v>
      </c>
      <c r="H49" s="75">
        <v>-400</v>
      </c>
      <c r="I49" s="75">
        <f>SUM(G49:H49)</f>
        <v>1600</v>
      </c>
      <c r="J49" s="75">
        <f>SUM(I49*50%)</f>
        <v>800</v>
      </c>
      <c r="K49" s="75">
        <f t="shared" si="1"/>
        <v>2400</v>
      </c>
      <c r="L49" s="76">
        <f t="shared" si="2"/>
        <v>3738.3177570093462</v>
      </c>
      <c r="M49" s="76">
        <f t="shared" si="3"/>
        <v>3738.3177570093462</v>
      </c>
      <c r="N49" s="76">
        <f t="shared" si="4"/>
        <v>3738.3177570093462</v>
      </c>
      <c r="O49" s="76">
        <f t="shared" si="5"/>
        <v>11214.953271028038</v>
      </c>
    </row>
    <row r="50" spans="1:15" s="3" customFormat="1" x14ac:dyDescent="0.3">
      <c r="A50" s="20"/>
      <c r="B50" s="9" t="s">
        <v>62</v>
      </c>
      <c r="C50" s="20"/>
      <c r="D50" s="20"/>
      <c r="E50" s="20"/>
      <c r="F50" s="20"/>
      <c r="G50" s="76">
        <f>SUM(G18:G49)</f>
        <v>64000</v>
      </c>
      <c r="H50" s="76">
        <f t="shared" ref="H50:O50" si="7">SUM(H18:H49)</f>
        <v>-4800</v>
      </c>
      <c r="I50" s="76">
        <f t="shared" si="7"/>
        <v>59200</v>
      </c>
      <c r="J50" s="76">
        <f t="shared" si="7"/>
        <v>5000</v>
      </c>
      <c r="K50" s="76">
        <f t="shared" si="7"/>
        <v>64200</v>
      </c>
      <c r="L50" s="76">
        <f t="shared" si="7"/>
        <v>99999.999999999985</v>
      </c>
      <c r="M50" s="76">
        <f t="shared" si="7"/>
        <v>99999.999999999985</v>
      </c>
      <c r="N50" s="76">
        <f t="shared" si="7"/>
        <v>99999.999999999985</v>
      </c>
      <c r="O50" s="76">
        <f t="shared" si="7"/>
        <v>300000</v>
      </c>
    </row>
    <row r="51" spans="1:15" s="3" customFormat="1" x14ac:dyDescent="0.3">
      <c r="A51" s="68"/>
      <c r="B51" s="69"/>
      <c r="C51" s="68"/>
      <c r="D51" s="68"/>
      <c r="E51" s="68"/>
      <c r="F51" s="68"/>
      <c r="G51" s="70"/>
      <c r="H51" s="70"/>
      <c r="I51" s="70"/>
      <c r="J51" s="70"/>
      <c r="K51" s="70"/>
      <c r="L51" s="70"/>
    </row>
    <row r="52" spans="1:15" x14ac:dyDescent="0.3">
      <c r="B52" s="4"/>
      <c r="G52" s="5"/>
      <c r="L52" s="5"/>
    </row>
    <row r="53" spans="1:15" x14ac:dyDescent="0.3">
      <c r="B53" s="4"/>
      <c r="G53" s="5"/>
      <c r="L53" s="5"/>
    </row>
    <row r="54" spans="1:15" x14ac:dyDescent="0.3">
      <c r="B54" s="4"/>
      <c r="G54" s="5"/>
      <c r="L54" s="5"/>
    </row>
    <row r="55" spans="1:15" ht="15.75" thickBot="1" x14ac:dyDescent="0.35">
      <c r="B55" s="4" t="s">
        <v>94</v>
      </c>
      <c r="G55" s="5"/>
    </row>
    <row r="56" spans="1:15" x14ac:dyDescent="0.3">
      <c r="B56" s="35" t="s">
        <v>63</v>
      </c>
      <c r="C56" s="36"/>
      <c r="D56" s="36"/>
      <c r="E56" s="37"/>
      <c r="F56" s="38" t="s">
        <v>64</v>
      </c>
      <c r="G56" s="39" t="s">
        <v>65</v>
      </c>
      <c r="H56" s="40" t="s">
        <v>62</v>
      </c>
    </row>
    <row r="57" spans="1:15" ht="15.75" thickBot="1" x14ac:dyDescent="0.35">
      <c r="B57" s="41"/>
      <c r="C57" s="42"/>
      <c r="D57" s="42"/>
      <c r="E57" s="42"/>
      <c r="F57" s="43">
        <v>26</v>
      </c>
      <c r="G57" s="43">
        <v>6</v>
      </c>
      <c r="H57" s="44">
        <f>SUM(F57:G57)</f>
        <v>32</v>
      </c>
    </row>
    <row r="58" spans="1:15" x14ac:dyDescent="0.3">
      <c r="B58" s="45" t="s">
        <v>66</v>
      </c>
      <c r="C58" s="46"/>
      <c r="D58" s="37"/>
      <c r="E58" s="37"/>
      <c r="F58" s="47" t="s">
        <v>67</v>
      </c>
      <c r="G58" s="48" t="s">
        <v>68</v>
      </c>
      <c r="H58" s="47" t="s">
        <v>69</v>
      </c>
      <c r="I58" s="49" t="s">
        <v>62</v>
      </c>
    </row>
    <row r="59" spans="1:15" ht="15.75" thickBot="1" x14ac:dyDescent="0.35">
      <c r="B59" s="50"/>
      <c r="C59" s="42"/>
      <c r="D59" s="42"/>
      <c r="E59" s="42"/>
      <c r="F59" s="51">
        <v>20</v>
      </c>
      <c r="G59" s="51">
        <v>4</v>
      </c>
      <c r="H59" s="51">
        <v>8</v>
      </c>
      <c r="I59" s="52">
        <f>SUM(F59:H59)</f>
        <v>32</v>
      </c>
    </row>
    <row r="60" spans="1:15" x14ac:dyDescent="0.3">
      <c r="B60" s="53" t="s">
        <v>70</v>
      </c>
      <c r="C60" s="54">
        <f>SUM(C62:C63)</f>
        <v>32</v>
      </c>
      <c r="I60" s="3"/>
    </row>
    <row r="61" spans="1:15" x14ac:dyDescent="0.3">
      <c r="B61" s="55" t="s">
        <v>71</v>
      </c>
      <c r="C61" s="56"/>
      <c r="I61" s="3"/>
    </row>
    <row r="62" spans="1:15" x14ac:dyDescent="0.3">
      <c r="B62" s="57" t="s">
        <v>72</v>
      </c>
      <c r="C62" s="56">
        <v>25</v>
      </c>
      <c r="G62" s="4"/>
      <c r="I62" s="3"/>
    </row>
    <row r="63" spans="1:15" ht="15.75" thickBot="1" x14ac:dyDescent="0.35">
      <c r="B63" s="58" t="s">
        <v>73</v>
      </c>
      <c r="C63" s="59">
        <v>7</v>
      </c>
      <c r="G63" s="27"/>
      <c r="H63" s="27"/>
      <c r="I63" s="28"/>
      <c r="J63" s="27"/>
    </row>
    <row r="64" spans="1:15" x14ac:dyDescent="0.3">
      <c r="B64" s="3"/>
      <c r="H64" s="5"/>
      <c r="I64" s="29"/>
      <c r="J64" s="29"/>
      <c r="K64" s="30"/>
    </row>
    <row r="65" spans="2:11" x14ac:dyDescent="0.3">
      <c r="H65" s="5"/>
      <c r="I65" s="25"/>
      <c r="J65" s="29"/>
      <c r="K65" s="31"/>
    </row>
    <row r="66" spans="2:11" x14ac:dyDescent="0.3">
      <c r="B66" s="74" t="s">
        <v>89</v>
      </c>
      <c r="H66" s="5"/>
      <c r="I66" s="25"/>
      <c r="J66" s="29"/>
      <c r="K66" s="31"/>
    </row>
    <row r="67" spans="2:11" x14ac:dyDescent="0.3">
      <c r="B67" s="74" t="s">
        <v>90</v>
      </c>
      <c r="H67" s="5"/>
      <c r="I67" s="25"/>
      <c r="J67" s="29"/>
      <c r="K67" s="72" t="s">
        <v>84</v>
      </c>
    </row>
    <row r="68" spans="2:11" x14ac:dyDescent="0.3">
      <c r="B68" s="74" t="s">
        <v>91</v>
      </c>
      <c r="H68" s="5"/>
      <c r="I68" s="25"/>
      <c r="J68" s="29"/>
      <c r="K68" s="72" t="s">
        <v>85</v>
      </c>
    </row>
    <row r="69" spans="2:11" x14ac:dyDescent="0.3">
      <c r="H69" s="5"/>
      <c r="I69" s="25"/>
      <c r="J69" s="29"/>
      <c r="K69" s="31"/>
    </row>
    <row r="70" spans="2:11" x14ac:dyDescent="0.3">
      <c r="H70" s="5"/>
      <c r="I70" s="5"/>
      <c r="J70" s="29"/>
    </row>
    <row r="71" spans="2:11" x14ac:dyDescent="0.3">
      <c r="G71" s="3"/>
      <c r="H71" s="26"/>
      <c r="I71" s="26"/>
      <c r="J71" s="32"/>
    </row>
    <row r="72" spans="2:11" x14ac:dyDescent="0.3">
      <c r="I72" s="5"/>
    </row>
  </sheetData>
  <pageMargins left="0.31496062992126" right="0" top="0" bottom="0" header="0.31496062992126" footer="0.31496062992126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MARTIE 2022</vt:lpstr>
      <vt:lpstr>'MARTIE 2022'!Print_Titles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AndaB</dc:creator>
  <cp:lastModifiedBy>ialomita</cp:lastModifiedBy>
  <cp:lastPrinted>2022-02-28T08:30:25Z</cp:lastPrinted>
  <dcterms:created xsi:type="dcterms:W3CDTF">2015-06-05T18:17:20Z</dcterms:created>
  <dcterms:modified xsi:type="dcterms:W3CDTF">2022-03-01T14:01:28Z</dcterms:modified>
</cp:coreProperties>
</file>