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D ATRIB-VAL TRIM II 2023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<sst xmlns="http://schemas.openxmlformats.org/spreadsheetml/2006/main" count="51" uniqueCount="42">
  <si>
    <t>FURNIZOR</t>
  </si>
  <si>
    <t>TOTAL</t>
  </si>
  <si>
    <t>DIRECTOR EX. D.M.E.,</t>
  </si>
  <si>
    <t>EC. DOINA STAN</t>
  </si>
  <si>
    <t>EC. ANDA BUSUIOC</t>
  </si>
  <si>
    <t>A. evaluarea resurselor tehnice</t>
  </si>
  <si>
    <t xml:space="preserve">B. evaluarea resurselor umane </t>
  </si>
  <si>
    <t xml:space="preserve"> </t>
  </si>
  <si>
    <t>Avizat,</t>
  </si>
  <si>
    <t>Director - Ex. DRC</t>
  </si>
  <si>
    <t>SPITAL MUN FETESTI</t>
  </si>
  <si>
    <t>SE APROBĂ,</t>
  </si>
  <si>
    <t>CMI DR PITEA CONSTANTIN</t>
  </si>
  <si>
    <t>SC TBRCM SA AMARA</t>
  </si>
  <si>
    <t>Întocmit,</t>
  </si>
  <si>
    <t>ec. Iuliana ABEL</t>
  </si>
  <si>
    <t>CAS IALOMIȚA</t>
  </si>
  <si>
    <t>SPITALUL JUD. SLOBOZIA</t>
  </si>
  <si>
    <t>EC. MIHAI GEANTĂ</t>
  </si>
  <si>
    <t>SC COMO CLINIC SRL</t>
  </si>
  <si>
    <t xml:space="preserve"> DIRECTOR GENERAL,</t>
  </si>
  <si>
    <t>FURNIZORI</t>
  </si>
  <si>
    <t>pondere lună  2023</t>
  </si>
  <si>
    <t>Contr IAN 2023</t>
  </si>
  <si>
    <t>Contr MAR 2023</t>
  </si>
  <si>
    <t>Total Contr trim I 2023</t>
  </si>
  <si>
    <t xml:space="preserve"> valori de   contract  AN 2023</t>
  </si>
  <si>
    <t>inițial</t>
  </si>
  <si>
    <t>final</t>
  </si>
  <si>
    <t>Contr  FEB 2023</t>
  </si>
  <si>
    <t>VAL CONTRACT APR 2023</t>
  </si>
  <si>
    <t xml:space="preserve"> nr. P2765/27.03.2023  înregistrată la CAS Ialomița sub nr. 2725/27.03.2023 de înaintare a bugetului trimestrializat F.N.U.A.S.S. pentru anul  2023;</t>
  </si>
  <si>
    <t>Nr. 2766  din   28.03.2023</t>
  </si>
  <si>
    <t xml:space="preserve"> VALOARE DE CONTRACT PENTRU TRIMESTRUL II 2023, AMBULATORIU BFT ( RECUPERARE; REABILITARE MEDICALĂ) CF ADRESĂ:</t>
  </si>
  <si>
    <t>Contr APR 2023</t>
  </si>
  <si>
    <t>Contr  MAI 2023</t>
  </si>
  <si>
    <t>Contr IUN 2023</t>
  </si>
  <si>
    <t>Total Contr trim II 2023</t>
  </si>
  <si>
    <t>Total Contr An 2023</t>
  </si>
  <si>
    <t>VAL CONTRACT MAI 2023</t>
  </si>
  <si>
    <t>VAL CONTRACT IUN 2023</t>
  </si>
  <si>
    <t>Contr. Trim II 2023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</si>
</sst>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1" fillId="0" borderId="10" xfId="0" applyFont="1" applyBorder="1" applyAlignment="1">
      <alignment wrapText="1"/>
    </xf>
    <xf numFmtId="1" fontId="11" fillId="33" borderId="11" xfId="0" applyNumberFormat="1" applyFont="1" applyFill="1" applyBorder="1" applyAlignment="1">
      <alignment horizontal="center" wrapText="1"/>
    </xf>
    <xf numFmtId="1" fontId="11" fillId="0" borderId="11" xfId="0" applyNumberFormat="1" applyFont="1" applyBorder="1" applyAlignment="1">
      <alignment horizontal="center" wrapText="1"/>
    </xf>
    <xf numFmtId="0" fontId="12" fillId="0" borderId="0" xfId="0" applyFont="1" applyAlignment="1">
      <alignment/>
    </xf>
    <xf numFmtId="4" fontId="7" fillId="0" borderId="12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4" fontId="7" fillId="33" borderId="15" xfId="0" applyNumberFormat="1" applyFont="1" applyFill="1" applyBorder="1" applyAlignment="1">
      <alignment/>
    </xf>
    <xf numFmtId="9" fontId="7" fillId="0" borderId="15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4" fontId="7" fillId="33" borderId="17" xfId="0" applyNumberFormat="1" applyFont="1" applyFill="1" applyBorder="1" applyAlignment="1">
      <alignment/>
    </xf>
    <xf numFmtId="0" fontId="7" fillId="34" borderId="18" xfId="0" applyFont="1" applyFill="1" applyBorder="1" applyAlignment="1">
      <alignment/>
    </xf>
    <xf numFmtId="4" fontId="7" fillId="34" borderId="19" xfId="0" applyNumberFormat="1" applyFont="1" applyFill="1" applyBorder="1" applyAlignment="1">
      <alignment/>
    </xf>
    <xf numFmtId="4" fontId="7" fillId="34" borderId="10" xfId="0" applyNumberFormat="1" applyFont="1" applyFill="1" applyBorder="1" applyAlignment="1">
      <alignment/>
    </xf>
    <xf numFmtId="9" fontId="7" fillId="34" borderId="11" xfId="0" applyNumberFormat="1" applyFont="1" applyFill="1" applyBorder="1" applyAlignment="1">
      <alignment/>
    </xf>
    <xf numFmtId="0" fontId="11" fillId="0" borderId="20" xfId="0" applyFont="1" applyBorder="1" applyAlignment="1">
      <alignment/>
    </xf>
    <xf numFmtId="0" fontId="11" fillId="34" borderId="21" xfId="0" applyFont="1" applyFill="1" applyBorder="1" applyAlignment="1">
      <alignment wrapText="1"/>
    </xf>
    <xf numFmtId="0" fontId="11" fillId="34" borderId="22" xfId="0" applyFont="1" applyFill="1" applyBorder="1" applyAlignment="1">
      <alignment wrapText="1"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/>
    </xf>
    <xf numFmtId="0" fontId="11" fillId="34" borderId="15" xfId="0" applyFont="1" applyFill="1" applyBorder="1" applyAlignment="1">
      <alignment wrapText="1"/>
    </xf>
    <xf numFmtId="0" fontId="11" fillId="0" borderId="11" xfId="0" applyFont="1" applyBorder="1" applyAlignment="1">
      <alignment wrapText="1"/>
    </xf>
    <xf numFmtId="0" fontId="11" fillId="34" borderId="23" xfId="0" applyFont="1" applyFill="1" applyBorder="1" applyAlignment="1">
      <alignment wrapText="1"/>
    </xf>
    <xf numFmtId="0" fontId="11" fillId="34" borderId="24" xfId="0" applyFont="1" applyFill="1" applyBorder="1" applyAlignment="1">
      <alignment/>
    </xf>
    <xf numFmtId="4" fontId="7" fillId="34" borderId="11" xfId="0" applyNumberFormat="1" applyFont="1" applyFill="1" applyBorder="1" applyAlignment="1">
      <alignment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/>
    </xf>
    <xf numFmtId="4" fontId="7" fillId="0" borderId="25" xfId="0" applyNumberFormat="1" applyFont="1" applyBorder="1" applyAlignment="1">
      <alignment/>
    </xf>
    <xf numFmtId="4" fontId="7" fillId="0" borderId="26" xfId="0" applyNumberFormat="1" applyFont="1" applyBorder="1" applyAlignment="1">
      <alignment/>
    </xf>
    <xf numFmtId="4" fontId="7" fillId="34" borderId="27" xfId="0" applyNumberFormat="1" applyFont="1" applyFill="1" applyBorder="1" applyAlignment="1">
      <alignment/>
    </xf>
    <xf numFmtId="4" fontId="7" fillId="0" borderId="28" xfId="0" applyNumberFormat="1" applyFont="1" applyBorder="1" applyAlignment="1">
      <alignment/>
    </xf>
    <xf numFmtId="0" fontId="11" fillId="33" borderId="11" xfId="0" applyFont="1" applyFill="1" applyBorder="1" applyAlignment="1">
      <alignment wrapText="1"/>
    </xf>
    <xf numFmtId="0" fontId="11" fillId="7" borderId="11" xfId="0" applyFont="1" applyFill="1" applyBorder="1" applyAlignment="1">
      <alignment wrapText="1"/>
    </xf>
    <xf numFmtId="4" fontId="7" fillId="7" borderId="15" xfId="0" applyNumberFormat="1" applyFont="1" applyFill="1" applyBorder="1" applyAlignment="1">
      <alignment/>
    </xf>
    <xf numFmtId="4" fontId="7" fillId="7" borderId="11" xfId="0" applyNumberFormat="1" applyFont="1" applyFill="1" applyBorder="1" applyAlignment="1">
      <alignment/>
    </xf>
    <xf numFmtId="4" fontId="7" fillId="33" borderId="11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22">
      <selection activeCell="E22" sqref="E22"/>
    </sheetView>
  </sheetViews>
  <sheetFormatPr defaultColWidth="9.140625" defaultRowHeight="12.75"/>
  <cols>
    <col min="1" max="1" width="2.57421875" style="3" customWidth="1"/>
    <col min="2" max="2" width="20.28125" style="3" customWidth="1"/>
    <col min="3" max="3" width="11.7109375" style="3" customWidth="1"/>
    <col min="4" max="4" width="11.28125" style="3" customWidth="1"/>
    <col min="5" max="5" width="11.8515625" style="3" customWidth="1"/>
    <col min="6" max="6" width="12.00390625" style="3" customWidth="1"/>
    <col min="7" max="7" width="11.8515625" style="3" customWidth="1"/>
    <col min="8" max="8" width="11.28125" style="3" customWidth="1"/>
    <col min="9" max="9" width="11.140625" style="3" customWidth="1"/>
    <col min="10" max="10" width="12.140625" style="3" customWidth="1"/>
    <col min="11" max="11" width="12.8515625" style="3" customWidth="1"/>
    <col min="12" max="16384" width="9.140625" style="3" customWidth="1"/>
  </cols>
  <sheetData>
    <row r="1" spans="2:4" ht="15.75">
      <c r="B1" s="7" t="s">
        <v>16</v>
      </c>
      <c r="C1" s="7"/>
      <c r="D1" s="1"/>
    </row>
    <row r="2" spans="2:4" ht="15.75">
      <c r="B2" s="7" t="s">
        <v>32</v>
      </c>
      <c r="C2" s="7"/>
      <c r="D2" s="1"/>
    </row>
    <row r="3" spans="2:4" ht="10.5" customHeight="1">
      <c r="B3" s="2"/>
      <c r="C3" s="2"/>
      <c r="D3" s="2"/>
    </row>
    <row r="4" spans="2:10" ht="15.75">
      <c r="B4" s="4"/>
      <c r="C4" s="4"/>
      <c r="D4" s="4" t="s">
        <v>11</v>
      </c>
      <c r="E4" s="4"/>
      <c r="F4" s="1"/>
      <c r="G4" s="4"/>
      <c r="H4" s="4"/>
      <c r="I4" s="4"/>
      <c r="J4" s="4"/>
    </row>
    <row r="5" spans="2:10" ht="9.75" customHeight="1">
      <c r="B5" s="4"/>
      <c r="C5" s="4"/>
      <c r="D5" s="4"/>
      <c r="E5" s="4"/>
      <c r="F5" s="4"/>
      <c r="G5" s="4"/>
      <c r="H5" s="4"/>
      <c r="I5" s="4"/>
      <c r="J5" s="4"/>
    </row>
    <row r="6" spans="2:10" ht="15.75">
      <c r="B6" s="4" t="s">
        <v>20</v>
      </c>
      <c r="C6" s="4"/>
      <c r="D6" s="4"/>
      <c r="H6" s="4"/>
      <c r="J6" s="5" t="s">
        <v>2</v>
      </c>
    </row>
    <row r="7" spans="2:10" ht="15.75">
      <c r="B7" s="4" t="s">
        <v>18</v>
      </c>
      <c r="C7" s="4"/>
      <c r="D7" s="4"/>
      <c r="H7" s="4"/>
      <c r="J7" s="5" t="s">
        <v>3</v>
      </c>
    </row>
    <row r="8" spans="2:10" ht="15.75">
      <c r="B8" s="2"/>
      <c r="C8" s="2"/>
      <c r="D8" s="2"/>
      <c r="E8" s="8"/>
      <c r="F8" s="2"/>
      <c r="G8" s="8"/>
      <c r="I8" s="8"/>
      <c r="J8" s="2"/>
    </row>
    <row r="9" spans="2:12" ht="15.75">
      <c r="B9" s="6" t="s">
        <v>33</v>
      </c>
      <c r="C9" s="1"/>
      <c r="D9" s="1"/>
      <c r="E9" s="1"/>
      <c r="F9" s="1"/>
      <c r="G9" s="1"/>
      <c r="H9" s="5"/>
      <c r="I9" s="5"/>
      <c r="J9" s="4"/>
      <c r="K9" s="1"/>
      <c r="L9" s="1"/>
    </row>
    <row r="10" spans="2:6" ht="15.75">
      <c r="B10" s="2" t="s">
        <v>31</v>
      </c>
      <c r="C10" s="2"/>
      <c r="F10" s="2"/>
    </row>
    <row r="11" spans="2:10" ht="9" customHeight="1">
      <c r="B11" s="2"/>
      <c r="C11" s="9"/>
      <c r="D11" s="4"/>
      <c r="H11" s="8"/>
      <c r="I11" s="8"/>
      <c r="J11" s="2"/>
    </row>
    <row r="12" spans="2:11" ht="16.5" thickBot="1">
      <c r="B12" s="9" t="s">
        <v>26</v>
      </c>
      <c r="F12" s="8" t="s">
        <v>27</v>
      </c>
      <c r="H12" s="10"/>
      <c r="I12" s="10"/>
      <c r="J12" s="8"/>
      <c r="K12" s="8" t="s">
        <v>28</v>
      </c>
    </row>
    <row r="13" spans="2:11" ht="30" customHeight="1" thickBot="1">
      <c r="B13" s="27" t="s">
        <v>0</v>
      </c>
      <c r="C13" s="33" t="s">
        <v>23</v>
      </c>
      <c r="D13" s="33" t="s">
        <v>29</v>
      </c>
      <c r="E13" s="33" t="s">
        <v>24</v>
      </c>
      <c r="F13" s="44" t="s">
        <v>25</v>
      </c>
      <c r="G13" s="33" t="s">
        <v>34</v>
      </c>
      <c r="H13" s="33" t="s">
        <v>35</v>
      </c>
      <c r="I13" s="33" t="s">
        <v>36</v>
      </c>
      <c r="J13" s="44" t="s">
        <v>37</v>
      </c>
      <c r="K13" s="45" t="s">
        <v>38</v>
      </c>
    </row>
    <row r="14" spans="2:11" ht="25.5" customHeight="1">
      <c r="B14" s="28" t="s">
        <v>13</v>
      </c>
      <c r="C14" s="17">
        <v>0</v>
      </c>
      <c r="D14" s="43">
        <v>10122</v>
      </c>
      <c r="E14" s="40">
        <v>153743.93</v>
      </c>
      <c r="F14" s="19">
        <f>C14+D14+E14</f>
        <v>163865.93</v>
      </c>
      <c r="G14" s="40">
        <v>54578.1</v>
      </c>
      <c r="H14" s="40">
        <v>56231.98</v>
      </c>
      <c r="I14" s="40">
        <v>59572.82</v>
      </c>
      <c r="J14" s="19">
        <f>SUM(G14:I14)</f>
        <v>170382.9</v>
      </c>
      <c r="K14" s="46">
        <f>F14+J14</f>
        <v>334248.82999999996</v>
      </c>
    </row>
    <row r="15" spans="2:12" ht="25.5" customHeight="1">
      <c r="B15" s="29" t="s">
        <v>17</v>
      </c>
      <c r="C15" s="17">
        <v>33495</v>
      </c>
      <c r="D15" s="16">
        <v>33229</v>
      </c>
      <c r="E15" s="40">
        <v>35406.62</v>
      </c>
      <c r="F15" s="19">
        <f>C15+D15+E15</f>
        <v>102130.62</v>
      </c>
      <c r="G15" s="40">
        <v>34445.59</v>
      </c>
      <c r="H15" s="40">
        <v>35489.4</v>
      </c>
      <c r="I15" s="40">
        <v>37597.88</v>
      </c>
      <c r="J15" s="19">
        <f>SUM(G15:I15)</f>
        <v>107532.87</v>
      </c>
      <c r="K15" s="46">
        <f>F15+J15</f>
        <v>209663.49</v>
      </c>
      <c r="L15" s="3" t="s">
        <v>7</v>
      </c>
    </row>
    <row r="16" spans="2:11" ht="23.25" customHeight="1">
      <c r="B16" s="28" t="s">
        <v>10</v>
      </c>
      <c r="C16" s="17">
        <v>27513.5</v>
      </c>
      <c r="D16" s="16">
        <v>22680</v>
      </c>
      <c r="E16" s="40">
        <v>25850.76</v>
      </c>
      <c r="F16" s="19">
        <f>C16+D16+E16</f>
        <v>76044.26</v>
      </c>
      <c r="G16" s="40">
        <v>25374.22</v>
      </c>
      <c r="H16" s="40">
        <v>26143.14</v>
      </c>
      <c r="I16" s="40">
        <v>27696.35</v>
      </c>
      <c r="J16" s="19">
        <f>SUM(G16:I16)</f>
        <v>79213.70999999999</v>
      </c>
      <c r="K16" s="46">
        <f>F16+J16</f>
        <v>155257.96999999997</v>
      </c>
    </row>
    <row r="17" spans="2:11" ht="27" customHeight="1">
      <c r="B17" s="28" t="s">
        <v>12</v>
      </c>
      <c r="C17" s="17">
        <v>7280</v>
      </c>
      <c r="D17" s="16">
        <v>7588</v>
      </c>
      <c r="E17" s="40">
        <v>7776.36</v>
      </c>
      <c r="F17" s="19">
        <f>C17+D17+E17</f>
        <v>22644.36</v>
      </c>
      <c r="G17" s="40">
        <v>7639.12</v>
      </c>
      <c r="H17" s="40">
        <v>7870.61</v>
      </c>
      <c r="I17" s="40">
        <v>8338.22</v>
      </c>
      <c r="J17" s="19">
        <f>SUM(G17:I17)</f>
        <v>23847.949999999997</v>
      </c>
      <c r="K17" s="46">
        <f>F17+J17</f>
        <v>46492.31</v>
      </c>
    </row>
    <row r="18" spans="2:11" ht="23.25" customHeight="1" thickBot="1">
      <c r="B18" s="34" t="s">
        <v>19</v>
      </c>
      <c r="C18" s="21">
        <v>44068.5</v>
      </c>
      <c r="D18" s="16">
        <v>40393</v>
      </c>
      <c r="E18" s="41">
        <v>43753.33</v>
      </c>
      <c r="F18" s="19">
        <f>C18+D18+E18</f>
        <v>128214.83</v>
      </c>
      <c r="G18" s="40">
        <v>42962.97</v>
      </c>
      <c r="H18" s="40">
        <v>44264.87</v>
      </c>
      <c r="I18" s="40">
        <v>46894.73</v>
      </c>
      <c r="J18" s="19">
        <f>SUM(G18:I18)</f>
        <v>134122.57</v>
      </c>
      <c r="K18" s="46">
        <f>F18+J18</f>
        <v>262337.4</v>
      </c>
    </row>
    <row r="19" spans="2:11" ht="20.25" customHeight="1" thickBot="1">
      <c r="B19" s="35" t="s">
        <v>1</v>
      </c>
      <c r="C19" s="36">
        <f aca="true" t="shared" si="0" ref="C19:K19">SUM(C14:C18)</f>
        <v>112357</v>
      </c>
      <c r="D19" s="36">
        <f t="shared" si="0"/>
        <v>114012</v>
      </c>
      <c r="E19" s="36">
        <f t="shared" si="0"/>
        <v>266531</v>
      </c>
      <c r="F19" s="48">
        <f t="shared" si="0"/>
        <v>492900</v>
      </c>
      <c r="G19" s="48">
        <f t="shared" si="0"/>
        <v>165000</v>
      </c>
      <c r="H19" s="48">
        <f t="shared" si="0"/>
        <v>170000</v>
      </c>
      <c r="I19" s="48">
        <f t="shared" si="0"/>
        <v>180100</v>
      </c>
      <c r="J19" s="48">
        <f t="shared" si="0"/>
        <v>515100</v>
      </c>
      <c r="K19" s="47">
        <f t="shared" si="0"/>
        <v>1007999.9999999999</v>
      </c>
    </row>
    <row r="20" spans="8:10" ht="16.5" thickBot="1">
      <c r="H20" s="38"/>
      <c r="I20" s="38"/>
      <c r="J20" s="39"/>
    </row>
    <row r="21" spans="2:10" ht="39.75" thickBot="1">
      <c r="B21" s="27" t="s">
        <v>21</v>
      </c>
      <c r="C21" s="12" t="s">
        <v>5</v>
      </c>
      <c r="D21" s="12" t="s">
        <v>6</v>
      </c>
      <c r="E21" s="13" t="s">
        <v>41</v>
      </c>
      <c r="F21" s="14" t="s">
        <v>22</v>
      </c>
      <c r="G21" s="33" t="s">
        <v>30</v>
      </c>
      <c r="H21" s="33" t="s">
        <v>39</v>
      </c>
      <c r="I21" s="33" t="s">
        <v>40</v>
      </c>
      <c r="J21" s="13" t="s">
        <v>41</v>
      </c>
    </row>
    <row r="22" spans="2:10" ht="22.5" customHeight="1">
      <c r="B22" s="32" t="s">
        <v>13</v>
      </c>
      <c r="C22" s="17">
        <v>91165.98</v>
      </c>
      <c r="D22" s="18">
        <v>79216.92</v>
      </c>
      <c r="E22" s="19">
        <f>SUM(C22:D22)</f>
        <v>170382.9</v>
      </c>
      <c r="F22" s="20">
        <f>E22/E$27</f>
        <v>0.3307763541059988</v>
      </c>
      <c r="G22" s="40">
        <f>F22*G$28</f>
        <v>54578.09842748981</v>
      </c>
      <c r="H22" s="40">
        <f>F22*H$28</f>
        <v>56231.980198019795</v>
      </c>
      <c r="I22" s="40">
        <f>F22*I$28</f>
        <v>59572.821374490384</v>
      </c>
      <c r="J22" s="19">
        <f>SUM(G22:I22)</f>
        <v>170382.9</v>
      </c>
    </row>
    <row r="23" spans="2:10" ht="24" customHeight="1">
      <c r="B23" s="29" t="s">
        <v>17</v>
      </c>
      <c r="C23" s="17">
        <v>21630.53</v>
      </c>
      <c r="D23" s="18">
        <v>85902.34</v>
      </c>
      <c r="E23" s="19">
        <f>SUM(C23:D23)</f>
        <v>107532.87</v>
      </c>
      <c r="F23" s="20">
        <f>E23/E$27</f>
        <v>0.20876115317414093</v>
      </c>
      <c r="G23" s="40">
        <f>F23*G$28</f>
        <v>34445.59027373325</v>
      </c>
      <c r="H23" s="40">
        <f>F23*H$28</f>
        <v>35489.396039603955</v>
      </c>
      <c r="I23" s="40">
        <f>F23*I$28</f>
        <v>37597.88368666278</v>
      </c>
      <c r="J23" s="19">
        <f>SUM(G23:I23)</f>
        <v>107532.86999999998</v>
      </c>
    </row>
    <row r="24" spans="2:10" ht="15.75">
      <c r="B24" s="28" t="s">
        <v>10</v>
      </c>
      <c r="C24" s="17">
        <v>38495.02</v>
      </c>
      <c r="D24" s="18">
        <v>40718.7</v>
      </c>
      <c r="E24" s="19">
        <f>SUM(C24:D24)</f>
        <v>79213.72</v>
      </c>
      <c r="F24" s="20">
        <f>E24/E$27</f>
        <v>0.15378318773053776</v>
      </c>
      <c r="G24" s="40">
        <f>F24*G$28</f>
        <v>25374.22597553873</v>
      </c>
      <c r="H24" s="40">
        <f>F24*H$28</f>
        <v>26143.14191419142</v>
      </c>
      <c r="I24" s="40">
        <f>F24*I$28</f>
        <v>27696.35211026985</v>
      </c>
      <c r="J24" s="19">
        <f>SUM(G24:I24)</f>
        <v>79213.72</v>
      </c>
    </row>
    <row r="25" spans="2:10" ht="26.25">
      <c r="B25" s="28" t="s">
        <v>12</v>
      </c>
      <c r="C25" s="17">
        <v>4643.84</v>
      </c>
      <c r="D25" s="18">
        <v>19204.1</v>
      </c>
      <c r="E25" s="19">
        <f>SUM(C25:D25)</f>
        <v>23847.94</v>
      </c>
      <c r="F25" s="20">
        <f>E25/E$27</f>
        <v>0.04629768976897689</v>
      </c>
      <c r="G25" s="40">
        <f>F25*G$28</f>
        <v>7639.118811881187</v>
      </c>
      <c r="H25" s="40">
        <f>F25*H$28</f>
        <v>7870.607260726071</v>
      </c>
      <c r="I25" s="40">
        <f>F25*I$28</f>
        <v>8338.213927392739</v>
      </c>
      <c r="J25" s="19">
        <f>SUM(G25:I25)</f>
        <v>23847.939999999995</v>
      </c>
    </row>
    <row r="26" spans="2:10" ht="23.25" customHeight="1" thickBot="1">
      <c r="B26" s="28" t="s">
        <v>19</v>
      </c>
      <c r="C26" s="21">
        <v>50104.63</v>
      </c>
      <c r="D26" s="18">
        <v>84017.94</v>
      </c>
      <c r="E26" s="22">
        <f>SUM(C26:D26)</f>
        <v>134122.57</v>
      </c>
      <c r="F26" s="20">
        <f>E26/E$27</f>
        <v>0.2603816152203456</v>
      </c>
      <c r="G26" s="40">
        <f>F26*G$28</f>
        <v>42962.96651135702</v>
      </c>
      <c r="H26" s="40">
        <f>F26*H$28</f>
        <v>44264.87458745875</v>
      </c>
      <c r="I26" s="40">
        <f>F26*I$28</f>
        <v>46894.72890118424</v>
      </c>
      <c r="J26" s="19">
        <f>SUM(G26:I26)</f>
        <v>134122.57</v>
      </c>
    </row>
    <row r="27" spans="2:10" ht="16.5" thickBot="1">
      <c r="B27" s="23" t="s">
        <v>1</v>
      </c>
      <c r="C27" s="24">
        <f>SUM(C22:C26)</f>
        <v>206040</v>
      </c>
      <c r="D27" s="25">
        <f>SUM(D22:D26)</f>
        <v>309060</v>
      </c>
      <c r="E27" s="25">
        <f>SUM(E22:E26)</f>
        <v>515100</v>
      </c>
      <c r="F27" s="26">
        <v>1</v>
      </c>
      <c r="G27" s="42">
        <f>SUM(G22:G26)</f>
        <v>165000</v>
      </c>
      <c r="H27" s="42">
        <f>SUM(H22:H26)</f>
        <v>170000</v>
      </c>
      <c r="I27" s="42">
        <f>SUM(I22:I26)</f>
        <v>180100</v>
      </c>
      <c r="J27" s="36">
        <f>SUM(J22:J26)</f>
        <v>515100</v>
      </c>
    </row>
    <row r="28" spans="2:11" ht="11.25" customHeight="1">
      <c r="B28" s="30"/>
      <c r="C28" s="30"/>
      <c r="D28" s="30"/>
      <c r="E28" s="30"/>
      <c r="F28" s="37"/>
      <c r="G28" s="31">
        <v>165000</v>
      </c>
      <c r="H28" s="31">
        <v>170000</v>
      </c>
      <c r="I28" s="31">
        <v>180100</v>
      </c>
      <c r="J28" s="30" t="s">
        <v>7</v>
      </c>
      <c r="K28" s="31"/>
    </row>
    <row r="30" ht="15.75">
      <c r="L30" s="3" t="s">
        <v>7</v>
      </c>
    </row>
    <row r="32" spans="2:3" ht="15.75">
      <c r="B32" s="11" t="s">
        <v>8</v>
      </c>
      <c r="C32" s="7"/>
    </row>
    <row r="33" spans="1:11" ht="15.75">
      <c r="A33" s="1"/>
      <c r="B33" s="38" t="s">
        <v>9</v>
      </c>
      <c r="C33" s="15"/>
      <c r="K33" s="38" t="s">
        <v>14</v>
      </c>
    </row>
    <row r="34" spans="1:11" ht="15.75">
      <c r="A34" s="1"/>
      <c r="B34" s="38" t="s">
        <v>4</v>
      </c>
      <c r="C34" s="15"/>
      <c r="K34" s="38" t="s">
        <v>15</v>
      </c>
    </row>
  </sheetData>
  <sheetProtection/>
  <printOptions/>
  <pageMargins left="0.15748031496063" right="0" top="0.196850393700787" bottom="0.196850393700787" header="0.511811023622047" footer="0.511811023622047"/>
  <pageSetup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valeriu</dc:creator>
  <cp:keywords/>
  <dc:description/>
  <cp:lastModifiedBy>ialomita</cp:lastModifiedBy>
  <cp:lastPrinted>2023-03-29T10:30:49Z</cp:lastPrinted>
  <dcterms:created xsi:type="dcterms:W3CDTF">1996-10-14T23:33:28Z</dcterms:created>
  <dcterms:modified xsi:type="dcterms:W3CDTF">2023-03-31T09:24:04Z</dcterms:modified>
  <cp:category/>
  <cp:version/>
  <cp:contentType/>
  <cp:contentStatus/>
</cp:coreProperties>
</file>