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41" i="1"/>
  <c r="E42" i="1"/>
  <c r="E40" i="1"/>
  <c r="F13" i="1"/>
  <c r="E43" i="1" l="1"/>
  <c r="D43" i="1"/>
  <c r="C43" i="1"/>
  <c r="B43" i="1"/>
  <c r="D22" i="1" l="1"/>
  <c r="D21" i="1"/>
  <c r="B34" i="1" l="1"/>
  <c r="B32" i="1"/>
  <c r="B33" i="1"/>
  <c r="D27" i="1" l="1"/>
  <c r="E28" i="1" s="1"/>
  <c r="D32" i="1" s="1"/>
  <c r="D33" i="1" l="1"/>
  <c r="E33" i="1" s="1"/>
  <c r="D34" i="1"/>
  <c r="C35" i="1"/>
  <c r="E34" i="1" l="1"/>
  <c r="E32" i="1"/>
  <c r="D35" i="1"/>
  <c r="E35" i="1" l="1"/>
  <c r="B35" i="1"/>
</calcChain>
</file>

<file path=xl/sharedStrings.xml><?xml version="1.0" encoding="utf-8"?>
<sst xmlns="http://schemas.openxmlformats.org/spreadsheetml/2006/main" count="51" uniqueCount="46">
  <si>
    <t>CAS Ialomita</t>
  </si>
  <si>
    <t>1. 30% din buget - repartizata in mod egal intre furnizori</t>
  </si>
  <si>
    <t>2. 70% din fond repartizat functie de nr. de masini contractate de fiecare furnizor</t>
  </si>
  <si>
    <t>3. numar masini in contract:</t>
  </si>
  <si>
    <t>SC ALMAROM</t>
  </si>
  <si>
    <t>SC ANDALEX</t>
  </si>
  <si>
    <t>SC SYLMED</t>
  </si>
  <si>
    <t>total masini</t>
  </si>
  <si>
    <t>furnizor</t>
  </si>
  <si>
    <t>suma coresp.proc de 30%</t>
  </si>
  <si>
    <t>nr. De masini</t>
  </si>
  <si>
    <t>suma coresp.nr.de masini</t>
  </si>
  <si>
    <t>total</t>
  </si>
  <si>
    <t>director ex. DRC</t>
  </si>
  <si>
    <t>ec. Anda Busuioc</t>
  </si>
  <si>
    <t>se aproba,</t>
  </si>
  <si>
    <t>DIRECTOR EX. DE</t>
  </si>
  <si>
    <t xml:space="preserve">             EC. MIHAI GEANTA</t>
  </si>
  <si>
    <t>EC. DOINA STAN</t>
  </si>
  <si>
    <t>Avizat,</t>
  </si>
  <si>
    <t xml:space="preserve">Intocmit, </t>
  </si>
  <si>
    <t>Mihaela Munteanu</t>
  </si>
  <si>
    <t xml:space="preserve">CRITERII DE REPARTIZARE </t>
  </si>
  <si>
    <t>DIRECTOR GENERAL,</t>
  </si>
  <si>
    <t>SC ALMAROM 2001 SRL</t>
  </si>
  <si>
    <t>SC ANDALEX SRL</t>
  </si>
  <si>
    <t>SC SYLMED INVEST SRL</t>
  </si>
  <si>
    <t>suma contractata/masina</t>
  </si>
  <si>
    <t>1. suma repartizata egal (30%)</t>
  </si>
  <si>
    <t>2. suma repart. functie de nr. de masini (70%)</t>
  </si>
  <si>
    <r>
      <rPr>
        <b/>
        <sz val="12"/>
        <rFont val="Cambria"/>
        <family val="1"/>
      </rPr>
      <t xml:space="preserve">           </t>
    </r>
    <r>
      <rPr>
        <b/>
        <u/>
        <sz val="12"/>
        <rFont val="Cambria"/>
        <family val="1"/>
      </rPr>
      <t xml:space="preserve"> REPARTIZARE VALOARE DE CONTRACT</t>
    </r>
  </si>
  <si>
    <t xml:space="preserve">REPARTIZARE SUME CONTRACTATE PE LUNI </t>
  </si>
  <si>
    <t>credit de angajament AN 2023, din care:</t>
  </si>
  <si>
    <t>1. credit de angajament LUNILE IANUARIE SI FEBRUARIE 2023</t>
  </si>
  <si>
    <t>IANUARIE 2023</t>
  </si>
  <si>
    <t>FEBRUARIE 2023</t>
  </si>
  <si>
    <t>credit de angajament TRIM I 2023, alocat astfel:</t>
  </si>
  <si>
    <t>2. credit de angajament LUNA MARTIE 2023</t>
  </si>
  <si>
    <t>BUGET DE REPARTIZAT MARTIE 2023</t>
  </si>
  <si>
    <t>repartizare buget pentru luna MARTIE 2023</t>
  </si>
  <si>
    <t>ATRIBUIRE VAL CONTRACT MARTIE 2023</t>
  </si>
  <si>
    <t>MARTIE 2023</t>
  </si>
  <si>
    <t>TOTAL TRIM I 2023</t>
  </si>
  <si>
    <t>nr. 1805 din 01.03.2023</t>
  </si>
  <si>
    <t>3. ramas de repartizat AN 2023</t>
  </si>
  <si>
    <r>
      <t xml:space="preserve">           </t>
    </r>
    <r>
      <rPr>
        <b/>
        <u/>
        <sz val="12"/>
        <rFont val="Cambria"/>
        <family val="1"/>
      </rPr>
      <t>FURNIZORI DE TRANSPORT SANITAT NEASISTAT - CONFORM FILA BUGET P1951/28.02.2023</t>
    </r>
    <r>
      <rPr>
        <b/>
        <sz val="12"/>
        <rFont val="Cambria"/>
        <family val="1"/>
      </rPr>
      <t xml:space="preserve"> INREGISTRATA CAS IL 1784/01.03.2023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</si>
</sst>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Palatino Linotype"/>
      <family val="1"/>
    </font>
    <font>
      <sz val="10"/>
      <name val="Palatino Linotype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0"/>
      <color rgb="FFFF0000"/>
      <name val="Cambria"/>
      <family val="1"/>
    </font>
    <font>
      <sz val="10"/>
      <name val="Cambria"/>
      <family val="1"/>
    </font>
    <font>
      <sz val="10"/>
      <color rgb="FFFF0000"/>
      <name val="Cambria"/>
      <family val="1"/>
    </font>
    <font>
      <b/>
      <u/>
      <sz val="10"/>
      <name val="Cambria"/>
      <family val="1"/>
    </font>
    <font>
      <sz val="12"/>
      <name val="Cambria"/>
      <family val="1"/>
    </font>
    <font>
      <b/>
      <u/>
      <sz val="12"/>
      <name val="Cambria"/>
      <family val="1"/>
    </font>
    <font>
      <sz val="10"/>
      <color rgb="FFFF0000"/>
      <name val="Palatino Linotype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3" xfId="0" applyFont="1" applyBorder="1" applyAlignment="1">
      <alignment wrapText="1"/>
    </xf>
    <xf numFmtId="4" fontId="4" fillId="0" borderId="0" xfId="0" applyNumberFormat="1" applyFont="1" applyBorder="1"/>
    <xf numFmtId="0" fontId="4" fillId="0" borderId="13" xfId="0" applyFont="1" applyBorder="1"/>
    <xf numFmtId="4" fontId="5" fillId="0" borderId="0" xfId="0" applyNumberFormat="1" applyFont="1" applyBorder="1"/>
    <xf numFmtId="0" fontId="6" fillId="0" borderId="0" xfId="0" applyFont="1"/>
    <xf numFmtId="0" fontId="4" fillId="0" borderId="1" xfId="0" applyFont="1" applyBorder="1"/>
    <xf numFmtId="0" fontId="6" fillId="0" borderId="2" xfId="0" applyFont="1" applyBorder="1"/>
    <xf numFmtId="4" fontId="4" fillId="0" borderId="13" xfId="0" applyNumberFormat="1" applyFont="1" applyBorder="1"/>
    <xf numFmtId="0" fontId="7" fillId="0" borderId="0" xfId="0" applyFont="1"/>
    <xf numFmtId="0" fontId="5" fillId="0" borderId="0" xfId="0" applyFont="1" applyBorder="1"/>
    <xf numFmtId="0" fontId="5" fillId="0" borderId="0" xfId="0" applyFont="1"/>
    <xf numFmtId="0" fontId="4" fillId="0" borderId="0" xfId="0" applyFont="1" applyBorder="1"/>
    <xf numFmtId="4" fontId="4" fillId="0" borderId="5" xfId="0" applyNumberFormat="1" applyFont="1" applyBorder="1"/>
    <xf numFmtId="0" fontId="4" fillId="0" borderId="5" xfId="0" applyFont="1" applyBorder="1"/>
    <xf numFmtId="0" fontId="4" fillId="0" borderId="10" xfId="0" applyFont="1" applyBorder="1"/>
    <xf numFmtId="9" fontId="4" fillId="0" borderId="0" xfId="0" applyNumberFormat="1" applyFont="1" applyBorder="1"/>
    <xf numFmtId="0" fontId="4" fillId="0" borderId="7" xfId="0" applyFont="1" applyBorder="1"/>
    <xf numFmtId="0" fontId="4" fillId="0" borderId="8" xfId="0" applyFont="1" applyBorder="1"/>
    <xf numFmtId="4" fontId="4" fillId="0" borderId="8" xfId="0" applyNumberFormat="1" applyFont="1" applyBorder="1"/>
    <xf numFmtId="0" fontId="8" fillId="0" borderId="0" xfId="0" applyFont="1"/>
    <xf numFmtId="4" fontId="4" fillId="0" borderId="1" xfId="0" applyNumberFormat="1" applyFont="1" applyBorder="1"/>
    <xf numFmtId="0" fontId="7" fillId="0" borderId="0" xfId="0" applyFont="1" applyBorder="1"/>
    <xf numFmtId="0" fontId="4" fillId="0" borderId="0" xfId="0" applyFont="1"/>
    <xf numFmtId="0" fontId="4" fillId="0" borderId="12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9" fillId="0" borderId="0" xfId="0" applyFont="1"/>
    <xf numFmtId="4" fontId="4" fillId="0" borderId="0" xfId="0" applyNumberFormat="1" applyFont="1"/>
    <xf numFmtId="0" fontId="4" fillId="0" borderId="4" xfId="0" applyFont="1" applyBorder="1"/>
    <xf numFmtId="4" fontId="4" fillId="0" borderId="15" xfId="0" applyNumberFormat="1" applyFont="1" applyBorder="1"/>
    <xf numFmtId="4" fontId="4" fillId="0" borderId="2" xfId="0" applyNumberFormat="1" applyFont="1" applyBorder="1"/>
    <xf numFmtId="0" fontId="11" fillId="0" borderId="0" xfId="0" applyFont="1"/>
    <xf numFmtId="0" fontId="5" fillId="0" borderId="0" xfId="0" applyFont="1" applyBorder="1" applyAlignment="1">
      <alignment wrapText="1"/>
    </xf>
    <xf numFmtId="4" fontId="7" fillId="0" borderId="0" xfId="0" applyNumberFormat="1" applyFont="1" applyBorder="1"/>
    <xf numFmtId="4" fontId="4" fillId="0" borderId="16" xfId="0" applyNumberFormat="1" applyFont="1" applyBorder="1"/>
    <xf numFmtId="0" fontId="8" fillId="0" borderId="0" xfId="0" applyFont="1" applyBorder="1"/>
    <xf numFmtId="0" fontId="6" fillId="0" borderId="0" xfId="0" applyFont="1" applyAlignment="1">
      <alignment horizontal="center" wrapText="1"/>
    </xf>
    <xf numFmtId="0" fontId="4" fillId="0" borderId="6" xfId="0" applyFont="1" applyBorder="1"/>
    <xf numFmtId="0" fontId="4" fillId="0" borderId="2" xfId="0" applyFont="1" applyBorder="1" applyAlignment="1">
      <alignment wrapText="1"/>
    </xf>
    <xf numFmtId="0" fontId="4" fillId="0" borderId="17" xfId="0" applyFont="1" applyBorder="1"/>
    <xf numFmtId="0" fontId="6" fillId="0" borderId="0" xfId="0" applyFont="1" applyBorder="1" applyAlignment="1">
      <alignment horizontal="center" wrapText="1"/>
    </xf>
    <xf numFmtId="0" fontId="4" fillId="0" borderId="9" xfId="0" applyFont="1" applyBorder="1"/>
    <xf numFmtId="4" fontId="4" fillId="0" borderId="6" xfId="0" applyNumberFormat="1" applyFont="1" applyBorder="1"/>
    <xf numFmtId="4" fontId="4" fillId="0" borderId="11" xfId="0" applyNumberFormat="1" applyFont="1" applyBorder="1"/>
    <xf numFmtId="4" fontId="4" fillId="0" borderId="9" xfId="0" applyNumberFormat="1" applyFont="1" applyBorder="1"/>
    <xf numFmtId="49" fontId="4" fillId="0" borderId="0" xfId="0" applyNumberFormat="1" applyFont="1" applyBorder="1"/>
    <xf numFmtId="0" fontId="6" fillId="0" borderId="0" xfId="0" applyFont="1" applyBorder="1"/>
    <xf numFmtId="4" fontId="6" fillId="0" borderId="0" xfId="0" applyNumberFormat="1" applyFont="1" applyBorder="1"/>
    <xf numFmtId="0" fontId="4" fillId="0" borderId="7" xfId="0" applyFont="1" applyBorder="1" applyAlignment="1">
      <alignment wrapText="1"/>
    </xf>
    <xf numFmtId="0" fontId="6" fillId="0" borderId="0" xfId="0" applyFont="1" applyBorder="1" applyAlignment="1"/>
    <xf numFmtId="0" fontId="9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9" fontId="5" fillId="0" borderId="0" xfId="0" applyNumberFormat="1" applyFont="1" applyBorder="1"/>
    <xf numFmtId="0" fontId="8" fillId="0" borderId="0" xfId="0" applyFont="1" applyAlignment="1">
      <alignment horizontal="center" wrapText="1"/>
    </xf>
    <xf numFmtId="0" fontId="12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tabSelected="1" workbookViewId="0">
      <selection activeCell="E39" sqref="E39"/>
    </sheetView>
  </sheetViews>
  <sheetFormatPr defaultColWidth="8.7109375" defaultRowHeight="15" x14ac:dyDescent="0.3"/>
  <cols>
    <col min="1" max="1" width="15.85546875" style="8" customWidth="1"/>
    <col min="2" max="2" width="13.42578125" style="8" customWidth="1"/>
    <col min="3" max="3" width="13.5703125" style="8" customWidth="1"/>
    <col min="4" max="4" width="13.42578125" style="8" customWidth="1"/>
    <col min="5" max="5" width="15.5703125" style="8" customWidth="1"/>
    <col min="6" max="6" width="16" style="8" customWidth="1"/>
    <col min="7" max="7" width="15.85546875" style="8" customWidth="1"/>
    <col min="8" max="8" width="13.140625" style="8" customWidth="1"/>
    <col min="9" max="9" width="13.85546875" style="8" customWidth="1"/>
    <col min="10" max="10" width="12.7109375" style="8" customWidth="1"/>
    <col min="11" max="11" width="12.42578125" style="12" customWidth="1"/>
    <col min="12" max="12" width="12.5703125" style="12" customWidth="1"/>
    <col min="13" max="13" width="11" style="12" customWidth="1"/>
    <col min="14" max="14" width="10.28515625" style="12" customWidth="1"/>
    <col min="15" max="15" width="10.140625" style="12" bestFit="1" customWidth="1"/>
    <col min="16" max="16" width="8.7109375" style="34"/>
    <col min="17" max="20" width="10.140625" style="34" bestFit="1" customWidth="1"/>
    <col min="21" max="23" width="8.7109375" style="34"/>
    <col min="24" max="16384" width="8.7109375" style="1"/>
  </cols>
  <sheetData>
    <row r="1" spans="1:19" s="2" customFormat="1" ht="16.5" x14ac:dyDescent="0.3">
      <c r="A1" s="3" t="s">
        <v>0</v>
      </c>
      <c r="B1" s="3"/>
      <c r="C1" s="29"/>
      <c r="D1" s="29"/>
      <c r="E1" s="29"/>
      <c r="F1" s="29"/>
      <c r="G1" s="29"/>
      <c r="H1" s="8"/>
      <c r="I1" s="8"/>
      <c r="J1" s="8"/>
      <c r="K1" s="12"/>
      <c r="L1" s="12"/>
      <c r="M1" s="12"/>
      <c r="N1" s="8"/>
      <c r="O1" s="8"/>
    </row>
    <row r="2" spans="1:19" s="2" customFormat="1" ht="16.5" x14ac:dyDescent="0.3">
      <c r="A2" s="3" t="s">
        <v>43</v>
      </c>
      <c r="B2" s="3"/>
      <c r="C2" s="29"/>
      <c r="D2" s="29"/>
      <c r="E2" s="29"/>
      <c r="F2" s="29"/>
      <c r="G2" s="29"/>
      <c r="H2" s="8"/>
      <c r="I2" s="8"/>
      <c r="J2" s="8"/>
      <c r="K2" s="12"/>
      <c r="L2" s="12"/>
      <c r="M2" s="12"/>
      <c r="N2" s="8"/>
      <c r="O2" s="8"/>
    </row>
    <row r="3" spans="1:19" s="2" customFormat="1" ht="16.5" x14ac:dyDescent="0.3">
      <c r="A3" s="3"/>
      <c r="B3" s="3"/>
      <c r="C3" s="3" t="s">
        <v>15</v>
      </c>
      <c r="D3" s="3"/>
      <c r="E3" s="3"/>
      <c r="F3" s="3"/>
      <c r="G3" s="29"/>
      <c r="H3" s="8"/>
      <c r="I3" s="8"/>
      <c r="J3" s="8"/>
      <c r="K3" s="8"/>
      <c r="L3" s="8"/>
      <c r="M3" s="8"/>
      <c r="N3" s="8"/>
      <c r="O3" s="8"/>
    </row>
    <row r="4" spans="1:19" s="2" customFormat="1" ht="16.5" x14ac:dyDescent="0.3">
      <c r="A4" s="3" t="s">
        <v>23</v>
      </c>
      <c r="B4" s="3"/>
      <c r="C4" s="3"/>
      <c r="D4" s="3"/>
      <c r="E4" s="3" t="s">
        <v>16</v>
      </c>
      <c r="F4" s="3"/>
      <c r="G4" s="29"/>
      <c r="H4" s="8"/>
      <c r="I4" s="8"/>
      <c r="J4" s="8"/>
      <c r="K4" s="8"/>
      <c r="L4" s="8"/>
      <c r="M4" s="8"/>
      <c r="N4" s="8"/>
      <c r="O4" s="8"/>
    </row>
    <row r="5" spans="1:19" s="2" customFormat="1" ht="16.5" x14ac:dyDescent="0.3">
      <c r="A5" s="3" t="s">
        <v>17</v>
      </c>
      <c r="B5" s="3"/>
      <c r="C5" s="3"/>
      <c r="D5" s="3"/>
      <c r="E5" s="3" t="s">
        <v>18</v>
      </c>
      <c r="F5" s="3"/>
      <c r="G5" s="29"/>
      <c r="H5" s="8"/>
      <c r="I5" s="8"/>
      <c r="J5" s="8"/>
      <c r="K5" s="8"/>
      <c r="L5" s="8"/>
      <c r="M5" s="8"/>
      <c r="N5" s="8"/>
      <c r="O5" s="8"/>
    </row>
    <row r="6" spans="1:19" s="2" customFormat="1" x14ac:dyDescent="0.3">
      <c r="A6" s="26"/>
      <c r="B6" s="26"/>
      <c r="C6" s="26"/>
      <c r="D6" s="26"/>
      <c r="E6" s="26"/>
      <c r="F6" s="26"/>
      <c r="G6" s="8"/>
      <c r="H6" s="8"/>
      <c r="I6" s="8"/>
      <c r="J6" s="8"/>
      <c r="K6" s="12"/>
      <c r="L6" s="12"/>
      <c r="M6" s="12"/>
      <c r="N6" s="8"/>
      <c r="O6" s="8"/>
    </row>
    <row r="7" spans="1:19" s="2" customFormat="1" ht="16.5" x14ac:dyDescent="0.3">
      <c r="A7" s="29"/>
      <c r="B7" s="57" t="s">
        <v>30</v>
      </c>
      <c r="C7" s="58"/>
      <c r="D7" s="58"/>
      <c r="E7" s="58"/>
      <c r="F7" s="58"/>
      <c r="G7" s="58"/>
      <c r="H7" s="58"/>
      <c r="I7" s="58"/>
      <c r="J7" s="58"/>
      <c r="K7" s="58"/>
      <c r="L7" s="29"/>
      <c r="M7" s="29"/>
      <c r="N7" s="29"/>
      <c r="O7" s="8"/>
    </row>
    <row r="8" spans="1:19" s="2" customFormat="1" ht="16.5" x14ac:dyDescent="0.3">
      <c r="A8" s="59" t="s">
        <v>45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53"/>
      <c r="M8" s="53"/>
      <c r="N8" s="29"/>
      <c r="O8" s="8"/>
    </row>
    <row r="9" spans="1:19" s="2" customFormat="1" ht="15.75" thickBot="1" x14ac:dyDescent="0.35">
      <c r="A9" s="6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8"/>
      <c r="O9" s="8"/>
    </row>
    <row r="10" spans="1:19" s="8" customFormat="1" ht="13.5" thickBot="1" x14ac:dyDescent="0.25">
      <c r="A10" s="9" t="s">
        <v>32</v>
      </c>
      <c r="B10" s="10"/>
      <c r="C10" s="10"/>
      <c r="D10" s="10"/>
      <c r="E10" s="10"/>
      <c r="F10" s="11">
        <v>900000</v>
      </c>
      <c r="G10" s="30"/>
      <c r="H10" s="26"/>
      <c r="I10" s="26"/>
      <c r="J10" s="26"/>
      <c r="K10" s="12"/>
      <c r="L10" s="12"/>
      <c r="M10" s="12"/>
    </row>
    <row r="11" spans="1:19" s="8" customFormat="1" ht="13.5" thickBot="1" x14ac:dyDescent="0.25">
      <c r="A11" s="9" t="s">
        <v>36</v>
      </c>
      <c r="B11" s="10"/>
      <c r="C11" s="10"/>
      <c r="D11" s="10"/>
      <c r="E11" s="10"/>
      <c r="F11" s="11">
        <v>450000</v>
      </c>
      <c r="G11" s="30"/>
      <c r="H11" s="26"/>
      <c r="I11" s="26"/>
      <c r="J11" s="26"/>
      <c r="K11" s="12"/>
      <c r="L11" s="12"/>
      <c r="M11" s="12"/>
    </row>
    <row r="12" spans="1:19" s="8" customFormat="1" ht="13.5" thickBot="1" x14ac:dyDescent="0.25">
      <c r="A12" s="9" t="s">
        <v>33</v>
      </c>
      <c r="B12" s="10"/>
      <c r="C12" s="10"/>
      <c r="D12" s="10"/>
      <c r="E12" s="10"/>
      <c r="F12" s="11">
        <v>300000</v>
      </c>
      <c r="G12" s="30"/>
      <c r="H12" s="30"/>
      <c r="I12" s="30"/>
      <c r="J12" s="30"/>
      <c r="K12" s="12"/>
      <c r="L12" s="12"/>
      <c r="M12" s="12"/>
    </row>
    <row r="13" spans="1:19" s="8" customFormat="1" ht="13.5" thickBot="1" x14ac:dyDescent="0.25">
      <c r="A13" s="9" t="s">
        <v>37</v>
      </c>
      <c r="B13" s="10"/>
      <c r="C13" s="10"/>
      <c r="D13" s="10"/>
      <c r="E13" s="10"/>
      <c r="F13" s="11">
        <f>F11-F12</f>
        <v>150000</v>
      </c>
      <c r="G13" s="30"/>
      <c r="H13" s="30"/>
      <c r="I13" s="30"/>
      <c r="J13" s="30"/>
      <c r="K13" s="12"/>
      <c r="L13" s="12"/>
      <c r="M13" s="12"/>
    </row>
    <row r="14" spans="1:19" s="8" customFormat="1" ht="13.5" thickBot="1" x14ac:dyDescent="0.25">
      <c r="A14" s="9" t="s">
        <v>44</v>
      </c>
      <c r="B14" s="10"/>
      <c r="C14" s="10"/>
      <c r="D14" s="10"/>
      <c r="E14" s="10"/>
      <c r="F14" s="11">
        <f>F10-F11</f>
        <v>450000</v>
      </c>
      <c r="G14" s="30"/>
      <c r="H14" s="30"/>
      <c r="I14" s="30"/>
      <c r="J14" s="30"/>
      <c r="K14" s="12"/>
      <c r="L14" s="12"/>
      <c r="M14" s="12"/>
    </row>
    <row r="15" spans="1:19" s="8" customFormat="1" ht="15.75" thickBot="1" x14ac:dyDescent="0.3">
      <c r="B15" s="43"/>
      <c r="C15" s="61" t="s">
        <v>22</v>
      </c>
      <c r="D15" s="62"/>
      <c r="E15" s="63"/>
      <c r="F15" s="43"/>
      <c r="G15" s="43"/>
      <c r="K15" s="12"/>
      <c r="L15" s="13"/>
      <c r="M15" s="13"/>
      <c r="N15" s="15"/>
      <c r="O15" s="15"/>
      <c r="P15" s="5"/>
      <c r="Q15" s="5"/>
      <c r="R15" s="5"/>
      <c r="S15" s="5"/>
    </row>
    <row r="16" spans="1:19" s="8" customFormat="1" ht="13.5" thickBot="1" x14ac:dyDescent="0.25">
      <c r="K16" s="12"/>
      <c r="L16" s="13"/>
      <c r="M16" s="13"/>
      <c r="N16" s="15"/>
      <c r="O16" s="15"/>
      <c r="P16" s="5"/>
      <c r="Q16" s="5"/>
      <c r="R16" s="5"/>
      <c r="S16" s="5"/>
    </row>
    <row r="17" spans="1:29" s="8" customFormat="1" ht="12.75" x14ac:dyDescent="0.2">
      <c r="B17" s="31" t="s">
        <v>1</v>
      </c>
      <c r="C17" s="17"/>
      <c r="D17" s="17"/>
      <c r="E17" s="17"/>
      <c r="F17" s="40"/>
      <c r="G17" s="15"/>
      <c r="H17" s="15"/>
      <c r="I17" s="15"/>
      <c r="J17" s="15"/>
      <c r="K17" s="14"/>
      <c r="L17" s="13"/>
      <c r="M17" s="13"/>
      <c r="N17" s="15"/>
      <c r="O17" s="15"/>
      <c r="P17" s="5"/>
      <c r="Q17" s="5"/>
      <c r="R17" s="5"/>
      <c r="S17" s="5"/>
    </row>
    <row r="18" spans="1:29" s="8" customFormat="1" ht="13.5" thickBot="1" x14ac:dyDescent="0.25">
      <c r="B18" s="20" t="s">
        <v>2</v>
      </c>
      <c r="C18" s="21"/>
      <c r="D18" s="21"/>
      <c r="E18" s="21"/>
      <c r="F18" s="44"/>
      <c r="G18" s="15"/>
      <c r="H18" s="15"/>
      <c r="I18" s="15"/>
      <c r="J18" s="15"/>
      <c r="K18" s="14"/>
      <c r="L18" s="13"/>
      <c r="M18" s="13"/>
      <c r="N18" s="15"/>
      <c r="O18" s="15"/>
      <c r="P18" s="15"/>
      <c r="Q18" s="5"/>
      <c r="R18" s="5"/>
      <c r="S18" s="5"/>
    </row>
    <row r="19" spans="1:29" s="12" customFormat="1" ht="13.5" thickBo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L19" s="13"/>
      <c r="M19" s="13"/>
      <c r="N19" s="13"/>
      <c r="O19" s="13"/>
      <c r="P19" s="13"/>
      <c r="Q19" s="7"/>
      <c r="R19" s="13"/>
      <c r="S19" s="13"/>
    </row>
    <row r="20" spans="1:29" s="8" customFormat="1" ht="12.75" x14ac:dyDescent="0.2">
      <c r="A20" s="66" t="s">
        <v>38</v>
      </c>
      <c r="B20" s="67"/>
      <c r="C20" s="67"/>
      <c r="D20" s="16">
        <v>150000</v>
      </c>
      <c r="E20" s="45"/>
      <c r="F20" s="15"/>
      <c r="G20" s="64"/>
      <c r="H20" s="65"/>
      <c r="I20" s="65"/>
      <c r="J20" s="5"/>
      <c r="K20" s="7"/>
      <c r="L20" s="13"/>
      <c r="M20" s="13"/>
      <c r="N20" s="15"/>
      <c r="O20" s="5"/>
      <c r="P20" s="15"/>
      <c r="Q20" s="15"/>
      <c r="R20" s="15"/>
      <c r="S20" s="15"/>
      <c r="T20" s="49"/>
    </row>
    <row r="21" spans="1:29" s="8" customFormat="1" ht="12.75" x14ac:dyDescent="0.2">
      <c r="A21" s="18" t="s">
        <v>28</v>
      </c>
      <c r="B21" s="19"/>
      <c r="C21" s="15"/>
      <c r="D21" s="5">
        <f>D$20*30%</f>
        <v>45000</v>
      </c>
      <c r="E21" s="46"/>
      <c r="F21" s="5"/>
      <c r="G21" s="15"/>
      <c r="H21" s="19"/>
      <c r="I21" s="15"/>
      <c r="J21" s="5"/>
      <c r="K21" s="7"/>
      <c r="L21" s="13"/>
      <c r="M21" s="68"/>
      <c r="N21" s="15"/>
      <c r="O21" s="15"/>
      <c r="P21" s="5"/>
      <c r="Q21" s="5"/>
      <c r="R21" s="15"/>
      <c r="S21" s="15"/>
      <c r="T21" s="49"/>
    </row>
    <row r="22" spans="1:29" s="8" customFormat="1" ht="12.75" x14ac:dyDescent="0.2">
      <c r="A22" s="18" t="s">
        <v>29</v>
      </c>
      <c r="B22" s="15"/>
      <c r="C22" s="15"/>
      <c r="D22" s="5">
        <f>D$20*70%</f>
        <v>105000</v>
      </c>
      <c r="E22" s="46"/>
      <c r="F22" s="5"/>
      <c r="G22" s="15"/>
      <c r="H22" s="15"/>
      <c r="I22" s="15"/>
      <c r="J22" s="5"/>
      <c r="K22" s="7"/>
      <c r="L22" s="13"/>
      <c r="M22" s="13"/>
      <c r="N22" s="15"/>
      <c r="O22" s="15"/>
      <c r="P22" s="5"/>
      <c r="Q22" s="5"/>
      <c r="R22" s="15"/>
      <c r="S22" s="15"/>
      <c r="T22" s="49"/>
    </row>
    <row r="23" spans="1:29" s="8" customFormat="1" ht="12.75" x14ac:dyDescent="0.2">
      <c r="A23" s="18" t="s">
        <v>3</v>
      </c>
      <c r="B23" s="15"/>
      <c r="C23" s="15"/>
      <c r="D23" s="5"/>
      <c r="E23" s="46"/>
      <c r="F23" s="5"/>
      <c r="G23" s="15"/>
      <c r="H23" s="15"/>
      <c r="I23" s="15"/>
      <c r="J23" s="5"/>
      <c r="K23" s="7"/>
      <c r="L23" s="13"/>
      <c r="M23" s="13"/>
      <c r="N23" s="15"/>
      <c r="O23" s="15"/>
      <c r="P23" s="5"/>
      <c r="Q23" s="5"/>
      <c r="R23" s="15"/>
      <c r="S23" s="15"/>
      <c r="T23" s="49"/>
    </row>
    <row r="24" spans="1:29" s="8" customFormat="1" ht="12.75" x14ac:dyDescent="0.2">
      <c r="A24" s="18"/>
      <c r="B24" s="15" t="s">
        <v>4</v>
      </c>
      <c r="C24" s="15"/>
      <c r="D24" s="5">
        <v>15</v>
      </c>
      <c r="E24" s="46"/>
      <c r="F24" s="5"/>
      <c r="G24" s="15"/>
      <c r="H24" s="15"/>
      <c r="I24" s="15"/>
      <c r="J24" s="5"/>
      <c r="K24" s="7"/>
      <c r="L24" s="13"/>
      <c r="M24" s="13"/>
      <c r="N24" s="15"/>
      <c r="O24" s="15"/>
      <c r="P24" s="5"/>
      <c r="Q24" s="5"/>
      <c r="R24" s="5"/>
      <c r="S24" s="5"/>
      <c r="T24" s="5"/>
    </row>
    <row r="25" spans="1:29" s="8" customFormat="1" ht="12.75" x14ac:dyDescent="0.2">
      <c r="A25" s="18"/>
      <c r="B25" s="15" t="s">
        <v>5</v>
      </c>
      <c r="C25" s="15"/>
      <c r="D25" s="5">
        <v>8</v>
      </c>
      <c r="E25" s="46"/>
      <c r="F25" s="5"/>
      <c r="G25" s="15"/>
      <c r="H25" s="15"/>
      <c r="I25" s="15"/>
      <c r="J25" s="5"/>
      <c r="K25" s="7"/>
      <c r="L25" s="13"/>
      <c r="M25" s="13"/>
      <c r="N25" s="15"/>
      <c r="O25" s="15"/>
      <c r="P25" s="5"/>
      <c r="Q25" s="5"/>
      <c r="R25" s="5"/>
      <c r="S25" s="5"/>
      <c r="T25" s="5"/>
    </row>
    <row r="26" spans="1:29" s="8" customFormat="1" ht="12.75" x14ac:dyDescent="0.2">
      <c r="A26" s="18"/>
      <c r="B26" s="15" t="s">
        <v>6</v>
      </c>
      <c r="C26" s="15"/>
      <c r="D26" s="5">
        <v>2</v>
      </c>
      <c r="E26" s="46"/>
      <c r="F26" s="15"/>
      <c r="G26" s="15"/>
      <c r="H26" s="15"/>
      <c r="I26" s="15"/>
      <c r="J26" s="5"/>
      <c r="K26" s="7"/>
      <c r="L26" s="13"/>
      <c r="M26" s="13"/>
      <c r="N26" s="15"/>
      <c r="O26" s="15"/>
      <c r="P26" s="5"/>
      <c r="Q26" s="5"/>
      <c r="R26" s="5"/>
      <c r="S26" s="5"/>
      <c r="T26" s="5"/>
    </row>
    <row r="27" spans="1:29" s="8" customFormat="1" ht="12.75" x14ac:dyDescent="0.2">
      <c r="A27" s="18"/>
      <c r="B27" s="15" t="s">
        <v>7</v>
      </c>
      <c r="C27" s="15"/>
      <c r="D27" s="5">
        <f>SUM(D24:D26)</f>
        <v>25</v>
      </c>
      <c r="E27" s="46"/>
      <c r="F27" s="15"/>
      <c r="G27" s="15"/>
      <c r="H27" s="15"/>
      <c r="I27" s="15"/>
      <c r="J27" s="5"/>
      <c r="K27" s="7"/>
      <c r="L27" s="13"/>
      <c r="M27" s="13"/>
      <c r="N27" s="15"/>
      <c r="O27" s="15"/>
      <c r="P27" s="15"/>
      <c r="Q27" s="5"/>
      <c r="R27" s="5"/>
      <c r="S27" s="5"/>
      <c r="T27" s="5"/>
    </row>
    <row r="28" spans="1:29" s="8" customFormat="1" ht="13.5" thickBot="1" x14ac:dyDescent="0.25">
      <c r="A28" s="20"/>
      <c r="B28" s="21" t="s">
        <v>27</v>
      </c>
      <c r="C28" s="21"/>
      <c r="D28" s="22"/>
      <c r="E28" s="47">
        <f>ROUND(D22/D27,2)</f>
        <v>4200</v>
      </c>
      <c r="F28" s="5"/>
      <c r="G28" s="15"/>
      <c r="H28" s="15"/>
      <c r="I28" s="15"/>
      <c r="J28" s="5"/>
      <c r="K28" s="7"/>
      <c r="L28" s="13"/>
      <c r="M28" s="13"/>
      <c r="N28" s="15"/>
      <c r="O28" s="15"/>
      <c r="P28" s="15"/>
      <c r="Q28" s="5"/>
      <c r="R28" s="15"/>
      <c r="S28" s="15"/>
      <c r="T28" s="49"/>
    </row>
    <row r="29" spans="1:29" s="12" customFormat="1" ht="12.75" x14ac:dyDescent="0.2">
      <c r="A29" s="15"/>
      <c r="B29" s="15"/>
      <c r="C29" s="15"/>
      <c r="D29" s="5"/>
      <c r="E29" s="5"/>
      <c r="F29" s="5"/>
      <c r="G29" s="15"/>
      <c r="H29" s="15"/>
      <c r="I29" s="15"/>
      <c r="J29" s="5"/>
      <c r="K29" s="7"/>
      <c r="L29" s="13"/>
      <c r="M29" s="13"/>
      <c r="N29" s="13"/>
      <c r="O29" s="13"/>
      <c r="P29" s="13"/>
      <c r="Q29" s="7"/>
      <c r="R29" s="13"/>
      <c r="S29" s="13"/>
      <c r="T29" s="25"/>
    </row>
    <row r="30" spans="1:29" s="8" customFormat="1" ht="13.5" thickBot="1" x14ac:dyDescent="0.25">
      <c r="A30" s="23" t="s">
        <v>39</v>
      </c>
      <c r="K30" s="12"/>
      <c r="L30" s="13"/>
      <c r="M30" s="68"/>
      <c r="N30" s="15"/>
      <c r="O30" s="15"/>
      <c r="P30" s="5"/>
      <c r="Q30" s="5"/>
      <c r="R30" s="15"/>
      <c r="S30" s="15"/>
      <c r="T30" s="49"/>
      <c r="U30" s="49"/>
      <c r="V30" s="49"/>
      <c r="W30" s="49"/>
      <c r="X30" s="49"/>
      <c r="Y30" s="49"/>
      <c r="Z30" s="49"/>
      <c r="AA30" s="49"/>
      <c r="AB30" s="49"/>
      <c r="AC30" s="49"/>
    </row>
    <row r="31" spans="1:29" s="8" customFormat="1" ht="39" thickBot="1" x14ac:dyDescent="0.25">
      <c r="A31" s="27" t="s">
        <v>8</v>
      </c>
      <c r="B31" s="28" t="s">
        <v>9</v>
      </c>
      <c r="C31" s="4" t="s">
        <v>10</v>
      </c>
      <c r="D31" s="41" t="s">
        <v>11</v>
      </c>
      <c r="E31" s="4" t="s">
        <v>40</v>
      </c>
      <c r="F31" s="54"/>
      <c r="G31" s="54"/>
      <c r="H31" s="52"/>
      <c r="I31" s="52"/>
      <c r="J31" s="5"/>
      <c r="K31" s="7"/>
      <c r="L31" s="13"/>
      <c r="M31" s="13"/>
      <c r="N31" s="15"/>
      <c r="O31" s="15"/>
      <c r="P31" s="5"/>
      <c r="Q31" s="5"/>
      <c r="R31" s="15"/>
      <c r="S31" s="15"/>
      <c r="T31" s="49"/>
      <c r="U31" s="49"/>
      <c r="V31" s="49"/>
      <c r="W31" s="49"/>
      <c r="X31" s="49"/>
      <c r="Y31" s="49"/>
      <c r="Z31" s="49"/>
      <c r="AA31" s="49"/>
      <c r="AB31" s="49"/>
      <c r="AC31" s="49"/>
    </row>
    <row r="32" spans="1:29" s="8" customFormat="1" ht="30.75" customHeight="1" thickBot="1" x14ac:dyDescent="0.25">
      <c r="A32" s="4" t="s">
        <v>24</v>
      </c>
      <c r="B32" s="24">
        <f>D$21/3</f>
        <v>15000</v>
      </c>
      <c r="C32" s="6">
        <v>15</v>
      </c>
      <c r="D32" s="33">
        <f>E$28*C32</f>
        <v>63000</v>
      </c>
      <c r="E32" s="11">
        <f>D32+B32</f>
        <v>78000</v>
      </c>
      <c r="F32" s="5"/>
      <c r="G32" s="5"/>
      <c r="H32" s="19"/>
      <c r="I32" s="15"/>
      <c r="J32" s="5"/>
      <c r="K32" s="7"/>
      <c r="L32" s="13"/>
      <c r="M32" s="13"/>
      <c r="N32" s="15"/>
      <c r="O32" s="15"/>
      <c r="P32" s="5"/>
      <c r="Q32" s="5"/>
      <c r="R32" s="15"/>
      <c r="S32" s="15"/>
      <c r="T32" s="49"/>
      <c r="U32" s="49"/>
      <c r="V32" s="49"/>
      <c r="W32" s="49"/>
      <c r="X32" s="49"/>
      <c r="Y32" s="49"/>
      <c r="Z32" s="49"/>
      <c r="AA32" s="49"/>
      <c r="AB32" s="49"/>
      <c r="AC32" s="49"/>
    </row>
    <row r="33" spans="1:29" s="8" customFormat="1" ht="22.5" customHeight="1" thickBot="1" x14ac:dyDescent="0.25">
      <c r="A33" s="4" t="s">
        <v>25</v>
      </c>
      <c r="B33" s="24">
        <f t="shared" ref="B33:B34" si="0">D$21/3</f>
        <v>15000</v>
      </c>
      <c r="C33" s="6">
        <v>8</v>
      </c>
      <c r="D33" s="33">
        <f t="shared" ref="D33:D34" si="1">E$28*C33</f>
        <v>33600</v>
      </c>
      <c r="E33" s="11">
        <f>D33+B33</f>
        <v>48600</v>
      </c>
      <c r="F33" s="5"/>
      <c r="G33" s="5"/>
      <c r="H33" s="19"/>
      <c r="I33" s="15"/>
      <c r="J33" s="5"/>
      <c r="K33" s="7"/>
      <c r="L33" s="13"/>
      <c r="M33" s="13"/>
      <c r="N33" s="15"/>
      <c r="O33" s="15"/>
      <c r="P33" s="5"/>
      <c r="Q33" s="5"/>
      <c r="R33" s="5"/>
      <c r="S33" s="5"/>
      <c r="T33" s="50"/>
      <c r="U33" s="49"/>
      <c r="V33" s="49"/>
      <c r="W33" s="49"/>
      <c r="X33" s="49"/>
      <c r="Y33" s="49"/>
      <c r="Z33" s="49"/>
      <c r="AA33" s="49"/>
      <c r="AB33" s="49"/>
      <c r="AC33" s="49"/>
    </row>
    <row r="34" spans="1:29" s="8" customFormat="1" ht="30" customHeight="1" thickBot="1" x14ac:dyDescent="0.25">
      <c r="A34" s="4" t="s">
        <v>26</v>
      </c>
      <c r="B34" s="24">
        <f t="shared" si="0"/>
        <v>15000</v>
      </c>
      <c r="C34" s="42">
        <v>2</v>
      </c>
      <c r="D34" s="33">
        <f t="shared" si="1"/>
        <v>8400</v>
      </c>
      <c r="E34" s="37">
        <f>D34+B34</f>
        <v>23400</v>
      </c>
      <c r="F34" s="5"/>
      <c r="G34" s="5"/>
      <c r="H34" s="19"/>
      <c r="I34" s="15"/>
      <c r="J34" s="5"/>
      <c r="K34" s="7"/>
      <c r="L34" s="13"/>
      <c r="M34" s="13"/>
      <c r="N34" s="15"/>
      <c r="O34" s="15"/>
      <c r="P34" s="5"/>
      <c r="Q34" s="5"/>
      <c r="R34" s="5"/>
      <c r="S34" s="5"/>
      <c r="T34" s="50"/>
      <c r="U34" s="49"/>
      <c r="V34" s="49"/>
      <c r="W34" s="49"/>
      <c r="X34" s="49"/>
      <c r="Y34" s="49"/>
      <c r="Z34" s="49"/>
      <c r="AA34" s="49"/>
      <c r="AB34" s="49"/>
      <c r="AC34" s="49"/>
    </row>
    <row r="35" spans="1:29" s="8" customFormat="1" ht="13.5" thickBot="1" x14ac:dyDescent="0.25">
      <c r="A35" s="6" t="s">
        <v>12</v>
      </c>
      <c r="B35" s="24">
        <f t="shared" ref="B35:E35" si="2">SUM(B32:B34)</f>
        <v>45000</v>
      </c>
      <c r="C35" s="11">
        <f t="shared" si="2"/>
        <v>25</v>
      </c>
      <c r="D35" s="33">
        <f t="shared" si="2"/>
        <v>105000</v>
      </c>
      <c r="E35" s="11">
        <f t="shared" si="2"/>
        <v>150000</v>
      </c>
      <c r="F35" s="5"/>
      <c r="G35" s="5"/>
      <c r="H35" s="48"/>
      <c r="I35" s="48"/>
      <c r="J35" s="48"/>
      <c r="K35" s="25"/>
      <c r="L35" s="13"/>
      <c r="M35" s="13"/>
      <c r="N35" s="15"/>
      <c r="O35" s="15"/>
      <c r="P35" s="5"/>
      <c r="Q35" s="5"/>
      <c r="R35" s="5"/>
      <c r="S35" s="5"/>
      <c r="T35" s="50"/>
      <c r="U35" s="49"/>
      <c r="V35" s="49"/>
      <c r="W35" s="49"/>
      <c r="X35" s="49"/>
      <c r="Y35" s="49"/>
      <c r="Z35" s="49"/>
      <c r="AA35" s="49"/>
      <c r="AB35" s="49"/>
      <c r="AC35" s="49"/>
    </row>
    <row r="36" spans="1:29" s="12" customFormat="1" ht="12.75" x14ac:dyDescent="0.2">
      <c r="A36" s="15"/>
      <c r="B36" s="5"/>
      <c r="C36" s="5"/>
      <c r="D36" s="5"/>
      <c r="E36" s="5"/>
      <c r="F36" s="5"/>
      <c r="G36" s="15"/>
      <c r="H36" s="5"/>
      <c r="I36" s="5"/>
      <c r="J36" s="5"/>
      <c r="K36" s="7"/>
      <c r="L36" s="13"/>
      <c r="M36" s="13"/>
      <c r="N36" s="13"/>
      <c r="O36" s="13"/>
      <c r="P36" s="7"/>
      <c r="Q36" s="7"/>
      <c r="R36" s="7"/>
      <c r="S36" s="7"/>
      <c r="T36" s="36"/>
      <c r="U36" s="25"/>
      <c r="V36" s="25"/>
      <c r="W36" s="25"/>
      <c r="X36" s="25"/>
      <c r="Y36" s="25"/>
      <c r="Z36" s="25"/>
      <c r="AA36" s="25"/>
      <c r="AB36" s="25"/>
      <c r="AC36" s="25"/>
    </row>
    <row r="37" spans="1:29" s="12" customFormat="1" ht="13.5" thickBo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L37" s="13"/>
      <c r="M37" s="13"/>
      <c r="N37" s="13"/>
      <c r="O37" s="13"/>
      <c r="P37" s="13"/>
      <c r="Q37" s="7"/>
      <c r="R37" s="7"/>
      <c r="S37" s="7"/>
      <c r="T37" s="36"/>
      <c r="U37" s="25"/>
      <c r="V37" s="25"/>
      <c r="W37" s="25"/>
      <c r="X37" s="25"/>
      <c r="Y37" s="25"/>
      <c r="Z37" s="25"/>
      <c r="AA37" s="25"/>
      <c r="AB37" s="25"/>
      <c r="AC37" s="25"/>
    </row>
    <row r="38" spans="1:29" s="12" customFormat="1" ht="25.5" customHeight="1" thickBot="1" x14ac:dyDescent="0.3">
      <c r="A38" s="55" t="s">
        <v>31</v>
      </c>
      <c r="B38" s="56"/>
      <c r="C38" s="56"/>
      <c r="D38" s="70"/>
      <c r="E38" s="38"/>
      <c r="F38" s="38"/>
      <c r="G38" s="8"/>
      <c r="H38" s="8"/>
      <c r="I38" s="8"/>
      <c r="J38" s="8"/>
      <c r="L38" s="25"/>
      <c r="M38" s="25"/>
      <c r="N38" s="25"/>
      <c r="O38" s="25"/>
      <c r="P38" s="25"/>
      <c r="Q38" s="25"/>
      <c r="R38" s="25"/>
      <c r="S38" s="25"/>
    </row>
    <row r="39" spans="1:29" s="12" customFormat="1" ht="60" customHeight="1" thickBot="1" x14ac:dyDescent="0.25">
      <c r="A39" s="51" t="s">
        <v>8</v>
      </c>
      <c r="B39" s="4" t="s">
        <v>34</v>
      </c>
      <c r="C39" s="4" t="s">
        <v>35</v>
      </c>
      <c r="D39" s="4" t="s">
        <v>41</v>
      </c>
      <c r="E39" s="4" t="s">
        <v>42</v>
      </c>
      <c r="F39" s="54"/>
      <c r="G39" s="54"/>
      <c r="H39" s="54"/>
      <c r="I39" s="54"/>
      <c r="J39" s="54"/>
      <c r="K39" s="35"/>
      <c r="L39" s="35"/>
      <c r="M39" s="35"/>
      <c r="N39" s="25"/>
      <c r="O39" s="25"/>
      <c r="P39" s="25"/>
      <c r="Q39" s="25"/>
      <c r="R39" s="25"/>
      <c r="S39" s="25"/>
    </row>
    <row r="40" spans="1:29" s="12" customFormat="1" ht="28.5" customHeight="1" thickBot="1" x14ac:dyDescent="0.25">
      <c r="A40" s="4" t="s">
        <v>24</v>
      </c>
      <c r="B40" s="11">
        <v>78000</v>
      </c>
      <c r="C40" s="11">
        <v>78000</v>
      </c>
      <c r="D40" s="11">
        <v>78000</v>
      </c>
      <c r="E40" s="11">
        <f>SUM(B40:D40)</f>
        <v>234000</v>
      </c>
      <c r="F40" s="5"/>
      <c r="G40" s="5"/>
      <c r="H40" s="5"/>
      <c r="I40" s="5"/>
      <c r="J40" s="5"/>
      <c r="K40" s="7"/>
      <c r="L40" s="7"/>
      <c r="M40" s="7"/>
      <c r="N40" s="25"/>
      <c r="O40" s="25"/>
      <c r="P40" s="25"/>
      <c r="Q40" s="25"/>
      <c r="R40" s="25"/>
      <c r="S40" s="25"/>
    </row>
    <row r="41" spans="1:29" s="12" customFormat="1" ht="19.5" customHeight="1" thickBot="1" x14ac:dyDescent="0.25">
      <c r="A41" s="4" t="s">
        <v>25</v>
      </c>
      <c r="B41" s="11">
        <v>48600</v>
      </c>
      <c r="C41" s="11">
        <v>48600</v>
      </c>
      <c r="D41" s="11">
        <v>48600</v>
      </c>
      <c r="E41" s="11">
        <f t="shared" ref="E41:E42" si="3">SUM(B41:D41)</f>
        <v>145800</v>
      </c>
      <c r="F41" s="5"/>
      <c r="G41" s="5"/>
      <c r="H41" s="5"/>
      <c r="I41" s="5"/>
      <c r="J41" s="5"/>
      <c r="K41" s="7"/>
      <c r="L41" s="7"/>
      <c r="M41" s="7"/>
      <c r="N41" s="25"/>
      <c r="O41" s="25"/>
      <c r="P41" s="25"/>
      <c r="Q41" s="25"/>
      <c r="R41" s="25"/>
      <c r="S41" s="25"/>
    </row>
    <row r="42" spans="1:29" s="12" customFormat="1" ht="30" customHeight="1" thickBot="1" x14ac:dyDescent="0.25">
      <c r="A42" s="4" t="s">
        <v>26</v>
      </c>
      <c r="B42" s="11">
        <v>23400</v>
      </c>
      <c r="C42" s="11">
        <v>23400</v>
      </c>
      <c r="D42" s="11">
        <v>23400</v>
      </c>
      <c r="E42" s="11">
        <f t="shared" si="3"/>
        <v>70200</v>
      </c>
      <c r="F42" s="5"/>
      <c r="G42" s="5"/>
      <c r="H42" s="5"/>
      <c r="I42" s="5"/>
      <c r="J42" s="5"/>
      <c r="K42" s="7"/>
      <c r="L42" s="7"/>
      <c r="M42" s="7"/>
    </row>
    <row r="43" spans="1:29" s="12" customFormat="1" ht="13.5" thickBot="1" x14ac:dyDescent="0.25">
      <c r="A43" s="20" t="s">
        <v>12</v>
      </c>
      <c r="B43" s="32">
        <f>SUM(B40:B42)</f>
        <v>150000</v>
      </c>
      <c r="C43" s="32">
        <f>SUM(C40:C42)</f>
        <v>150000</v>
      </c>
      <c r="D43" s="32">
        <f>SUM(D40:D42)</f>
        <v>150000</v>
      </c>
      <c r="E43" s="32">
        <f>SUM(E40:E42)</f>
        <v>450000</v>
      </c>
      <c r="F43" s="5"/>
      <c r="G43" s="5"/>
      <c r="H43" s="5"/>
      <c r="I43" s="5"/>
      <c r="J43" s="5"/>
      <c r="K43" s="7"/>
      <c r="L43" s="7"/>
      <c r="M43" s="7"/>
    </row>
    <row r="44" spans="1:29" s="34" customFormat="1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12"/>
      <c r="L44" s="12"/>
      <c r="M44" s="12"/>
      <c r="N44" s="12"/>
      <c r="O44" s="12"/>
    </row>
    <row r="45" spans="1:29" s="34" customFormat="1" x14ac:dyDescent="0.3">
      <c r="A45" s="8"/>
      <c r="B45" s="8" t="s">
        <v>19</v>
      </c>
      <c r="C45" s="8"/>
      <c r="D45" s="8"/>
      <c r="E45" s="8"/>
      <c r="F45" s="8"/>
      <c r="G45" s="8"/>
      <c r="H45" s="8"/>
      <c r="I45" s="8"/>
      <c r="J45" s="8"/>
      <c r="K45" s="12"/>
      <c r="L45" s="12"/>
      <c r="M45" s="12"/>
      <c r="N45" s="12"/>
      <c r="O45" s="12"/>
    </row>
    <row r="46" spans="1:29" s="34" customFormat="1" x14ac:dyDescent="0.3">
      <c r="A46" s="8"/>
      <c r="B46" s="8" t="s">
        <v>13</v>
      </c>
      <c r="C46" s="8"/>
      <c r="D46" s="8"/>
      <c r="E46" s="8"/>
      <c r="F46" s="8"/>
      <c r="G46" s="8"/>
      <c r="H46" s="8"/>
      <c r="I46" s="8"/>
      <c r="J46" s="8"/>
      <c r="K46" s="12"/>
      <c r="L46" s="12"/>
      <c r="M46" s="12"/>
      <c r="N46" s="12"/>
      <c r="O46" s="12"/>
    </row>
    <row r="47" spans="1:29" s="34" customFormat="1" x14ac:dyDescent="0.3">
      <c r="A47" s="8"/>
      <c r="B47" s="8" t="s">
        <v>14</v>
      </c>
      <c r="C47" s="8"/>
      <c r="D47" s="8"/>
      <c r="E47" s="8"/>
      <c r="F47" s="8" t="s">
        <v>20</v>
      </c>
      <c r="G47" s="8"/>
      <c r="H47" s="8"/>
      <c r="I47" s="8"/>
      <c r="J47" s="8"/>
      <c r="K47" s="12"/>
      <c r="L47" s="12"/>
      <c r="M47" s="12"/>
      <c r="N47" s="12"/>
      <c r="O47" s="12"/>
    </row>
    <row r="48" spans="1:29" s="34" customFormat="1" x14ac:dyDescent="0.3">
      <c r="A48" s="8"/>
      <c r="B48" s="8"/>
      <c r="C48" s="8"/>
      <c r="D48" s="8"/>
      <c r="E48" s="8"/>
      <c r="F48" s="8" t="s">
        <v>21</v>
      </c>
      <c r="G48" s="8"/>
      <c r="H48" s="8"/>
      <c r="I48" s="8"/>
      <c r="J48" s="8"/>
      <c r="K48" s="12"/>
      <c r="L48" s="12"/>
      <c r="M48" s="12"/>
      <c r="N48" s="12"/>
      <c r="O48" s="12"/>
    </row>
    <row r="49" spans="1:15" s="34" customFormat="1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12"/>
      <c r="L49" s="12"/>
      <c r="M49" s="12"/>
      <c r="N49" s="12"/>
      <c r="O49" s="12"/>
    </row>
  </sheetData>
  <mergeCells count="6">
    <mergeCell ref="A38:D38"/>
    <mergeCell ref="B7:K7"/>
    <mergeCell ref="A8:K8"/>
    <mergeCell ref="C15:E15"/>
    <mergeCell ref="G20:I20"/>
    <mergeCell ref="A20:C20"/>
  </mergeCells>
  <pageMargins left="0.11811023622047245" right="0.11811023622047245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2023-03-01T09:34:54Z</dcterms:modified>
</cp:coreProperties>
</file>