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823BDF14-896C-48ED-88A2-DE53C3518E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O25" i="1"/>
  <c r="B25" i="1"/>
  <c r="F20" i="1" l="1"/>
  <c r="H20" i="1" s="1"/>
  <c r="F21" i="1"/>
  <c r="H21" i="1" s="1"/>
  <c r="F22" i="1"/>
  <c r="F23" i="1"/>
  <c r="F24" i="1"/>
  <c r="L15" i="1"/>
  <c r="C18" i="1"/>
  <c r="D18" i="1"/>
  <c r="E18" i="1"/>
  <c r="F18" i="1"/>
  <c r="G18" i="1"/>
  <c r="H18" i="1"/>
  <c r="I18" i="1"/>
  <c r="J18" i="1"/>
  <c r="K18" i="1"/>
  <c r="L18" i="1"/>
  <c r="M18" i="1"/>
  <c r="N18" i="1"/>
  <c r="B18" i="1"/>
  <c r="K16" i="1"/>
  <c r="K17" i="1"/>
  <c r="K15" i="1"/>
  <c r="F15" i="1"/>
  <c r="M23" i="1" l="1"/>
  <c r="N23" i="1" s="1"/>
  <c r="P23" i="1" s="1"/>
  <c r="M22" i="1"/>
  <c r="N22" i="1" s="1"/>
  <c r="P22" i="1" s="1"/>
  <c r="M21" i="1"/>
  <c r="M20" i="1"/>
  <c r="N20" i="1" s="1"/>
  <c r="P20" i="1" s="1"/>
  <c r="H24" i="1"/>
  <c r="H23" i="1"/>
  <c r="H22" i="1"/>
  <c r="L21" i="1"/>
  <c r="L22" i="1"/>
  <c r="L23" i="1"/>
  <c r="L24" i="1"/>
  <c r="M24" i="1" s="1"/>
  <c r="N24" i="1" s="1"/>
  <c r="P24" i="1" s="1"/>
  <c r="L20" i="1"/>
  <c r="F16" i="1"/>
  <c r="F17" i="1"/>
  <c r="L25" i="1" l="1"/>
  <c r="N21" i="1"/>
  <c r="M25" i="1"/>
  <c r="N15" i="1"/>
  <c r="L17" i="1"/>
  <c r="N17" i="1" s="1"/>
  <c r="L16" i="1"/>
  <c r="P21" i="1" l="1"/>
  <c r="P25" i="1" s="1"/>
  <c r="N25" i="1"/>
  <c r="N16" i="1"/>
</calcChain>
</file>

<file path=xl/sharedStrings.xml><?xml version="1.0" encoding="utf-8"?>
<sst xmlns="http://schemas.openxmlformats.org/spreadsheetml/2006/main" count="56" uniqueCount="49">
  <si>
    <t>CAS Ialomita</t>
  </si>
  <si>
    <t>furnizor</t>
  </si>
  <si>
    <t>total</t>
  </si>
  <si>
    <t>director ex. DRC</t>
  </si>
  <si>
    <t>ec. Anda Busuioc</t>
  </si>
  <si>
    <t>se aproba,</t>
  </si>
  <si>
    <t>EC. DOINA STAN</t>
  </si>
  <si>
    <t>Avizat,</t>
  </si>
  <si>
    <t xml:space="preserve">Intocmit, </t>
  </si>
  <si>
    <t>Mihaela Munteanu</t>
  </si>
  <si>
    <t>DIRECTOR GENERAL,</t>
  </si>
  <si>
    <t xml:space="preserve">REPARTIZARE SUME CONTRACTATE PE LUNI 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</si>
  <si>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</si>
  <si>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</si>
  <si>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</si>
  <si>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</si>
  <si>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</si>
  <si>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</si>
  <si>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</si>
  <si>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</si>
  <si>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</si>
  <si>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REGULARIZARE TRIM I 2023</t>
  </si>
  <si>
    <r>
      <rPr>
        <b/>
        <sz val="12"/>
        <rFont val="Cambria"/>
        <family val="1"/>
      </rPr>
      <t xml:space="preserve">           </t>
    </r>
    <r>
      <rPr>
        <b/>
        <u/>
        <sz val="12"/>
        <rFont val="Cambria"/>
        <family val="1"/>
      </rPr>
      <t>VALOARE DE CONTRACT FURNIZORI DE CONSULTATII DE URGENTA LA DOMICILIU SI TRANSPORT SANITAT NEASISTAT</t>
    </r>
  </si>
  <si>
    <t>P DIRECTOR EX. DE</t>
  </si>
  <si>
    <t>EC. DIANA NICOLAE</t>
  </si>
  <si>
    <t>TOTAL TRIM III 2023</t>
  </si>
  <si>
    <t>IULIE 2023</t>
  </si>
  <si>
    <t>AUGUST 2023</t>
  </si>
  <si>
    <t>SEPTEMBRIE 2023</t>
  </si>
  <si>
    <t>OCTOMBRIE 2023</t>
  </si>
  <si>
    <t>NOIEMBRIE 2023</t>
  </si>
  <si>
    <t>DECEMBRIE 2023</t>
  </si>
  <si>
    <t>TOTAL TRIM IV 2023</t>
  </si>
  <si>
    <t>ALMAROM 2001 SRL</t>
  </si>
  <si>
    <t>ANDALEX SRL</t>
  </si>
  <si>
    <t>SYLMED INVEST SRL</t>
  </si>
  <si>
    <t>AMBULANTA FAST MED SRL</t>
  </si>
  <si>
    <t>C PLUS R MEDCARE SRL</t>
  </si>
  <si>
    <t>TOTAL AN 2023</t>
  </si>
  <si>
    <t>TOTAL SEM II 2023</t>
  </si>
  <si>
    <t>INITIAL TOTAL SEM I 2023</t>
  </si>
  <si>
    <t xml:space="preserve">DIFERENTE </t>
  </si>
  <si>
    <t>REGULARIZARE TRIM II 2023</t>
  </si>
  <si>
    <t>nr. 9910 din 17.10.2023</t>
  </si>
  <si>
    <t xml:space="preserve">          AN 2023  - regularizare TRIMESTRUL III 2023</t>
  </si>
  <si>
    <t>credit de angajament AN 2023</t>
  </si>
  <si>
    <t xml:space="preserve">INITIAL TOTAL AN 2023 </t>
  </si>
  <si>
    <t>REGULARIZARE TRIM III 2023</t>
  </si>
  <si>
    <t>INITIAL TOTAL TRIM III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</si>
</sst>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sz val="10"/>
      <name val="Palatino Linotype"/>
      <family val="1"/>
    </font>
    <font>
      <b/>
      <sz val="12"/>
      <name val="Cambria"/>
      <family val="1"/>
    </font>
    <font>
      <sz val="10"/>
      <name val="Cambria"/>
      <family val="1"/>
    </font>
    <font>
      <sz val="10"/>
      <color rgb="FFFF0000"/>
      <name val="Cambria"/>
      <family val="1"/>
    </font>
    <font>
      <sz val="12"/>
      <name val="Cambria"/>
      <family val="1"/>
    </font>
    <font>
      <b/>
      <u/>
      <sz val="12"/>
      <name val="Cambria"/>
      <family val="1"/>
    </font>
    <font>
      <sz val="10"/>
      <color rgb="FFFF0000"/>
      <name val="Palatino Linotype"/>
      <family val="1"/>
    </font>
    <font>
      <b/>
      <sz val="12"/>
      <color rgb="FFFF0000"/>
      <name val="Cambria"/>
      <family val="1"/>
    </font>
    <font>
      <sz val="12"/>
      <color rgb="FFFF0000"/>
      <name val="Cambria"/>
      <family val="1"/>
    </font>
    <font>
      <sz val="8"/>
      <name val="Calibri"/>
      <family val="2"/>
      <scheme val="minor"/>
    </font>
    <font>
      <b/>
      <u/>
      <sz val="12"/>
      <color rgb="FFFF0000"/>
      <name val="Cambri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0" fontId="3" fillId="0" borderId="1" xfId="0" applyFont="1" applyBorder="1"/>
    <xf numFmtId="0" fontId="6" fillId="0" borderId="2" xfId="0" applyFont="1" applyBorder="1"/>
    <xf numFmtId="4" fontId="3" fillId="0" borderId="4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0" borderId="3" xfId="0" applyFont="1" applyBorder="1"/>
    <xf numFmtId="4" fontId="9" fillId="0" borderId="0" xfId="0" applyNumberFormat="1" applyFont="1"/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4" fontId="3" fillId="0" borderId="5" xfId="0" applyNumberFormat="1" applyFont="1" applyBorder="1"/>
    <xf numFmtId="4" fontId="3" fillId="0" borderId="4" xfId="0" applyNumberFormat="1" applyFont="1" applyBorder="1" applyAlignment="1">
      <alignment wrapText="1"/>
    </xf>
    <xf numFmtId="4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wrapText="1"/>
    </xf>
    <xf numFmtId="49" fontId="8" fillId="0" borderId="0" xfId="0" applyNumberFormat="1" applyFont="1"/>
    <xf numFmtId="49" fontId="3" fillId="0" borderId="1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" fontId="10" fillId="0" borderId="0" xfId="0" applyNumberFormat="1" applyFont="1"/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4" fontId="3" fillId="0" borderId="0" xfId="0" applyNumberFormat="1" applyFont="1" applyBorder="1"/>
    <xf numFmtId="4" fontId="5" fillId="0" borderId="0" xfId="0" applyNumberFormat="1" applyFont="1"/>
    <xf numFmtId="4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workbookViewId="0">
      <selection activeCell="J14" sqref="J14"/>
    </sheetView>
  </sheetViews>
  <sheetFormatPr defaultColWidth="8.7109375" defaultRowHeight="16.5" x14ac:dyDescent="0.3"/>
  <cols>
    <col min="1" max="1" width="23.85546875" style="5" customWidth="1"/>
    <col min="2" max="2" width="14.7109375" style="5" customWidth="1"/>
    <col min="3" max="3" width="15.28515625" style="5" customWidth="1"/>
    <col min="4" max="4" width="13.28515625" style="5" customWidth="1"/>
    <col min="5" max="5" width="17.85546875" style="5" customWidth="1"/>
    <col min="6" max="6" width="14.7109375" style="14" customWidth="1"/>
    <col min="7" max="7" width="14.140625" style="5" customWidth="1"/>
    <col min="8" max="8" width="14" style="5" customWidth="1"/>
    <col min="9" max="9" width="14.42578125" style="5" customWidth="1"/>
    <col min="10" max="10" width="18" style="5" customWidth="1"/>
    <col min="11" max="11" width="15" style="10" customWidth="1"/>
    <col min="12" max="12" width="14.42578125" style="1" customWidth="1"/>
    <col min="13" max="13" width="14.5703125" style="1" customWidth="1"/>
    <col min="14" max="14" width="14.7109375" style="1" customWidth="1"/>
    <col min="15" max="15" width="14.5703125" style="1" customWidth="1"/>
    <col min="16" max="16" width="14.28515625" style="1" customWidth="1"/>
    <col min="17" max="16384" width="8.7109375" style="1"/>
  </cols>
  <sheetData>
    <row r="1" spans="1:16" s="2" customFormat="1" x14ac:dyDescent="0.3">
      <c r="A1" s="15" t="s">
        <v>0</v>
      </c>
      <c r="B1" s="9"/>
      <c r="C1" s="10"/>
      <c r="D1" s="10"/>
      <c r="E1" s="10"/>
      <c r="F1" s="17"/>
      <c r="G1" s="10"/>
      <c r="H1" s="10"/>
      <c r="I1" s="10"/>
      <c r="J1" s="10"/>
      <c r="K1" s="10"/>
    </row>
    <row r="2" spans="1:16" s="2" customFormat="1" x14ac:dyDescent="0.3">
      <c r="A2" s="15" t="s">
        <v>43</v>
      </c>
      <c r="B2" s="9"/>
      <c r="C2" s="10"/>
      <c r="D2" s="10"/>
      <c r="E2" s="10"/>
      <c r="F2" s="17"/>
      <c r="G2" s="10"/>
      <c r="H2" s="10"/>
      <c r="I2" s="10"/>
      <c r="J2" s="10"/>
      <c r="K2" s="10"/>
    </row>
    <row r="3" spans="1:16" s="2" customFormat="1" x14ac:dyDescent="0.3">
      <c r="A3" s="15"/>
      <c r="B3" s="15"/>
      <c r="C3" s="15" t="s">
        <v>5</v>
      </c>
      <c r="D3" s="15"/>
      <c r="E3" s="15"/>
      <c r="F3" s="14"/>
      <c r="G3" s="5"/>
      <c r="H3" s="5"/>
      <c r="I3" s="5"/>
      <c r="J3" s="5"/>
      <c r="K3" s="5"/>
    </row>
    <row r="4" spans="1:16" s="2" customFormat="1" x14ac:dyDescent="0.3">
      <c r="A4" s="15" t="s">
        <v>10</v>
      </c>
      <c r="B4" s="15"/>
      <c r="C4" s="15"/>
      <c r="D4" s="15"/>
      <c r="E4" s="15" t="s">
        <v>23</v>
      </c>
      <c r="F4" s="14"/>
      <c r="G4" s="5"/>
      <c r="H4" s="5"/>
      <c r="I4" s="5"/>
      <c r="J4" s="5"/>
      <c r="K4" s="5"/>
    </row>
    <row r="5" spans="1:16" s="2" customFormat="1" x14ac:dyDescent="0.3">
      <c r="A5" s="15" t="s">
        <v>6</v>
      </c>
      <c r="B5" s="15"/>
      <c r="C5" s="15"/>
      <c r="D5" s="15"/>
      <c r="E5" s="15" t="s">
        <v>24</v>
      </c>
      <c r="F5" s="14"/>
      <c r="G5" s="5"/>
      <c r="H5" s="5"/>
      <c r="I5" s="5"/>
      <c r="J5" s="5"/>
      <c r="K5" s="5"/>
    </row>
    <row r="6" spans="1:16" s="2" customFormat="1" x14ac:dyDescent="0.3">
      <c r="A6" s="15"/>
      <c r="B6" s="15"/>
      <c r="C6" s="15"/>
      <c r="D6" s="15"/>
      <c r="E6" s="15"/>
      <c r="F6" s="14"/>
      <c r="G6" s="5"/>
      <c r="H6" s="5"/>
      <c r="I6" s="5"/>
      <c r="J6" s="5"/>
      <c r="K6" s="5"/>
    </row>
    <row r="7" spans="1:16" s="2" customFormat="1" x14ac:dyDescent="0.3">
      <c r="A7" s="5"/>
      <c r="B7" s="28" t="s">
        <v>22</v>
      </c>
      <c r="C7" s="29"/>
      <c r="D7" s="29"/>
      <c r="E7" s="29"/>
      <c r="F7" s="29"/>
      <c r="G7" s="29"/>
      <c r="H7" s="29"/>
      <c r="I7" s="29"/>
      <c r="J7" s="29"/>
      <c r="K7" s="29"/>
    </row>
    <row r="8" spans="1:16" s="2" customFormat="1" x14ac:dyDescent="0.3">
      <c r="A8" s="30" t="s">
        <v>44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6" s="2" customFormat="1" ht="17.25" thickBot="1" x14ac:dyDescent="0.35">
      <c r="A9" s="8"/>
      <c r="B9" s="7"/>
      <c r="C9" s="7"/>
      <c r="D9" s="7"/>
      <c r="E9" s="7"/>
      <c r="F9" s="22"/>
      <c r="G9" s="7"/>
      <c r="H9" s="7"/>
      <c r="I9" s="7"/>
      <c r="J9" s="7"/>
      <c r="K9" s="7"/>
    </row>
    <row r="10" spans="1:16" s="3" customFormat="1" thickBot="1" x14ac:dyDescent="0.3">
      <c r="A10" s="11" t="s">
        <v>45</v>
      </c>
      <c r="B10" s="12"/>
      <c r="C10" s="13">
        <v>2090000</v>
      </c>
      <c r="D10" s="37"/>
      <c r="E10" s="5"/>
      <c r="G10" s="14"/>
      <c r="H10" s="15"/>
      <c r="I10" s="15"/>
      <c r="J10" s="15"/>
      <c r="K10" s="5"/>
    </row>
    <row r="11" spans="1:16" s="3" customFormat="1" ht="15.75" x14ac:dyDescent="0.25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5"/>
    </row>
    <row r="12" spans="1:16" s="4" customFormat="1" ht="15.75" x14ac:dyDescent="0.25">
      <c r="A12" s="10"/>
      <c r="B12" s="35"/>
      <c r="C12" s="34"/>
      <c r="D12" s="35"/>
      <c r="E12" s="35"/>
      <c r="F12" s="36"/>
      <c r="G12" s="35"/>
      <c r="H12" s="10"/>
      <c r="I12" s="10"/>
      <c r="J12" s="10"/>
      <c r="K12" s="10"/>
    </row>
    <row r="13" spans="1:16" s="4" customFormat="1" ht="16.5" customHeight="1" thickBot="1" x14ac:dyDescent="0.3">
      <c r="A13" s="32" t="s">
        <v>11</v>
      </c>
      <c r="B13" s="33"/>
      <c r="C13" s="33"/>
      <c r="D13" s="33"/>
      <c r="E13" s="33"/>
      <c r="F13" s="39"/>
      <c r="G13" s="5"/>
      <c r="H13" s="5"/>
      <c r="I13" s="5"/>
      <c r="J13" s="5"/>
      <c r="K13" s="5"/>
      <c r="L13" s="3"/>
      <c r="M13" s="3"/>
      <c r="N13" s="3"/>
    </row>
    <row r="14" spans="1:16" s="4" customFormat="1" ht="58.5" customHeight="1" thickBot="1" x14ac:dyDescent="0.3">
      <c r="A14" s="23" t="s">
        <v>1</v>
      </c>
      <c r="B14" s="18" t="s">
        <v>12</v>
      </c>
      <c r="C14" s="18" t="s">
        <v>13</v>
      </c>
      <c r="D14" s="18" t="s">
        <v>14</v>
      </c>
      <c r="E14" s="18" t="s">
        <v>21</v>
      </c>
      <c r="F14" s="21" t="s">
        <v>15</v>
      </c>
      <c r="G14" s="18" t="s">
        <v>16</v>
      </c>
      <c r="H14" s="18" t="s">
        <v>17</v>
      </c>
      <c r="I14" s="18" t="s">
        <v>18</v>
      </c>
      <c r="J14" s="18" t="s">
        <v>42</v>
      </c>
      <c r="K14" s="18" t="s">
        <v>19</v>
      </c>
      <c r="L14" s="21" t="s">
        <v>20</v>
      </c>
      <c r="M14" s="21" t="s">
        <v>40</v>
      </c>
      <c r="N14" s="21" t="s">
        <v>41</v>
      </c>
    </row>
    <row r="15" spans="1:16" s="4" customFormat="1" ht="19.5" customHeight="1" thickBot="1" x14ac:dyDescent="0.3">
      <c r="A15" s="18" t="s">
        <v>33</v>
      </c>
      <c r="B15" s="13">
        <v>77372.399999999994</v>
      </c>
      <c r="C15" s="13">
        <v>77999.98</v>
      </c>
      <c r="D15" s="13">
        <v>78000</v>
      </c>
      <c r="E15" s="13">
        <v>627.62</v>
      </c>
      <c r="F15" s="13">
        <f>B15+C15+D15+E15</f>
        <v>234000</v>
      </c>
      <c r="G15" s="13">
        <v>78000</v>
      </c>
      <c r="H15" s="13">
        <v>78000</v>
      </c>
      <c r="I15" s="13">
        <v>56739.15</v>
      </c>
      <c r="J15" s="13">
        <v>21260.85</v>
      </c>
      <c r="K15" s="13">
        <f>SUM(G15:J15)</f>
        <v>234000</v>
      </c>
      <c r="L15" s="13">
        <f>F15+K15</f>
        <v>468000</v>
      </c>
      <c r="M15" s="13">
        <v>468000</v>
      </c>
      <c r="N15" s="13">
        <f>L15-M15</f>
        <v>0</v>
      </c>
      <c r="P15" s="38"/>
    </row>
    <row r="16" spans="1:16" s="4" customFormat="1" ht="21" customHeight="1" thickBot="1" x14ac:dyDescent="0.3">
      <c r="A16" s="18" t="s">
        <v>34</v>
      </c>
      <c r="B16" s="13">
        <v>48600.01</v>
      </c>
      <c r="C16" s="13">
        <v>48600.01</v>
      </c>
      <c r="D16" s="13">
        <v>31979.25</v>
      </c>
      <c r="E16" s="13">
        <v>16620.73</v>
      </c>
      <c r="F16" s="13">
        <f t="shared" ref="F16:F17" si="0">B16+C16+D16+E16</f>
        <v>145800</v>
      </c>
      <c r="G16" s="13">
        <v>33141.300000000003</v>
      </c>
      <c r="H16" s="13">
        <v>48600.01</v>
      </c>
      <c r="I16" s="13">
        <v>48599.98</v>
      </c>
      <c r="J16" s="13">
        <v>15458.71</v>
      </c>
      <c r="K16" s="13">
        <f t="shared" ref="K16:K17" si="1">SUM(G16:J16)</f>
        <v>145800</v>
      </c>
      <c r="L16" s="13">
        <f>F16+K16</f>
        <v>291600</v>
      </c>
      <c r="M16" s="13">
        <v>291600</v>
      </c>
      <c r="N16" s="13">
        <f t="shared" ref="N16:N18" si="2">L16-M16</f>
        <v>0</v>
      </c>
      <c r="P16" s="38"/>
    </row>
    <row r="17" spans="1:16" s="4" customFormat="1" ht="19.5" customHeight="1" thickBot="1" x14ac:dyDescent="0.3">
      <c r="A17" s="18" t="s">
        <v>35</v>
      </c>
      <c r="B17" s="13">
        <v>23399.99</v>
      </c>
      <c r="C17" s="13">
        <v>23399.99</v>
      </c>
      <c r="D17" s="13">
        <v>22615.75</v>
      </c>
      <c r="E17" s="13">
        <v>784.27</v>
      </c>
      <c r="F17" s="13">
        <f t="shared" si="0"/>
        <v>70200.000000000015</v>
      </c>
      <c r="G17" s="13">
        <v>23400</v>
      </c>
      <c r="H17" s="13">
        <v>23400</v>
      </c>
      <c r="I17" s="13">
        <v>16515.75</v>
      </c>
      <c r="J17" s="13">
        <v>6884.25</v>
      </c>
      <c r="K17" s="13">
        <f t="shared" si="1"/>
        <v>70200</v>
      </c>
      <c r="L17" s="13">
        <f>F17+K17</f>
        <v>140400</v>
      </c>
      <c r="M17" s="13">
        <v>140400</v>
      </c>
      <c r="N17" s="13">
        <f t="shared" si="2"/>
        <v>0</v>
      </c>
      <c r="P17" s="38"/>
    </row>
    <row r="18" spans="1:16" s="4" customFormat="1" thickBot="1" x14ac:dyDescent="0.3">
      <c r="A18" s="16" t="s">
        <v>2</v>
      </c>
      <c r="B18" s="20">
        <f>SUM(B15:B17)</f>
        <v>149372.4</v>
      </c>
      <c r="C18" s="20">
        <f t="shared" ref="C18:N18" si="3">SUM(C15:C17)</f>
        <v>149999.97999999998</v>
      </c>
      <c r="D18" s="20">
        <f t="shared" si="3"/>
        <v>132595</v>
      </c>
      <c r="E18" s="20">
        <f t="shared" si="3"/>
        <v>18032.62</v>
      </c>
      <c r="F18" s="20">
        <f t="shared" si="3"/>
        <v>450000</v>
      </c>
      <c r="G18" s="20">
        <f t="shared" si="3"/>
        <v>134541.29999999999</v>
      </c>
      <c r="H18" s="20">
        <f t="shared" si="3"/>
        <v>150000.01</v>
      </c>
      <c r="I18" s="20">
        <f t="shared" si="3"/>
        <v>121854.88</v>
      </c>
      <c r="J18" s="20">
        <f t="shared" si="3"/>
        <v>43603.81</v>
      </c>
      <c r="K18" s="20">
        <f t="shared" si="3"/>
        <v>450000</v>
      </c>
      <c r="L18" s="20">
        <f t="shared" si="3"/>
        <v>900000</v>
      </c>
      <c r="M18" s="20">
        <f t="shared" si="3"/>
        <v>900000</v>
      </c>
      <c r="N18" s="20">
        <f t="shared" si="3"/>
        <v>0</v>
      </c>
      <c r="P18" s="38"/>
    </row>
    <row r="19" spans="1:16" s="24" customFormat="1" ht="72.75" customHeight="1" thickBot="1" x14ac:dyDescent="0.35">
      <c r="A19" s="25" t="s">
        <v>1</v>
      </c>
      <c r="B19" s="26" t="s">
        <v>26</v>
      </c>
      <c r="C19" s="26" t="s">
        <v>27</v>
      </c>
      <c r="D19" s="26" t="s">
        <v>28</v>
      </c>
      <c r="E19" s="18" t="s">
        <v>47</v>
      </c>
      <c r="F19" s="26" t="s">
        <v>25</v>
      </c>
      <c r="G19" s="21" t="s">
        <v>48</v>
      </c>
      <c r="H19" s="21" t="s">
        <v>41</v>
      </c>
      <c r="I19" s="26" t="s">
        <v>29</v>
      </c>
      <c r="J19" s="26" t="s">
        <v>30</v>
      </c>
      <c r="K19" s="26" t="s">
        <v>31</v>
      </c>
      <c r="L19" s="26" t="s">
        <v>32</v>
      </c>
      <c r="M19" s="26" t="s">
        <v>39</v>
      </c>
      <c r="N19" s="26" t="s">
        <v>38</v>
      </c>
      <c r="O19" s="26" t="s">
        <v>46</v>
      </c>
      <c r="P19" s="21" t="s">
        <v>41</v>
      </c>
    </row>
    <row r="20" spans="1:16" s="24" customFormat="1" ht="36.75" customHeight="1" thickBot="1" x14ac:dyDescent="0.35">
      <c r="A20" s="25" t="s">
        <v>37</v>
      </c>
      <c r="B20" s="21">
        <v>4018</v>
      </c>
      <c r="C20" s="21">
        <v>5786</v>
      </c>
      <c r="D20" s="21">
        <v>6908</v>
      </c>
      <c r="E20" s="21">
        <v>0</v>
      </c>
      <c r="F20" s="21">
        <f>SUM(B20:E20)</f>
        <v>16712</v>
      </c>
      <c r="G20" s="13">
        <v>91200</v>
      </c>
      <c r="H20" s="13">
        <f>F20-G20</f>
        <v>-74488</v>
      </c>
      <c r="I20" s="21">
        <v>30400</v>
      </c>
      <c r="J20" s="21">
        <v>67644</v>
      </c>
      <c r="K20" s="21">
        <v>52444</v>
      </c>
      <c r="L20" s="21">
        <f>SUM(I20:K20)</f>
        <v>150488</v>
      </c>
      <c r="M20" s="21">
        <f>F20+L20</f>
        <v>167200</v>
      </c>
      <c r="N20" s="21">
        <f>M20</f>
        <v>167200</v>
      </c>
      <c r="O20" s="13">
        <v>167200</v>
      </c>
      <c r="P20" s="21">
        <f>N20-O20</f>
        <v>0</v>
      </c>
    </row>
    <row r="21" spans="1:16" s="6" customFormat="1" ht="23.25" customHeight="1" thickBot="1" x14ac:dyDescent="0.35">
      <c r="A21" s="18" t="s">
        <v>33</v>
      </c>
      <c r="B21" s="13">
        <v>80857.759999999995</v>
      </c>
      <c r="C21" s="13">
        <v>76896.600000000006</v>
      </c>
      <c r="D21" s="13">
        <v>77628.600000000006</v>
      </c>
      <c r="E21" s="21">
        <v>6447.28</v>
      </c>
      <c r="F21" s="21">
        <f t="shared" ref="F21:F24" si="4">SUM(B21:E21)</f>
        <v>241830.24</v>
      </c>
      <c r="G21" s="13">
        <v>241830.26</v>
      </c>
      <c r="H21" s="13">
        <f t="shared" ref="H21:H24" si="5">F21-G21</f>
        <v>-2.0000000018626451E-2</v>
      </c>
      <c r="I21" s="13">
        <v>80857.759999999995</v>
      </c>
      <c r="J21" s="13">
        <v>80857.78</v>
      </c>
      <c r="K21" s="13">
        <v>43488.36</v>
      </c>
      <c r="L21" s="21">
        <f t="shared" ref="L21:L24" si="6">SUM(I21:K21)</f>
        <v>205203.89999999997</v>
      </c>
      <c r="M21" s="21">
        <f t="shared" ref="M21:M24" si="7">F21+L21</f>
        <v>447034.13999999996</v>
      </c>
      <c r="N21" s="21">
        <f>M21+L15</f>
        <v>915034.1399999999</v>
      </c>
      <c r="O21" s="13">
        <v>915034.14</v>
      </c>
      <c r="P21" s="21">
        <f t="shared" ref="P21:P25" si="8">N21-O21</f>
        <v>0</v>
      </c>
    </row>
    <row r="22" spans="1:16" s="6" customFormat="1" ht="20.25" customHeight="1" thickBot="1" x14ac:dyDescent="0.35">
      <c r="A22" s="18" t="s">
        <v>34</v>
      </c>
      <c r="B22" s="13">
        <v>28340.6</v>
      </c>
      <c r="C22" s="13">
        <v>33855</v>
      </c>
      <c r="D22" s="13">
        <v>40583.300000000003</v>
      </c>
      <c r="E22" s="21">
        <v>0</v>
      </c>
      <c r="F22" s="21">
        <f t="shared" si="4"/>
        <v>102778.9</v>
      </c>
      <c r="G22" s="13">
        <v>148341.64000000001</v>
      </c>
      <c r="H22" s="13">
        <f t="shared" si="5"/>
        <v>-45562.74000000002</v>
      </c>
      <c r="I22" s="13">
        <v>49599.14</v>
      </c>
      <c r="J22" s="13">
        <v>72380.509999999995</v>
      </c>
      <c r="K22" s="13">
        <v>49457.66</v>
      </c>
      <c r="L22" s="21">
        <f t="shared" si="6"/>
        <v>171437.31</v>
      </c>
      <c r="M22" s="21">
        <f t="shared" si="7"/>
        <v>274216.20999999996</v>
      </c>
      <c r="N22" s="21">
        <f t="shared" ref="N22:N23" si="9">M22+L16</f>
        <v>565816.21</v>
      </c>
      <c r="O22" s="13">
        <v>565816.21</v>
      </c>
      <c r="P22" s="21">
        <f t="shared" si="8"/>
        <v>0</v>
      </c>
    </row>
    <row r="23" spans="1:16" s="6" customFormat="1" ht="20.25" customHeight="1" thickBot="1" x14ac:dyDescent="0.35">
      <c r="A23" s="18" t="s">
        <v>35</v>
      </c>
      <c r="B23" s="13">
        <v>21947.8</v>
      </c>
      <c r="C23" s="13">
        <v>22806.04</v>
      </c>
      <c r="D23" s="13">
        <v>21285.95</v>
      </c>
      <c r="E23" s="21">
        <v>599.66</v>
      </c>
      <c r="F23" s="21">
        <f t="shared" si="4"/>
        <v>66639.45</v>
      </c>
      <c r="G23" s="20">
        <v>68208.53</v>
      </c>
      <c r="H23" s="13">
        <f t="shared" si="5"/>
        <v>-1569.0800000000017</v>
      </c>
      <c r="I23" s="13">
        <v>22806.03</v>
      </c>
      <c r="J23" s="13">
        <v>23590.57</v>
      </c>
      <c r="K23" s="13">
        <v>13050.49</v>
      </c>
      <c r="L23" s="21">
        <f t="shared" si="6"/>
        <v>59447.09</v>
      </c>
      <c r="M23" s="21">
        <f t="shared" si="7"/>
        <v>126086.54</v>
      </c>
      <c r="N23" s="21">
        <f t="shared" si="9"/>
        <v>266486.53999999998</v>
      </c>
      <c r="O23" s="20">
        <v>266486.53999999998</v>
      </c>
      <c r="P23" s="21">
        <f t="shared" si="8"/>
        <v>0</v>
      </c>
    </row>
    <row r="24" spans="1:16" s="6" customFormat="1" ht="33" thickBot="1" x14ac:dyDescent="0.35">
      <c r="A24" s="19" t="s">
        <v>36</v>
      </c>
      <c r="B24" s="20">
        <v>14563.75</v>
      </c>
      <c r="C24" s="20">
        <v>13758.55</v>
      </c>
      <c r="D24" s="20">
        <v>17025.099999999999</v>
      </c>
      <c r="E24" s="21">
        <v>0</v>
      </c>
      <c r="F24" s="21">
        <f t="shared" si="4"/>
        <v>45347.399999999994</v>
      </c>
      <c r="G24" s="20">
        <v>94919.57</v>
      </c>
      <c r="H24" s="13">
        <f t="shared" si="5"/>
        <v>-49572.170000000013</v>
      </c>
      <c r="I24" s="20">
        <v>31737.07</v>
      </c>
      <c r="J24" s="20">
        <v>56523.15</v>
      </c>
      <c r="K24" s="20">
        <v>41855.49</v>
      </c>
      <c r="L24" s="21">
        <f t="shared" si="6"/>
        <v>130115.70999999999</v>
      </c>
      <c r="M24" s="21">
        <f t="shared" si="7"/>
        <v>175463.11</v>
      </c>
      <c r="N24" s="21">
        <f>M24</f>
        <v>175463.11</v>
      </c>
      <c r="O24" s="20">
        <v>175463.11</v>
      </c>
      <c r="P24" s="21">
        <f t="shared" si="8"/>
        <v>0</v>
      </c>
    </row>
    <row r="25" spans="1:16" s="6" customFormat="1" ht="17.25" thickBot="1" x14ac:dyDescent="0.35">
      <c r="A25" s="16" t="s">
        <v>2</v>
      </c>
      <c r="B25" s="20">
        <f>SUM(B20:B24)</f>
        <v>149727.90999999997</v>
      </c>
      <c r="C25" s="20">
        <f t="shared" ref="C25:P25" si="10">SUM(C20:C24)</f>
        <v>153102.19</v>
      </c>
      <c r="D25" s="20">
        <f t="shared" si="10"/>
        <v>163430.95000000001</v>
      </c>
      <c r="E25" s="20">
        <f t="shared" si="10"/>
        <v>7046.94</v>
      </c>
      <c r="F25" s="20">
        <f t="shared" si="10"/>
        <v>473307.99</v>
      </c>
      <c r="G25" s="20">
        <f t="shared" si="10"/>
        <v>644500</v>
      </c>
      <c r="H25" s="20">
        <f t="shared" si="10"/>
        <v>-171192.01000000007</v>
      </c>
      <c r="I25" s="20">
        <f t="shared" si="10"/>
        <v>215400</v>
      </c>
      <c r="J25" s="20">
        <f t="shared" si="10"/>
        <v>300996.01</v>
      </c>
      <c r="K25" s="20">
        <f t="shared" si="10"/>
        <v>200296</v>
      </c>
      <c r="L25" s="20">
        <f t="shared" si="10"/>
        <v>716692.00999999989</v>
      </c>
      <c r="M25" s="20">
        <f t="shared" si="10"/>
        <v>1190000</v>
      </c>
      <c r="N25" s="20">
        <f t="shared" si="10"/>
        <v>2090000</v>
      </c>
      <c r="O25" s="20">
        <f t="shared" si="10"/>
        <v>2090000</v>
      </c>
      <c r="P25" s="20">
        <f t="shared" si="10"/>
        <v>0</v>
      </c>
    </row>
    <row r="26" spans="1:16" s="6" customFormat="1" x14ac:dyDescent="0.3">
      <c r="A26" s="9"/>
      <c r="B26" s="17"/>
      <c r="C26" s="17"/>
      <c r="D26" s="17"/>
      <c r="E26" s="17"/>
      <c r="F26" s="17"/>
      <c r="G26" s="17"/>
      <c r="H26" s="17"/>
      <c r="I26" s="10"/>
      <c r="J26" s="27"/>
      <c r="K26" s="10"/>
    </row>
    <row r="27" spans="1:16" s="6" customFormat="1" x14ac:dyDescent="0.3">
      <c r="A27" s="9"/>
      <c r="B27" s="5" t="s">
        <v>7</v>
      </c>
      <c r="C27" s="5"/>
      <c r="D27" s="5"/>
      <c r="E27" s="5"/>
      <c r="F27" s="14"/>
      <c r="G27" s="17"/>
      <c r="H27" s="17"/>
      <c r="I27" s="10"/>
      <c r="J27" s="10"/>
      <c r="K27" s="10"/>
    </row>
    <row r="28" spans="1:16" s="6" customFormat="1" x14ac:dyDescent="0.3">
      <c r="A28" s="9"/>
      <c r="B28" s="5" t="s">
        <v>3</v>
      </c>
      <c r="C28" s="5"/>
      <c r="D28" s="5"/>
      <c r="E28" s="5"/>
      <c r="F28" s="14"/>
      <c r="G28" s="17"/>
      <c r="H28" s="17"/>
      <c r="I28" s="10"/>
      <c r="J28" s="10"/>
      <c r="K28" s="10"/>
    </row>
    <row r="29" spans="1:16" s="6" customFormat="1" x14ac:dyDescent="0.3">
      <c r="A29" s="9"/>
      <c r="B29" s="5" t="s">
        <v>4</v>
      </c>
      <c r="C29" s="5"/>
      <c r="D29" s="5"/>
      <c r="E29" s="5"/>
      <c r="F29" s="14"/>
      <c r="G29" s="17"/>
      <c r="H29" s="17"/>
      <c r="I29" s="10"/>
      <c r="J29" s="10"/>
      <c r="K29" s="10"/>
    </row>
    <row r="30" spans="1:16" s="6" customFormat="1" x14ac:dyDescent="0.3">
      <c r="A30" s="9"/>
      <c r="B30" s="5"/>
      <c r="C30" s="5"/>
      <c r="D30" s="5"/>
      <c r="E30" s="5" t="s">
        <v>8</v>
      </c>
      <c r="F30" s="14"/>
      <c r="G30" s="17"/>
      <c r="H30" s="17"/>
      <c r="I30" s="10"/>
      <c r="J30" s="10"/>
      <c r="K30" s="10"/>
    </row>
    <row r="31" spans="1:16" s="6" customFormat="1" x14ac:dyDescent="0.3">
      <c r="A31" s="9"/>
      <c r="B31" s="5"/>
      <c r="C31" s="5"/>
      <c r="D31" s="5"/>
      <c r="E31" s="5" t="s">
        <v>9</v>
      </c>
      <c r="F31" s="14"/>
      <c r="G31" s="17"/>
      <c r="H31" s="17"/>
      <c r="I31" s="10"/>
      <c r="J31" s="10"/>
      <c r="K31" s="10"/>
    </row>
    <row r="32" spans="1:16" s="6" customFormat="1" x14ac:dyDescent="0.3">
      <c r="A32" s="9"/>
      <c r="B32" s="14"/>
      <c r="C32" s="14"/>
      <c r="D32" s="14"/>
      <c r="E32" s="14"/>
      <c r="F32" s="14"/>
      <c r="G32" s="17"/>
      <c r="H32" s="17"/>
      <c r="I32" s="10"/>
      <c r="J32" s="10"/>
      <c r="K32" s="10"/>
    </row>
    <row r="33" spans="1:11" s="6" customFormat="1" x14ac:dyDescent="0.3">
      <c r="A33" s="9"/>
      <c r="B33" s="14"/>
      <c r="C33" s="14"/>
      <c r="D33" s="14"/>
      <c r="E33" s="14"/>
      <c r="F33" s="14"/>
      <c r="G33" s="17"/>
      <c r="H33" s="17"/>
      <c r="I33" s="10"/>
      <c r="J33" s="10"/>
      <c r="K33" s="10"/>
    </row>
    <row r="34" spans="1:11" s="6" customFormat="1" x14ac:dyDescent="0.3">
      <c r="A34" s="9"/>
      <c r="B34" s="14"/>
      <c r="C34" s="14"/>
      <c r="D34" s="14"/>
      <c r="E34" s="14"/>
      <c r="F34" s="14"/>
      <c r="G34" s="17"/>
      <c r="H34" s="17"/>
      <c r="I34" s="10"/>
      <c r="J34" s="10"/>
      <c r="K34" s="10"/>
    </row>
    <row r="35" spans="1:11" s="6" customFormat="1" x14ac:dyDescent="0.3">
      <c r="A35" s="10"/>
      <c r="B35" s="10"/>
      <c r="C35" s="10"/>
      <c r="D35" s="10"/>
      <c r="E35" s="10"/>
      <c r="F35" s="17"/>
      <c r="G35" s="10"/>
      <c r="H35" s="10"/>
      <c r="I35" s="10"/>
      <c r="J35" s="10"/>
      <c r="K35" s="10"/>
    </row>
    <row r="36" spans="1:11" s="6" customFormat="1" x14ac:dyDescent="0.3">
      <c r="A36" s="10"/>
      <c r="F36" s="17"/>
      <c r="G36" s="10"/>
      <c r="H36" s="10"/>
      <c r="I36" s="10"/>
      <c r="J36" s="10"/>
      <c r="K36" s="10"/>
    </row>
    <row r="37" spans="1:11" s="6" customFormat="1" x14ac:dyDescent="0.3">
      <c r="A37" s="10"/>
      <c r="F37" s="17"/>
      <c r="G37" s="10"/>
      <c r="H37" s="10"/>
      <c r="I37" s="10"/>
      <c r="J37" s="10"/>
      <c r="K37" s="10"/>
    </row>
    <row r="38" spans="1:11" s="6" customFormat="1" x14ac:dyDescent="0.3">
      <c r="A38" s="10"/>
      <c r="F38" s="17"/>
      <c r="G38" s="10"/>
      <c r="H38" s="10"/>
      <c r="I38" s="10"/>
      <c r="J38" s="10"/>
      <c r="K38" s="10"/>
    </row>
    <row r="39" spans="1:11" s="6" customFormat="1" x14ac:dyDescent="0.3">
      <c r="A39" s="10"/>
      <c r="F39" s="17"/>
      <c r="G39" s="10"/>
      <c r="H39" s="10"/>
      <c r="I39" s="10"/>
      <c r="J39" s="10"/>
      <c r="K39" s="10"/>
    </row>
    <row r="40" spans="1:11" s="6" customFormat="1" x14ac:dyDescent="0.3">
      <c r="A40" s="10"/>
      <c r="F40" s="17"/>
      <c r="G40" s="10"/>
      <c r="H40" s="10"/>
      <c r="I40" s="10"/>
      <c r="J40" s="10"/>
      <c r="K40" s="10"/>
    </row>
    <row r="41" spans="1:11" s="6" customFormat="1" x14ac:dyDescent="0.3">
      <c r="A41" s="10"/>
      <c r="B41" s="10"/>
      <c r="C41" s="10"/>
      <c r="D41" s="10"/>
      <c r="E41" s="10"/>
      <c r="F41" s="17"/>
      <c r="G41" s="10"/>
      <c r="H41" s="10"/>
      <c r="I41" s="10"/>
      <c r="J41" s="10"/>
      <c r="K41" s="10"/>
    </row>
    <row r="42" spans="1:11" s="6" customFormat="1" x14ac:dyDescent="0.3">
      <c r="A42" s="10"/>
      <c r="B42" s="10"/>
      <c r="C42" s="10"/>
      <c r="D42" s="10"/>
      <c r="E42" s="10"/>
      <c r="F42" s="17"/>
      <c r="G42" s="10"/>
      <c r="H42" s="10"/>
      <c r="I42" s="10"/>
      <c r="J42" s="10"/>
      <c r="K42" s="10"/>
    </row>
    <row r="43" spans="1:11" s="6" customFormat="1" x14ac:dyDescent="0.3">
      <c r="A43" s="10"/>
      <c r="B43" s="10"/>
      <c r="C43" s="10"/>
      <c r="D43" s="10"/>
      <c r="E43" s="10"/>
      <c r="F43" s="17"/>
      <c r="G43" s="10"/>
      <c r="H43" s="10"/>
      <c r="I43" s="10"/>
      <c r="J43" s="10"/>
      <c r="K43" s="10"/>
    </row>
    <row r="44" spans="1:11" s="6" customFormat="1" x14ac:dyDescent="0.3">
      <c r="A44" s="10"/>
      <c r="B44" s="10"/>
      <c r="C44" s="10"/>
      <c r="D44" s="10"/>
      <c r="E44" s="10"/>
      <c r="F44" s="17"/>
      <c r="G44" s="10"/>
      <c r="H44" s="10"/>
      <c r="I44" s="10"/>
      <c r="J44" s="10"/>
      <c r="K44" s="10"/>
    </row>
    <row r="45" spans="1:11" s="6" customFormat="1" x14ac:dyDescent="0.3">
      <c r="A45" s="10"/>
      <c r="B45" s="10"/>
      <c r="C45" s="10"/>
      <c r="D45" s="10"/>
      <c r="E45" s="10"/>
      <c r="F45" s="17"/>
      <c r="G45" s="10"/>
      <c r="H45" s="10"/>
      <c r="I45" s="10"/>
      <c r="J45" s="10"/>
      <c r="K45" s="10"/>
    </row>
    <row r="46" spans="1:11" s="6" customFormat="1" x14ac:dyDescent="0.3">
      <c r="A46" s="10"/>
      <c r="B46" s="10"/>
      <c r="C46" s="10"/>
      <c r="D46" s="10"/>
      <c r="E46" s="10"/>
      <c r="F46" s="17"/>
      <c r="G46" s="10"/>
      <c r="H46" s="10"/>
      <c r="I46" s="10"/>
      <c r="J46" s="10"/>
      <c r="K46" s="10"/>
    </row>
    <row r="47" spans="1:11" s="6" customFormat="1" x14ac:dyDescent="0.3">
      <c r="A47" s="10"/>
      <c r="B47" s="10"/>
      <c r="C47" s="10"/>
      <c r="D47" s="10"/>
      <c r="E47" s="10"/>
      <c r="F47" s="17"/>
      <c r="G47" s="10"/>
      <c r="H47" s="10"/>
      <c r="I47" s="10"/>
      <c r="J47" s="10"/>
      <c r="K47" s="10"/>
    </row>
    <row r="48" spans="1:11" s="6" customFormat="1" x14ac:dyDescent="0.3">
      <c r="A48" s="10"/>
      <c r="B48" s="10"/>
      <c r="C48" s="10"/>
      <c r="D48" s="10"/>
      <c r="E48" s="10"/>
      <c r="F48" s="17"/>
      <c r="G48" s="10"/>
      <c r="H48" s="10"/>
      <c r="I48" s="10"/>
      <c r="J48" s="10"/>
      <c r="K48" s="10"/>
    </row>
    <row r="49" spans="1:11" s="6" customFormat="1" x14ac:dyDescent="0.3">
      <c r="A49" s="10"/>
      <c r="B49" s="10"/>
      <c r="C49" s="10"/>
      <c r="D49" s="10"/>
      <c r="E49" s="10"/>
      <c r="F49" s="17"/>
      <c r="G49" s="10"/>
      <c r="H49" s="10"/>
      <c r="I49" s="10"/>
      <c r="J49" s="10"/>
      <c r="K49" s="10"/>
    </row>
    <row r="50" spans="1:11" s="6" customFormat="1" x14ac:dyDescent="0.3">
      <c r="A50" s="10"/>
      <c r="B50" s="10"/>
      <c r="C50" s="10"/>
      <c r="D50" s="10"/>
      <c r="E50" s="10"/>
      <c r="F50" s="17"/>
      <c r="G50" s="10"/>
      <c r="H50" s="10"/>
      <c r="I50" s="10"/>
      <c r="J50" s="10"/>
      <c r="K50" s="10"/>
    </row>
  </sheetData>
  <mergeCells count="3">
    <mergeCell ref="B7:K7"/>
    <mergeCell ref="A8:K8"/>
    <mergeCell ref="A13:E13"/>
  </mergeCells>
  <phoneticPr fontId="11" type="noConversion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2023-10-17T08:48:42Z</dcterms:modified>
</cp:coreProperties>
</file>