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NOIEMBRIE 2020" sheetId="1" r:id="rId1"/>
  </sheets>
  <definedNames>
    <definedName name="_xlnm._FilterDatabase" localSheetId="0" hidden="1">'NOIEMBRIE 2020'!$B$1:$B$196</definedName>
  </definedNames>
  <calcPr fullCalcOnLoad="1"/>
</workbook>
</file>

<file path=xl/sharedStrings.xml><?xml version="1.0" encoding="utf-8"?>
<sst xmlns="http://schemas.openxmlformats.org/spreadsheetml/2006/main" count="524" uniqueCount="163">
  <si>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</si>
  <si>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</si>
  <si>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</si>
  <si>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</si>
  <si>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</si>
  <si>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</si>
  <si>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</si>
  <si>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</si>
  <si>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</si>
  <si>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</si>
  <si>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</si>
  <si>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</si>
  <si>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</si>
  <si>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</si>
  <si>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</si>
  <si>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</si>
  <si>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</si>
  <si>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</si>
  <si>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</si>
  <si>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</si>
  <si>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</si>
  <si>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</si>
  <si>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</si>
  <si>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</si>
  <si>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</si>
  <si>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</si>
  <si>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</si>
  <si>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</si>
  <si>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</si>
  <si>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</si>
  <si>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</si>
  <si>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</si>
  <si>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</si>
  <si>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</si>
  <si>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</si>
  <si>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</si>
  <si>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</si>
  <si>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</si>
  <si>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</si>
  <si>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</si>
  <si>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</si>
  <si>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</si>
  <si>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</si>
  <si>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</si>
  <si>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</si>
  <si>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</si>
  <si>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</si>
  <si>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</si>
  <si>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</si>
  <si>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</si>
  <si>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Total plati trimestrul III</t>
  </si>
  <si>
    <t>+/- trim. III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</si>
  <si>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</si>
  <si>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</si>
  <si>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</si>
  <si>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</si>
  <si>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</si>
  <si>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</si>
  <si>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</si>
  <si>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</si>
  <si>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</si>
  <si>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</si>
  <si>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</si>
  <si>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</si>
  <si>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</si>
  <si>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</si>
  <si>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</si>
  <si>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</si>
  <si>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</si>
  <si>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</si>
  <si>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</si>
  <si>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</si>
  <si>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</si>
  <si>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</si>
  <si>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Boala POMPE</t>
  </si>
  <si>
    <t>Plati iulie 2020</t>
  </si>
  <si>
    <t>Plati august 2020</t>
  </si>
  <si>
    <t>Plati septembrie 2020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</si>
  <si>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</si>
  <si>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</si>
  <si>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</si>
  <si>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</si>
  <si>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</si>
  <si>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Mucopolizaharidoza (Sindro MORQUIO)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</si>
  <si>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</si>
  <si>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</si>
  <si>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</si>
  <si>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</si>
  <si>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</si>
  <si>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</si>
  <si>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</si>
  <si>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</si>
  <si>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</si>
  <si>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</si>
  <si>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</si>
  <si>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</si>
  <si>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</si>
  <si>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</si>
  <si>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</si>
  <si>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</si>
  <si>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</si>
  <si>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</si>
  <si>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</si>
  <si>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</si>
  <si>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</si>
  <si>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</si>
  <si>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</si>
  <si>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</si>
  <si>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</si>
  <si>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</si>
  <si>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</si>
  <si>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</si>
  <si>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</si>
  <si>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</si>
  <si>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</si>
  <si>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</si>
  <si>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</si>
  <si>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</si>
  <si>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</si>
  <si>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</si>
  <si>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</si>
  <si>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</si>
  <si>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</si>
  <si>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cardiologie interventionala malformatii cardiace adulti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</si>
  <si>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</si>
  <si>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</si>
  <si>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</si>
  <si>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</si>
  <si>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</si>
  <si>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</si>
  <si>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</si>
  <si>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</si>
  <si>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</si>
  <si>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</si>
  <si>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</si>
  <si>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</si>
  <si>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</si>
  <si>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</si>
  <si>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</si>
  <si>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continua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</si>
  <si>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</si>
  <si>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</si>
  <si>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pompe de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</si>
  <si>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</si>
  <si>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</si>
  <si>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</si>
  <si>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</si>
  <si>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</si>
  <si>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</si>
  <si>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</si>
  <si>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</si>
  <si>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</si>
  <si>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</si>
  <si>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(TPP1)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</si>
  <si>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</si>
  <si>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</si>
  <si>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</si>
  <si>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</si>
  <si>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</si>
  <si>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 (URGENTA)</t>
  </si>
  <si>
    <t>SC MEDEUROPA  SRL</t>
  </si>
  <si>
    <t xml:space="preserve">DECONTARI  PNS - PENTRU ANUL 2020 </t>
  </si>
  <si>
    <t>Plati noiembrie 2020- LEI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</si>
</sst>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/>
    </xf>
    <xf numFmtId="4" fontId="48" fillId="0" borderId="0" xfId="57" applyNumberFormat="1" applyFont="1" applyFill="1" applyAlignment="1">
      <alignment vertical="center"/>
      <protection/>
    </xf>
    <xf numFmtId="4" fontId="48" fillId="0" borderId="10" xfId="57" applyNumberFormat="1" applyFont="1" applyFill="1" applyBorder="1" applyAlignment="1">
      <alignment horizontal="center" vertical="center" wrapText="1"/>
      <protection/>
    </xf>
    <xf numFmtId="4" fontId="48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4" fontId="48" fillId="0" borderId="10" xfId="57" applyNumberFormat="1" applyFont="1" applyFill="1" applyBorder="1" applyAlignment="1">
      <alignment horizontal="center" vertical="center"/>
      <protection/>
    </xf>
    <xf numFmtId="4" fontId="47" fillId="0" borderId="10" xfId="57" applyNumberFormat="1" applyFont="1" applyFill="1" applyBorder="1" applyAlignment="1">
      <alignment horizontal="center" vertical="center"/>
      <protection/>
    </xf>
    <xf numFmtId="4" fontId="48" fillId="0" borderId="10" xfId="0" applyNumberFormat="1" applyFont="1" applyFill="1" applyBorder="1" applyAlignment="1">
      <alignment horizontal="center" vertical="center" wrapText="1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" sqref="H5"/>
    </sheetView>
  </sheetViews>
  <sheetFormatPr defaultColWidth="9.140625" defaultRowHeight="15"/>
  <cols>
    <col min="1" max="1" width="46.00390625" style="24" customWidth="1"/>
    <col min="2" max="2" width="46.28125" style="5" customWidth="1"/>
    <col min="3" max="3" width="18.421875" style="6" hidden="1" customWidth="1"/>
    <col min="4" max="4" width="17.7109375" style="6" hidden="1" customWidth="1"/>
    <col min="5" max="5" width="18.421875" style="6" hidden="1" customWidth="1"/>
    <col min="6" max="6" width="17.8515625" style="6" hidden="1" customWidth="1"/>
    <col min="7" max="7" width="18.421875" style="6" hidden="1" customWidth="1"/>
    <col min="8" max="8" width="28.8515625" style="25" customWidth="1"/>
    <col min="9" max="16384" width="9.140625" style="7" customWidth="1"/>
  </cols>
  <sheetData>
    <row r="1" spans="1:2" ht="15.75">
      <c r="A1" s="22"/>
      <c r="B1" s="1"/>
    </row>
    <row r="2" spans="1:2" ht="15.75">
      <c r="A2" s="22"/>
      <c r="B2" s="1"/>
    </row>
    <row r="3" spans="1:8" ht="33" customHeight="1">
      <c r="A3" s="16" t="s">
        <v>161</v>
      </c>
      <c r="B3" s="16"/>
      <c r="C3" s="16"/>
      <c r="D3" s="16"/>
      <c r="H3" s="26"/>
    </row>
    <row r="5" spans="1:8" s="9" customFormat="1" ht="36" customHeight="1">
      <c r="A5" s="23" t="s">
        <v>10</v>
      </c>
      <c r="B5" s="2" t="s">
        <v>0</v>
      </c>
      <c r="C5" s="2" t="s">
        <v>75</v>
      </c>
      <c r="D5" s="2" t="s">
        <v>76</v>
      </c>
      <c r="E5" s="2" t="s">
        <v>77</v>
      </c>
      <c r="F5" s="8" t="s">
        <v>50</v>
      </c>
      <c r="G5" s="15" t="s">
        <v>51</v>
      </c>
      <c r="H5" s="27" t="s">
        <v>162</v>
      </c>
    </row>
    <row r="6" spans="1:8" ht="36.75" customHeight="1">
      <c r="A6" s="34" t="s">
        <v>70</v>
      </c>
      <c r="B6" s="2" t="s">
        <v>17</v>
      </c>
      <c r="C6" s="11">
        <f aca="true" t="shared" si="0" ref="C6:H6">C7+C8+C9+C10+C11+C12+C13+C14+C15</f>
        <v>6169444.31</v>
      </c>
      <c r="D6" s="11">
        <f t="shared" si="0"/>
        <v>5772429.49</v>
      </c>
      <c r="E6" s="11">
        <f t="shared" si="0"/>
        <v>3439337.58</v>
      </c>
      <c r="F6" s="11">
        <f t="shared" si="0"/>
        <v>15381211.379999999</v>
      </c>
      <c r="G6" s="11" t="e">
        <f t="shared" si="0"/>
        <v>#REF!</v>
      </c>
      <c r="H6" s="28">
        <f t="shared" si="0"/>
        <v>9322970.33</v>
      </c>
    </row>
    <row r="7" spans="1:8" ht="38.25" customHeight="1">
      <c r="A7" s="35"/>
      <c r="B7" s="3" t="s">
        <v>62</v>
      </c>
      <c r="C7" s="12">
        <v>0</v>
      </c>
      <c r="D7" s="12">
        <v>268844.14</v>
      </c>
      <c r="E7" s="18">
        <v>323071.53</v>
      </c>
      <c r="F7" s="12">
        <f aca="true" t="shared" si="1" ref="F7:F15">C7+D7+E7</f>
        <v>591915.67</v>
      </c>
      <c r="G7" s="12" t="e">
        <f>#REF!-F7</f>
        <v>#REF!</v>
      </c>
      <c r="H7" s="29">
        <v>0</v>
      </c>
    </row>
    <row r="8" spans="1:8" ht="63" customHeight="1">
      <c r="A8" s="35"/>
      <c r="B8" s="3" t="s">
        <v>65</v>
      </c>
      <c r="C8" s="12">
        <v>188842.5</v>
      </c>
      <c r="D8" s="12">
        <v>0</v>
      </c>
      <c r="E8" s="12">
        <v>0</v>
      </c>
      <c r="F8" s="12">
        <f t="shared" si="1"/>
        <v>188842.5</v>
      </c>
      <c r="G8" s="12" t="e">
        <f>#REF!-F8</f>
        <v>#REF!</v>
      </c>
      <c r="H8" s="29">
        <v>791995.64</v>
      </c>
    </row>
    <row r="9" spans="1:8" ht="27.75" customHeight="1">
      <c r="A9" s="35"/>
      <c r="B9" s="13" t="s">
        <v>1</v>
      </c>
      <c r="C9" s="12">
        <v>242087.91</v>
      </c>
      <c r="D9" s="12">
        <v>212033.34</v>
      </c>
      <c r="E9" s="12">
        <v>891097.89</v>
      </c>
      <c r="F9" s="12">
        <f t="shared" si="1"/>
        <v>1345219.1400000001</v>
      </c>
      <c r="G9" s="12" t="e">
        <f>#REF!-F9</f>
        <v>#REF!</v>
      </c>
      <c r="H9" s="29">
        <v>386924.71</v>
      </c>
    </row>
    <row r="10" spans="1:8" ht="42" customHeight="1">
      <c r="A10" s="35"/>
      <c r="B10" s="3" t="s">
        <v>63</v>
      </c>
      <c r="C10" s="12">
        <v>1553198.58</v>
      </c>
      <c r="D10" s="12">
        <v>1334392.26</v>
      </c>
      <c r="E10" s="18">
        <v>1016416.23</v>
      </c>
      <c r="F10" s="12">
        <f t="shared" si="1"/>
        <v>3904007.07</v>
      </c>
      <c r="G10" s="12" t="e">
        <f>#REF!-F10</f>
        <v>#REF!</v>
      </c>
      <c r="H10" s="29">
        <v>2095277.49</v>
      </c>
    </row>
    <row r="11" spans="1:8" ht="51.75" customHeight="1">
      <c r="A11" s="35"/>
      <c r="B11" s="3" t="s">
        <v>64</v>
      </c>
      <c r="C11" s="12">
        <v>1246435.71</v>
      </c>
      <c r="D11" s="12">
        <v>692936.87</v>
      </c>
      <c r="E11" s="12">
        <v>0</v>
      </c>
      <c r="F11" s="12">
        <f t="shared" si="1"/>
        <v>1939372.58</v>
      </c>
      <c r="G11" s="12" t="e">
        <f>#REF!-F11</f>
        <v>#REF!</v>
      </c>
      <c r="H11" s="29">
        <v>165299.6</v>
      </c>
    </row>
    <row r="12" spans="1:8" ht="57" customHeight="1">
      <c r="A12" s="35"/>
      <c r="B12" s="3" t="s">
        <v>66</v>
      </c>
      <c r="C12" s="12">
        <v>566590.71</v>
      </c>
      <c r="D12" s="12">
        <v>1005577.48</v>
      </c>
      <c r="E12" s="12">
        <v>1208751.93</v>
      </c>
      <c r="F12" s="12">
        <f t="shared" si="1"/>
        <v>2780920.12</v>
      </c>
      <c r="G12" s="12" t="e">
        <f>#REF!-F12</f>
        <v>#REF!</v>
      </c>
      <c r="H12" s="29">
        <v>1987562.84</v>
      </c>
    </row>
    <row r="13" spans="1:8" ht="37.5" customHeight="1">
      <c r="A13" s="35"/>
      <c r="B13" s="3" t="s">
        <v>67</v>
      </c>
      <c r="C13" s="12">
        <v>1592838.8</v>
      </c>
      <c r="D13" s="12">
        <v>2186967.66</v>
      </c>
      <c r="E13" s="12">
        <v>0</v>
      </c>
      <c r="F13" s="12">
        <f t="shared" si="1"/>
        <v>3779806.46</v>
      </c>
      <c r="G13" s="12" t="e">
        <f>#REF!-F13</f>
        <v>#REF!</v>
      </c>
      <c r="H13" s="29">
        <v>1783979.46</v>
      </c>
    </row>
    <row r="14" spans="1:8" ht="40.5" customHeight="1">
      <c r="A14" s="35"/>
      <c r="B14" s="3" t="s">
        <v>68</v>
      </c>
      <c r="C14" s="12">
        <v>409911.5</v>
      </c>
      <c r="D14" s="12">
        <v>71677.74</v>
      </c>
      <c r="E14" s="12">
        <v>0</v>
      </c>
      <c r="F14" s="12">
        <f t="shared" si="1"/>
        <v>481589.24</v>
      </c>
      <c r="G14" s="12" t="e">
        <f>#REF!-F14</f>
        <v>#REF!</v>
      </c>
      <c r="H14" s="29">
        <v>0</v>
      </c>
    </row>
    <row r="15" spans="1:8" ht="36.75" customHeight="1">
      <c r="A15" s="35"/>
      <c r="B15" s="3" t="s">
        <v>69</v>
      </c>
      <c r="C15" s="12">
        <v>369538.6</v>
      </c>
      <c r="D15" s="12">
        <v>0</v>
      </c>
      <c r="E15" s="12">
        <v>0</v>
      </c>
      <c r="F15" s="12">
        <f t="shared" si="1"/>
        <v>369538.6</v>
      </c>
      <c r="G15" s="12" t="e">
        <f>#REF!-F15</f>
        <v>#REF!</v>
      </c>
      <c r="H15" s="29">
        <v>2111930.59</v>
      </c>
    </row>
    <row r="16" spans="1:8" ht="21.75" customHeight="1">
      <c r="A16" s="35"/>
      <c r="B16" s="2" t="s">
        <v>2</v>
      </c>
      <c r="C16" s="11">
        <f aca="true" t="shared" si="2" ref="C16:H16">C17+C18+C19+C20+C21+C22+C23</f>
        <v>183129.15</v>
      </c>
      <c r="D16" s="11">
        <f t="shared" si="2"/>
        <v>219378.15</v>
      </c>
      <c r="E16" s="11">
        <f t="shared" si="2"/>
        <v>433375.44</v>
      </c>
      <c r="F16" s="11">
        <f t="shared" si="2"/>
        <v>835882.7400000001</v>
      </c>
      <c r="G16" s="11" t="e">
        <f t="shared" si="2"/>
        <v>#REF!</v>
      </c>
      <c r="H16" s="28">
        <f t="shared" si="2"/>
        <v>736496.65</v>
      </c>
    </row>
    <row r="17" spans="1:8" ht="36" customHeight="1">
      <c r="A17" s="35"/>
      <c r="B17" s="3" t="s">
        <v>62</v>
      </c>
      <c r="C17" s="12">
        <v>6919.76</v>
      </c>
      <c r="D17" s="12">
        <v>57279.02</v>
      </c>
      <c r="E17" s="12">
        <v>31456.55</v>
      </c>
      <c r="F17" s="12">
        <f>C17+D17+E17</f>
        <v>95655.33</v>
      </c>
      <c r="G17" s="12" t="e">
        <f>#REF!-F17</f>
        <v>#REF!</v>
      </c>
      <c r="H17" s="29">
        <v>0</v>
      </c>
    </row>
    <row r="18" spans="1:8" ht="28.5" customHeight="1">
      <c r="A18" s="35"/>
      <c r="B18" s="3" t="s">
        <v>1</v>
      </c>
      <c r="C18" s="12">
        <v>4538.76</v>
      </c>
      <c r="D18" s="12">
        <v>0</v>
      </c>
      <c r="E18" s="12">
        <v>98591.81</v>
      </c>
      <c r="F18" s="12">
        <f>C18+D18+E18</f>
        <v>103130.56999999999</v>
      </c>
      <c r="G18" s="12" t="e">
        <f>#REF!-F18</f>
        <v>#REF!</v>
      </c>
      <c r="H18" s="29">
        <v>44086.14</v>
      </c>
    </row>
    <row r="19" spans="1:8" ht="47.25" customHeight="1">
      <c r="A19" s="35"/>
      <c r="B19" s="3" t="s">
        <v>63</v>
      </c>
      <c r="C19" s="12">
        <v>171670.63</v>
      </c>
      <c r="D19" s="12">
        <v>162099.13</v>
      </c>
      <c r="E19" s="12">
        <v>303327.08</v>
      </c>
      <c r="F19" s="12">
        <f>C19+D19+E19</f>
        <v>637096.8400000001</v>
      </c>
      <c r="G19" s="12" t="e">
        <f>#REF!-F19</f>
        <v>#REF!</v>
      </c>
      <c r="H19" s="29">
        <v>692410.51</v>
      </c>
    </row>
    <row r="20" spans="1:8" ht="36" customHeight="1">
      <c r="A20" s="35"/>
      <c r="B20" s="3" t="s">
        <v>67</v>
      </c>
      <c r="C20" s="12">
        <v>0</v>
      </c>
      <c r="D20" s="12">
        <v>0</v>
      </c>
      <c r="E20" s="12">
        <v>0</v>
      </c>
      <c r="F20" s="12">
        <f>C20+D20+E20</f>
        <v>0</v>
      </c>
      <c r="G20" s="12" t="e">
        <f>#REF!-F20</f>
        <v>#REF!</v>
      </c>
      <c r="H20" s="29">
        <v>0</v>
      </c>
    </row>
    <row r="21" spans="1:8" ht="52.5" customHeight="1">
      <c r="A21" s="35"/>
      <c r="B21" s="3" t="s">
        <v>66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29">
        <v>0</v>
      </c>
    </row>
    <row r="22" spans="1:8" ht="45" customHeight="1">
      <c r="A22" s="35"/>
      <c r="B22" s="3" t="s">
        <v>64</v>
      </c>
      <c r="C22" s="12">
        <v>0</v>
      </c>
      <c r="D22" s="12">
        <v>0</v>
      </c>
      <c r="E22" s="12">
        <v>0</v>
      </c>
      <c r="F22" s="12">
        <f>C22+D22+E22</f>
        <v>0</v>
      </c>
      <c r="G22" s="12" t="e">
        <f>#REF!-F22</f>
        <v>#REF!</v>
      </c>
      <c r="H22" s="29">
        <v>0</v>
      </c>
    </row>
    <row r="23" spans="1:8" ht="54" customHeight="1">
      <c r="A23" s="35"/>
      <c r="B23" s="3" t="s">
        <v>69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29">
        <v>0</v>
      </c>
    </row>
    <row r="24" spans="1:8" ht="28.5" customHeight="1">
      <c r="A24" s="35"/>
      <c r="B24" s="2" t="s">
        <v>18</v>
      </c>
      <c r="C24" s="11">
        <f aca="true" t="shared" si="3" ref="C24:H24">C25+C26+C27+C28</f>
        <v>0</v>
      </c>
      <c r="D24" s="11">
        <f>D25+D26+D27+D28</f>
        <v>0</v>
      </c>
      <c r="E24" s="11">
        <f t="shared" si="3"/>
        <v>0</v>
      </c>
      <c r="F24" s="11">
        <f t="shared" si="3"/>
        <v>0</v>
      </c>
      <c r="G24" s="11" t="e">
        <f t="shared" si="3"/>
        <v>#REF!</v>
      </c>
      <c r="H24" s="28">
        <f t="shared" si="3"/>
        <v>0</v>
      </c>
    </row>
    <row r="25" spans="1:8" ht="51" customHeight="1">
      <c r="A25" s="35"/>
      <c r="B25" s="3" t="s">
        <v>62</v>
      </c>
      <c r="C25" s="12">
        <v>0</v>
      </c>
      <c r="D25" s="12">
        <v>0</v>
      </c>
      <c r="E25" s="12">
        <v>0</v>
      </c>
      <c r="F25" s="12">
        <f>C25+D25+E25</f>
        <v>0</v>
      </c>
      <c r="G25" s="12" t="e">
        <f>#REF!-F25</f>
        <v>#REF!</v>
      </c>
      <c r="H25" s="29">
        <v>0</v>
      </c>
    </row>
    <row r="26" spans="1:8" ht="28.5" customHeight="1">
      <c r="A26" s="35"/>
      <c r="B26" s="3" t="s">
        <v>1</v>
      </c>
      <c r="C26" s="12">
        <v>0</v>
      </c>
      <c r="D26" s="12">
        <v>0</v>
      </c>
      <c r="E26" s="12">
        <v>0</v>
      </c>
      <c r="F26" s="12">
        <f>C26+D26+E26</f>
        <v>0</v>
      </c>
      <c r="G26" s="12" t="e">
        <f>#REF!-F26</f>
        <v>#REF!</v>
      </c>
      <c r="H26" s="29">
        <v>0</v>
      </c>
    </row>
    <row r="27" spans="1:8" ht="45" customHeight="1">
      <c r="A27" s="35"/>
      <c r="B27" s="3" t="s">
        <v>64</v>
      </c>
      <c r="C27" s="12">
        <v>0</v>
      </c>
      <c r="D27" s="12">
        <v>0</v>
      </c>
      <c r="E27" s="12">
        <v>0</v>
      </c>
      <c r="F27" s="12">
        <f>C27+D27+E27</f>
        <v>0</v>
      </c>
      <c r="G27" s="12" t="e">
        <f>#REF!-F27</f>
        <v>#REF!</v>
      </c>
      <c r="H27" s="29">
        <v>0</v>
      </c>
    </row>
    <row r="28" spans="1:8" ht="51.75" customHeight="1">
      <c r="A28" s="35"/>
      <c r="B28" s="3" t="s">
        <v>69</v>
      </c>
      <c r="C28" s="12">
        <v>0</v>
      </c>
      <c r="D28" s="12">
        <v>0</v>
      </c>
      <c r="E28" s="12">
        <v>0</v>
      </c>
      <c r="F28" s="12">
        <f>C28+D28+E28</f>
        <v>0</v>
      </c>
      <c r="G28" s="12" t="e">
        <f>#REF!-F28</f>
        <v>#REF!</v>
      </c>
      <c r="H28" s="29">
        <v>0</v>
      </c>
    </row>
    <row r="29" spans="1:8" ht="27" customHeight="1">
      <c r="A29" s="36"/>
      <c r="B29" s="2" t="s">
        <v>8</v>
      </c>
      <c r="C29" s="11">
        <f aca="true" t="shared" si="4" ref="C29:H29">C24+C16+C6</f>
        <v>6352573.46</v>
      </c>
      <c r="D29" s="11">
        <f t="shared" si="4"/>
        <v>5991807.640000001</v>
      </c>
      <c r="E29" s="11">
        <f t="shared" si="4"/>
        <v>3872713.02</v>
      </c>
      <c r="F29" s="11">
        <f t="shared" si="4"/>
        <v>16217094.12</v>
      </c>
      <c r="G29" s="11" t="e">
        <f t="shared" si="4"/>
        <v>#REF!</v>
      </c>
      <c r="H29" s="28">
        <f t="shared" si="4"/>
        <v>10059466.98</v>
      </c>
    </row>
    <row r="30" spans="1:8" ht="39" customHeight="1">
      <c r="A30" s="34" t="s">
        <v>11</v>
      </c>
      <c r="B30" s="2" t="s">
        <v>19</v>
      </c>
      <c r="C30" s="11">
        <f aca="true" t="shared" si="5" ref="C30:H30">C31+C32+C33</f>
        <v>0</v>
      </c>
      <c r="D30" s="11">
        <f t="shared" si="5"/>
        <v>47436.77</v>
      </c>
      <c r="E30" s="11">
        <f t="shared" si="5"/>
        <v>50877.17</v>
      </c>
      <c r="F30" s="11">
        <f t="shared" si="5"/>
        <v>98313.94</v>
      </c>
      <c r="G30" s="11" t="e">
        <f t="shared" si="5"/>
        <v>#REF!</v>
      </c>
      <c r="H30" s="28">
        <f t="shared" si="5"/>
        <v>24566</v>
      </c>
    </row>
    <row r="31" spans="1:8" ht="28.5" customHeight="1">
      <c r="A31" s="35"/>
      <c r="B31" s="3" t="s">
        <v>3</v>
      </c>
      <c r="C31" s="12">
        <v>0</v>
      </c>
      <c r="D31" s="12">
        <v>0</v>
      </c>
      <c r="E31" s="12">
        <v>7515.25</v>
      </c>
      <c r="F31" s="12">
        <f>C31+D31+E31</f>
        <v>7515.25</v>
      </c>
      <c r="G31" s="12" t="e">
        <f>#REF!-F31</f>
        <v>#REF!</v>
      </c>
      <c r="H31" s="29">
        <v>0</v>
      </c>
    </row>
    <row r="32" spans="1:8" ht="33.75" customHeight="1">
      <c r="A32" s="35"/>
      <c r="B32" s="3" t="s">
        <v>20</v>
      </c>
      <c r="C32" s="12">
        <v>0</v>
      </c>
      <c r="D32" s="12">
        <v>0</v>
      </c>
      <c r="E32" s="12">
        <v>5148.12</v>
      </c>
      <c r="F32" s="12">
        <f>C32+D32+E32</f>
        <v>5148.12</v>
      </c>
      <c r="G32" s="12" t="e">
        <f>#REF!-F32</f>
        <v>#REF!</v>
      </c>
      <c r="H32" s="29">
        <v>0</v>
      </c>
    </row>
    <row r="33" spans="1:8" ht="33.75" customHeight="1">
      <c r="A33" s="35"/>
      <c r="B33" s="3" t="s">
        <v>21</v>
      </c>
      <c r="C33" s="12">
        <v>0</v>
      </c>
      <c r="D33" s="12">
        <v>47436.77</v>
      </c>
      <c r="E33" s="12">
        <v>38213.8</v>
      </c>
      <c r="F33" s="12">
        <f>C33+D33+E33</f>
        <v>85650.57</v>
      </c>
      <c r="G33" s="12" t="e">
        <f>#REF!-F33</f>
        <v>#REF!</v>
      </c>
      <c r="H33" s="29">
        <v>24566</v>
      </c>
    </row>
    <row r="34" spans="1:8" ht="37.5" customHeight="1">
      <c r="A34" s="35"/>
      <c r="B34" s="2" t="s">
        <v>24</v>
      </c>
      <c r="C34" s="11">
        <f aca="true" t="shared" si="6" ref="C34:H34">C35+C36</f>
        <v>10863.33</v>
      </c>
      <c r="D34" s="11">
        <f t="shared" si="6"/>
        <v>14956.12</v>
      </c>
      <c r="E34" s="11">
        <f t="shared" si="6"/>
        <v>0</v>
      </c>
      <c r="F34" s="11">
        <f t="shared" si="6"/>
        <v>25819.45</v>
      </c>
      <c r="G34" s="11" t="e">
        <f t="shared" si="6"/>
        <v>#REF!</v>
      </c>
      <c r="H34" s="28">
        <f t="shared" si="6"/>
        <v>14120.890000000001</v>
      </c>
    </row>
    <row r="35" spans="1:8" ht="28.5" customHeight="1">
      <c r="A35" s="35"/>
      <c r="B35" s="3" t="s">
        <v>3</v>
      </c>
      <c r="C35" s="12">
        <v>10863.33</v>
      </c>
      <c r="D35" s="12">
        <v>14956.12</v>
      </c>
      <c r="E35" s="12">
        <v>0</v>
      </c>
      <c r="F35" s="12">
        <f>C35+D35+E35</f>
        <v>25819.45</v>
      </c>
      <c r="G35" s="12" t="e">
        <f>#REF!-F35</f>
        <v>#REF!</v>
      </c>
      <c r="H35" s="29">
        <v>14076.35</v>
      </c>
    </row>
    <row r="36" spans="1:8" ht="32.25" customHeight="1">
      <c r="A36" s="35"/>
      <c r="B36" s="3" t="s">
        <v>20</v>
      </c>
      <c r="C36" s="12">
        <v>0</v>
      </c>
      <c r="D36" s="12">
        <v>0</v>
      </c>
      <c r="E36" s="12">
        <v>0</v>
      </c>
      <c r="F36" s="12">
        <f>C36+D36+E36</f>
        <v>0</v>
      </c>
      <c r="G36" s="12" t="e">
        <f>#REF!-F36</f>
        <v>#REF!</v>
      </c>
      <c r="H36" s="29">
        <v>44.54</v>
      </c>
    </row>
    <row r="37" spans="1:8" ht="28.5" customHeight="1">
      <c r="A37" s="35"/>
      <c r="B37" s="2" t="s">
        <v>26</v>
      </c>
      <c r="C37" s="11">
        <f>C38</f>
        <v>0</v>
      </c>
      <c r="D37" s="11">
        <f>D38</f>
        <v>0</v>
      </c>
      <c r="E37" s="11">
        <f>E38</f>
        <v>0</v>
      </c>
      <c r="F37" s="12">
        <f>C37+D37+E37</f>
        <v>0</v>
      </c>
      <c r="G37" s="12" t="e">
        <f>#REF!-F37</f>
        <v>#REF!</v>
      </c>
      <c r="H37" s="28">
        <f>H38</f>
        <v>0</v>
      </c>
    </row>
    <row r="38" spans="1:8" ht="42.75" customHeight="1">
      <c r="A38" s="35"/>
      <c r="B38" s="3" t="s">
        <v>21</v>
      </c>
      <c r="C38" s="12">
        <v>0</v>
      </c>
      <c r="D38" s="12">
        <v>0</v>
      </c>
      <c r="E38" s="12">
        <v>0</v>
      </c>
      <c r="F38" s="12">
        <f>C38+D38+E38</f>
        <v>0</v>
      </c>
      <c r="G38" s="12" t="e">
        <f>#REF!-F38</f>
        <v>#REF!</v>
      </c>
      <c r="H38" s="29">
        <v>0</v>
      </c>
    </row>
    <row r="39" spans="1:8" ht="30" customHeight="1">
      <c r="A39" s="35"/>
      <c r="B39" s="2" t="s">
        <v>49</v>
      </c>
      <c r="C39" s="11">
        <f aca="true" t="shared" si="7" ref="C39:H39">C42+C40+C41</f>
        <v>0</v>
      </c>
      <c r="D39" s="11">
        <f t="shared" si="7"/>
        <v>0</v>
      </c>
      <c r="E39" s="11">
        <f t="shared" si="7"/>
        <v>0</v>
      </c>
      <c r="F39" s="11">
        <f t="shared" si="7"/>
        <v>0</v>
      </c>
      <c r="G39" s="11" t="e">
        <f t="shared" si="7"/>
        <v>#REF!</v>
      </c>
      <c r="H39" s="28">
        <f t="shared" si="7"/>
        <v>15723.52</v>
      </c>
    </row>
    <row r="40" spans="1:8" ht="30.75" customHeight="1">
      <c r="A40" s="35"/>
      <c r="B40" s="3" t="s">
        <v>3</v>
      </c>
      <c r="C40" s="12">
        <v>0</v>
      </c>
      <c r="D40" s="12">
        <v>0</v>
      </c>
      <c r="E40" s="12">
        <v>0</v>
      </c>
      <c r="F40" s="12">
        <f>C40+D40+E40</f>
        <v>0</v>
      </c>
      <c r="G40" s="12" t="e">
        <f>#REF!-F40</f>
        <v>#REF!</v>
      </c>
      <c r="H40" s="29">
        <v>2573.98</v>
      </c>
    </row>
    <row r="41" spans="1:8" ht="29.25" customHeight="1">
      <c r="A41" s="35"/>
      <c r="B41" s="3" t="s">
        <v>20</v>
      </c>
      <c r="C41" s="12">
        <v>0</v>
      </c>
      <c r="D41" s="12">
        <v>0</v>
      </c>
      <c r="E41" s="12">
        <v>0</v>
      </c>
      <c r="F41" s="12">
        <f>C41+D41+E41</f>
        <v>0</v>
      </c>
      <c r="G41" s="12" t="e">
        <f>#REF!-F41</f>
        <v>#REF!</v>
      </c>
      <c r="H41" s="29">
        <v>6558.75</v>
      </c>
    </row>
    <row r="42" spans="1:8" ht="42.75" customHeight="1">
      <c r="A42" s="35"/>
      <c r="B42" s="3" t="s">
        <v>21</v>
      </c>
      <c r="C42" s="12">
        <v>0</v>
      </c>
      <c r="D42" s="12">
        <v>0</v>
      </c>
      <c r="E42" s="12">
        <v>0</v>
      </c>
      <c r="F42" s="12">
        <f>C42+D42+E42</f>
        <v>0</v>
      </c>
      <c r="G42" s="12" t="e">
        <f>#REF!-F42</f>
        <v>#REF!</v>
      </c>
      <c r="H42" s="29">
        <v>6590.79</v>
      </c>
    </row>
    <row r="43" spans="1:8" ht="28.5" customHeight="1">
      <c r="A43" s="36"/>
      <c r="B43" s="2" t="s">
        <v>8</v>
      </c>
      <c r="C43" s="11">
        <f aca="true" t="shared" si="8" ref="C43:H43">C34+C30+C37+C39</f>
        <v>10863.33</v>
      </c>
      <c r="D43" s="11">
        <f t="shared" si="8"/>
        <v>62392.89</v>
      </c>
      <c r="E43" s="11">
        <f t="shared" si="8"/>
        <v>50877.17</v>
      </c>
      <c r="F43" s="11">
        <f t="shared" si="8"/>
        <v>124133.39</v>
      </c>
      <c r="G43" s="11" t="e">
        <f t="shared" si="8"/>
        <v>#REF!</v>
      </c>
      <c r="H43" s="28">
        <f t="shared" si="8"/>
        <v>54410.41</v>
      </c>
    </row>
    <row r="44" spans="1:8" ht="28.5" customHeight="1">
      <c r="A44" s="34" t="s">
        <v>12</v>
      </c>
      <c r="B44" s="3" t="s">
        <v>22</v>
      </c>
      <c r="C44" s="12">
        <v>593160.89</v>
      </c>
      <c r="D44" s="12">
        <v>1548533.79</v>
      </c>
      <c r="E44" s="12">
        <v>7647928.02</v>
      </c>
      <c r="F44" s="12">
        <f aca="true" t="shared" si="9" ref="F44:F49">C44+D44+E44</f>
        <v>9789622.7</v>
      </c>
      <c r="G44" s="12" t="e">
        <f>#REF!-F44</f>
        <v>#REF!</v>
      </c>
      <c r="H44" s="29">
        <v>5704215.34</v>
      </c>
    </row>
    <row r="45" spans="1:8" ht="28.5" customHeight="1">
      <c r="A45" s="35"/>
      <c r="B45" s="3" t="s">
        <v>23</v>
      </c>
      <c r="C45" s="11">
        <v>3627490.35</v>
      </c>
      <c r="D45" s="12">
        <v>0</v>
      </c>
      <c r="E45" s="12">
        <v>1946552.48</v>
      </c>
      <c r="F45" s="12">
        <f t="shared" si="9"/>
        <v>5574042.83</v>
      </c>
      <c r="G45" s="12" t="e">
        <f>#REF!-F45</f>
        <v>#REF!</v>
      </c>
      <c r="H45" s="29">
        <v>0</v>
      </c>
    </row>
    <row r="46" spans="1:8" ht="28.5" customHeight="1">
      <c r="A46" s="35"/>
      <c r="B46" s="3" t="s">
        <v>24</v>
      </c>
      <c r="C46" s="12">
        <v>1713597.85</v>
      </c>
      <c r="D46" s="12">
        <v>657367.92</v>
      </c>
      <c r="E46" s="12">
        <v>0</v>
      </c>
      <c r="F46" s="12">
        <f t="shared" si="9"/>
        <v>2370965.77</v>
      </c>
      <c r="G46" s="12" t="e">
        <f>#REF!-F46</f>
        <v>#REF!</v>
      </c>
      <c r="H46" s="29">
        <v>0</v>
      </c>
    </row>
    <row r="47" spans="1:8" ht="28.5" customHeight="1">
      <c r="A47" s="35"/>
      <c r="B47" s="3" t="s">
        <v>17</v>
      </c>
      <c r="C47" s="12">
        <v>0</v>
      </c>
      <c r="D47" s="12">
        <v>3935958.48</v>
      </c>
      <c r="E47" s="12">
        <v>1330282.56</v>
      </c>
      <c r="F47" s="12">
        <f t="shared" si="9"/>
        <v>5266241.04</v>
      </c>
      <c r="G47" s="12" t="e">
        <f>#REF!-F47</f>
        <v>#REF!</v>
      </c>
      <c r="H47" s="29">
        <v>41491.94</v>
      </c>
    </row>
    <row r="48" spans="1:8" ht="28.5" customHeight="1">
      <c r="A48" s="35"/>
      <c r="B48" s="3" t="s">
        <v>25</v>
      </c>
      <c r="C48" s="12">
        <v>244438.06</v>
      </c>
      <c r="D48" s="12">
        <v>0</v>
      </c>
      <c r="E48" s="12">
        <v>94858.02</v>
      </c>
      <c r="F48" s="12">
        <f t="shared" si="9"/>
        <v>339296.08</v>
      </c>
      <c r="G48" s="12" t="e">
        <f>#REF!-F48</f>
        <v>#REF!</v>
      </c>
      <c r="H48" s="29">
        <v>181587.37</v>
      </c>
    </row>
    <row r="49" spans="1:8" ht="32.25" customHeight="1">
      <c r="A49" s="35"/>
      <c r="B49" s="3" t="s">
        <v>59</v>
      </c>
      <c r="C49" s="12">
        <v>0</v>
      </c>
      <c r="D49" s="12">
        <v>0</v>
      </c>
      <c r="E49" s="12">
        <v>0</v>
      </c>
      <c r="F49" s="12">
        <f t="shared" si="9"/>
        <v>0</v>
      </c>
      <c r="G49" s="12" t="e">
        <f>#REF!-F49</f>
        <v>#REF!</v>
      </c>
      <c r="H49" s="29">
        <v>18366.94</v>
      </c>
    </row>
    <row r="50" spans="1:8" ht="27" customHeight="1">
      <c r="A50" s="36"/>
      <c r="B50" s="2" t="s">
        <v>8</v>
      </c>
      <c r="C50" s="10">
        <f aca="true" t="shared" si="10" ref="C50:H50">C49+C48+C47+C46+C45+C44</f>
        <v>6178687.149999999</v>
      </c>
      <c r="D50" s="10">
        <f t="shared" si="10"/>
        <v>6141860.19</v>
      </c>
      <c r="E50" s="10">
        <f t="shared" si="10"/>
        <v>11019621.08</v>
      </c>
      <c r="F50" s="10">
        <f t="shared" si="10"/>
        <v>23340168.42</v>
      </c>
      <c r="G50" s="10" t="e">
        <f t="shared" si="10"/>
        <v>#REF!</v>
      </c>
      <c r="H50" s="30">
        <f t="shared" si="10"/>
        <v>5945661.59</v>
      </c>
    </row>
    <row r="51" spans="1:8" ht="32.25" customHeight="1">
      <c r="A51" s="34" t="s">
        <v>13</v>
      </c>
      <c r="B51" s="3" t="s">
        <v>26</v>
      </c>
      <c r="C51" s="12">
        <v>10812734.48</v>
      </c>
      <c r="D51" s="12">
        <v>2727166.51</v>
      </c>
      <c r="E51" s="12">
        <v>4549386.28</v>
      </c>
      <c r="F51" s="12">
        <f aca="true" t="shared" si="11" ref="F51:F70">C51+D51+E51</f>
        <v>18089287.27</v>
      </c>
      <c r="G51" s="12" t="e">
        <f>#REF!-F51</f>
        <v>#REF!</v>
      </c>
      <c r="H51" s="29">
        <v>5522966.81</v>
      </c>
    </row>
    <row r="52" spans="1:8" ht="28.5" customHeight="1">
      <c r="A52" s="35"/>
      <c r="B52" s="3" t="s">
        <v>23</v>
      </c>
      <c r="C52" s="12">
        <v>184904.27</v>
      </c>
      <c r="D52" s="12">
        <v>3230439.49</v>
      </c>
      <c r="E52" s="12">
        <v>457116.89</v>
      </c>
      <c r="F52" s="12">
        <f t="shared" si="11"/>
        <v>3872460.6500000004</v>
      </c>
      <c r="G52" s="12" t="e">
        <f>#REF!-F52</f>
        <v>#REF!</v>
      </c>
      <c r="H52" s="29">
        <v>981544.44</v>
      </c>
    </row>
    <row r="53" spans="1:8" ht="28.5" customHeight="1">
      <c r="A53" s="35"/>
      <c r="B53" s="3" t="s">
        <v>27</v>
      </c>
      <c r="C53" s="12">
        <v>174299.93</v>
      </c>
      <c r="D53" s="12">
        <v>222118.18</v>
      </c>
      <c r="E53" s="12">
        <v>356946.86</v>
      </c>
      <c r="F53" s="12">
        <f t="shared" si="11"/>
        <v>753364.97</v>
      </c>
      <c r="G53" s="12" t="e">
        <f>#REF!-F53</f>
        <v>#REF!</v>
      </c>
      <c r="H53" s="29">
        <v>1188.54</v>
      </c>
    </row>
    <row r="54" spans="1:8" ht="28.5" customHeight="1">
      <c r="A54" s="35"/>
      <c r="B54" s="3" t="s">
        <v>22</v>
      </c>
      <c r="C54" s="17">
        <v>2376357.24</v>
      </c>
      <c r="D54" s="12">
        <v>2158255.77</v>
      </c>
      <c r="E54" s="12">
        <v>742895.42</v>
      </c>
      <c r="F54" s="12">
        <f t="shared" si="11"/>
        <v>5277508.43</v>
      </c>
      <c r="G54" s="12" t="e">
        <f>#REF!-F54</f>
        <v>#REF!</v>
      </c>
      <c r="H54" s="29">
        <v>3259704.79</v>
      </c>
    </row>
    <row r="55" spans="1:8" ht="28.5" customHeight="1">
      <c r="A55" s="35"/>
      <c r="B55" s="3" t="s">
        <v>28</v>
      </c>
      <c r="C55" s="12">
        <v>249971.24</v>
      </c>
      <c r="D55" s="12">
        <v>301123.18</v>
      </c>
      <c r="E55" s="12">
        <v>136381</v>
      </c>
      <c r="F55" s="12">
        <f t="shared" si="11"/>
        <v>687475.4199999999</v>
      </c>
      <c r="G55" s="12" t="e">
        <f>#REF!-F55</f>
        <v>#REF!</v>
      </c>
      <c r="H55" s="29">
        <v>281715.72</v>
      </c>
    </row>
    <row r="56" spans="1:8" ht="32.25" customHeight="1">
      <c r="A56" s="35"/>
      <c r="B56" s="3" t="s">
        <v>29</v>
      </c>
      <c r="C56" s="12">
        <v>0</v>
      </c>
      <c r="D56" s="12">
        <v>0</v>
      </c>
      <c r="E56" s="12">
        <v>0</v>
      </c>
      <c r="F56" s="12">
        <f t="shared" si="11"/>
        <v>0</v>
      </c>
      <c r="G56" s="12" t="e">
        <f>#REF!-F56</f>
        <v>#REF!</v>
      </c>
      <c r="H56" s="29">
        <v>0</v>
      </c>
    </row>
    <row r="57" spans="1:8" ht="28.5" customHeight="1">
      <c r="A57" s="35"/>
      <c r="B57" s="3" t="s">
        <v>18</v>
      </c>
      <c r="C57" s="12">
        <v>3410150.15</v>
      </c>
      <c r="D57" s="12">
        <v>1660718.39</v>
      </c>
      <c r="E57" s="12">
        <v>3210081.79</v>
      </c>
      <c r="F57" s="12">
        <f t="shared" si="11"/>
        <v>8280950.33</v>
      </c>
      <c r="G57" s="12" t="e">
        <f>#REF!-F57</f>
        <v>#REF!</v>
      </c>
      <c r="H57" s="29">
        <v>2496904.66</v>
      </c>
    </row>
    <row r="58" spans="1:8" ht="28.5" customHeight="1">
      <c r="A58" s="35"/>
      <c r="B58" s="3" t="s">
        <v>41</v>
      </c>
      <c r="C58" s="12">
        <v>35445.89</v>
      </c>
      <c r="D58" s="12">
        <v>16449.46</v>
      </c>
      <c r="E58" s="12">
        <v>10468.85</v>
      </c>
      <c r="F58" s="12">
        <f t="shared" si="11"/>
        <v>62364.2</v>
      </c>
      <c r="G58" s="12" t="e">
        <f>#REF!-F58</f>
        <v>#REF!</v>
      </c>
      <c r="H58" s="29">
        <v>36556.51</v>
      </c>
    </row>
    <row r="59" spans="1:8" ht="28.5" customHeight="1">
      <c r="A59" s="35"/>
      <c r="B59" s="3" t="s">
        <v>30</v>
      </c>
      <c r="C59" s="12">
        <v>50449.35</v>
      </c>
      <c r="D59" s="12">
        <v>89939.87</v>
      </c>
      <c r="E59" s="12">
        <v>88496.29</v>
      </c>
      <c r="F59" s="12">
        <f t="shared" si="11"/>
        <v>228885.51</v>
      </c>
      <c r="G59" s="12" t="e">
        <f>#REF!-F59</f>
        <v>#REF!</v>
      </c>
      <c r="H59" s="29">
        <v>139435.5</v>
      </c>
    </row>
    <row r="60" spans="1:8" ht="28.5" customHeight="1">
      <c r="A60" s="35"/>
      <c r="B60" s="3" t="s">
        <v>17</v>
      </c>
      <c r="C60" s="12">
        <v>4900819.92</v>
      </c>
      <c r="D60" s="12">
        <v>5348683.91</v>
      </c>
      <c r="E60" s="12">
        <v>14176818.72</v>
      </c>
      <c r="F60" s="12">
        <f t="shared" si="11"/>
        <v>24426322.55</v>
      </c>
      <c r="G60" s="12" t="e">
        <f>#REF!-F60</f>
        <v>#REF!</v>
      </c>
      <c r="H60" s="29">
        <v>801343.71</v>
      </c>
    </row>
    <row r="61" spans="1:8" ht="28.5" customHeight="1">
      <c r="A61" s="35"/>
      <c r="B61" s="3" t="s">
        <v>31</v>
      </c>
      <c r="C61" s="12">
        <v>259400.82</v>
      </c>
      <c r="D61" s="12">
        <v>0</v>
      </c>
      <c r="E61" s="12">
        <v>207445.37</v>
      </c>
      <c r="F61" s="12">
        <f t="shared" si="11"/>
        <v>466846.19</v>
      </c>
      <c r="G61" s="12" t="e">
        <f>#REF!-F61</f>
        <v>#REF!</v>
      </c>
      <c r="H61" s="29">
        <v>0</v>
      </c>
    </row>
    <row r="62" spans="1:8" ht="28.5" customHeight="1">
      <c r="A62" s="35"/>
      <c r="B62" s="3" t="s">
        <v>32</v>
      </c>
      <c r="C62" s="12">
        <v>568498.9</v>
      </c>
      <c r="D62" s="12">
        <v>505468.12</v>
      </c>
      <c r="E62" s="12">
        <v>84227.44</v>
      </c>
      <c r="F62" s="12">
        <f t="shared" si="11"/>
        <v>1158194.46</v>
      </c>
      <c r="G62" s="12" t="e">
        <f>#REF!-F62</f>
        <v>#REF!</v>
      </c>
      <c r="H62" s="29">
        <v>683706.74</v>
      </c>
    </row>
    <row r="63" spans="1:8" ht="28.5" customHeight="1">
      <c r="A63" s="35"/>
      <c r="B63" s="3" t="s">
        <v>33</v>
      </c>
      <c r="C63" s="12">
        <v>984203.52</v>
      </c>
      <c r="D63" s="12">
        <v>961693.03</v>
      </c>
      <c r="E63" s="12">
        <v>996635.84</v>
      </c>
      <c r="F63" s="12">
        <f t="shared" si="11"/>
        <v>2942532.39</v>
      </c>
      <c r="G63" s="12" t="e">
        <f>#REF!-F63</f>
        <v>#REF!</v>
      </c>
      <c r="H63" s="29">
        <v>1093269.08</v>
      </c>
    </row>
    <row r="64" spans="1:8" ht="28.5" customHeight="1">
      <c r="A64" s="35"/>
      <c r="B64" s="3" t="s">
        <v>24</v>
      </c>
      <c r="C64" s="12">
        <v>1430617.15</v>
      </c>
      <c r="D64" s="12">
        <v>1295341.21</v>
      </c>
      <c r="E64" s="12">
        <v>1233811.39</v>
      </c>
      <c r="F64" s="12">
        <f t="shared" si="11"/>
        <v>3959769.75</v>
      </c>
      <c r="G64" s="12" t="e">
        <f>#REF!-F64</f>
        <v>#REF!</v>
      </c>
      <c r="H64" s="29">
        <v>735012.68</v>
      </c>
    </row>
    <row r="65" spans="1:8" ht="28.5" customHeight="1">
      <c r="A65" s="35"/>
      <c r="B65" s="3" t="s">
        <v>34</v>
      </c>
      <c r="C65" s="12">
        <v>263992.54</v>
      </c>
      <c r="D65" s="12">
        <v>204583.72</v>
      </c>
      <c r="E65" s="12">
        <v>647203.79</v>
      </c>
      <c r="F65" s="12">
        <f t="shared" si="11"/>
        <v>1115780.05</v>
      </c>
      <c r="G65" s="12" t="e">
        <f>#REF!-F65</f>
        <v>#REF!</v>
      </c>
      <c r="H65" s="29">
        <v>179164.78</v>
      </c>
    </row>
    <row r="66" spans="1:8" ht="28.5" customHeight="1">
      <c r="A66" s="35"/>
      <c r="B66" s="3" t="s">
        <v>35</v>
      </c>
      <c r="C66" s="12">
        <v>504902.84</v>
      </c>
      <c r="D66" s="12">
        <v>1474773.51</v>
      </c>
      <c r="E66" s="12">
        <v>2317420.43</v>
      </c>
      <c r="F66" s="12">
        <f t="shared" si="11"/>
        <v>4297096.78</v>
      </c>
      <c r="G66" s="12" t="e">
        <f>#REF!-F66</f>
        <v>#REF!</v>
      </c>
      <c r="H66" s="29">
        <v>1265951.74</v>
      </c>
    </row>
    <row r="67" spans="1:8" ht="21.75" customHeight="1">
      <c r="A67" s="35"/>
      <c r="B67" s="3" t="s">
        <v>36</v>
      </c>
      <c r="C67" s="12">
        <v>24537.64</v>
      </c>
      <c r="D67" s="12">
        <v>50375.68</v>
      </c>
      <c r="E67" s="12">
        <v>21948.72</v>
      </c>
      <c r="F67" s="12">
        <f t="shared" si="11"/>
        <v>96862.04000000001</v>
      </c>
      <c r="G67" s="12" t="e">
        <f>#REF!-F67</f>
        <v>#REF!</v>
      </c>
      <c r="H67" s="29">
        <v>0</v>
      </c>
    </row>
    <row r="68" spans="1:8" ht="43.5" customHeight="1">
      <c r="A68" s="35"/>
      <c r="B68" s="3" t="s">
        <v>37</v>
      </c>
      <c r="C68" s="12">
        <v>0</v>
      </c>
      <c r="D68" s="12">
        <v>141967.22</v>
      </c>
      <c r="E68" s="12">
        <v>0</v>
      </c>
      <c r="F68" s="12">
        <f t="shared" si="11"/>
        <v>141967.22</v>
      </c>
      <c r="G68" s="12" t="e">
        <f>#REF!-F68</f>
        <v>#REF!</v>
      </c>
      <c r="H68" s="29">
        <v>447596.97</v>
      </c>
    </row>
    <row r="69" spans="1:8" ht="33.75" customHeight="1">
      <c r="A69" s="35"/>
      <c r="B69" s="3" t="s">
        <v>38</v>
      </c>
      <c r="C69" s="12">
        <v>711726.36</v>
      </c>
      <c r="D69" s="12">
        <v>441436.17</v>
      </c>
      <c r="E69" s="12">
        <v>0</v>
      </c>
      <c r="F69" s="12">
        <f t="shared" si="11"/>
        <v>1153162.53</v>
      </c>
      <c r="G69" s="12" t="e">
        <f>#REF!-F69</f>
        <v>#REF!</v>
      </c>
      <c r="H69" s="29">
        <v>571550.15</v>
      </c>
    </row>
    <row r="70" spans="1:8" ht="21.75" customHeight="1">
      <c r="A70" s="35"/>
      <c r="B70" s="3" t="s">
        <v>49</v>
      </c>
      <c r="C70" s="12">
        <v>734352.39</v>
      </c>
      <c r="D70" s="12">
        <v>1065702.33</v>
      </c>
      <c r="E70" s="12">
        <v>700235.46</v>
      </c>
      <c r="F70" s="12">
        <f t="shared" si="11"/>
        <v>2500290.18</v>
      </c>
      <c r="G70" s="12" t="e">
        <f>#REF!-F70</f>
        <v>#REF!</v>
      </c>
      <c r="H70" s="29">
        <v>1242997.95</v>
      </c>
    </row>
    <row r="71" spans="1:8" ht="30" customHeight="1">
      <c r="A71" s="35"/>
      <c r="B71" s="3" t="s">
        <v>53</v>
      </c>
      <c r="C71" s="12">
        <v>637124.87</v>
      </c>
      <c r="D71" s="12">
        <v>1114248.23</v>
      </c>
      <c r="E71" s="12">
        <v>1651077.11</v>
      </c>
      <c r="F71" s="12">
        <f aca="true" t="shared" si="12" ref="F71:F77">C71+D71+E71</f>
        <v>3402450.21</v>
      </c>
      <c r="G71" s="12" t="e">
        <f>#REF!-F71</f>
        <v>#REF!</v>
      </c>
      <c r="H71" s="29">
        <v>633545.21</v>
      </c>
    </row>
    <row r="72" spans="1:8" ht="30" customHeight="1">
      <c r="A72" s="35"/>
      <c r="B72" s="3" t="s">
        <v>2</v>
      </c>
      <c r="C72" s="12">
        <v>83948.09</v>
      </c>
      <c r="D72" s="12">
        <v>102912.12</v>
      </c>
      <c r="E72" s="17">
        <v>57059.9</v>
      </c>
      <c r="F72" s="12">
        <f t="shared" si="12"/>
        <v>243920.11</v>
      </c>
      <c r="G72" s="12" t="e">
        <f>#REF!-F72</f>
        <v>#REF!</v>
      </c>
      <c r="H72" s="29">
        <v>3663.27</v>
      </c>
    </row>
    <row r="73" spans="1:8" ht="30" customHeight="1">
      <c r="A73" s="35"/>
      <c r="B73" s="3" t="s">
        <v>61</v>
      </c>
      <c r="C73" s="12">
        <v>401366.12</v>
      </c>
      <c r="D73" s="12">
        <v>459953.44</v>
      </c>
      <c r="E73" s="12">
        <v>421874.3</v>
      </c>
      <c r="F73" s="12">
        <f t="shared" si="12"/>
        <v>1283193.86</v>
      </c>
      <c r="G73" s="12" t="e">
        <f>#REF!-F73</f>
        <v>#REF!</v>
      </c>
      <c r="H73" s="29">
        <v>126007.99</v>
      </c>
    </row>
    <row r="74" spans="1:8" ht="30" customHeight="1">
      <c r="A74" s="35"/>
      <c r="B74" s="3" t="s">
        <v>55</v>
      </c>
      <c r="C74" s="12">
        <v>6444.08</v>
      </c>
      <c r="D74" s="12">
        <v>7332.43</v>
      </c>
      <c r="E74" s="12">
        <v>49574.18</v>
      </c>
      <c r="F74" s="12">
        <f t="shared" si="12"/>
        <v>63350.69</v>
      </c>
      <c r="G74" s="12" t="e">
        <f>#REF!-F74</f>
        <v>#REF!</v>
      </c>
      <c r="H74" s="29">
        <v>937.51</v>
      </c>
    </row>
    <row r="75" spans="1:8" ht="30" customHeight="1">
      <c r="A75" s="35"/>
      <c r="B75" s="3" t="s">
        <v>78</v>
      </c>
      <c r="C75" s="12">
        <v>187187.02</v>
      </c>
      <c r="D75" s="12">
        <v>102169.19</v>
      </c>
      <c r="E75" s="17">
        <v>368570.64</v>
      </c>
      <c r="F75" s="12">
        <f t="shared" si="12"/>
        <v>657926.85</v>
      </c>
      <c r="G75" s="12" t="e">
        <f>#REF!-F75</f>
        <v>#REF!</v>
      </c>
      <c r="H75" s="29">
        <v>585200.88</v>
      </c>
    </row>
    <row r="76" spans="1:8" ht="30" customHeight="1">
      <c r="A76" s="35"/>
      <c r="B76" s="3" t="s">
        <v>79</v>
      </c>
      <c r="C76" s="12">
        <v>5801.02</v>
      </c>
      <c r="D76" s="12">
        <v>29703.88</v>
      </c>
      <c r="E76" s="17">
        <v>69086.05</v>
      </c>
      <c r="F76" s="12">
        <f t="shared" si="12"/>
        <v>104590.95000000001</v>
      </c>
      <c r="G76" s="12" t="e">
        <f>#REF!-F76</f>
        <v>#REF!</v>
      </c>
      <c r="H76" s="29">
        <v>45386.67</v>
      </c>
    </row>
    <row r="77" spans="1:8" ht="30" customHeight="1">
      <c r="A77" s="35"/>
      <c r="B77" s="3" t="s">
        <v>80</v>
      </c>
      <c r="C77" s="12">
        <v>8406.14</v>
      </c>
      <c r="D77" s="12">
        <v>150540.97</v>
      </c>
      <c r="E77" s="17">
        <v>182447.63</v>
      </c>
      <c r="F77" s="12">
        <f t="shared" si="12"/>
        <v>341394.74</v>
      </c>
      <c r="G77" s="12" t="e">
        <f>#REF!-F77</f>
        <v>#REF!</v>
      </c>
      <c r="H77" s="29">
        <v>268955.64</v>
      </c>
    </row>
    <row r="78" spans="1:8" ht="33" customHeight="1">
      <c r="A78" s="36"/>
      <c r="B78" s="2" t="s">
        <v>8</v>
      </c>
      <c r="C78" s="10">
        <f aca="true" t="shared" si="13" ref="C78:H78">C70+C69+C68+C67+C66+C65+C64+C63+C62+C61+C60+C59+C58+C57+C56+C55+C54+C53+C52+C51+C71+C72+C73+C74+C75+C76+C77</f>
        <v>29007641.970000003</v>
      </c>
      <c r="D78" s="10">
        <f t="shared" si="13"/>
        <v>23863096.01</v>
      </c>
      <c r="E78" s="10">
        <f t="shared" si="13"/>
        <v>32737210.35</v>
      </c>
      <c r="F78" s="10">
        <f t="shared" si="13"/>
        <v>85607948.32999998</v>
      </c>
      <c r="G78" s="10" t="e">
        <f t="shared" si="13"/>
        <v>#REF!</v>
      </c>
      <c r="H78" s="30">
        <f t="shared" si="13"/>
        <v>21404307.94</v>
      </c>
    </row>
    <row r="79" spans="1:8" ht="28.5" customHeight="1">
      <c r="A79" s="34" t="s">
        <v>14</v>
      </c>
      <c r="B79" s="3" t="s">
        <v>39</v>
      </c>
      <c r="C79" s="12">
        <v>10838.53</v>
      </c>
      <c r="D79" s="12">
        <v>5951.78</v>
      </c>
      <c r="E79" s="12">
        <v>1423.43</v>
      </c>
      <c r="F79" s="12">
        <f aca="true" t="shared" si="14" ref="F79:F84">C79+D79+E79</f>
        <v>18213.74</v>
      </c>
      <c r="G79" s="12" t="e">
        <f>#REF!-F79</f>
        <v>#REF!</v>
      </c>
      <c r="H79" s="29">
        <v>6669.63</v>
      </c>
    </row>
    <row r="80" spans="1:8" ht="28.5" customHeight="1">
      <c r="A80" s="35"/>
      <c r="B80" s="3" t="s">
        <v>22</v>
      </c>
      <c r="C80" s="12">
        <v>6460.12</v>
      </c>
      <c r="D80" s="12">
        <v>0</v>
      </c>
      <c r="E80" s="12">
        <v>0</v>
      </c>
      <c r="F80" s="12">
        <f t="shared" si="14"/>
        <v>6460.12</v>
      </c>
      <c r="G80" s="12" t="e">
        <f>#REF!-F80</f>
        <v>#REF!</v>
      </c>
      <c r="H80" s="29">
        <v>3347.39</v>
      </c>
    </row>
    <row r="81" spans="1:8" ht="31.5" customHeight="1">
      <c r="A81" s="35"/>
      <c r="B81" s="3" t="s">
        <v>40</v>
      </c>
      <c r="C81" s="12">
        <v>0</v>
      </c>
      <c r="D81" s="12">
        <v>0</v>
      </c>
      <c r="E81" s="12">
        <v>9980.6</v>
      </c>
      <c r="F81" s="12">
        <f t="shared" si="14"/>
        <v>9980.6</v>
      </c>
      <c r="G81" s="12" t="e">
        <f>#REF!-F81</f>
        <v>#REF!</v>
      </c>
      <c r="H81" s="29">
        <v>0</v>
      </c>
    </row>
    <row r="82" spans="1:8" ht="28.5" customHeight="1">
      <c r="A82" s="35"/>
      <c r="B82" s="3" t="s">
        <v>41</v>
      </c>
      <c r="C82" s="12">
        <v>465.27</v>
      </c>
      <c r="D82" s="12">
        <v>1548.46</v>
      </c>
      <c r="E82" s="12">
        <v>1141.6</v>
      </c>
      <c r="F82" s="12">
        <f t="shared" si="14"/>
        <v>3155.33</v>
      </c>
      <c r="G82" s="12" t="e">
        <f>#REF!-F82</f>
        <v>#REF!</v>
      </c>
      <c r="H82" s="29">
        <v>0</v>
      </c>
    </row>
    <row r="83" spans="1:8" ht="28.5" customHeight="1">
      <c r="A83" s="35"/>
      <c r="B83" s="3" t="s">
        <v>24</v>
      </c>
      <c r="C83" s="12">
        <v>0</v>
      </c>
      <c r="D83" s="12">
        <v>1790.98</v>
      </c>
      <c r="E83" s="12">
        <v>0</v>
      </c>
      <c r="F83" s="12">
        <f t="shared" si="14"/>
        <v>1790.98</v>
      </c>
      <c r="G83" s="12" t="e">
        <f>#REF!-F83</f>
        <v>#REF!</v>
      </c>
      <c r="H83" s="29">
        <v>3303.69</v>
      </c>
    </row>
    <row r="84" spans="1:8" ht="28.5" customHeight="1">
      <c r="A84" s="35"/>
      <c r="B84" s="3" t="s">
        <v>36</v>
      </c>
      <c r="C84" s="12">
        <v>0</v>
      </c>
      <c r="D84" s="12">
        <v>0</v>
      </c>
      <c r="E84" s="12">
        <v>0</v>
      </c>
      <c r="F84" s="12">
        <f t="shared" si="14"/>
        <v>0</v>
      </c>
      <c r="G84" s="12" t="e">
        <f>#REF!-F84</f>
        <v>#REF!</v>
      </c>
      <c r="H84" s="29">
        <v>0</v>
      </c>
    </row>
    <row r="85" spans="1:8" ht="28.5" customHeight="1">
      <c r="A85" s="36"/>
      <c r="B85" s="2" t="s">
        <v>8</v>
      </c>
      <c r="C85" s="10">
        <f aca="true" t="shared" si="15" ref="C85:H85">C84+C83+C82+C81+C80+C79</f>
        <v>17763.92</v>
      </c>
      <c r="D85" s="10">
        <f t="shared" si="15"/>
        <v>9291.22</v>
      </c>
      <c r="E85" s="10">
        <f t="shared" si="15"/>
        <v>12545.630000000001</v>
      </c>
      <c r="F85" s="10">
        <f t="shared" si="15"/>
        <v>39600.770000000004</v>
      </c>
      <c r="G85" s="10" t="e">
        <f t="shared" si="15"/>
        <v>#REF!</v>
      </c>
      <c r="H85" s="30">
        <f t="shared" si="15"/>
        <v>13320.71</v>
      </c>
    </row>
    <row r="86" spans="1:8" ht="33" customHeight="1">
      <c r="A86" s="34" t="s">
        <v>15</v>
      </c>
      <c r="B86" s="2" t="s">
        <v>17</v>
      </c>
      <c r="C86" s="13">
        <v>2035698.6</v>
      </c>
      <c r="D86" s="13">
        <v>77245.93</v>
      </c>
      <c r="E86" s="13">
        <v>184679.35</v>
      </c>
      <c r="F86" s="13">
        <f>C86+D86+E86</f>
        <v>2297623.8800000004</v>
      </c>
      <c r="G86" s="13" t="e">
        <f>#REF!-F86</f>
        <v>#REF!</v>
      </c>
      <c r="H86" s="31">
        <v>1400701.23</v>
      </c>
    </row>
    <row r="87" spans="1:8" ht="33" customHeight="1">
      <c r="A87" s="35"/>
      <c r="B87" s="2" t="s">
        <v>28</v>
      </c>
      <c r="C87" s="13">
        <v>52180.21</v>
      </c>
      <c r="D87" s="13">
        <v>0</v>
      </c>
      <c r="E87" s="13">
        <v>24350.76</v>
      </c>
      <c r="F87" s="13">
        <f>C87+D87+E87</f>
        <v>76530.97</v>
      </c>
      <c r="G87" s="13" t="e">
        <f>#REF!-F87</f>
        <v>#REF!</v>
      </c>
      <c r="H87" s="31">
        <v>73052.29</v>
      </c>
    </row>
    <row r="88" spans="1:8" s="14" customFormat="1" ht="36" customHeight="1">
      <c r="A88" s="36"/>
      <c r="B88" s="2" t="s">
        <v>8</v>
      </c>
      <c r="C88" s="8">
        <f aca="true" t="shared" si="16" ref="C88:H88">C86+C87</f>
        <v>2087878.81</v>
      </c>
      <c r="D88" s="8">
        <f t="shared" si="16"/>
        <v>77245.93</v>
      </c>
      <c r="E88" s="8">
        <f t="shared" si="16"/>
        <v>209030.11000000002</v>
      </c>
      <c r="F88" s="8">
        <f t="shared" si="16"/>
        <v>2374154.8500000006</v>
      </c>
      <c r="G88" s="8" t="e">
        <f t="shared" si="16"/>
        <v>#REF!</v>
      </c>
      <c r="H88" s="32">
        <f t="shared" si="16"/>
        <v>1473753.52</v>
      </c>
    </row>
    <row r="89" spans="1:8" ht="32.25" customHeight="1">
      <c r="A89" s="34" t="s">
        <v>71</v>
      </c>
      <c r="B89" s="2" t="s">
        <v>23</v>
      </c>
      <c r="C89" s="11">
        <f aca="true" t="shared" si="17" ref="C89:H89">C90+C91+C92+C93+C94</f>
        <v>0</v>
      </c>
      <c r="D89" s="11">
        <f t="shared" si="17"/>
        <v>38015.71</v>
      </c>
      <c r="E89" s="11">
        <f t="shared" si="17"/>
        <v>163467.56</v>
      </c>
      <c r="F89" s="11">
        <f t="shared" si="17"/>
        <v>201483.27</v>
      </c>
      <c r="G89" s="11" t="e">
        <f t="shared" si="17"/>
        <v>#REF!</v>
      </c>
      <c r="H89" s="28">
        <f t="shared" si="17"/>
        <v>386412.19</v>
      </c>
    </row>
    <row r="90" spans="1:8" ht="36" customHeight="1">
      <c r="A90" s="35"/>
      <c r="B90" s="3" t="s">
        <v>42</v>
      </c>
      <c r="C90" s="12">
        <v>0</v>
      </c>
      <c r="D90" s="12">
        <v>0</v>
      </c>
      <c r="E90" s="12">
        <v>0</v>
      </c>
      <c r="F90" s="12">
        <f>C90+D90+E90</f>
        <v>0</v>
      </c>
      <c r="G90" s="12" t="e">
        <f>#REF!-F90</f>
        <v>#REF!</v>
      </c>
      <c r="H90" s="29">
        <v>0</v>
      </c>
    </row>
    <row r="91" spans="1:8" ht="30.75" customHeight="1">
      <c r="A91" s="35"/>
      <c r="B91" s="3" t="s">
        <v>5</v>
      </c>
      <c r="C91" s="12">
        <v>0</v>
      </c>
      <c r="D91" s="12">
        <v>0</v>
      </c>
      <c r="E91" s="12">
        <v>0</v>
      </c>
      <c r="F91" s="12">
        <f>C91+D91+E91</f>
        <v>0</v>
      </c>
      <c r="G91" s="12" t="e">
        <f>#REF!-F91</f>
        <v>#REF!</v>
      </c>
      <c r="H91" s="29">
        <v>235108.64</v>
      </c>
    </row>
    <row r="92" spans="1:8" ht="23.25" customHeight="1">
      <c r="A92" s="35"/>
      <c r="B92" s="3" t="s">
        <v>52</v>
      </c>
      <c r="C92" s="12">
        <v>0</v>
      </c>
      <c r="D92" s="12">
        <v>0</v>
      </c>
      <c r="E92" s="12">
        <v>0</v>
      </c>
      <c r="F92" s="12">
        <f>C92+D92+E92</f>
        <v>0</v>
      </c>
      <c r="G92" s="12" t="e">
        <f>#REF!-F92</f>
        <v>#REF!</v>
      </c>
      <c r="H92" s="29">
        <v>0</v>
      </c>
    </row>
    <row r="93" spans="1:8" ht="40.5" customHeight="1">
      <c r="A93" s="35"/>
      <c r="B93" s="3" t="s">
        <v>54</v>
      </c>
      <c r="C93" s="12">
        <v>0</v>
      </c>
      <c r="D93" s="12">
        <v>38015.71</v>
      </c>
      <c r="E93" s="12">
        <v>163467.56</v>
      </c>
      <c r="F93" s="12">
        <f>C93+D93+E93</f>
        <v>201483.27</v>
      </c>
      <c r="G93" s="12" t="e">
        <f>#REF!-F93</f>
        <v>#REF!</v>
      </c>
      <c r="H93" s="29">
        <v>0</v>
      </c>
    </row>
    <row r="94" spans="1:8" ht="34.5" customHeight="1">
      <c r="A94" s="35"/>
      <c r="B94" s="3" t="s">
        <v>58</v>
      </c>
      <c r="C94" s="12">
        <v>0</v>
      </c>
      <c r="D94" s="12">
        <v>0</v>
      </c>
      <c r="E94" s="12">
        <v>0</v>
      </c>
      <c r="F94" s="12">
        <f>C94+D94+E94</f>
        <v>0</v>
      </c>
      <c r="G94" s="12" t="e">
        <f>#REF!-F94</f>
        <v>#REF!</v>
      </c>
      <c r="H94" s="29">
        <v>151303.55</v>
      </c>
    </row>
    <row r="95" spans="1:8" ht="38.25" customHeight="1">
      <c r="A95" s="35"/>
      <c r="B95" s="2" t="s">
        <v>17</v>
      </c>
      <c r="C95" s="11">
        <f aca="true" t="shared" si="18" ref="C95:H95">C96+C97+C98+C99+C100+C101+C102</f>
        <v>2944483.95</v>
      </c>
      <c r="D95" s="11">
        <f t="shared" si="18"/>
        <v>957844.3399999999</v>
      </c>
      <c r="E95" s="11">
        <f t="shared" si="18"/>
        <v>768994.34</v>
      </c>
      <c r="F95" s="11">
        <f t="shared" si="18"/>
        <v>4671322.63</v>
      </c>
      <c r="G95" s="11" t="e">
        <f t="shared" si="18"/>
        <v>#REF!</v>
      </c>
      <c r="H95" s="28">
        <f t="shared" si="18"/>
        <v>2554769.8899999997</v>
      </c>
    </row>
    <row r="96" spans="1:8" ht="48.75" customHeight="1">
      <c r="A96" s="35"/>
      <c r="B96" s="3" t="s">
        <v>42</v>
      </c>
      <c r="C96" s="12">
        <v>92989.15</v>
      </c>
      <c r="D96" s="12">
        <v>558061.58</v>
      </c>
      <c r="E96" s="12">
        <v>0</v>
      </c>
      <c r="F96" s="12">
        <f aca="true" t="shared" si="19" ref="F96:F101">C96+D96+E96</f>
        <v>651050.73</v>
      </c>
      <c r="G96" s="12" t="e">
        <f>#REF!-F96</f>
        <v>#REF!</v>
      </c>
      <c r="H96" s="29">
        <v>0</v>
      </c>
    </row>
    <row r="97" spans="1:8" ht="33.75" customHeight="1">
      <c r="A97" s="35"/>
      <c r="B97" s="3" t="s">
        <v>5</v>
      </c>
      <c r="C97" s="12">
        <v>183557.58</v>
      </c>
      <c r="D97" s="12">
        <v>316635.82</v>
      </c>
      <c r="E97" s="12">
        <v>0</v>
      </c>
      <c r="F97" s="12">
        <f t="shared" si="19"/>
        <v>500193.4</v>
      </c>
      <c r="G97" s="12" t="e">
        <f>#REF!-F97</f>
        <v>#REF!</v>
      </c>
      <c r="H97" s="29">
        <v>0</v>
      </c>
    </row>
    <row r="98" spans="1:8" ht="38.25" customHeight="1">
      <c r="A98" s="35"/>
      <c r="B98" s="3" t="s">
        <v>56</v>
      </c>
      <c r="C98" s="12">
        <v>0</v>
      </c>
      <c r="D98" s="12">
        <v>0</v>
      </c>
      <c r="E98" s="12">
        <v>566554.87</v>
      </c>
      <c r="F98" s="12">
        <f t="shared" si="19"/>
        <v>566554.87</v>
      </c>
      <c r="G98" s="12" t="e">
        <f>#REF!-F98</f>
        <v>#REF!</v>
      </c>
      <c r="H98" s="29">
        <v>0</v>
      </c>
    </row>
    <row r="99" spans="1:8" ht="48" customHeight="1">
      <c r="A99" s="35"/>
      <c r="B99" s="3" t="s">
        <v>58</v>
      </c>
      <c r="C99" s="12">
        <v>721779.38</v>
      </c>
      <c r="D99" s="12">
        <v>0</v>
      </c>
      <c r="E99" s="12">
        <v>0</v>
      </c>
      <c r="F99" s="12">
        <f t="shared" si="19"/>
        <v>721779.38</v>
      </c>
      <c r="G99" s="12" t="e">
        <f>#REF!-F99</f>
        <v>#REF!</v>
      </c>
      <c r="H99" s="29">
        <v>571730.25</v>
      </c>
    </row>
    <row r="100" spans="1:8" ht="32.25" customHeight="1">
      <c r="A100" s="35"/>
      <c r="B100" s="3" t="s">
        <v>60</v>
      </c>
      <c r="C100" s="12">
        <v>642642.64</v>
      </c>
      <c r="D100" s="12">
        <v>83146.94</v>
      </c>
      <c r="E100" s="12">
        <v>0</v>
      </c>
      <c r="F100" s="12">
        <f t="shared" si="19"/>
        <v>725789.5800000001</v>
      </c>
      <c r="G100" s="12" t="e">
        <f>#REF!-F100</f>
        <v>#REF!</v>
      </c>
      <c r="H100" s="29">
        <v>902228.32</v>
      </c>
    </row>
    <row r="101" spans="1:8" ht="17.25" customHeight="1">
      <c r="A101" s="35"/>
      <c r="B101" s="3" t="s">
        <v>44</v>
      </c>
      <c r="C101" s="12">
        <v>1303515.2</v>
      </c>
      <c r="D101" s="12">
        <v>0</v>
      </c>
      <c r="E101" s="12">
        <v>202439.47</v>
      </c>
      <c r="F101" s="12">
        <f t="shared" si="19"/>
        <v>1505954.67</v>
      </c>
      <c r="G101" s="12" t="e">
        <f>#REF!-F101</f>
        <v>#REF!</v>
      </c>
      <c r="H101" s="29">
        <v>0</v>
      </c>
    </row>
    <row r="102" spans="1:8" ht="34.5" customHeight="1">
      <c r="A102" s="35"/>
      <c r="B102" s="3" t="s">
        <v>73</v>
      </c>
      <c r="C102" s="12">
        <v>0</v>
      </c>
      <c r="D102" s="12">
        <v>0</v>
      </c>
      <c r="E102" s="12">
        <v>0</v>
      </c>
      <c r="F102" s="12">
        <f>C102+D102+E102</f>
        <v>0</v>
      </c>
      <c r="G102" s="12" t="e">
        <f>#REF!-F102</f>
        <v>#REF!</v>
      </c>
      <c r="H102" s="29">
        <v>1080811.32</v>
      </c>
    </row>
    <row r="103" spans="1:8" ht="28.5" customHeight="1">
      <c r="A103" s="35"/>
      <c r="B103" s="2" t="s">
        <v>22</v>
      </c>
      <c r="C103" s="11">
        <f aca="true" t="shared" si="20" ref="C103:H103">C104+C105+C106+C107+C108+C109</f>
        <v>675706.17</v>
      </c>
      <c r="D103" s="11">
        <f t="shared" si="20"/>
        <v>931227.66</v>
      </c>
      <c r="E103" s="11">
        <f t="shared" si="20"/>
        <v>159894.94</v>
      </c>
      <c r="F103" s="11">
        <f t="shared" si="20"/>
        <v>1766828.7700000003</v>
      </c>
      <c r="G103" s="11" t="e">
        <f t="shared" si="20"/>
        <v>#REF!</v>
      </c>
      <c r="H103" s="28">
        <f t="shared" si="20"/>
        <v>1920432.3</v>
      </c>
    </row>
    <row r="104" spans="1:8" ht="45.75" customHeight="1">
      <c r="A104" s="35"/>
      <c r="B104" s="3" t="s">
        <v>42</v>
      </c>
      <c r="C104" s="12">
        <v>0</v>
      </c>
      <c r="D104" s="12">
        <v>0</v>
      </c>
      <c r="E104" s="12">
        <v>25722.88</v>
      </c>
      <c r="F104" s="12">
        <f aca="true" t="shared" si="21" ref="F104:F112">C104+D104+E104</f>
        <v>25722.88</v>
      </c>
      <c r="G104" s="12" t="e">
        <f>#REF!-F104</f>
        <v>#REF!</v>
      </c>
      <c r="H104" s="29">
        <v>0</v>
      </c>
    </row>
    <row r="105" spans="1:8" ht="46.5" customHeight="1">
      <c r="A105" s="35"/>
      <c r="B105" s="3" t="s">
        <v>5</v>
      </c>
      <c r="C105" s="17">
        <v>0</v>
      </c>
      <c r="D105" s="12">
        <v>0</v>
      </c>
      <c r="E105" s="12">
        <v>95939.38</v>
      </c>
      <c r="F105" s="12">
        <f t="shared" si="21"/>
        <v>95939.38</v>
      </c>
      <c r="G105" s="12" t="e">
        <f>#REF!-F105</f>
        <v>#REF!</v>
      </c>
      <c r="H105" s="29">
        <v>0</v>
      </c>
    </row>
    <row r="106" spans="1:8" ht="24.75" customHeight="1">
      <c r="A106" s="35"/>
      <c r="B106" s="3" t="s">
        <v>44</v>
      </c>
      <c r="C106" s="12">
        <v>295503.6</v>
      </c>
      <c r="D106" s="12">
        <v>0</v>
      </c>
      <c r="E106" s="12">
        <v>0</v>
      </c>
      <c r="F106" s="12">
        <f t="shared" si="21"/>
        <v>295503.6</v>
      </c>
      <c r="G106" s="12" t="e">
        <f>#REF!-F106</f>
        <v>#REF!</v>
      </c>
      <c r="H106" s="29">
        <v>706444.8</v>
      </c>
    </row>
    <row r="107" spans="1:8" ht="40.5" customHeight="1">
      <c r="A107" s="35"/>
      <c r="B107" s="3" t="s">
        <v>60</v>
      </c>
      <c r="C107" s="12">
        <v>228151.95</v>
      </c>
      <c r="D107" s="12">
        <v>0</v>
      </c>
      <c r="E107" s="12">
        <v>0</v>
      </c>
      <c r="F107" s="12">
        <f>C107+D107+E107</f>
        <v>228151.95</v>
      </c>
      <c r="G107" s="12" t="e">
        <f>#REF!-F107</f>
        <v>#REF!</v>
      </c>
      <c r="H107" s="29">
        <v>0</v>
      </c>
    </row>
    <row r="108" spans="1:8" ht="41.25" customHeight="1">
      <c r="A108" s="35"/>
      <c r="B108" s="3" t="s">
        <v>56</v>
      </c>
      <c r="C108" s="12">
        <v>121464.48</v>
      </c>
      <c r="D108" s="12">
        <v>931227.66</v>
      </c>
      <c r="E108" s="12">
        <v>0</v>
      </c>
      <c r="F108" s="12">
        <f>C108+D108+E108</f>
        <v>1052692.1400000001</v>
      </c>
      <c r="G108" s="12" t="e">
        <f>#REF!-F108</f>
        <v>#REF!</v>
      </c>
      <c r="H108" s="29">
        <v>1213987.5</v>
      </c>
    </row>
    <row r="109" spans="1:8" ht="37.5" customHeight="1">
      <c r="A109" s="35"/>
      <c r="B109" s="3" t="s">
        <v>58</v>
      </c>
      <c r="C109" s="12">
        <v>30586.14</v>
      </c>
      <c r="D109" s="12">
        <v>0</v>
      </c>
      <c r="E109" s="12">
        <v>38232.68</v>
      </c>
      <c r="F109" s="12">
        <f>C109+D109+E109</f>
        <v>68818.82</v>
      </c>
      <c r="G109" s="12" t="e">
        <f>#REF!-F109</f>
        <v>#REF!</v>
      </c>
      <c r="H109" s="29">
        <v>0</v>
      </c>
    </row>
    <row r="110" spans="1:8" ht="28.5" customHeight="1">
      <c r="A110" s="35"/>
      <c r="B110" s="2" t="s">
        <v>24</v>
      </c>
      <c r="C110" s="11">
        <f>C111+C112</f>
        <v>50236.26</v>
      </c>
      <c r="D110" s="11">
        <f>D111+D112</f>
        <v>33943.42</v>
      </c>
      <c r="E110" s="11">
        <f>E111+E112</f>
        <v>0</v>
      </c>
      <c r="F110" s="11">
        <f t="shared" si="21"/>
        <v>84179.68</v>
      </c>
      <c r="G110" s="11" t="e">
        <f>#REF!-F110</f>
        <v>#REF!</v>
      </c>
      <c r="H110" s="28">
        <f>H111+H112</f>
        <v>0</v>
      </c>
    </row>
    <row r="111" spans="1:8" ht="48.75" customHeight="1">
      <c r="A111" s="35"/>
      <c r="B111" s="3" t="s">
        <v>42</v>
      </c>
      <c r="C111" s="12">
        <v>50236.26</v>
      </c>
      <c r="D111" s="12">
        <v>0</v>
      </c>
      <c r="E111" s="12">
        <v>0</v>
      </c>
      <c r="F111" s="12">
        <f t="shared" si="21"/>
        <v>50236.26</v>
      </c>
      <c r="G111" s="12" t="e">
        <f>#REF!-F111</f>
        <v>#REF!</v>
      </c>
      <c r="H111" s="29">
        <v>0</v>
      </c>
    </row>
    <row r="112" spans="1:8" ht="43.5" customHeight="1">
      <c r="A112" s="35"/>
      <c r="B112" s="3" t="s">
        <v>5</v>
      </c>
      <c r="C112" s="12">
        <v>0</v>
      </c>
      <c r="D112" s="12">
        <v>33943.42</v>
      </c>
      <c r="E112" s="12">
        <v>0</v>
      </c>
      <c r="F112" s="12">
        <f t="shared" si="21"/>
        <v>33943.42</v>
      </c>
      <c r="G112" s="12" t="e">
        <f>#REF!-F112</f>
        <v>#REF!</v>
      </c>
      <c r="H112" s="29">
        <v>0</v>
      </c>
    </row>
    <row r="113" spans="1:8" ht="35.25" customHeight="1">
      <c r="A113" s="35"/>
      <c r="B113" s="2" t="s">
        <v>25</v>
      </c>
      <c r="C113" s="11">
        <f aca="true" t="shared" si="22" ref="C113:H113">C114+C115+C116+C117</f>
        <v>865035.25</v>
      </c>
      <c r="D113" s="11">
        <f t="shared" si="22"/>
        <v>0</v>
      </c>
      <c r="E113" s="11">
        <f t="shared" si="22"/>
        <v>5166237.75</v>
      </c>
      <c r="F113" s="11">
        <f t="shared" si="22"/>
        <v>6031273</v>
      </c>
      <c r="G113" s="11" t="e">
        <f t="shared" si="22"/>
        <v>#REF!</v>
      </c>
      <c r="H113" s="28">
        <f t="shared" si="22"/>
        <v>169865.99</v>
      </c>
    </row>
    <row r="114" spans="1:8" ht="44.25" customHeight="1">
      <c r="A114" s="35"/>
      <c r="B114" s="3" t="s">
        <v>42</v>
      </c>
      <c r="C114" s="12">
        <v>0</v>
      </c>
      <c r="D114" s="12">
        <v>0</v>
      </c>
      <c r="E114" s="12">
        <v>73692.57</v>
      </c>
      <c r="F114" s="12">
        <f>C114+D114+E114</f>
        <v>73692.57</v>
      </c>
      <c r="G114" s="12" t="e">
        <f>#REF!-F114</f>
        <v>#REF!</v>
      </c>
      <c r="H114" s="29">
        <v>169865.99</v>
      </c>
    </row>
    <row r="115" spans="1:8" ht="43.5" customHeight="1">
      <c r="A115" s="35"/>
      <c r="B115" s="3" t="s">
        <v>5</v>
      </c>
      <c r="C115" s="12">
        <v>0</v>
      </c>
      <c r="D115" s="12">
        <v>0</v>
      </c>
      <c r="E115" s="12">
        <v>52836.18</v>
      </c>
      <c r="F115" s="12">
        <f>C115+D115+E115</f>
        <v>52836.18</v>
      </c>
      <c r="G115" s="12" t="e">
        <f>#REF!-F115</f>
        <v>#REF!</v>
      </c>
      <c r="H115" s="29">
        <v>0</v>
      </c>
    </row>
    <row r="116" spans="1:8" ht="43.5" customHeight="1">
      <c r="A116" s="35"/>
      <c r="B116" s="3" t="s">
        <v>60</v>
      </c>
      <c r="C116" s="12">
        <v>145076.82</v>
      </c>
      <c r="D116" s="12">
        <v>0</v>
      </c>
      <c r="E116" s="12">
        <v>0</v>
      </c>
      <c r="F116" s="12">
        <f>C116+D116+E116</f>
        <v>145076.82</v>
      </c>
      <c r="G116" s="12" t="e">
        <f>#REF!-F116</f>
        <v>#REF!</v>
      </c>
      <c r="H116" s="29">
        <v>0</v>
      </c>
    </row>
    <row r="117" spans="1:8" ht="43.5" customHeight="1">
      <c r="A117" s="35"/>
      <c r="B117" s="3" t="s">
        <v>73</v>
      </c>
      <c r="C117" s="12">
        <v>719958.43</v>
      </c>
      <c r="D117" s="12">
        <v>0</v>
      </c>
      <c r="E117" s="12">
        <v>5039709</v>
      </c>
      <c r="F117" s="12">
        <f>C117+D117+E117</f>
        <v>5759667.43</v>
      </c>
      <c r="G117" s="12" t="e">
        <f>#REF!-F117</f>
        <v>#REF!</v>
      </c>
      <c r="H117" s="29">
        <v>0</v>
      </c>
    </row>
    <row r="118" spans="1:8" ht="34.5" customHeight="1">
      <c r="A118" s="35"/>
      <c r="B118" s="2" t="s">
        <v>43</v>
      </c>
      <c r="C118" s="11">
        <f aca="true" t="shared" si="23" ref="C118:H118">C119+C120</f>
        <v>87476.35</v>
      </c>
      <c r="D118" s="11">
        <f t="shared" si="23"/>
        <v>0</v>
      </c>
      <c r="E118" s="11">
        <f t="shared" si="23"/>
        <v>0</v>
      </c>
      <c r="F118" s="11">
        <f t="shared" si="23"/>
        <v>87476.35</v>
      </c>
      <c r="G118" s="11" t="e">
        <f t="shared" si="23"/>
        <v>#REF!</v>
      </c>
      <c r="H118" s="28">
        <f t="shared" si="23"/>
        <v>210786.38</v>
      </c>
    </row>
    <row r="119" spans="1:8" ht="48.75" customHeight="1">
      <c r="A119" s="35"/>
      <c r="B119" s="3" t="s">
        <v>42</v>
      </c>
      <c r="C119" s="12">
        <v>87476.35</v>
      </c>
      <c r="D119" s="12">
        <v>0</v>
      </c>
      <c r="E119" s="12">
        <v>0</v>
      </c>
      <c r="F119" s="12">
        <f>C119+D119+E119</f>
        <v>87476.35</v>
      </c>
      <c r="G119" s="12" t="e">
        <f>#REF!-F119</f>
        <v>#REF!</v>
      </c>
      <c r="H119" s="29">
        <v>105393.19</v>
      </c>
    </row>
    <row r="120" spans="1:8" ht="48" customHeight="1">
      <c r="A120" s="35"/>
      <c r="B120" s="3" t="s">
        <v>5</v>
      </c>
      <c r="C120" s="12">
        <v>0</v>
      </c>
      <c r="D120" s="12">
        <v>0</v>
      </c>
      <c r="E120" s="12">
        <v>0</v>
      </c>
      <c r="F120" s="12">
        <f>C120+D120+E120</f>
        <v>0</v>
      </c>
      <c r="G120" s="12" t="e">
        <f>#REF!-F120</f>
        <v>#REF!</v>
      </c>
      <c r="H120" s="29">
        <v>105393.19</v>
      </c>
    </row>
    <row r="121" spans="1:8" ht="43.5" customHeight="1">
      <c r="A121" s="35"/>
      <c r="B121" s="2" t="s">
        <v>29</v>
      </c>
      <c r="C121" s="10">
        <f aca="true" t="shared" si="24" ref="C121:H121">C122+C123</f>
        <v>96911.9</v>
      </c>
      <c r="D121" s="10">
        <f t="shared" si="24"/>
        <v>48391.38</v>
      </c>
      <c r="E121" s="10">
        <f t="shared" si="24"/>
        <v>153483.93</v>
      </c>
      <c r="F121" s="10">
        <f t="shared" si="24"/>
        <v>298787.21</v>
      </c>
      <c r="G121" s="10" t="e">
        <f t="shared" si="24"/>
        <v>#REF!</v>
      </c>
      <c r="H121" s="30">
        <f t="shared" si="24"/>
        <v>384757.79</v>
      </c>
    </row>
    <row r="122" spans="1:8" ht="43.5" customHeight="1">
      <c r="A122" s="35"/>
      <c r="B122" s="3" t="s">
        <v>6</v>
      </c>
      <c r="C122" s="12">
        <v>0</v>
      </c>
      <c r="D122" s="12">
        <v>0</v>
      </c>
      <c r="E122" s="12">
        <v>9116.96</v>
      </c>
      <c r="F122" s="12">
        <f>C122+D122+E122</f>
        <v>9116.96</v>
      </c>
      <c r="G122" s="12" t="e">
        <f>#REF!-F122</f>
        <v>#REF!</v>
      </c>
      <c r="H122" s="29">
        <v>0</v>
      </c>
    </row>
    <row r="123" spans="1:8" ht="43.5" customHeight="1">
      <c r="A123" s="35"/>
      <c r="B123" s="3" t="s">
        <v>81</v>
      </c>
      <c r="C123" s="12">
        <v>96911.9</v>
      </c>
      <c r="D123" s="12">
        <v>48391.38</v>
      </c>
      <c r="E123" s="12">
        <v>144366.97</v>
      </c>
      <c r="F123" s="12">
        <f>C123+D123+E123</f>
        <v>289670.25</v>
      </c>
      <c r="G123" s="12" t="e">
        <f>#REF!-F123</f>
        <v>#REF!</v>
      </c>
      <c r="H123" s="29">
        <v>384757.79</v>
      </c>
    </row>
    <row r="124" spans="1:8" ht="43.5" customHeight="1">
      <c r="A124" s="35"/>
      <c r="B124" s="2" t="s">
        <v>41</v>
      </c>
      <c r="C124" s="10">
        <f aca="true" t="shared" si="25" ref="C124:H124">C125+C126+C127</f>
        <v>0</v>
      </c>
      <c r="D124" s="10">
        <f t="shared" si="25"/>
        <v>0</v>
      </c>
      <c r="E124" s="10">
        <f t="shared" si="25"/>
        <v>0</v>
      </c>
      <c r="F124" s="10">
        <f t="shared" si="25"/>
        <v>0</v>
      </c>
      <c r="G124" s="10" t="e">
        <f t="shared" si="25"/>
        <v>#REF!</v>
      </c>
      <c r="H124" s="30">
        <f t="shared" si="25"/>
        <v>0</v>
      </c>
    </row>
    <row r="125" spans="1:8" ht="34.5" customHeight="1">
      <c r="A125" s="35"/>
      <c r="B125" s="3" t="s">
        <v>6</v>
      </c>
      <c r="C125" s="12">
        <v>0</v>
      </c>
      <c r="D125" s="12">
        <v>0</v>
      </c>
      <c r="E125" s="12">
        <v>0</v>
      </c>
      <c r="F125" s="12">
        <f>C125+D125+E125</f>
        <v>0</v>
      </c>
      <c r="G125" s="12" t="e">
        <f>#REF!-F125</f>
        <v>#REF!</v>
      </c>
      <c r="H125" s="29">
        <v>0</v>
      </c>
    </row>
    <row r="126" spans="1:8" ht="27" customHeight="1">
      <c r="A126" s="35"/>
      <c r="B126" s="3" t="s">
        <v>74</v>
      </c>
      <c r="C126" s="12">
        <v>0</v>
      </c>
      <c r="D126" s="12">
        <v>0</v>
      </c>
      <c r="E126" s="12">
        <v>0</v>
      </c>
      <c r="F126" s="12">
        <f>C126+D126+E126</f>
        <v>0</v>
      </c>
      <c r="G126" s="12" t="e">
        <f>#REF!-F126</f>
        <v>#REF!</v>
      </c>
      <c r="H126" s="29">
        <v>0</v>
      </c>
    </row>
    <row r="127" spans="1:8" ht="34.5" customHeight="1">
      <c r="A127" s="35"/>
      <c r="B127" s="3" t="s">
        <v>58</v>
      </c>
      <c r="C127" s="12">
        <v>0</v>
      </c>
      <c r="D127" s="12">
        <v>0</v>
      </c>
      <c r="E127" s="12">
        <v>0</v>
      </c>
      <c r="F127" s="12">
        <f>C127+D127+E127</f>
        <v>0</v>
      </c>
      <c r="G127" s="12" t="e">
        <f>#REF!-F127</f>
        <v>#REF!</v>
      </c>
      <c r="H127" s="29">
        <v>0</v>
      </c>
    </row>
    <row r="128" spans="1:8" ht="43.5" customHeight="1">
      <c r="A128" s="35"/>
      <c r="B128" s="2" t="s">
        <v>45</v>
      </c>
      <c r="C128" s="10">
        <f aca="true" t="shared" si="26" ref="C128:H128">C129</f>
        <v>1445957.64</v>
      </c>
      <c r="D128" s="10">
        <f t="shared" si="26"/>
        <v>26487</v>
      </c>
      <c r="E128" s="10">
        <f t="shared" si="26"/>
        <v>0</v>
      </c>
      <c r="F128" s="10">
        <f t="shared" si="26"/>
        <v>1472444.64</v>
      </c>
      <c r="G128" s="10" t="e">
        <f t="shared" si="26"/>
        <v>#REF!</v>
      </c>
      <c r="H128" s="30">
        <f t="shared" si="26"/>
        <v>591717.36</v>
      </c>
    </row>
    <row r="129" spans="1:8" ht="32.25" customHeight="1">
      <c r="A129" s="35"/>
      <c r="B129" s="3" t="s">
        <v>7</v>
      </c>
      <c r="C129" s="12">
        <v>1445957.64</v>
      </c>
      <c r="D129" s="12">
        <v>26487</v>
      </c>
      <c r="E129" s="12">
        <v>0</v>
      </c>
      <c r="F129" s="12">
        <f>C129+D129+E129</f>
        <v>1472444.64</v>
      </c>
      <c r="G129" s="12" t="e">
        <f>#REF!-F129</f>
        <v>#REF!</v>
      </c>
      <c r="H129" s="29">
        <v>591717.36</v>
      </c>
    </row>
    <row r="130" spans="1:8" ht="43.5" customHeight="1">
      <c r="A130" s="35"/>
      <c r="B130" s="2" t="s">
        <v>37</v>
      </c>
      <c r="C130" s="10">
        <f aca="true" t="shared" si="27" ref="C130:H130">C131</f>
        <v>0</v>
      </c>
      <c r="D130" s="10">
        <f t="shared" si="27"/>
        <v>606021.25</v>
      </c>
      <c r="E130" s="10">
        <f t="shared" si="27"/>
        <v>0</v>
      </c>
      <c r="F130" s="10">
        <f t="shared" si="27"/>
        <v>606021.25</v>
      </c>
      <c r="G130" s="10" t="e">
        <f t="shared" si="27"/>
        <v>#REF!</v>
      </c>
      <c r="H130" s="30">
        <f t="shared" si="27"/>
        <v>196460.95</v>
      </c>
    </row>
    <row r="131" spans="1:8" ht="33" customHeight="1">
      <c r="A131" s="35"/>
      <c r="B131" s="3" t="s">
        <v>7</v>
      </c>
      <c r="C131" s="12">
        <v>0</v>
      </c>
      <c r="D131" s="12">
        <v>606021.25</v>
      </c>
      <c r="E131" s="12">
        <v>0</v>
      </c>
      <c r="F131" s="12">
        <f>C131+D131+E131</f>
        <v>606021.25</v>
      </c>
      <c r="G131" s="12" t="e">
        <f>#REF!-F131</f>
        <v>#REF!</v>
      </c>
      <c r="H131" s="29">
        <v>196460.95</v>
      </c>
    </row>
    <row r="132" spans="1:8" ht="33.75" customHeight="1">
      <c r="A132" s="35"/>
      <c r="B132" s="2" t="s">
        <v>2</v>
      </c>
      <c r="C132" s="10">
        <f aca="true" t="shared" si="28" ref="C132:H132">C133+C134+C135+C136</f>
        <v>372512.12</v>
      </c>
      <c r="D132" s="10">
        <f t="shared" si="28"/>
        <v>0</v>
      </c>
      <c r="E132" s="10">
        <f t="shared" si="28"/>
        <v>202938.98</v>
      </c>
      <c r="F132" s="10">
        <f t="shared" si="28"/>
        <v>575451.1</v>
      </c>
      <c r="G132" s="10" t="e">
        <f t="shared" si="28"/>
        <v>#REF!</v>
      </c>
      <c r="H132" s="30">
        <f t="shared" si="28"/>
        <v>317047.67</v>
      </c>
    </row>
    <row r="133" spans="1:8" ht="33" customHeight="1">
      <c r="A133" s="35"/>
      <c r="B133" s="4" t="s">
        <v>46</v>
      </c>
      <c r="C133" s="12">
        <v>0</v>
      </c>
      <c r="D133" s="12">
        <v>0</v>
      </c>
      <c r="E133" s="12">
        <v>0</v>
      </c>
      <c r="F133" s="12">
        <f>C133+D133+E133</f>
        <v>0</v>
      </c>
      <c r="G133" s="12" t="e">
        <f>#REF!-F133</f>
        <v>#REF!</v>
      </c>
      <c r="H133" s="29">
        <v>0</v>
      </c>
    </row>
    <row r="134" spans="1:8" ht="33" customHeight="1">
      <c r="A134" s="35"/>
      <c r="B134" s="4" t="s">
        <v>9</v>
      </c>
      <c r="C134" s="12">
        <v>0</v>
      </c>
      <c r="D134" s="12">
        <v>0</v>
      </c>
      <c r="E134" s="12">
        <v>202938.98</v>
      </c>
      <c r="F134" s="12">
        <f>C134+D134+E134</f>
        <v>202938.98</v>
      </c>
      <c r="G134" s="12" t="e">
        <f>#REF!-F134</f>
        <v>#REF!</v>
      </c>
      <c r="H134" s="29">
        <v>88733.8</v>
      </c>
    </row>
    <row r="135" spans="1:8" ht="33" customHeight="1">
      <c r="A135" s="35"/>
      <c r="B135" s="3" t="s">
        <v>57</v>
      </c>
      <c r="C135" s="12">
        <v>372512.12</v>
      </c>
      <c r="D135" s="12">
        <v>0</v>
      </c>
      <c r="E135" s="12">
        <v>0</v>
      </c>
      <c r="F135" s="12">
        <f>C135+D135+E135</f>
        <v>372512.12</v>
      </c>
      <c r="G135" s="12" t="e">
        <f>#REF!-F135</f>
        <v>#REF!</v>
      </c>
      <c r="H135" s="29">
        <v>228313.87</v>
      </c>
    </row>
    <row r="136" spans="1:8" ht="40.5" customHeight="1">
      <c r="A136" s="35"/>
      <c r="B136" s="3" t="s">
        <v>58</v>
      </c>
      <c r="C136" s="12">
        <v>0</v>
      </c>
      <c r="D136" s="12">
        <v>0</v>
      </c>
      <c r="E136" s="12">
        <v>0</v>
      </c>
      <c r="F136" s="12">
        <f>C136+D136+E136</f>
        <v>0</v>
      </c>
      <c r="G136" s="12" t="e">
        <f>#REF!-F136</f>
        <v>#REF!</v>
      </c>
      <c r="H136" s="29">
        <v>0</v>
      </c>
    </row>
    <row r="137" spans="1:8" ht="43.5" customHeight="1">
      <c r="A137" s="35"/>
      <c r="B137" s="2" t="s">
        <v>55</v>
      </c>
      <c r="C137" s="10">
        <f aca="true" t="shared" si="29" ref="C137:H137">C138+C139</f>
        <v>0</v>
      </c>
      <c r="D137" s="10">
        <f t="shared" si="29"/>
        <v>0</v>
      </c>
      <c r="E137" s="10">
        <f t="shared" si="29"/>
        <v>0</v>
      </c>
      <c r="F137" s="10">
        <f t="shared" si="29"/>
        <v>0</v>
      </c>
      <c r="G137" s="10" t="e">
        <f t="shared" si="29"/>
        <v>#REF!</v>
      </c>
      <c r="H137" s="30">
        <f t="shared" si="29"/>
        <v>0</v>
      </c>
    </row>
    <row r="138" spans="1:8" ht="33" customHeight="1">
      <c r="A138" s="35"/>
      <c r="B138" s="3" t="s">
        <v>54</v>
      </c>
      <c r="C138" s="12">
        <v>0</v>
      </c>
      <c r="D138" s="12">
        <v>0</v>
      </c>
      <c r="E138" s="12">
        <v>0</v>
      </c>
      <c r="F138" s="12">
        <f>C138+D138+E138</f>
        <v>0</v>
      </c>
      <c r="G138" s="12" t="e">
        <f>#REF!-F138</f>
        <v>#REF!</v>
      </c>
      <c r="H138" s="29">
        <v>0</v>
      </c>
    </row>
    <row r="139" spans="1:8" ht="50.25" customHeight="1">
      <c r="A139" s="35"/>
      <c r="B139" s="3" t="s">
        <v>83</v>
      </c>
      <c r="C139" s="12">
        <v>0</v>
      </c>
      <c r="D139" s="12">
        <v>0</v>
      </c>
      <c r="E139" s="12">
        <v>0</v>
      </c>
      <c r="F139" s="12">
        <f>C139+D139+E139</f>
        <v>0</v>
      </c>
      <c r="G139" s="12" t="e">
        <f>#REF!-F139</f>
        <v>#REF!</v>
      </c>
      <c r="H139" s="29">
        <v>0</v>
      </c>
    </row>
    <row r="140" spans="1:8" ht="43.5" customHeight="1">
      <c r="A140" s="35"/>
      <c r="B140" s="2" t="s">
        <v>28</v>
      </c>
      <c r="C140" s="10">
        <f aca="true" t="shared" si="30" ref="C140:H140">C141</f>
        <v>14808.3</v>
      </c>
      <c r="D140" s="10">
        <f t="shared" si="30"/>
        <v>13327.47</v>
      </c>
      <c r="E140" s="10">
        <f t="shared" si="30"/>
        <v>0</v>
      </c>
      <c r="F140" s="10">
        <f t="shared" si="30"/>
        <v>28135.769999999997</v>
      </c>
      <c r="G140" s="10" t="e">
        <f t="shared" si="30"/>
        <v>#REF!</v>
      </c>
      <c r="H140" s="30">
        <f t="shared" si="30"/>
        <v>0</v>
      </c>
    </row>
    <row r="141" spans="1:8" ht="33" customHeight="1">
      <c r="A141" s="35"/>
      <c r="B141" s="3" t="s">
        <v>54</v>
      </c>
      <c r="C141" s="12">
        <v>14808.3</v>
      </c>
      <c r="D141" s="12">
        <v>13327.47</v>
      </c>
      <c r="E141" s="12">
        <v>0</v>
      </c>
      <c r="F141" s="12">
        <f>C141+D141+E141</f>
        <v>28135.769999999997</v>
      </c>
      <c r="G141" s="12" t="e">
        <f>#REF!-F141</f>
        <v>#REF!</v>
      </c>
      <c r="H141" s="29">
        <v>0</v>
      </c>
    </row>
    <row r="142" spans="1:8" ht="43.5" customHeight="1">
      <c r="A142" s="35"/>
      <c r="B142" s="2" t="s">
        <v>18</v>
      </c>
      <c r="C142" s="10">
        <f aca="true" t="shared" si="31" ref="C142:H142">C143</f>
        <v>86481.74</v>
      </c>
      <c r="D142" s="10">
        <f t="shared" si="31"/>
        <v>127179.02</v>
      </c>
      <c r="E142" s="10">
        <f t="shared" si="31"/>
        <v>127179.02</v>
      </c>
      <c r="F142" s="10">
        <f t="shared" si="31"/>
        <v>340839.78</v>
      </c>
      <c r="G142" s="10" t="e">
        <f t="shared" si="31"/>
        <v>#REF!</v>
      </c>
      <c r="H142" s="30">
        <f t="shared" si="31"/>
        <v>137353.34</v>
      </c>
    </row>
    <row r="143" spans="1:8" ht="35.25" customHeight="1">
      <c r="A143" s="35"/>
      <c r="B143" s="3" t="s">
        <v>58</v>
      </c>
      <c r="C143" s="12">
        <v>86481.74</v>
      </c>
      <c r="D143" s="12">
        <v>127179.02</v>
      </c>
      <c r="E143" s="12">
        <v>127179.02</v>
      </c>
      <c r="F143" s="12">
        <f>C143+D143+E143</f>
        <v>340839.78</v>
      </c>
      <c r="G143" s="12" t="e">
        <f>#REF!-F143</f>
        <v>#REF!</v>
      </c>
      <c r="H143" s="29">
        <v>137353.34</v>
      </c>
    </row>
    <row r="144" spans="1:8" ht="39.75" customHeight="1">
      <c r="A144" s="35"/>
      <c r="B144" s="2" t="s">
        <v>39</v>
      </c>
      <c r="C144" s="10">
        <f aca="true" t="shared" si="32" ref="C144:H144">C145</f>
        <v>83795.71</v>
      </c>
      <c r="D144" s="10">
        <f t="shared" si="32"/>
        <v>0</v>
      </c>
      <c r="E144" s="10">
        <f t="shared" si="32"/>
        <v>11970.82</v>
      </c>
      <c r="F144" s="10">
        <f t="shared" si="32"/>
        <v>95766.53</v>
      </c>
      <c r="G144" s="10" t="e">
        <f t="shared" si="32"/>
        <v>#REF!</v>
      </c>
      <c r="H144" s="30">
        <f t="shared" si="32"/>
        <v>23941.63</v>
      </c>
    </row>
    <row r="145" spans="1:8" ht="36" customHeight="1">
      <c r="A145" s="35"/>
      <c r="B145" s="3" t="s">
        <v>57</v>
      </c>
      <c r="C145" s="12">
        <v>83795.71</v>
      </c>
      <c r="D145" s="12">
        <v>0</v>
      </c>
      <c r="E145" s="12">
        <v>11970.82</v>
      </c>
      <c r="F145" s="12">
        <f>C145+D145+E145</f>
        <v>95766.53</v>
      </c>
      <c r="G145" s="12" t="e">
        <f>#REF!-F145</f>
        <v>#REF!</v>
      </c>
      <c r="H145" s="29">
        <v>23941.63</v>
      </c>
    </row>
    <row r="146" spans="1:8" ht="41.25" customHeight="1">
      <c r="A146" s="35"/>
      <c r="B146" s="2" t="s">
        <v>59</v>
      </c>
      <c r="C146" s="10">
        <f aca="true" t="shared" si="33" ref="C146:H146">C147+C148+C149+C150+C151</f>
        <v>0</v>
      </c>
      <c r="D146" s="10">
        <f t="shared" si="33"/>
        <v>15692.47</v>
      </c>
      <c r="E146" s="10">
        <f t="shared" si="33"/>
        <v>3261651.7600000002</v>
      </c>
      <c r="F146" s="10">
        <f t="shared" si="33"/>
        <v>3277344.23</v>
      </c>
      <c r="G146" s="10" t="e">
        <f t="shared" si="33"/>
        <v>#REF!</v>
      </c>
      <c r="H146" s="30">
        <f t="shared" si="33"/>
        <v>28507.09</v>
      </c>
    </row>
    <row r="147" spans="1:8" ht="44.25" customHeight="1">
      <c r="A147" s="35"/>
      <c r="B147" s="3" t="s">
        <v>42</v>
      </c>
      <c r="C147" s="12">
        <v>0</v>
      </c>
      <c r="D147" s="12">
        <v>0</v>
      </c>
      <c r="E147" s="12">
        <v>0</v>
      </c>
      <c r="F147" s="12">
        <f>C147+D147+E147</f>
        <v>0</v>
      </c>
      <c r="G147" s="12" t="e">
        <f>#REF!-F147</f>
        <v>#REF!</v>
      </c>
      <c r="H147" s="29">
        <v>0</v>
      </c>
    </row>
    <row r="148" spans="1:8" ht="33.75" customHeight="1">
      <c r="A148" s="35"/>
      <c r="B148" s="3" t="s">
        <v>5</v>
      </c>
      <c r="C148" s="12">
        <v>0</v>
      </c>
      <c r="D148" s="12">
        <v>0</v>
      </c>
      <c r="E148" s="12">
        <v>0</v>
      </c>
      <c r="F148" s="12">
        <f>C148+D148+E148</f>
        <v>0</v>
      </c>
      <c r="G148" s="12" t="e">
        <f>#REF!-F148</f>
        <v>#REF!</v>
      </c>
      <c r="H148" s="29">
        <v>0</v>
      </c>
    </row>
    <row r="149" spans="1:8" ht="27" customHeight="1">
      <c r="A149" s="35"/>
      <c r="B149" s="3" t="s">
        <v>7</v>
      </c>
      <c r="C149" s="12">
        <v>0</v>
      </c>
      <c r="D149" s="12">
        <v>15692.47</v>
      </c>
      <c r="E149" s="12">
        <v>11893.06</v>
      </c>
      <c r="F149" s="12">
        <f>C149+D149+E149</f>
        <v>27585.53</v>
      </c>
      <c r="G149" s="12" t="e">
        <f>#REF!-F149</f>
        <v>#REF!</v>
      </c>
      <c r="H149" s="29">
        <v>28507.09</v>
      </c>
    </row>
    <row r="150" spans="1:8" ht="21.75" customHeight="1">
      <c r="A150" s="35"/>
      <c r="B150" s="3" t="s">
        <v>60</v>
      </c>
      <c r="C150" s="12">
        <v>0</v>
      </c>
      <c r="D150" s="12">
        <v>0</v>
      </c>
      <c r="E150" s="12">
        <v>0</v>
      </c>
      <c r="F150" s="12">
        <f>C150+D150+E150</f>
        <v>0</v>
      </c>
      <c r="G150" s="12" t="e">
        <f>#REF!-F150</f>
        <v>#REF!</v>
      </c>
      <c r="H150" s="29">
        <v>0</v>
      </c>
    </row>
    <row r="151" spans="1:8" ht="37.5" customHeight="1">
      <c r="A151" s="35"/>
      <c r="B151" s="3" t="s">
        <v>73</v>
      </c>
      <c r="C151" s="12">
        <v>0</v>
      </c>
      <c r="D151" s="12">
        <v>0</v>
      </c>
      <c r="E151" s="12">
        <v>3249758.7</v>
      </c>
      <c r="F151" s="12">
        <f>C151+D151+E151</f>
        <v>3249758.7</v>
      </c>
      <c r="G151" s="12" t="e">
        <f>#REF!-F151</f>
        <v>#REF!</v>
      </c>
      <c r="H151" s="29">
        <v>0</v>
      </c>
    </row>
    <row r="152" spans="1:8" ht="32.25" customHeight="1">
      <c r="A152" s="35"/>
      <c r="B152" s="2" t="s">
        <v>48</v>
      </c>
      <c r="C152" s="10">
        <f aca="true" t="shared" si="34" ref="C152:H152">C153</f>
        <v>32327.44</v>
      </c>
      <c r="D152" s="10">
        <f t="shared" si="34"/>
        <v>0</v>
      </c>
      <c r="E152" s="10">
        <f t="shared" si="34"/>
        <v>0</v>
      </c>
      <c r="F152" s="10">
        <f t="shared" si="34"/>
        <v>32327.44</v>
      </c>
      <c r="G152" s="10" t="e">
        <f t="shared" si="34"/>
        <v>#REF!</v>
      </c>
      <c r="H152" s="30">
        <f t="shared" si="34"/>
        <v>50236.26</v>
      </c>
    </row>
    <row r="153" spans="1:8" ht="32.25" customHeight="1">
      <c r="A153" s="35"/>
      <c r="B153" s="3" t="s">
        <v>5</v>
      </c>
      <c r="C153" s="17">
        <v>32327.44</v>
      </c>
      <c r="D153" s="12">
        <v>0</v>
      </c>
      <c r="E153" s="12">
        <v>0</v>
      </c>
      <c r="F153" s="12">
        <f>C153+D153+E153</f>
        <v>32327.44</v>
      </c>
      <c r="G153" s="12" t="e">
        <f>#REF!-F153</f>
        <v>#REF!</v>
      </c>
      <c r="H153" s="29">
        <v>50236.26</v>
      </c>
    </row>
    <row r="154" spans="1:8" ht="39.75" customHeight="1">
      <c r="A154" s="35"/>
      <c r="B154" s="2" t="s">
        <v>72</v>
      </c>
      <c r="C154" s="10">
        <f aca="true" t="shared" si="35" ref="C154:H156">C155</f>
        <v>0</v>
      </c>
      <c r="D154" s="10">
        <f t="shared" si="35"/>
        <v>720023.98</v>
      </c>
      <c r="E154" s="10">
        <f t="shared" si="35"/>
        <v>6840227.81</v>
      </c>
      <c r="F154" s="10">
        <f t="shared" si="35"/>
        <v>7560251.789999999</v>
      </c>
      <c r="G154" s="10" t="e">
        <f t="shared" si="35"/>
        <v>#REF!</v>
      </c>
      <c r="H154" s="30">
        <f t="shared" si="35"/>
        <v>0</v>
      </c>
    </row>
    <row r="155" spans="1:8" ht="39" customHeight="1">
      <c r="A155" s="35"/>
      <c r="B155" s="3" t="s">
        <v>73</v>
      </c>
      <c r="C155" s="17">
        <v>0</v>
      </c>
      <c r="D155" s="12">
        <v>720023.98</v>
      </c>
      <c r="E155" s="12">
        <v>6840227.81</v>
      </c>
      <c r="F155" s="12">
        <f>C155+D155+E155</f>
        <v>7560251.789999999</v>
      </c>
      <c r="G155" s="12" t="e">
        <f>#REF!-F155</f>
        <v>#REF!</v>
      </c>
      <c r="H155" s="29">
        <v>0</v>
      </c>
    </row>
    <row r="156" spans="1:8" ht="55.5" customHeight="1">
      <c r="A156" s="35"/>
      <c r="B156" s="2" t="s">
        <v>82</v>
      </c>
      <c r="C156" s="10">
        <f t="shared" si="35"/>
        <v>73236.99</v>
      </c>
      <c r="D156" s="10">
        <f t="shared" si="35"/>
        <v>0</v>
      </c>
      <c r="E156" s="10">
        <f t="shared" si="35"/>
        <v>0</v>
      </c>
      <c r="F156" s="10">
        <f t="shared" si="35"/>
        <v>73236.99</v>
      </c>
      <c r="G156" s="10" t="e">
        <f t="shared" si="35"/>
        <v>#REF!</v>
      </c>
      <c r="H156" s="30">
        <f t="shared" si="35"/>
        <v>0</v>
      </c>
    </row>
    <row r="157" spans="1:8" ht="40.5" customHeight="1">
      <c r="A157" s="35"/>
      <c r="B157" s="3" t="s">
        <v>54</v>
      </c>
      <c r="C157" s="17">
        <v>73236.99</v>
      </c>
      <c r="D157" s="12">
        <v>0</v>
      </c>
      <c r="E157" s="12">
        <v>0</v>
      </c>
      <c r="F157" s="12">
        <f>C157+D157+E157</f>
        <v>73236.99</v>
      </c>
      <c r="G157" s="12" t="e">
        <f>#REF!-F157</f>
        <v>#REF!</v>
      </c>
      <c r="H157" s="29">
        <v>0</v>
      </c>
    </row>
    <row r="158" spans="1:8" ht="33.75" customHeight="1">
      <c r="A158" s="36"/>
      <c r="B158" s="2" t="s">
        <v>8</v>
      </c>
      <c r="C158" s="10">
        <f aca="true" t="shared" si="36" ref="C158:H158">C132+C130+C128+C124+C121+C118+C113+C110+C103+C95+C89+C140+C137+C142+C144+C146+C152+C154+C156</f>
        <v>6828969.82</v>
      </c>
      <c r="D158" s="10">
        <f t="shared" si="36"/>
        <v>3518153.7</v>
      </c>
      <c r="E158" s="10">
        <f t="shared" si="36"/>
        <v>16856046.91</v>
      </c>
      <c r="F158" s="10">
        <f t="shared" si="36"/>
        <v>27203170.429999996</v>
      </c>
      <c r="G158" s="10" t="e">
        <f t="shared" si="36"/>
        <v>#REF!</v>
      </c>
      <c r="H158" s="30">
        <f t="shared" si="36"/>
        <v>6972288.84</v>
      </c>
    </row>
    <row r="159" spans="1:8" ht="28.5" customHeight="1">
      <c r="A159" s="37" t="s">
        <v>16</v>
      </c>
      <c r="B159" s="3" t="s">
        <v>25</v>
      </c>
      <c r="C159" s="12">
        <v>0</v>
      </c>
      <c r="D159" s="12">
        <v>0</v>
      </c>
      <c r="E159" s="12">
        <v>40588.88</v>
      </c>
      <c r="F159" s="12">
        <f>C159+D159+E159</f>
        <v>40588.88</v>
      </c>
      <c r="G159" s="12" t="e">
        <f>#REF!-F159</f>
        <v>#REF!</v>
      </c>
      <c r="H159" s="29">
        <v>0</v>
      </c>
    </row>
    <row r="160" spans="1:8" ht="28.5" customHeight="1">
      <c r="A160" s="38"/>
      <c r="B160" s="3" t="s">
        <v>4</v>
      </c>
      <c r="C160" s="12">
        <v>83823.18</v>
      </c>
      <c r="D160" s="12">
        <v>0</v>
      </c>
      <c r="E160" s="12">
        <v>0</v>
      </c>
      <c r="F160" s="12">
        <f>C160+D160+E160</f>
        <v>83823.18</v>
      </c>
      <c r="G160" s="12" t="e">
        <f>#REF!-F160</f>
        <v>#REF!</v>
      </c>
      <c r="H160" s="29">
        <v>23304.2</v>
      </c>
    </row>
    <row r="161" spans="1:8" ht="28.5" customHeight="1">
      <c r="A161" s="38"/>
      <c r="B161" s="3" t="s">
        <v>47</v>
      </c>
      <c r="C161" s="12">
        <v>306849.72</v>
      </c>
      <c r="D161" s="12">
        <v>0</v>
      </c>
      <c r="E161" s="12">
        <v>0</v>
      </c>
      <c r="F161" s="12">
        <f>C161+D161+E161</f>
        <v>306849.72</v>
      </c>
      <c r="G161" s="12" t="e">
        <f>#REF!-F161</f>
        <v>#REF!</v>
      </c>
      <c r="H161" s="29">
        <v>187871.31</v>
      </c>
    </row>
    <row r="162" spans="1:8" ht="31.5" customHeight="1">
      <c r="A162" s="39"/>
      <c r="B162" s="2" t="s">
        <v>8</v>
      </c>
      <c r="C162" s="10">
        <f aca="true" t="shared" si="37" ref="C162:H162">C161+C160+C159</f>
        <v>390672.89999999997</v>
      </c>
      <c r="D162" s="10">
        <f t="shared" si="37"/>
        <v>0</v>
      </c>
      <c r="E162" s="10">
        <f t="shared" si="37"/>
        <v>40588.88</v>
      </c>
      <c r="F162" s="10">
        <f t="shared" si="37"/>
        <v>431261.77999999997</v>
      </c>
      <c r="G162" s="10" t="e">
        <f t="shared" si="37"/>
        <v>#REF!</v>
      </c>
      <c r="H162" s="30">
        <f t="shared" si="37"/>
        <v>211175.51</v>
      </c>
    </row>
    <row r="163" spans="1:8" ht="28.5" customHeight="1">
      <c r="A163" s="33" t="s">
        <v>84</v>
      </c>
      <c r="B163" s="3" t="s">
        <v>25</v>
      </c>
      <c r="C163" s="12">
        <v>0</v>
      </c>
      <c r="D163" s="12">
        <v>0</v>
      </c>
      <c r="E163" s="12">
        <v>0</v>
      </c>
      <c r="F163" s="12">
        <f>C163+D163+E163</f>
        <v>0</v>
      </c>
      <c r="G163" s="12" t="e">
        <f>#REF!-F163</f>
        <v>#REF!</v>
      </c>
      <c r="H163" s="29">
        <v>0</v>
      </c>
    </row>
    <row r="164" spans="1:8" ht="28.5" customHeight="1">
      <c r="A164" s="33"/>
      <c r="B164" s="3" t="s">
        <v>4</v>
      </c>
      <c r="C164" s="12">
        <v>5388.32</v>
      </c>
      <c r="D164" s="12">
        <v>0</v>
      </c>
      <c r="E164" s="12">
        <v>0</v>
      </c>
      <c r="F164" s="12">
        <f>C164+D164+E164</f>
        <v>5388.32</v>
      </c>
      <c r="G164" s="12" t="e">
        <f>#REF!-F164</f>
        <v>#REF!</v>
      </c>
      <c r="H164" s="29">
        <v>2082.5</v>
      </c>
    </row>
    <row r="165" spans="1:8" ht="28.5" customHeight="1">
      <c r="A165" s="33"/>
      <c r="B165" s="3" t="s">
        <v>47</v>
      </c>
      <c r="C165" s="12">
        <v>25882.5</v>
      </c>
      <c r="D165" s="12">
        <v>0</v>
      </c>
      <c r="E165" s="12">
        <v>0</v>
      </c>
      <c r="F165" s="12">
        <f>C165+D165+E165</f>
        <v>25882.5</v>
      </c>
      <c r="G165" s="12" t="e">
        <f>#REF!-F165</f>
        <v>#REF!</v>
      </c>
      <c r="H165" s="29">
        <v>4664.8</v>
      </c>
    </row>
    <row r="166" spans="1:8" ht="33" customHeight="1">
      <c r="A166" s="33"/>
      <c r="B166" s="2" t="s">
        <v>8</v>
      </c>
      <c r="C166" s="10">
        <f aca="true" t="shared" si="38" ref="C166:H166">C165+C164+C163</f>
        <v>31270.82</v>
      </c>
      <c r="D166" s="10">
        <f t="shared" si="38"/>
        <v>0</v>
      </c>
      <c r="E166" s="10">
        <f t="shared" si="38"/>
        <v>0</v>
      </c>
      <c r="F166" s="10">
        <f t="shared" si="38"/>
        <v>31270.82</v>
      </c>
      <c r="G166" s="10" t="e">
        <f t="shared" si="38"/>
        <v>#REF!</v>
      </c>
      <c r="H166" s="30">
        <f t="shared" si="38"/>
        <v>6747.3</v>
      </c>
    </row>
    <row r="167" spans="1:8" ht="35.25" customHeight="1">
      <c r="A167" s="34" t="s">
        <v>85</v>
      </c>
      <c r="B167" s="2" t="s">
        <v>86</v>
      </c>
      <c r="C167" s="11">
        <f aca="true" t="shared" si="39" ref="C167:H167">C168+C169+C170+C171</f>
        <v>0</v>
      </c>
      <c r="D167" s="11">
        <f t="shared" si="39"/>
        <v>0</v>
      </c>
      <c r="E167" s="11">
        <f t="shared" si="39"/>
        <v>2079141.21</v>
      </c>
      <c r="F167" s="11">
        <f t="shared" si="39"/>
        <v>2079141.21</v>
      </c>
      <c r="G167" s="11" t="e">
        <f t="shared" si="39"/>
        <v>#REF!</v>
      </c>
      <c r="H167" s="28">
        <f t="shared" si="39"/>
        <v>0</v>
      </c>
    </row>
    <row r="168" spans="1:8" ht="28.5" customHeight="1">
      <c r="A168" s="35"/>
      <c r="B168" s="3" t="s">
        <v>87</v>
      </c>
      <c r="C168" s="12">
        <v>0</v>
      </c>
      <c r="D168" s="12">
        <v>0</v>
      </c>
      <c r="E168" s="12">
        <v>1137960</v>
      </c>
      <c r="F168" s="12">
        <f>C168+D168+E168</f>
        <v>1137960</v>
      </c>
      <c r="G168" s="12" t="e">
        <f>#REF!-F168</f>
        <v>#REF!</v>
      </c>
      <c r="H168" s="29">
        <v>0</v>
      </c>
    </row>
    <row r="169" spans="1:8" ht="34.5" customHeight="1">
      <c r="A169" s="35"/>
      <c r="B169" s="3" t="s">
        <v>88</v>
      </c>
      <c r="C169" s="12">
        <v>0</v>
      </c>
      <c r="D169" s="12">
        <v>0</v>
      </c>
      <c r="E169" s="12">
        <v>72594</v>
      </c>
      <c r="F169" s="12">
        <f>C169+D169+E169</f>
        <v>72594</v>
      </c>
      <c r="G169" s="12" t="e">
        <f>#REF!-F169</f>
        <v>#REF!</v>
      </c>
      <c r="H169" s="29">
        <v>0</v>
      </c>
    </row>
    <row r="170" spans="1:8" ht="48.75" customHeight="1">
      <c r="A170" s="35"/>
      <c r="B170" s="3" t="s">
        <v>89</v>
      </c>
      <c r="C170" s="12">
        <v>0</v>
      </c>
      <c r="D170" s="12">
        <v>0</v>
      </c>
      <c r="E170" s="12">
        <v>147007.21</v>
      </c>
      <c r="F170" s="12">
        <f>C170+D170+E170</f>
        <v>147007.21</v>
      </c>
      <c r="G170" s="12" t="e">
        <f>#REF!-F170</f>
        <v>#REF!</v>
      </c>
      <c r="H170" s="29">
        <v>0</v>
      </c>
    </row>
    <row r="171" spans="1:8" ht="34.5" customHeight="1">
      <c r="A171" s="35"/>
      <c r="B171" s="3" t="s">
        <v>90</v>
      </c>
      <c r="C171" s="12">
        <v>0</v>
      </c>
      <c r="D171" s="12">
        <v>0</v>
      </c>
      <c r="E171" s="12">
        <v>721580</v>
      </c>
      <c r="F171" s="12">
        <f>C171+D171+E171</f>
        <v>721580</v>
      </c>
      <c r="G171" s="12" t="e">
        <f>#REF!-F171</f>
        <v>#REF!</v>
      </c>
      <c r="H171" s="29">
        <v>0</v>
      </c>
    </row>
    <row r="172" spans="1:8" ht="40.5" customHeight="1">
      <c r="A172" s="35"/>
      <c r="B172" s="2" t="s">
        <v>29</v>
      </c>
      <c r="C172" s="11">
        <f aca="true" t="shared" si="40" ref="C172:H172">C173+C174+C175+C176</f>
        <v>0</v>
      </c>
      <c r="D172" s="11">
        <f t="shared" si="40"/>
        <v>0</v>
      </c>
      <c r="E172" s="11">
        <f t="shared" si="40"/>
        <v>0</v>
      </c>
      <c r="F172" s="11">
        <f t="shared" si="40"/>
        <v>0</v>
      </c>
      <c r="G172" s="11" t="e">
        <f t="shared" si="40"/>
        <v>#REF!</v>
      </c>
      <c r="H172" s="28">
        <f t="shared" si="40"/>
        <v>0</v>
      </c>
    </row>
    <row r="173" spans="1:8" ht="28.5" customHeight="1">
      <c r="A173" s="35"/>
      <c r="B173" s="3" t="s">
        <v>87</v>
      </c>
      <c r="C173" s="12">
        <v>0</v>
      </c>
      <c r="D173" s="12">
        <v>0</v>
      </c>
      <c r="E173" s="12">
        <v>0</v>
      </c>
      <c r="F173" s="12">
        <f>C173+D173+E173</f>
        <v>0</v>
      </c>
      <c r="G173" s="12" t="e">
        <f>#REF!-F173</f>
        <v>#REF!</v>
      </c>
      <c r="H173" s="29">
        <v>0</v>
      </c>
    </row>
    <row r="174" spans="1:8" ht="39.75" customHeight="1">
      <c r="A174" s="35"/>
      <c r="B174" s="3" t="s">
        <v>88</v>
      </c>
      <c r="C174" s="12">
        <v>0</v>
      </c>
      <c r="D174" s="12">
        <v>0</v>
      </c>
      <c r="E174" s="12">
        <v>0</v>
      </c>
      <c r="F174" s="12">
        <f>C174+D174+E174</f>
        <v>0</v>
      </c>
      <c r="G174" s="12" t="e">
        <f>#REF!-F174</f>
        <v>#REF!</v>
      </c>
      <c r="H174" s="29">
        <v>0</v>
      </c>
    </row>
    <row r="175" spans="1:8" ht="34.5" customHeight="1">
      <c r="A175" s="35"/>
      <c r="B175" s="3" t="s">
        <v>89</v>
      </c>
      <c r="C175" s="12">
        <v>0</v>
      </c>
      <c r="D175" s="12">
        <v>0</v>
      </c>
      <c r="E175" s="12">
        <v>0</v>
      </c>
      <c r="F175" s="12">
        <f>C175+D175+E175</f>
        <v>0</v>
      </c>
      <c r="G175" s="12" t="e">
        <f>#REF!-F175</f>
        <v>#REF!</v>
      </c>
      <c r="H175" s="29">
        <v>0</v>
      </c>
    </row>
    <row r="176" spans="1:8" ht="38.25" customHeight="1">
      <c r="A176" s="35"/>
      <c r="B176" s="3" t="s">
        <v>90</v>
      </c>
      <c r="C176" s="12">
        <v>0</v>
      </c>
      <c r="D176" s="12">
        <v>0</v>
      </c>
      <c r="E176" s="12">
        <v>0</v>
      </c>
      <c r="F176" s="12">
        <f>C176+D176+E176</f>
        <v>0</v>
      </c>
      <c r="G176" s="12" t="e">
        <f>#REF!-F176</f>
        <v>#REF!</v>
      </c>
      <c r="H176" s="29">
        <v>0</v>
      </c>
    </row>
    <row r="177" spans="1:8" ht="33" customHeight="1">
      <c r="A177" s="35"/>
      <c r="B177" s="2" t="s">
        <v>41</v>
      </c>
      <c r="C177" s="11">
        <f aca="true" t="shared" si="41" ref="C177:H177">C178+C179+C180+C181</f>
        <v>0</v>
      </c>
      <c r="D177" s="11">
        <f t="shared" si="41"/>
        <v>0</v>
      </c>
      <c r="E177" s="11">
        <f t="shared" si="41"/>
        <v>0</v>
      </c>
      <c r="F177" s="11">
        <f t="shared" si="41"/>
        <v>0</v>
      </c>
      <c r="G177" s="11" t="e">
        <f t="shared" si="41"/>
        <v>#REF!</v>
      </c>
      <c r="H177" s="28">
        <f t="shared" si="41"/>
        <v>1927447</v>
      </c>
    </row>
    <row r="178" spans="1:8" ht="21" customHeight="1">
      <c r="A178" s="35"/>
      <c r="B178" s="3" t="s">
        <v>87</v>
      </c>
      <c r="C178" s="12">
        <v>0</v>
      </c>
      <c r="D178" s="12">
        <v>0</v>
      </c>
      <c r="E178" s="12">
        <v>0</v>
      </c>
      <c r="F178" s="12">
        <f>C178+D178+E178</f>
        <v>0</v>
      </c>
      <c r="G178" s="12" t="e">
        <f>#REF!-F178</f>
        <v>#REF!</v>
      </c>
      <c r="H178" s="29">
        <v>1927447</v>
      </c>
    </row>
    <row r="179" spans="1:8" ht="33" customHeight="1">
      <c r="A179" s="35"/>
      <c r="B179" s="3" t="s">
        <v>88</v>
      </c>
      <c r="C179" s="12">
        <v>0</v>
      </c>
      <c r="D179" s="12">
        <v>0</v>
      </c>
      <c r="E179" s="12">
        <v>0</v>
      </c>
      <c r="F179" s="12">
        <f>C179+D179+E179</f>
        <v>0</v>
      </c>
      <c r="G179" s="12" t="e">
        <f>#REF!-F179</f>
        <v>#REF!</v>
      </c>
      <c r="H179" s="29">
        <v>0</v>
      </c>
    </row>
    <row r="180" spans="1:8" ht="44.25" customHeight="1">
      <c r="A180" s="35"/>
      <c r="B180" s="3" t="s">
        <v>89</v>
      </c>
      <c r="C180" s="12">
        <v>0</v>
      </c>
      <c r="D180" s="12">
        <v>0</v>
      </c>
      <c r="E180" s="12">
        <v>0</v>
      </c>
      <c r="F180" s="12">
        <f>C180+D180+E180</f>
        <v>0</v>
      </c>
      <c r="G180" s="12" t="e">
        <f>#REF!-F180</f>
        <v>#REF!</v>
      </c>
      <c r="H180" s="29">
        <v>0</v>
      </c>
    </row>
    <row r="181" spans="1:8" ht="33" customHeight="1">
      <c r="A181" s="35"/>
      <c r="B181" s="3" t="s">
        <v>90</v>
      </c>
      <c r="C181" s="12">
        <v>0</v>
      </c>
      <c r="D181" s="12">
        <v>0</v>
      </c>
      <c r="E181" s="12">
        <v>0</v>
      </c>
      <c r="F181" s="12">
        <f>C181+D181+E181</f>
        <v>0</v>
      </c>
      <c r="G181" s="12" t="e">
        <f>#REF!-F181</f>
        <v>#REF!</v>
      </c>
      <c r="H181" s="29">
        <v>0</v>
      </c>
    </row>
    <row r="182" spans="1:8" ht="40.5" customHeight="1">
      <c r="A182" s="35"/>
      <c r="B182" s="2" t="s">
        <v>91</v>
      </c>
      <c r="C182" s="11">
        <f aca="true" t="shared" si="42" ref="C182:H182">C183+C184+C185+C186</f>
        <v>0</v>
      </c>
      <c r="D182" s="11">
        <f t="shared" si="42"/>
        <v>0</v>
      </c>
      <c r="E182" s="11">
        <f t="shared" si="42"/>
        <v>0</v>
      </c>
      <c r="F182" s="11">
        <f t="shared" si="42"/>
        <v>0</v>
      </c>
      <c r="G182" s="11" t="e">
        <f t="shared" si="42"/>
        <v>#REF!</v>
      </c>
      <c r="H182" s="28">
        <f t="shared" si="42"/>
        <v>0</v>
      </c>
    </row>
    <row r="183" spans="1:8" ht="28.5" customHeight="1">
      <c r="A183" s="35"/>
      <c r="B183" s="3" t="s">
        <v>87</v>
      </c>
      <c r="C183" s="12">
        <v>0</v>
      </c>
      <c r="D183" s="12">
        <v>0</v>
      </c>
      <c r="E183" s="12">
        <v>0</v>
      </c>
      <c r="F183" s="12">
        <f>C183+D183+E183</f>
        <v>0</v>
      </c>
      <c r="G183" s="12" t="e">
        <f>#REF!-F183</f>
        <v>#REF!</v>
      </c>
      <c r="H183" s="29">
        <v>0</v>
      </c>
    </row>
    <row r="184" spans="1:8" ht="39.75" customHeight="1">
      <c r="A184" s="35"/>
      <c r="B184" s="3" t="s">
        <v>88</v>
      </c>
      <c r="C184" s="12">
        <v>0</v>
      </c>
      <c r="D184" s="12">
        <v>0</v>
      </c>
      <c r="E184" s="12">
        <v>0</v>
      </c>
      <c r="F184" s="12">
        <f>C184+D184+E184</f>
        <v>0</v>
      </c>
      <c r="G184" s="12" t="e">
        <f>#REF!-F184</f>
        <v>#REF!</v>
      </c>
      <c r="H184" s="29">
        <v>0</v>
      </c>
    </row>
    <row r="185" spans="1:8" ht="34.5" customHeight="1">
      <c r="A185" s="35"/>
      <c r="B185" s="3" t="s">
        <v>89</v>
      </c>
      <c r="C185" s="12">
        <v>0</v>
      </c>
      <c r="D185" s="12">
        <v>0</v>
      </c>
      <c r="E185" s="12">
        <v>0</v>
      </c>
      <c r="F185" s="12">
        <f>C185+D185+E185</f>
        <v>0</v>
      </c>
      <c r="G185" s="12" t="e">
        <f>#REF!-F185</f>
        <v>#REF!</v>
      </c>
      <c r="H185" s="29">
        <v>0</v>
      </c>
    </row>
    <row r="186" spans="1:8" ht="38.25" customHeight="1">
      <c r="A186" s="35"/>
      <c r="B186" s="3" t="s">
        <v>90</v>
      </c>
      <c r="C186" s="12">
        <v>0</v>
      </c>
      <c r="D186" s="12">
        <v>0</v>
      </c>
      <c r="E186" s="12">
        <v>0</v>
      </c>
      <c r="F186" s="12">
        <f>C186+D186+E186</f>
        <v>0</v>
      </c>
      <c r="G186" s="12" t="e">
        <f>#REF!-F186</f>
        <v>#REF!</v>
      </c>
      <c r="H186" s="29">
        <v>0</v>
      </c>
    </row>
    <row r="187" spans="1:8" ht="29.25" customHeight="1">
      <c r="A187" s="36"/>
      <c r="B187" s="2" t="s">
        <v>8</v>
      </c>
      <c r="C187" s="11">
        <f aca="true" t="shared" si="43" ref="C187:H187">C182+C177+C172+C167</f>
        <v>0</v>
      </c>
      <c r="D187" s="11">
        <f t="shared" si="43"/>
        <v>0</v>
      </c>
      <c r="E187" s="11">
        <f t="shared" si="43"/>
        <v>2079141.21</v>
      </c>
      <c r="F187" s="11">
        <f t="shared" si="43"/>
        <v>2079141.21</v>
      </c>
      <c r="G187" s="11" t="e">
        <f t="shared" si="43"/>
        <v>#REF!</v>
      </c>
      <c r="H187" s="28">
        <f t="shared" si="43"/>
        <v>1927447</v>
      </c>
    </row>
    <row r="188" spans="1:8" ht="28.5" customHeight="1">
      <c r="A188" s="40" t="s">
        <v>92</v>
      </c>
      <c r="B188" s="2" t="s">
        <v>22</v>
      </c>
      <c r="C188" s="11">
        <f aca="true" t="shared" si="44" ref="C188:H188">C189+C190+C191+C192</f>
        <v>0</v>
      </c>
      <c r="D188" s="11">
        <f t="shared" si="44"/>
        <v>464950.4</v>
      </c>
      <c r="E188" s="11">
        <f t="shared" si="44"/>
        <v>191731</v>
      </c>
      <c r="F188" s="11">
        <f t="shared" si="44"/>
        <v>656681.4</v>
      </c>
      <c r="G188" s="11" t="e">
        <f t="shared" si="44"/>
        <v>#REF!</v>
      </c>
      <c r="H188" s="28">
        <f t="shared" si="44"/>
        <v>214818.29</v>
      </c>
    </row>
    <row r="189" spans="1:8" ht="28.5" customHeight="1">
      <c r="A189" s="33"/>
      <c r="B189" s="3" t="s">
        <v>93</v>
      </c>
      <c r="C189" s="12">
        <v>0</v>
      </c>
      <c r="D189" s="12">
        <v>464950.4</v>
      </c>
      <c r="E189" s="12">
        <v>191731</v>
      </c>
      <c r="F189" s="12">
        <f>C189+D189+E189</f>
        <v>656681.4</v>
      </c>
      <c r="G189" s="12" t="e">
        <f>#REF!-F189</f>
        <v>#REF!</v>
      </c>
      <c r="H189" s="29">
        <v>214818.29</v>
      </c>
    </row>
    <row r="190" spans="1:8" ht="33.75" customHeight="1">
      <c r="A190" s="33"/>
      <c r="B190" s="3" t="s">
        <v>94</v>
      </c>
      <c r="C190" s="12">
        <v>0</v>
      </c>
      <c r="D190" s="12">
        <v>0</v>
      </c>
      <c r="E190" s="12">
        <v>0</v>
      </c>
      <c r="F190" s="12">
        <f>C190+D190+E190</f>
        <v>0</v>
      </c>
      <c r="G190" s="12" t="e">
        <f>#REF!-F190</f>
        <v>#REF!</v>
      </c>
      <c r="H190" s="29">
        <v>0</v>
      </c>
    </row>
    <row r="191" spans="1:8" ht="28.5" customHeight="1">
      <c r="A191" s="33"/>
      <c r="B191" s="3" t="s">
        <v>95</v>
      </c>
      <c r="C191" s="12">
        <v>0</v>
      </c>
      <c r="D191" s="12">
        <v>0</v>
      </c>
      <c r="E191" s="12">
        <v>0</v>
      </c>
      <c r="F191" s="12">
        <f>C191+D191+E191</f>
        <v>0</v>
      </c>
      <c r="G191" s="12" t="e">
        <f>#REF!-F191</f>
        <v>#REF!</v>
      </c>
      <c r="H191" s="29">
        <v>0</v>
      </c>
    </row>
    <row r="192" spans="1:8" ht="48" customHeight="1">
      <c r="A192" s="33"/>
      <c r="B192" s="3" t="s">
        <v>96</v>
      </c>
      <c r="C192" s="12">
        <v>0</v>
      </c>
      <c r="D192" s="12">
        <v>0</v>
      </c>
      <c r="E192" s="12">
        <v>0</v>
      </c>
      <c r="F192" s="12">
        <f>C192+D192+E192</f>
        <v>0</v>
      </c>
      <c r="G192" s="12" t="e">
        <f>#REF!-F192</f>
        <v>#REF!</v>
      </c>
      <c r="H192" s="29">
        <v>0</v>
      </c>
    </row>
    <row r="193" spans="1:8" ht="37.5" customHeight="1">
      <c r="A193" s="33"/>
      <c r="B193" s="2" t="s">
        <v>97</v>
      </c>
      <c r="C193" s="11">
        <f aca="true" t="shared" si="45" ref="C193:H193">C194+C195+C196</f>
        <v>238790.03</v>
      </c>
      <c r="D193" s="11">
        <f t="shared" si="45"/>
        <v>0</v>
      </c>
      <c r="E193" s="11">
        <f t="shared" si="45"/>
        <v>9239.25</v>
      </c>
      <c r="F193" s="11">
        <f t="shared" si="45"/>
        <v>248029.28</v>
      </c>
      <c r="G193" s="11" t="e">
        <f t="shared" si="45"/>
        <v>#REF!</v>
      </c>
      <c r="H193" s="28">
        <f t="shared" si="45"/>
        <v>0</v>
      </c>
    </row>
    <row r="194" spans="1:8" ht="28.5" customHeight="1">
      <c r="A194" s="33"/>
      <c r="B194" s="3" t="s">
        <v>93</v>
      </c>
      <c r="C194" s="17">
        <v>238790.03</v>
      </c>
      <c r="D194" s="12">
        <v>0</v>
      </c>
      <c r="E194" s="12">
        <v>0</v>
      </c>
      <c r="F194" s="12">
        <f>C194+D194+E194</f>
        <v>238790.03</v>
      </c>
      <c r="G194" s="12" t="e">
        <f>#REF!-F194</f>
        <v>#REF!</v>
      </c>
      <c r="H194" s="29">
        <v>0</v>
      </c>
    </row>
    <row r="195" spans="1:8" ht="33.75" customHeight="1">
      <c r="A195" s="33"/>
      <c r="B195" s="3" t="s">
        <v>95</v>
      </c>
      <c r="C195" s="12">
        <v>0</v>
      </c>
      <c r="D195" s="12">
        <v>0</v>
      </c>
      <c r="E195" s="12">
        <v>0</v>
      </c>
      <c r="F195" s="12">
        <f>C195+D195+E195</f>
        <v>0</v>
      </c>
      <c r="G195" s="12" t="e">
        <f>#REF!-F195</f>
        <v>#REF!</v>
      </c>
      <c r="H195" s="29">
        <v>0</v>
      </c>
    </row>
    <row r="196" spans="1:8" ht="33.75" customHeight="1">
      <c r="A196" s="33"/>
      <c r="B196" s="3" t="s">
        <v>96</v>
      </c>
      <c r="C196" s="12">
        <v>0</v>
      </c>
      <c r="D196" s="12">
        <v>0</v>
      </c>
      <c r="E196" s="12">
        <v>9239.25</v>
      </c>
      <c r="F196" s="12">
        <f>C196+D196+E196</f>
        <v>9239.25</v>
      </c>
      <c r="G196" s="12" t="e">
        <f>#REF!-F196</f>
        <v>#REF!</v>
      </c>
      <c r="H196" s="29">
        <v>0</v>
      </c>
    </row>
    <row r="197" spans="1:8" ht="34.5" customHeight="1">
      <c r="A197" s="33"/>
      <c r="B197" s="2" t="s">
        <v>48</v>
      </c>
      <c r="C197" s="11">
        <f aca="true" t="shared" si="46" ref="C197:H197">C198+C199</f>
        <v>45382.15</v>
      </c>
      <c r="D197" s="11">
        <f t="shared" si="46"/>
        <v>353937.17</v>
      </c>
      <c r="E197" s="11">
        <f t="shared" si="46"/>
        <v>413147.06</v>
      </c>
      <c r="F197" s="11">
        <f t="shared" si="46"/>
        <v>812466.3799999999</v>
      </c>
      <c r="G197" s="11" t="e">
        <f t="shared" si="46"/>
        <v>#REF!</v>
      </c>
      <c r="H197" s="28">
        <f t="shared" si="46"/>
        <v>71366.27</v>
      </c>
    </row>
    <row r="198" spans="1:8" ht="28.5" customHeight="1">
      <c r="A198" s="33"/>
      <c r="B198" s="3" t="s">
        <v>93</v>
      </c>
      <c r="C198" s="12">
        <v>45382.15</v>
      </c>
      <c r="D198" s="12">
        <v>353937.17</v>
      </c>
      <c r="E198" s="12">
        <v>327985.36</v>
      </c>
      <c r="F198" s="12">
        <f>C198+D198+E198</f>
        <v>727304.6799999999</v>
      </c>
      <c r="G198" s="12" t="e">
        <f>#REF!-F198</f>
        <v>#REF!</v>
      </c>
      <c r="H198" s="29">
        <v>71366.27</v>
      </c>
    </row>
    <row r="199" spans="1:8" ht="45.75" customHeight="1">
      <c r="A199" s="33"/>
      <c r="B199" s="3" t="s">
        <v>96</v>
      </c>
      <c r="C199" s="12">
        <v>0</v>
      </c>
      <c r="D199" s="12">
        <v>0</v>
      </c>
      <c r="E199" s="12">
        <v>85161.7</v>
      </c>
      <c r="F199" s="12">
        <f>C199+D199+E199</f>
        <v>85161.7</v>
      </c>
      <c r="G199" s="12" t="e">
        <f>#REF!-F199</f>
        <v>#REF!</v>
      </c>
      <c r="H199" s="29">
        <v>0</v>
      </c>
    </row>
    <row r="200" spans="1:8" ht="35.25" customHeight="1">
      <c r="A200" s="33"/>
      <c r="B200" s="2" t="s">
        <v>98</v>
      </c>
      <c r="C200" s="11">
        <f aca="true" t="shared" si="47" ref="C200:H200">C201+C202+C203+C204+C205+C206</f>
        <v>3858962.75</v>
      </c>
      <c r="D200" s="11">
        <f t="shared" si="47"/>
        <v>0</v>
      </c>
      <c r="E200" s="11">
        <f t="shared" si="47"/>
        <v>0</v>
      </c>
      <c r="F200" s="11">
        <f t="shared" si="47"/>
        <v>3858962.75</v>
      </c>
      <c r="G200" s="11" t="e">
        <f t="shared" si="47"/>
        <v>#REF!</v>
      </c>
      <c r="H200" s="28">
        <f t="shared" si="47"/>
        <v>0</v>
      </c>
    </row>
    <row r="201" spans="1:8" ht="28.5" customHeight="1">
      <c r="A201" s="33"/>
      <c r="B201" s="3" t="s">
        <v>93</v>
      </c>
      <c r="C201" s="12">
        <v>3858962.75</v>
      </c>
      <c r="D201" s="12">
        <v>0</v>
      </c>
      <c r="E201" s="12">
        <v>0</v>
      </c>
      <c r="F201" s="12">
        <f aca="true" t="shared" si="48" ref="F201:F206">C201+D201+E201</f>
        <v>3858962.75</v>
      </c>
      <c r="G201" s="12" t="e">
        <f>#REF!-F201</f>
        <v>#REF!</v>
      </c>
      <c r="H201" s="29">
        <v>0</v>
      </c>
    </row>
    <row r="202" spans="1:8" ht="48.75" customHeight="1">
      <c r="A202" s="33"/>
      <c r="B202" s="3" t="s">
        <v>94</v>
      </c>
      <c r="C202" s="12">
        <v>0</v>
      </c>
      <c r="D202" s="12">
        <v>0</v>
      </c>
      <c r="E202" s="12">
        <v>0</v>
      </c>
      <c r="F202" s="12">
        <f t="shared" si="48"/>
        <v>0</v>
      </c>
      <c r="G202" s="12" t="e">
        <f>#REF!-F202</f>
        <v>#REF!</v>
      </c>
      <c r="H202" s="29">
        <v>0</v>
      </c>
    </row>
    <row r="203" spans="1:8" ht="34.5" customHeight="1">
      <c r="A203" s="33"/>
      <c r="B203" s="3" t="s">
        <v>99</v>
      </c>
      <c r="C203" s="12">
        <v>0</v>
      </c>
      <c r="D203" s="12">
        <v>0</v>
      </c>
      <c r="E203" s="12">
        <v>0</v>
      </c>
      <c r="F203" s="12">
        <f t="shared" si="48"/>
        <v>0</v>
      </c>
      <c r="G203" s="12" t="e">
        <f>#REF!-F203</f>
        <v>#REF!</v>
      </c>
      <c r="H203" s="29">
        <v>0</v>
      </c>
    </row>
    <row r="204" spans="1:8" ht="33.75" customHeight="1">
      <c r="A204" s="33"/>
      <c r="B204" s="3" t="s">
        <v>95</v>
      </c>
      <c r="C204" s="12">
        <v>0</v>
      </c>
      <c r="D204" s="12">
        <v>0</v>
      </c>
      <c r="E204" s="12">
        <v>0</v>
      </c>
      <c r="F204" s="12">
        <f t="shared" si="48"/>
        <v>0</v>
      </c>
      <c r="G204" s="12" t="e">
        <f>#REF!-F204</f>
        <v>#REF!</v>
      </c>
      <c r="H204" s="29">
        <v>0</v>
      </c>
    </row>
    <row r="205" spans="1:8" ht="28.5" customHeight="1">
      <c r="A205" s="33"/>
      <c r="B205" s="3" t="s">
        <v>100</v>
      </c>
      <c r="C205" s="12">
        <v>0</v>
      </c>
      <c r="D205" s="12">
        <v>0</v>
      </c>
      <c r="E205" s="12">
        <v>0</v>
      </c>
      <c r="F205" s="12">
        <f t="shared" si="48"/>
        <v>0</v>
      </c>
      <c r="G205" s="12" t="e">
        <f>#REF!-F205</f>
        <v>#REF!</v>
      </c>
      <c r="H205" s="29">
        <v>0</v>
      </c>
    </row>
    <row r="206" spans="1:8" ht="44.25" customHeight="1">
      <c r="A206" s="33"/>
      <c r="B206" s="3" t="s">
        <v>96</v>
      </c>
      <c r="C206" s="12">
        <v>0</v>
      </c>
      <c r="D206" s="12">
        <v>0</v>
      </c>
      <c r="E206" s="12">
        <v>0</v>
      </c>
      <c r="F206" s="12">
        <f t="shared" si="48"/>
        <v>0</v>
      </c>
      <c r="G206" s="12" t="e">
        <f>#REF!-F206</f>
        <v>#REF!</v>
      </c>
      <c r="H206" s="29">
        <v>0</v>
      </c>
    </row>
    <row r="207" spans="1:8" ht="34.5" customHeight="1">
      <c r="A207" s="33"/>
      <c r="B207" s="2" t="s">
        <v>27</v>
      </c>
      <c r="C207" s="11">
        <f aca="true" t="shared" si="49" ref="C207:H207">C208+C209</f>
        <v>8273.1</v>
      </c>
      <c r="D207" s="11">
        <f t="shared" si="49"/>
        <v>0</v>
      </c>
      <c r="E207" s="11">
        <f t="shared" si="49"/>
        <v>49556.85</v>
      </c>
      <c r="F207" s="11">
        <f t="shared" si="49"/>
        <v>57829.95</v>
      </c>
      <c r="G207" s="11" t="e">
        <f t="shared" si="49"/>
        <v>#REF!</v>
      </c>
      <c r="H207" s="28">
        <f t="shared" si="49"/>
        <v>0</v>
      </c>
    </row>
    <row r="208" spans="1:8" ht="28.5" customHeight="1">
      <c r="A208" s="33"/>
      <c r="B208" s="3" t="s">
        <v>93</v>
      </c>
      <c r="C208" s="12">
        <v>8273.1</v>
      </c>
      <c r="D208" s="12">
        <v>0</v>
      </c>
      <c r="E208" s="12">
        <v>49556.85</v>
      </c>
      <c r="F208" s="12">
        <f>C208+D208+E208</f>
        <v>57829.95</v>
      </c>
      <c r="G208" s="12" t="e">
        <f>#REF!-F208</f>
        <v>#REF!</v>
      </c>
      <c r="H208" s="29">
        <v>0</v>
      </c>
    </row>
    <row r="209" spans="1:8" ht="45" customHeight="1">
      <c r="A209" s="33"/>
      <c r="B209" s="3" t="s">
        <v>96</v>
      </c>
      <c r="C209" s="12">
        <v>0</v>
      </c>
      <c r="D209" s="12">
        <v>0</v>
      </c>
      <c r="E209" s="12">
        <v>0</v>
      </c>
      <c r="F209" s="12">
        <f>C209+D209+E209</f>
        <v>0</v>
      </c>
      <c r="G209" s="12" t="e">
        <f>#REF!-F209</f>
        <v>#REF!</v>
      </c>
      <c r="H209" s="29">
        <v>0</v>
      </c>
    </row>
    <row r="210" spans="1:8" ht="32.25" customHeight="1">
      <c r="A210" s="33"/>
      <c r="B210" s="2" t="s">
        <v>101</v>
      </c>
      <c r="C210" s="11">
        <f aca="true" t="shared" si="50" ref="C210:H210">C211+C212+C213+C214</f>
        <v>149541.46</v>
      </c>
      <c r="D210" s="11">
        <f t="shared" si="50"/>
        <v>178637.79</v>
      </c>
      <c r="E210" s="11">
        <f t="shared" si="50"/>
        <v>64444.45</v>
      </c>
      <c r="F210" s="11">
        <f t="shared" si="50"/>
        <v>392623.7</v>
      </c>
      <c r="G210" s="11" t="e">
        <f t="shared" si="50"/>
        <v>#REF!</v>
      </c>
      <c r="H210" s="28">
        <f t="shared" si="50"/>
        <v>0</v>
      </c>
    </row>
    <row r="211" spans="1:8" ht="28.5" customHeight="1">
      <c r="A211" s="33"/>
      <c r="B211" s="3" t="s">
        <v>93</v>
      </c>
      <c r="C211" s="12">
        <v>149541.46</v>
      </c>
      <c r="D211" s="12">
        <v>178637.79</v>
      </c>
      <c r="E211" s="12">
        <v>64444.45</v>
      </c>
      <c r="F211" s="12">
        <f>C211+D211+E211</f>
        <v>392623.7</v>
      </c>
      <c r="G211" s="12" t="e">
        <f>#REF!-F211</f>
        <v>#REF!</v>
      </c>
      <c r="H211" s="29">
        <v>0</v>
      </c>
    </row>
    <row r="212" spans="1:8" ht="36.75" customHeight="1">
      <c r="A212" s="33"/>
      <c r="B212" s="3" t="s">
        <v>95</v>
      </c>
      <c r="C212" s="12">
        <v>0</v>
      </c>
      <c r="D212" s="12">
        <v>0</v>
      </c>
      <c r="E212" s="12">
        <v>0</v>
      </c>
      <c r="F212" s="12">
        <f>C212+D212+E212</f>
        <v>0</v>
      </c>
      <c r="G212" s="12" t="e">
        <f>#REF!-F212</f>
        <v>#REF!</v>
      </c>
      <c r="H212" s="29">
        <v>0</v>
      </c>
    </row>
    <row r="213" spans="1:8" ht="28.5" customHeight="1">
      <c r="A213" s="33"/>
      <c r="B213" s="3" t="s">
        <v>100</v>
      </c>
      <c r="C213" s="12">
        <v>0</v>
      </c>
      <c r="D213" s="12">
        <v>0</v>
      </c>
      <c r="E213" s="12">
        <v>0</v>
      </c>
      <c r="F213" s="12">
        <f>C213+D213+E213</f>
        <v>0</v>
      </c>
      <c r="G213" s="12" t="e">
        <f>#REF!-F213</f>
        <v>#REF!</v>
      </c>
      <c r="H213" s="29">
        <v>0</v>
      </c>
    </row>
    <row r="214" spans="1:8" ht="32.25" customHeight="1">
      <c r="A214" s="33"/>
      <c r="B214" s="3" t="s">
        <v>96</v>
      </c>
      <c r="C214" s="12">
        <v>0</v>
      </c>
      <c r="D214" s="12">
        <v>0</v>
      </c>
      <c r="E214" s="12">
        <v>0</v>
      </c>
      <c r="F214" s="12">
        <f>C214+D214+E214</f>
        <v>0</v>
      </c>
      <c r="G214" s="12" t="e">
        <f>#REF!-F214</f>
        <v>#REF!</v>
      </c>
      <c r="H214" s="29">
        <v>0</v>
      </c>
    </row>
    <row r="215" spans="1:8" ht="33" customHeight="1">
      <c r="A215" s="33"/>
      <c r="B215" s="2" t="s">
        <v>23</v>
      </c>
      <c r="C215" s="11">
        <f aca="true" t="shared" si="51" ref="C215:H215">C216+C218+C217+C219+C220</f>
        <v>440669.56</v>
      </c>
      <c r="D215" s="11">
        <f t="shared" si="51"/>
        <v>0</v>
      </c>
      <c r="E215" s="11">
        <f t="shared" si="51"/>
        <v>1019577.72</v>
      </c>
      <c r="F215" s="11">
        <f t="shared" si="51"/>
        <v>1460247.28</v>
      </c>
      <c r="G215" s="11" t="e">
        <f t="shared" si="51"/>
        <v>#REF!</v>
      </c>
      <c r="H215" s="28">
        <f t="shared" si="51"/>
        <v>0</v>
      </c>
    </row>
    <row r="216" spans="1:8" ht="28.5" customHeight="1">
      <c r="A216" s="33"/>
      <c r="B216" s="3" t="s">
        <v>93</v>
      </c>
      <c r="C216" s="12">
        <v>427129.58</v>
      </c>
      <c r="D216" s="12">
        <v>0</v>
      </c>
      <c r="E216" s="12">
        <v>1019577.72</v>
      </c>
      <c r="F216" s="12">
        <f>C216+D216+E216</f>
        <v>1446707.3</v>
      </c>
      <c r="G216" s="12" t="e">
        <f>#REF!-F216</f>
        <v>#REF!</v>
      </c>
      <c r="H216" s="29">
        <v>0</v>
      </c>
    </row>
    <row r="217" spans="1:8" ht="32.25" customHeight="1">
      <c r="A217" s="33"/>
      <c r="B217" s="3" t="s">
        <v>94</v>
      </c>
      <c r="C217" s="12">
        <v>0</v>
      </c>
      <c r="D217" s="12">
        <v>0</v>
      </c>
      <c r="E217" s="12">
        <v>0</v>
      </c>
      <c r="F217" s="12">
        <f>C217+D217+E217</f>
        <v>0</v>
      </c>
      <c r="G217" s="12" t="e">
        <f>#REF!-F217</f>
        <v>#REF!</v>
      </c>
      <c r="H217" s="29">
        <v>0</v>
      </c>
    </row>
    <row r="218" spans="1:8" ht="37.5" customHeight="1">
      <c r="A218" s="33"/>
      <c r="B218" s="3" t="s">
        <v>95</v>
      </c>
      <c r="C218" s="12">
        <v>0</v>
      </c>
      <c r="D218" s="12">
        <v>0</v>
      </c>
      <c r="E218" s="12">
        <v>0</v>
      </c>
      <c r="F218" s="12">
        <f>C218+D218+E218</f>
        <v>0</v>
      </c>
      <c r="G218" s="12" t="e">
        <f>#REF!-F218</f>
        <v>#REF!</v>
      </c>
      <c r="H218" s="29">
        <v>0</v>
      </c>
    </row>
    <row r="219" spans="1:8" ht="28.5" customHeight="1">
      <c r="A219" s="33"/>
      <c r="B219" s="3" t="s">
        <v>100</v>
      </c>
      <c r="C219" s="12">
        <v>0</v>
      </c>
      <c r="D219" s="12">
        <v>0</v>
      </c>
      <c r="E219" s="12">
        <v>0</v>
      </c>
      <c r="F219" s="12">
        <f>C219+D219+E219</f>
        <v>0</v>
      </c>
      <c r="G219" s="12" t="e">
        <f>#REF!-F219</f>
        <v>#REF!</v>
      </c>
      <c r="H219" s="29">
        <v>0</v>
      </c>
    </row>
    <row r="220" spans="1:8" ht="52.5" customHeight="1">
      <c r="A220" s="33"/>
      <c r="B220" s="3" t="s">
        <v>96</v>
      </c>
      <c r="C220" s="12">
        <v>13539.98</v>
      </c>
      <c r="D220" s="12">
        <v>0</v>
      </c>
      <c r="E220" s="12">
        <v>0</v>
      </c>
      <c r="F220" s="12">
        <f>C220+D220+E220</f>
        <v>13539.98</v>
      </c>
      <c r="G220" s="12" t="e">
        <f>#REF!-F220</f>
        <v>#REF!</v>
      </c>
      <c r="H220" s="29">
        <v>0</v>
      </c>
    </row>
    <row r="221" spans="1:8" ht="32.25" customHeight="1">
      <c r="A221" s="33"/>
      <c r="B221" s="2" t="s">
        <v>24</v>
      </c>
      <c r="C221" s="11">
        <f aca="true" t="shared" si="52" ref="C221:H221">C222+C223+C224</f>
        <v>769608.23</v>
      </c>
      <c r="D221" s="11">
        <f t="shared" si="52"/>
        <v>0</v>
      </c>
      <c r="E221" s="11">
        <f t="shared" si="52"/>
        <v>0</v>
      </c>
      <c r="F221" s="11">
        <f t="shared" si="52"/>
        <v>769608.23</v>
      </c>
      <c r="G221" s="11" t="e">
        <f t="shared" si="52"/>
        <v>#REF!</v>
      </c>
      <c r="H221" s="28">
        <f t="shared" si="52"/>
        <v>0</v>
      </c>
    </row>
    <row r="222" spans="1:8" ht="28.5" customHeight="1">
      <c r="A222" s="33"/>
      <c r="B222" s="3" t="s">
        <v>93</v>
      </c>
      <c r="C222" s="12">
        <v>769608.23</v>
      </c>
      <c r="D222" s="12">
        <v>0</v>
      </c>
      <c r="E222" s="12">
        <v>0</v>
      </c>
      <c r="F222" s="12">
        <f>C222+D222+E222</f>
        <v>769608.23</v>
      </c>
      <c r="G222" s="12" t="e">
        <f>#REF!-F222</f>
        <v>#REF!</v>
      </c>
      <c r="H222" s="29">
        <v>0</v>
      </c>
    </row>
    <row r="223" spans="1:8" ht="49.5" customHeight="1">
      <c r="A223" s="33"/>
      <c r="B223" s="3" t="s">
        <v>96</v>
      </c>
      <c r="C223" s="12">
        <v>0</v>
      </c>
      <c r="D223" s="12">
        <v>0</v>
      </c>
      <c r="E223" s="12">
        <v>0</v>
      </c>
      <c r="F223" s="12">
        <f>C223+D223+E223</f>
        <v>0</v>
      </c>
      <c r="G223" s="12" t="e">
        <f>#REF!-F223</f>
        <v>#REF!</v>
      </c>
      <c r="H223" s="29">
        <v>0</v>
      </c>
    </row>
    <row r="224" spans="1:8" ht="49.5" customHeight="1">
      <c r="A224" s="33"/>
      <c r="B224" s="3" t="s">
        <v>94</v>
      </c>
      <c r="C224" s="12">
        <v>0</v>
      </c>
      <c r="D224" s="12">
        <v>0</v>
      </c>
      <c r="E224" s="12">
        <v>0</v>
      </c>
      <c r="F224" s="12">
        <f>C224+D224+E224</f>
        <v>0</v>
      </c>
      <c r="G224" s="12" t="e">
        <f>#REF!-F224</f>
        <v>#REF!</v>
      </c>
      <c r="H224" s="29">
        <v>0</v>
      </c>
    </row>
    <row r="225" spans="1:8" ht="31.5" customHeight="1">
      <c r="A225" s="33"/>
      <c r="B225" s="2" t="s">
        <v>29</v>
      </c>
      <c r="C225" s="11">
        <f aca="true" t="shared" si="53" ref="C225:H225">C226+C227+C228+C229</f>
        <v>0</v>
      </c>
      <c r="D225" s="11">
        <f t="shared" si="53"/>
        <v>0</v>
      </c>
      <c r="E225" s="11">
        <f t="shared" si="53"/>
        <v>0</v>
      </c>
      <c r="F225" s="11">
        <f t="shared" si="53"/>
        <v>0</v>
      </c>
      <c r="G225" s="11" t="e">
        <f t="shared" si="53"/>
        <v>#REF!</v>
      </c>
      <c r="H225" s="28">
        <f t="shared" si="53"/>
        <v>0</v>
      </c>
    </row>
    <row r="226" spans="1:8" ht="28.5" customHeight="1">
      <c r="A226" s="33"/>
      <c r="B226" s="3" t="s">
        <v>102</v>
      </c>
      <c r="C226" s="12">
        <v>0</v>
      </c>
      <c r="D226" s="12">
        <v>0</v>
      </c>
      <c r="E226" s="12">
        <v>0</v>
      </c>
      <c r="F226" s="12">
        <f>C226+D226+E226</f>
        <v>0</v>
      </c>
      <c r="G226" s="12" t="e">
        <f>#REF!-F226</f>
        <v>#REF!</v>
      </c>
      <c r="H226" s="29">
        <v>0</v>
      </c>
    </row>
    <row r="227" spans="1:8" ht="46.5" customHeight="1">
      <c r="A227" s="33"/>
      <c r="B227" s="3" t="s">
        <v>103</v>
      </c>
      <c r="C227" s="12">
        <v>0</v>
      </c>
      <c r="D227" s="12">
        <v>0</v>
      </c>
      <c r="E227" s="12">
        <v>0</v>
      </c>
      <c r="F227" s="12">
        <f>C227+D227+E227</f>
        <v>0</v>
      </c>
      <c r="G227" s="12" t="e">
        <f>#REF!-F227</f>
        <v>#REF!</v>
      </c>
      <c r="H227" s="29">
        <v>0</v>
      </c>
    </row>
    <row r="228" spans="1:8" ht="32.25" customHeight="1">
      <c r="A228" s="33"/>
      <c r="B228" s="3" t="s">
        <v>99</v>
      </c>
      <c r="C228" s="12">
        <v>0</v>
      </c>
      <c r="D228" s="12">
        <v>0</v>
      </c>
      <c r="E228" s="12">
        <v>0</v>
      </c>
      <c r="F228" s="12">
        <f>C228+D228+E228</f>
        <v>0</v>
      </c>
      <c r="G228" s="12" t="e">
        <f>#REF!-F228</f>
        <v>#REF!</v>
      </c>
      <c r="H228" s="29">
        <v>0</v>
      </c>
    </row>
    <row r="229" spans="1:8" ht="32.25" customHeight="1">
      <c r="A229" s="33"/>
      <c r="B229" s="3" t="s">
        <v>104</v>
      </c>
      <c r="C229" s="12">
        <v>0</v>
      </c>
      <c r="D229" s="12">
        <v>0</v>
      </c>
      <c r="E229" s="12">
        <v>0</v>
      </c>
      <c r="F229" s="12">
        <f>C229+D229+E229</f>
        <v>0</v>
      </c>
      <c r="G229" s="12" t="e">
        <f>#REF!-F229</f>
        <v>#REF!</v>
      </c>
      <c r="H229" s="29">
        <v>0</v>
      </c>
    </row>
    <row r="230" spans="1:8" ht="33.75" customHeight="1">
      <c r="A230" s="33"/>
      <c r="B230" s="2" t="s">
        <v>41</v>
      </c>
      <c r="C230" s="11">
        <f aca="true" t="shared" si="54" ref="C230:H230">C232+C233+C234+C231</f>
        <v>0</v>
      </c>
      <c r="D230" s="11">
        <f t="shared" si="54"/>
        <v>27631.5</v>
      </c>
      <c r="E230" s="11">
        <f t="shared" si="54"/>
        <v>0</v>
      </c>
      <c r="F230" s="11">
        <f t="shared" si="54"/>
        <v>27631.5</v>
      </c>
      <c r="G230" s="11" t="e">
        <f t="shared" si="54"/>
        <v>#REF!</v>
      </c>
      <c r="H230" s="28">
        <f t="shared" si="54"/>
        <v>6234.8</v>
      </c>
    </row>
    <row r="231" spans="1:8" ht="35.25" customHeight="1">
      <c r="A231" s="33"/>
      <c r="B231" s="3" t="s">
        <v>102</v>
      </c>
      <c r="C231" s="12">
        <v>0</v>
      </c>
      <c r="D231" s="12">
        <v>0</v>
      </c>
      <c r="E231" s="12">
        <v>0</v>
      </c>
      <c r="F231" s="12">
        <f>C231+D231+E231</f>
        <v>0</v>
      </c>
      <c r="G231" s="12" t="e">
        <f>#REF!-F231</f>
        <v>#REF!</v>
      </c>
      <c r="H231" s="29">
        <v>0</v>
      </c>
    </row>
    <row r="232" spans="1:8" ht="53.25" customHeight="1">
      <c r="A232" s="33"/>
      <c r="B232" s="3" t="s">
        <v>103</v>
      </c>
      <c r="C232" s="12">
        <v>0</v>
      </c>
      <c r="D232" s="12">
        <v>0</v>
      </c>
      <c r="E232" s="12">
        <v>0</v>
      </c>
      <c r="F232" s="12">
        <f>C232+D232+E232</f>
        <v>0</v>
      </c>
      <c r="G232" s="12" t="e">
        <f>#REF!-F232</f>
        <v>#REF!</v>
      </c>
      <c r="H232" s="29">
        <v>0</v>
      </c>
    </row>
    <row r="233" spans="1:8" ht="33" customHeight="1">
      <c r="A233" s="33"/>
      <c r="B233" s="3" t="s">
        <v>99</v>
      </c>
      <c r="C233" s="12">
        <v>0</v>
      </c>
      <c r="D233" s="12">
        <v>27631.5</v>
      </c>
      <c r="E233" s="12">
        <v>0</v>
      </c>
      <c r="F233" s="12">
        <f>C233+D233+E233</f>
        <v>27631.5</v>
      </c>
      <c r="G233" s="12" t="e">
        <f>#REF!-F233</f>
        <v>#REF!</v>
      </c>
      <c r="H233" s="29">
        <v>6234.8</v>
      </c>
    </row>
    <row r="234" spans="1:8" ht="45" customHeight="1">
      <c r="A234" s="33"/>
      <c r="B234" s="3" t="s">
        <v>104</v>
      </c>
      <c r="C234" s="12">
        <v>0</v>
      </c>
      <c r="D234" s="12">
        <v>0</v>
      </c>
      <c r="E234" s="12">
        <v>0</v>
      </c>
      <c r="F234" s="12">
        <f>C234+D234+E234</f>
        <v>0</v>
      </c>
      <c r="G234" s="12" t="e">
        <f>#REF!-F234</f>
        <v>#REF!</v>
      </c>
      <c r="H234" s="29">
        <v>0</v>
      </c>
    </row>
    <row r="235" spans="1:8" ht="28.5" customHeight="1">
      <c r="A235" s="33"/>
      <c r="B235" s="2" t="s">
        <v>49</v>
      </c>
      <c r="C235" s="11">
        <f aca="true" t="shared" si="55" ref="C235:H235">C236+C237+C238</f>
        <v>2945.01</v>
      </c>
      <c r="D235" s="11">
        <f t="shared" si="55"/>
        <v>2945.01</v>
      </c>
      <c r="E235" s="11">
        <f t="shared" si="55"/>
        <v>0</v>
      </c>
      <c r="F235" s="11">
        <f t="shared" si="55"/>
        <v>5890.02</v>
      </c>
      <c r="G235" s="11" t="e">
        <f t="shared" si="55"/>
        <v>#REF!</v>
      </c>
      <c r="H235" s="28">
        <f t="shared" si="55"/>
        <v>50364.83</v>
      </c>
    </row>
    <row r="236" spans="1:8" ht="28.5" customHeight="1">
      <c r="A236" s="33"/>
      <c r="B236" s="3" t="s">
        <v>93</v>
      </c>
      <c r="C236" s="12">
        <v>2945.01</v>
      </c>
      <c r="D236" s="12">
        <v>2945.01</v>
      </c>
      <c r="E236" s="12">
        <v>0</v>
      </c>
      <c r="F236" s="12">
        <f>C236+D236+E236</f>
        <v>5890.02</v>
      </c>
      <c r="G236" s="12" t="e">
        <f>#REF!-F236</f>
        <v>#REF!</v>
      </c>
      <c r="H236" s="29">
        <v>23137.75</v>
      </c>
    </row>
    <row r="237" spans="1:8" ht="31.5" customHeight="1">
      <c r="A237" s="33"/>
      <c r="B237" s="3" t="s">
        <v>95</v>
      </c>
      <c r="C237" s="12">
        <v>0</v>
      </c>
      <c r="D237" s="12">
        <v>0</v>
      </c>
      <c r="E237" s="12">
        <v>0</v>
      </c>
      <c r="F237" s="12">
        <f>C237+D237+E237</f>
        <v>0</v>
      </c>
      <c r="G237" s="12" t="e">
        <f>#REF!-F237</f>
        <v>#REF!</v>
      </c>
      <c r="H237" s="29">
        <v>0</v>
      </c>
    </row>
    <row r="238" spans="1:8" ht="31.5" customHeight="1">
      <c r="A238" s="33"/>
      <c r="B238" s="3" t="s">
        <v>96</v>
      </c>
      <c r="C238" s="12">
        <v>0</v>
      </c>
      <c r="D238" s="12">
        <v>0</v>
      </c>
      <c r="E238" s="12">
        <v>0</v>
      </c>
      <c r="F238" s="12">
        <f>C238+D238+E238</f>
        <v>0</v>
      </c>
      <c r="G238" s="12" t="e">
        <f>#REF!-F238</f>
        <v>#REF!</v>
      </c>
      <c r="H238" s="29">
        <v>27227.08</v>
      </c>
    </row>
    <row r="239" spans="1:8" ht="28.5" customHeight="1">
      <c r="A239" s="33"/>
      <c r="B239" s="2" t="s">
        <v>34</v>
      </c>
      <c r="C239" s="10">
        <f aca="true" t="shared" si="56" ref="C239:H239">C240</f>
        <v>68500.48</v>
      </c>
      <c r="D239" s="10">
        <f t="shared" si="56"/>
        <v>0</v>
      </c>
      <c r="E239" s="10">
        <f t="shared" si="56"/>
        <v>50416.979999999996</v>
      </c>
      <c r="F239" s="10">
        <f t="shared" si="56"/>
        <v>118917.45999999999</v>
      </c>
      <c r="G239" s="10" t="e">
        <f t="shared" si="56"/>
        <v>#REF!</v>
      </c>
      <c r="H239" s="30">
        <f t="shared" si="56"/>
        <v>40671.14</v>
      </c>
    </row>
    <row r="240" spans="1:8" ht="28.5" customHeight="1">
      <c r="A240" s="33"/>
      <c r="B240" s="3" t="s">
        <v>93</v>
      </c>
      <c r="C240" s="12">
        <v>68500.48</v>
      </c>
      <c r="D240" s="12">
        <v>0</v>
      </c>
      <c r="E240" s="12">
        <f>50667.56-250.58</f>
        <v>50416.979999999996</v>
      </c>
      <c r="F240" s="12">
        <f>C240+D240+E240</f>
        <v>118917.45999999999</v>
      </c>
      <c r="G240" s="18" t="e">
        <f>#REF!-F240</f>
        <v>#REF!</v>
      </c>
      <c r="H240" s="29">
        <v>40671.14</v>
      </c>
    </row>
    <row r="241" spans="1:8" ht="28.5" customHeight="1">
      <c r="A241" s="33"/>
      <c r="B241" s="2" t="s">
        <v>36</v>
      </c>
      <c r="C241" s="11">
        <f aca="true" t="shared" si="57" ref="C241:H241">C242+C243</f>
        <v>0</v>
      </c>
      <c r="D241" s="11">
        <f t="shared" si="57"/>
        <v>0</v>
      </c>
      <c r="E241" s="11">
        <f t="shared" si="57"/>
        <v>0</v>
      </c>
      <c r="F241" s="11">
        <f t="shared" si="57"/>
        <v>0</v>
      </c>
      <c r="G241" s="11" t="e">
        <f t="shared" si="57"/>
        <v>#REF!</v>
      </c>
      <c r="H241" s="28">
        <f t="shared" si="57"/>
        <v>0</v>
      </c>
    </row>
    <row r="242" spans="1:8" ht="28.5" customHeight="1">
      <c r="A242" s="33"/>
      <c r="B242" s="3" t="s">
        <v>93</v>
      </c>
      <c r="C242" s="12">
        <v>0</v>
      </c>
      <c r="D242" s="12">
        <v>0</v>
      </c>
      <c r="E242" s="12">
        <v>0</v>
      </c>
      <c r="F242" s="12">
        <f>C242+D242+E242</f>
        <v>0</v>
      </c>
      <c r="G242" s="12" t="e">
        <f>#REF!-F242</f>
        <v>#REF!</v>
      </c>
      <c r="H242" s="29">
        <v>0</v>
      </c>
    </row>
    <row r="243" spans="1:8" ht="31.5" customHeight="1">
      <c r="A243" s="33"/>
      <c r="B243" s="3" t="s">
        <v>96</v>
      </c>
      <c r="C243" s="12">
        <v>0</v>
      </c>
      <c r="D243" s="12">
        <v>0</v>
      </c>
      <c r="E243" s="12">
        <v>0</v>
      </c>
      <c r="F243" s="12">
        <f>C243+D243+E243</f>
        <v>0</v>
      </c>
      <c r="G243" s="12" t="e">
        <f>#REF!-F243</f>
        <v>#REF!</v>
      </c>
      <c r="H243" s="29">
        <v>0</v>
      </c>
    </row>
    <row r="244" spans="1:8" ht="28.5" customHeight="1">
      <c r="A244" s="33"/>
      <c r="B244" s="2" t="s">
        <v>33</v>
      </c>
      <c r="C244" s="11">
        <f aca="true" t="shared" si="58" ref="C244:H244">C245</f>
        <v>9047</v>
      </c>
      <c r="D244" s="11">
        <f t="shared" si="58"/>
        <v>29320.89</v>
      </c>
      <c r="E244" s="11">
        <f t="shared" si="58"/>
        <v>0</v>
      </c>
      <c r="F244" s="11">
        <f t="shared" si="58"/>
        <v>38367.89</v>
      </c>
      <c r="G244" s="11" t="e">
        <f t="shared" si="58"/>
        <v>#REF!</v>
      </c>
      <c r="H244" s="28">
        <f t="shared" si="58"/>
        <v>126852.77</v>
      </c>
    </row>
    <row r="245" spans="1:8" ht="28.5" customHeight="1">
      <c r="A245" s="33"/>
      <c r="B245" s="3" t="s">
        <v>93</v>
      </c>
      <c r="C245" s="12">
        <v>9047</v>
      </c>
      <c r="D245" s="12">
        <v>29320.89</v>
      </c>
      <c r="E245" s="12">
        <v>0</v>
      </c>
      <c r="F245" s="12">
        <f>C245+D245+E245</f>
        <v>38367.89</v>
      </c>
      <c r="G245" s="12" t="e">
        <f>#REF!-F245</f>
        <v>#REF!</v>
      </c>
      <c r="H245" s="29">
        <v>126852.77</v>
      </c>
    </row>
    <row r="246" spans="1:8" ht="33.75" customHeight="1">
      <c r="A246" s="33"/>
      <c r="B246" s="2" t="s">
        <v>105</v>
      </c>
      <c r="C246" s="11">
        <f aca="true" t="shared" si="59" ref="C246:H246">C247+C248</f>
        <v>424761.9</v>
      </c>
      <c r="D246" s="11">
        <f t="shared" si="59"/>
        <v>230478.02</v>
      </c>
      <c r="E246" s="11">
        <f t="shared" si="59"/>
        <v>211647.12</v>
      </c>
      <c r="F246" s="11">
        <f t="shared" si="59"/>
        <v>866887.04</v>
      </c>
      <c r="G246" s="11" t="e">
        <f t="shared" si="59"/>
        <v>#REF!</v>
      </c>
      <c r="H246" s="28">
        <f t="shared" si="59"/>
        <v>184227.94</v>
      </c>
    </row>
    <row r="247" spans="1:8" ht="28.5" customHeight="1">
      <c r="A247" s="33"/>
      <c r="B247" s="3" t="s">
        <v>93</v>
      </c>
      <c r="C247" s="12">
        <v>424761.9</v>
      </c>
      <c r="D247" s="12">
        <v>230478.02</v>
      </c>
      <c r="E247" s="12">
        <v>211647.12</v>
      </c>
      <c r="F247" s="12">
        <f>C247+D247+E247</f>
        <v>866887.04</v>
      </c>
      <c r="G247" s="12" t="e">
        <f>#REF!-F247</f>
        <v>#REF!</v>
      </c>
      <c r="H247" s="29">
        <v>184227.94</v>
      </c>
    </row>
    <row r="248" spans="1:8" ht="48.75" customHeight="1">
      <c r="A248" s="33"/>
      <c r="B248" s="3" t="s">
        <v>96</v>
      </c>
      <c r="C248" s="12">
        <v>0</v>
      </c>
      <c r="D248" s="12">
        <v>0</v>
      </c>
      <c r="E248" s="12">
        <v>0</v>
      </c>
      <c r="F248" s="12">
        <f>C248+D248+E248</f>
        <v>0</v>
      </c>
      <c r="G248" s="12" t="e">
        <f>#REF!-F248</f>
        <v>#REF!</v>
      </c>
      <c r="H248" s="29">
        <v>0</v>
      </c>
    </row>
    <row r="249" spans="1:8" ht="38.25" customHeight="1">
      <c r="A249" s="33"/>
      <c r="B249" s="2" t="s">
        <v>91</v>
      </c>
      <c r="C249" s="11">
        <f aca="true" t="shared" si="60" ref="C249:H249">C250</f>
        <v>0</v>
      </c>
      <c r="D249" s="11">
        <f t="shared" si="60"/>
        <v>0</v>
      </c>
      <c r="E249" s="11">
        <f t="shared" si="60"/>
        <v>0</v>
      </c>
      <c r="F249" s="11">
        <f t="shared" si="60"/>
        <v>0</v>
      </c>
      <c r="G249" s="11" t="e">
        <f t="shared" si="60"/>
        <v>#REF!</v>
      </c>
      <c r="H249" s="28">
        <f t="shared" si="60"/>
        <v>0</v>
      </c>
    </row>
    <row r="250" spans="1:8" ht="35.25" customHeight="1">
      <c r="A250" s="33"/>
      <c r="B250" s="3" t="s">
        <v>103</v>
      </c>
      <c r="C250" s="12">
        <v>0</v>
      </c>
      <c r="D250" s="12">
        <v>0</v>
      </c>
      <c r="E250" s="12">
        <v>0</v>
      </c>
      <c r="F250" s="12">
        <f>C250+D250+E250</f>
        <v>0</v>
      </c>
      <c r="G250" s="12" t="e">
        <f>#REF!-F250</f>
        <v>#REF!</v>
      </c>
      <c r="H250" s="29">
        <v>0</v>
      </c>
    </row>
    <row r="251" spans="1:8" ht="28.5" customHeight="1">
      <c r="A251" s="33"/>
      <c r="B251" s="2" t="s">
        <v>8</v>
      </c>
      <c r="C251" s="11">
        <f aca="true" t="shared" si="61" ref="C251:H251">C239+C235+C230+C225+C221+C215+C210+C207+C200+C197+C193+C188+C244+C241+C246+C249</f>
        <v>6016481.670000001</v>
      </c>
      <c r="D251" s="11">
        <f t="shared" si="61"/>
        <v>1287900.78</v>
      </c>
      <c r="E251" s="11">
        <f t="shared" si="61"/>
        <v>2009760.4300000002</v>
      </c>
      <c r="F251" s="11">
        <f t="shared" si="61"/>
        <v>9314142.880000003</v>
      </c>
      <c r="G251" s="11" t="e">
        <f t="shared" si="61"/>
        <v>#REF!</v>
      </c>
      <c r="H251" s="28">
        <f t="shared" si="61"/>
        <v>694536.04</v>
      </c>
    </row>
    <row r="252" spans="1:8" ht="35.25" customHeight="1">
      <c r="A252" s="41" t="s">
        <v>106</v>
      </c>
      <c r="B252" s="3" t="s">
        <v>17</v>
      </c>
      <c r="C252" s="12">
        <v>28798</v>
      </c>
      <c r="D252" s="12">
        <v>0</v>
      </c>
      <c r="E252" s="12">
        <v>79801.4</v>
      </c>
      <c r="F252" s="12">
        <f>C252+D252+E252</f>
        <v>108599.4</v>
      </c>
      <c r="G252" s="12" t="e">
        <f>#REF!-F252</f>
        <v>#REF!</v>
      </c>
      <c r="H252" s="29">
        <v>0</v>
      </c>
    </row>
    <row r="253" spans="1:8" ht="28.5" customHeight="1">
      <c r="A253" s="42"/>
      <c r="B253" s="3" t="s">
        <v>47</v>
      </c>
      <c r="C253" s="12">
        <v>0</v>
      </c>
      <c r="D253" s="12">
        <v>0</v>
      </c>
      <c r="E253" s="12">
        <v>0</v>
      </c>
      <c r="F253" s="12">
        <f>C253+D253+E253</f>
        <v>0</v>
      </c>
      <c r="G253" s="12" t="e">
        <f>#REF!-F253</f>
        <v>#REF!</v>
      </c>
      <c r="H253" s="29">
        <v>0</v>
      </c>
    </row>
    <row r="254" spans="1:8" ht="33" customHeight="1">
      <c r="A254" s="42"/>
      <c r="B254" s="2" t="s">
        <v>8</v>
      </c>
      <c r="C254" s="11">
        <f aca="true" t="shared" si="62" ref="C254:H254">C253+C252</f>
        <v>28798</v>
      </c>
      <c r="D254" s="11">
        <f t="shared" si="62"/>
        <v>0</v>
      </c>
      <c r="E254" s="11">
        <f t="shared" si="62"/>
        <v>79801.4</v>
      </c>
      <c r="F254" s="11">
        <f t="shared" si="62"/>
        <v>108599.4</v>
      </c>
      <c r="G254" s="11" t="e">
        <f t="shared" si="62"/>
        <v>#REF!</v>
      </c>
      <c r="H254" s="28">
        <f t="shared" si="62"/>
        <v>0</v>
      </c>
    </row>
    <row r="255" spans="1:8" ht="34.5" customHeight="1">
      <c r="A255" s="41" t="s">
        <v>107</v>
      </c>
      <c r="B255" s="2" t="s">
        <v>23</v>
      </c>
      <c r="C255" s="12">
        <v>0</v>
      </c>
      <c r="D255" s="12">
        <v>10750.91</v>
      </c>
      <c r="E255" s="12">
        <v>50100.43</v>
      </c>
      <c r="F255" s="12">
        <f>C255+D255+E255</f>
        <v>60851.34</v>
      </c>
      <c r="G255" s="12" t="e">
        <f>#REF!-F255</f>
        <v>#REF!</v>
      </c>
      <c r="H255" s="29">
        <v>68947.31</v>
      </c>
    </row>
    <row r="256" spans="1:8" ht="36" customHeight="1">
      <c r="A256" s="42"/>
      <c r="B256" s="2" t="s">
        <v>8</v>
      </c>
      <c r="C256" s="11">
        <f aca="true" t="shared" si="63" ref="C256:H256">C255</f>
        <v>0</v>
      </c>
      <c r="D256" s="11">
        <f t="shared" si="63"/>
        <v>10750.91</v>
      </c>
      <c r="E256" s="11">
        <f t="shared" si="63"/>
        <v>50100.43</v>
      </c>
      <c r="F256" s="11">
        <f t="shared" si="63"/>
        <v>60851.34</v>
      </c>
      <c r="G256" s="11" t="e">
        <f t="shared" si="63"/>
        <v>#REF!</v>
      </c>
      <c r="H256" s="28">
        <f t="shared" si="63"/>
        <v>68947.31</v>
      </c>
    </row>
    <row r="257" spans="1:8" ht="42" customHeight="1">
      <c r="A257" s="34" t="s">
        <v>108</v>
      </c>
      <c r="B257" s="3" t="s">
        <v>29</v>
      </c>
      <c r="C257" s="12">
        <v>0</v>
      </c>
      <c r="D257" s="12">
        <v>0</v>
      </c>
      <c r="E257" s="12">
        <v>0</v>
      </c>
      <c r="F257" s="12">
        <f>C257+D257+E257</f>
        <v>0</v>
      </c>
      <c r="G257" s="12" t="e">
        <f>#REF!-F257</f>
        <v>#REF!</v>
      </c>
      <c r="H257" s="29">
        <v>0</v>
      </c>
    </row>
    <row r="258" spans="1:8" ht="36" customHeight="1">
      <c r="A258" s="43"/>
      <c r="B258" s="3" t="s">
        <v>41</v>
      </c>
      <c r="C258" s="12">
        <v>0</v>
      </c>
      <c r="D258" s="12">
        <v>0</v>
      </c>
      <c r="E258" s="12">
        <v>0</v>
      </c>
      <c r="F258" s="12">
        <f>C258+D258+E258</f>
        <v>0</v>
      </c>
      <c r="G258" s="12" t="e">
        <f>#REF!-F258</f>
        <v>#REF!</v>
      </c>
      <c r="H258" s="29">
        <v>0</v>
      </c>
    </row>
    <row r="259" spans="1:8" ht="28.5" customHeight="1">
      <c r="A259" s="44"/>
      <c r="B259" s="2" t="s">
        <v>8</v>
      </c>
      <c r="C259" s="11">
        <f aca="true" t="shared" si="64" ref="C259:H259">C258+C257</f>
        <v>0</v>
      </c>
      <c r="D259" s="11">
        <f t="shared" si="64"/>
        <v>0</v>
      </c>
      <c r="E259" s="11">
        <f t="shared" si="64"/>
        <v>0</v>
      </c>
      <c r="F259" s="11">
        <f t="shared" si="64"/>
        <v>0</v>
      </c>
      <c r="G259" s="11" t="e">
        <f t="shared" si="64"/>
        <v>#REF!</v>
      </c>
      <c r="H259" s="28">
        <f t="shared" si="64"/>
        <v>0</v>
      </c>
    </row>
    <row r="260" spans="1:8" ht="37.5" customHeight="1">
      <c r="A260" s="37" t="s">
        <v>109</v>
      </c>
      <c r="B260" s="2" t="s">
        <v>45</v>
      </c>
      <c r="C260" s="11">
        <f aca="true" t="shared" si="65" ref="C260:H260">C261+C262+C263+C264+C265+C266+C267+C268+C269+C270+C271</f>
        <v>3064571.7</v>
      </c>
      <c r="D260" s="11">
        <f t="shared" si="65"/>
        <v>4885197.05</v>
      </c>
      <c r="E260" s="11">
        <f t="shared" si="65"/>
        <v>3254934.63</v>
      </c>
      <c r="F260" s="11">
        <f t="shared" si="65"/>
        <v>11204703.38</v>
      </c>
      <c r="G260" s="11" t="e">
        <f t="shared" si="65"/>
        <v>#REF!</v>
      </c>
      <c r="H260" s="28">
        <f t="shared" si="65"/>
        <v>544347.52</v>
      </c>
    </row>
    <row r="261" spans="1:8" ht="38.25" customHeight="1">
      <c r="A261" s="38"/>
      <c r="B261" s="3" t="s">
        <v>110</v>
      </c>
      <c r="C261" s="12">
        <v>157833.5</v>
      </c>
      <c r="D261" s="12">
        <v>35479.85</v>
      </c>
      <c r="E261" s="12">
        <v>374942.7</v>
      </c>
      <c r="F261" s="12">
        <f aca="true" t="shared" si="66" ref="F261:F267">C261+D261+E261</f>
        <v>568256.05</v>
      </c>
      <c r="G261" s="12" t="e">
        <f>#REF!-F261</f>
        <v>#REF!</v>
      </c>
      <c r="H261" s="29">
        <v>79199.26</v>
      </c>
    </row>
    <row r="262" spans="1:8" ht="30.75" customHeight="1">
      <c r="A262" s="38"/>
      <c r="B262" s="3" t="s">
        <v>111</v>
      </c>
      <c r="C262" s="12">
        <v>0</v>
      </c>
      <c r="D262" s="12">
        <v>0</v>
      </c>
      <c r="E262" s="12">
        <v>0</v>
      </c>
      <c r="F262" s="12">
        <f t="shared" si="66"/>
        <v>0</v>
      </c>
      <c r="G262" s="12" t="e">
        <f>#REF!-F262</f>
        <v>#REF!</v>
      </c>
      <c r="H262" s="29">
        <v>0</v>
      </c>
    </row>
    <row r="263" spans="1:8" ht="30.75" customHeight="1">
      <c r="A263" s="38"/>
      <c r="B263" s="3" t="s">
        <v>112</v>
      </c>
      <c r="C263" s="12">
        <v>58548</v>
      </c>
      <c r="D263" s="12">
        <v>228546.84</v>
      </c>
      <c r="E263" s="12">
        <v>0</v>
      </c>
      <c r="F263" s="12">
        <f t="shared" si="66"/>
        <v>287094.83999999997</v>
      </c>
      <c r="G263" s="12" t="e">
        <f>#REF!-F263</f>
        <v>#REF!</v>
      </c>
      <c r="H263" s="29">
        <v>8675.1</v>
      </c>
    </row>
    <row r="264" spans="1:8" ht="30.75" customHeight="1">
      <c r="A264" s="38"/>
      <c r="B264" s="3" t="s">
        <v>113</v>
      </c>
      <c r="C264" s="12">
        <v>0</v>
      </c>
      <c r="D264" s="12">
        <v>345748</v>
      </c>
      <c r="E264" s="12">
        <v>0</v>
      </c>
      <c r="F264" s="12">
        <f t="shared" si="66"/>
        <v>345748</v>
      </c>
      <c r="G264" s="12" t="e">
        <f>#REF!-F264</f>
        <v>#REF!</v>
      </c>
      <c r="H264" s="29">
        <v>0</v>
      </c>
    </row>
    <row r="265" spans="1:8" ht="30.75" customHeight="1">
      <c r="A265" s="38"/>
      <c r="B265" s="3" t="s">
        <v>114</v>
      </c>
      <c r="C265" s="12">
        <v>0</v>
      </c>
      <c r="D265" s="12">
        <v>788.97</v>
      </c>
      <c r="E265" s="12">
        <v>5382.13</v>
      </c>
      <c r="F265" s="12">
        <f t="shared" si="66"/>
        <v>6171.1</v>
      </c>
      <c r="G265" s="12" t="e">
        <f>#REF!-F265</f>
        <v>#REF!</v>
      </c>
      <c r="H265" s="29">
        <v>0</v>
      </c>
    </row>
    <row r="266" spans="1:8" ht="32.25" customHeight="1">
      <c r="A266" s="38"/>
      <c r="B266" s="3" t="s">
        <v>115</v>
      </c>
      <c r="C266" s="12">
        <v>19230.4</v>
      </c>
      <c r="D266" s="12">
        <v>2038245.39</v>
      </c>
      <c r="E266" s="12">
        <v>635455.53</v>
      </c>
      <c r="F266" s="12">
        <f t="shared" si="66"/>
        <v>2692931.32</v>
      </c>
      <c r="G266" s="12" t="e">
        <f>#REF!-F266</f>
        <v>#REF!</v>
      </c>
      <c r="H266" s="29">
        <v>1317.76</v>
      </c>
    </row>
    <row r="267" spans="1:8" ht="30.75" customHeight="1">
      <c r="A267" s="38"/>
      <c r="B267" s="3" t="s">
        <v>116</v>
      </c>
      <c r="C267" s="12">
        <v>71617.57</v>
      </c>
      <c r="D267" s="12">
        <v>0</v>
      </c>
      <c r="E267" s="12">
        <v>18236.27</v>
      </c>
      <c r="F267" s="12">
        <f t="shared" si="66"/>
        <v>89853.84000000001</v>
      </c>
      <c r="G267" s="12" t="e">
        <f>#REF!-F267</f>
        <v>#REF!</v>
      </c>
      <c r="H267" s="29">
        <v>0</v>
      </c>
    </row>
    <row r="268" spans="1:8" ht="42" customHeight="1">
      <c r="A268" s="38"/>
      <c r="B268" s="3" t="s">
        <v>117</v>
      </c>
      <c r="C268" s="12">
        <v>0</v>
      </c>
      <c r="D268" s="12">
        <v>0</v>
      </c>
      <c r="E268" s="12">
        <v>26656</v>
      </c>
      <c r="F268" s="12">
        <f>C268+D268+E268</f>
        <v>26656</v>
      </c>
      <c r="G268" s="12" t="e">
        <f>#REF!-F268</f>
        <v>#REF!</v>
      </c>
      <c r="H268" s="29">
        <v>0</v>
      </c>
    </row>
    <row r="269" spans="1:8" ht="61.5" customHeight="1">
      <c r="A269" s="38"/>
      <c r="B269" s="3" t="s">
        <v>118</v>
      </c>
      <c r="C269" s="12">
        <v>2757342.23</v>
      </c>
      <c r="D269" s="12">
        <v>2236388</v>
      </c>
      <c r="E269" s="12">
        <v>2177602</v>
      </c>
      <c r="F269" s="12">
        <f>C269+D269+E269</f>
        <v>7171332.23</v>
      </c>
      <c r="G269" s="12" t="e">
        <f>#REF!-F269</f>
        <v>#REF!</v>
      </c>
      <c r="H269" s="29">
        <v>455155.4</v>
      </c>
    </row>
    <row r="270" spans="1:8" ht="39.75" customHeight="1">
      <c r="A270" s="38"/>
      <c r="B270" s="3" t="s">
        <v>119</v>
      </c>
      <c r="C270" s="12">
        <v>0</v>
      </c>
      <c r="D270" s="12">
        <v>0</v>
      </c>
      <c r="E270" s="12">
        <v>0</v>
      </c>
      <c r="F270" s="12">
        <f>C270+D270+E270</f>
        <v>0</v>
      </c>
      <c r="G270" s="12" t="e">
        <f>#REF!-F270</f>
        <v>#REF!</v>
      </c>
      <c r="H270" s="29">
        <v>0</v>
      </c>
    </row>
    <row r="271" spans="1:8" ht="42.75" customHeight="1">
      <c r="A271" s="38"/>
      <c r="B271" s="3" t="s">
        <v>120</v>
      </c>
      <c r="C271" s="12">
        <v>0</v>
      </c>
      <c r="D271" s="12">
        <v>0</v>
      </c>
      <c r="E271" s="12">
        <v>16660</v>
      </c>
      <c r="F271" s="12">
        <f>C271+D271+E271</f>
        <v>16660</v>
      </c>
      <c r="G271" s="12" t="e">
        <f>#REF!-F271</f>
        <v>#REF!</v>
      </c>
      <c r="H271" s="29">
        <v>0</v>
      </c>
    </row>
    <row r="272" spans="1:8" ht="22.5" customHeight="1">
      <c r="A272" s="38"/>
      <c r="B272" s="2" t="s">
        <v>22</v>
      </c>
      <c r="C272" s="11">
        <f>C273+C274+C275+C276+C277+C278+C279+C280+C281+C282</f>
        <v>364443.73000000004</v>
      </c>
      <c r="D272" s="11">
        <f>D273+D274+D275+D276+D277+D278+D279+D280+D281+D282</f>
        <v>1588671.13</v>
      </c>
      <c r="E272" s="11">
        <f>E273+E274+E275+E276+E277+E278+E279+E280+E281+E282</f>
        <v>291593.6</v>
      </c>
      <c r="F272" s="11">
        <f>F273+F274+F275+F276+F277+F278+F279+F280+F281+F282</f>
        <v>2244708.46</v>
      </c>
      <c r="G272" s="11" t="e">
        <f>G273+G274+G275+G276+G277+G278+G279+G280+G281+G282</f>
        <v>#REF!</v>
      </c>
      <c r="H272" s="28">
        <f>H273+H274+H275+H276+H277+H278+H279+H280+H281+H282+H283</f>
        <v>961893.18</v>
      </c>
    </row>
    <row r="273" spans="1:8" ht="30.75" customHeight="1">
      <c r="A273" s="38"/>
      <c r="B273" s="3" t="s">
        <v>110</v>
      </c>
      <c r="C273" s="12">
        <v>175093.68</v>
      </c>
      <c r="D273" s="12">
        <v>87174.25</v>
      </c>
      <c r="E273" s="12">
        <v>155837.5</v>
      </c>
      <c r="F273" s="12">
        <f aca="true" t="shared" si="67" ref="F273:F279">C273+D273+E273</f>
        <v>418105.43</v>
      </c>
      <c r="G273" s="12" t="e">
        <f>#REF!-F273</f>
        <v>#REF!</v>
      </c>
      <c r="H273" s="29">
        <v>794.92</v>
      </c>
    </row>
    <row r="274" spans="1:8" ht="38.25" customHeight="1">
      <c r="A274" s="38"/>
      <c r="B274" s="3" t="s">
        <v>111</v>
      </c>
      <c r="C274" s="12">
        <v>0</v>
      </c>
      <c r="D274" s="12">
        <v>99969.52</v>
      </c>
      <c r="E274" s="12">
        <v>13887.3</v>
      </c>
      <c r="F274" s="12">
        <f t="shared" si="67"/>
        <v>113856.82</v>
      </c>
      <c r="G274" s="12" t="e">
        <f>#REF!-F274</f>
        <v>#REF!</v>
      </c>
      <c r="H274" s="29">
        <v>3893.44</v>
      </c>
    </row>
    <row r="275" spans="1:8" ht="26.25" customHeight="1">
      <c r="A275" s="38"/>
      <c r="B275" s="3" t="s">
        <v>112</v>
      </c>
      <c r="C275" s="12">
        <v>30781.54</v>
      </c>
      <c r="D275" s="12">
        <v>96551.1</v>
      </c>
      <c r="E275" s="12">
        <v>2552.55</v>
      </c>
      <c r="F275" s="12">
        <f t="shared" si="67"/>
        <v>129885.19000000002</v>
      </c>
      <c r="G275" s="12" t="e">
        <f>#REF!-F275</f>
        <v>#REF!</v>
      </c>
      <c r="H275" s="29">
        <v>2047.48</v>
      </c>
    </row>
    <row r="276" spans="1:8" ht="26.25" customHeight="1">
      <c r="A276" s="38"/>
      <c r="B276" s="3" t="s">
        <v>113</v>
      </c>
      <c r="C276" s="12">
        <v>41420</v>
      </c>
      <c r="D276" s="12">
        <v>0</v>
      </c>
      <c r="E276" s="12">
        <v>87309</v>
      </c>
      <c r="F276" s="12">
        <f t="shared" si="67"/>
        <v>128729</v>
      </c>
      <c r="G276" s="12" t="e">
        <f>#REF!-F276</f>
        <v>#REF!</v>
      </c>
      <c r="H276" s="29">
        <v>0</v>
      </c>
    </row>
    <row r="277" spans="1:8" ht="15">
      <c r="A277" s="38"/>
      <c r="B277" s="3" t="s">
        <v>114</v>
      </c>
      <c r="C277" s="12">
        <v>0</v>
      </c>
      <c r="D277" s="12">
        <v>0</v>
      </c>
      <c r="E277" s="12">
        <v>8556.5</v>
      </c>
      <c r="F277" s="12">
        <f t="shared" si="67"/>
        <v>8556.5</v>
      </c>
      <c r="G277" s="12" t="e">
        <f>#REF!-F277</f>
        <v>#REF!</v>
      </c>
      <c r="H277" s="29">
        <v>0</v>
      </c>
    </row>
    <row r="278" spans="1:8" ht="35.25" customHeight="1">
      <c r="A278" s="38"/>
      <c r="B278" s="3" t="s">
        <v>115</v>
      </c>
      <c r="C278" s="12">
        <v>14947.74</v>
      </c>
      <c r="D278" s="12">
        <v>134787.1</v>
      </c>
      <c r="E278" s="12">
        <v>19958.1</v>
      </c>
      <c r="F278" s="12">
        <f t="shared" si="67"/>
        <v>169692.94</v>
      </c>
      <c r="G278" s="12" t="e">
        <f>#REF!-F278</f>
        <v>#REF!</v>
      </c>
      <c r="H278" s="29">
        <v>155759.55</v>
      </c>
    </row>
    <row r="279" spans="1:8" ht="26.25" customHeight="1">
      <c r="A279" s="38"/>
      <c r="B279" s="3" t="s">
        <v>116</v>
      </c>
      <c r="C279" s="12">
        <v>0</v>
      </c>
      <c r="D279" s="12">
        <v>0</v>
      </c>
      <c r="E279" s="12">
        <v>0</v>
      </c>
      <c r="F279" s="12">
        <f t="shared" si="67"/>
        <v>0</v>
      </c>
      <c r="G279" s="12" t="e">
        <f>#REF!-F279</f>
        <v>#REF!</v>
      </c>
      <c r="H279" s="29">
        <v>0</v>
      </c>
    </row>
    <row r="280" spans="1:8" ht="42.75" customHeight="1">
      <c r="A280" s="38"/>
      <c r="B280" s="3" t="s">
        <v>119</v>
      </c>
      <c r="C280" s="12">
        <v>102200.77</v>
      </c>
      <c r="D280" s="12">
        <v>140139.16</v>
      </c>
      <c r="E280" s="12">
        <v>3492.65</v>
      </c>
      <c r="F280" s="12">
        <f>C280+D280+E280</f>
        <v>245832.58</v>
      </c>
      <c r="G280" s="12" t="e">
        <f>#REF!-F280</f>
        <v>#REF!</v>
      </c>
      <c r="H280" s="29">
        <v>122594.99</v>
      </c>
    </row>
    <row r="281" spans="1:8" ht="65.25" customHeight="1">
      <c r="A281" s="38"/>
      <c r="B281" s="3" t="s">
        <v>118</v>
      </c>
      <c r="C281" s="12">
        <v>0</v>
      </c>
      <c r="D281" s="12">
        <v>1030050</v>
      </c>
      <c r="E281" s="12">
        <v>0</v>
      </c>
      <c r="F281" s="12">
        <f>C281+D281+E281</f>
        <v>1030050</v>
      </c>
      <c r="G281" s="12" t="e">
        <f>#REF!-F281</f>
        <v>#REF!</v>
      </c>
      <c r="H281" s="29">
        <v>572250</v>
      </c>
    </row>
    <row r="282" spans="1:8" ht="45.75" customHeight="1">
      <c r="A282" s="38"/>
      <c r="B282" s="3" t="s">
        <v>120</v>
      </c>
      <c r="C282" s="12">
        <v>0</v>
      </c>
      <c r="D282" s="12">
        <v>0</v>
      </c>
      <c r="E282" s="12">
        <v>0</v>
      </c>
      <c r="F282" s="12">
        <f>C282+D282+E282</f>
        <v>0</v>
      </c>
      <c r="G282" s="12" t="e">
        <f>#REF!-F282</f>
        <v>#REF!</v>
      </c>
      <c r="H282" s="29">
        <v>104552.8</v>
      </c>
    </row>
    <row r="283" spans="1:8" ht="45.75" customHeight="1">
      <c r="A283" s="38"/>
      <c r="B283" s="3" t="s">
        <v>117</v>
      </c>
      <c r="C283" s="12">
        <v>0</v>
      </c>
      <c r="D283" s="12">
        <v>0</v>
      </c>
      <c r="E283" s="12">
        <v>0</v>
      </c>
      <c r="F283" s="12">
        <f>C283+D283+E283</f>
        <v>0</v>
      </c>
      <c r="G283" s="12" t="e">
        <f>#REF!-F283</f>
        <v>#REF!</v>
      </c>
      <c r="H283" s="29">
        <v>0</v>
      </c>
    </row>
    <row r="284" spans="1:8" ht="25.5" customHeight="1">
      <c r="A284" s="38"/>
      <c r="B284" s="2" t="s">
        <v>48</v>
      </c>
      <c r="C284" s="11">
        <f aca="true" t="shared" si="68" ref="C284:H284">C285+C286+C287+C288+C289+C290+C291</f>
        <v>134912.78</v>
      </c>
      <c r="D284" s="11">
        <f t="shared" si="68"/>
        <v>186074.58</v>
      </c>
      <c r="E284" s="11">
        <f t="shared" si="68"/>
        <v>1546788.1900000002</v>
      </c>
      <c r="F284" s="11">
        <f t="shared" si="68"/>
        <v>1867775.55</v>
      </c>
      <c r="G284" s="11" t="e">
        <f t="shared" si="68"/>
        <v>#REF!</v>
      </c>
      <c r="H284" s="28">
        <f t="shared" si="68"/>
        <v>44657.58</v>
      </c>
    </row>
    <row r="285" spans="1:8" ht="34.5" customHeight="1">
      <c r="A285" s="38"/>
      <c r="B285" s="3" t="s">
        <v>110</v>
      </c>
      <c r="C285" s="12">
        <v>14388</v>
      </c>
      <c r="D285" s="12">
        <v>167563.83</v>
      </c>
      <c r="E285" s="12">
        <v>869658.93</v>
      </c>
      <c r="F285" s="12">
        <f aca="true" t="shared" si="69" ref="F285:F290">C285+D285+E285</f>
        <v>1051610.76</v>
      </c>
      <c r="G285" s="12" t="e">
        <f>#REF!-F285</f>
        <v>#REF!</v>
      </c>
      <c r="H285" s="29">
        <v>0</v>
      </c>
    </row>
    <row r="286" spans="1:8" ht="15">
      <c r="A286" s="38"/>
      <c r="B286" s="3" t="s">
        <v>111</v>
      </c>
      <c r="C286" s="12">
        <v>52561.11</v>
      </c>
      <c r="D286" s="12">
        <v>0</v>
      </c>
      <c r="E286" s="12">
        <v>0</v>
      </c>
      <c r="F286" s="12">
        <f t="shared" si="69"/>
        <v>52561.11</v>
      </c>
      <c r="G286" s="12" t="e">
        <f>#REF!-F286</f>
        <v>#REF!</v>
      </c>
      <c r="H286" s="29">
        <v>0</v>
      </c>
    </row>
    <row r="287" spans="1:8" ht="24" customHeight="1">
      <c r="A287" s="38"/>
      <c r="B287" s="3" t="s">
        <v>112</v>
      </c>
      <c r="C287" s="12">
        <v>0</v>
      </c>
      <c r="D287" s="12">
        <v>0</v>
      </c>
      <c r="E287" s="12">
        <v>187605.93</v>
      </c>
      <c r="F287" s="12">
        <f t="shared" si="69"/>
        <v>187605.93</v>
      </c>
      <c r="G287" s="12" t="e">
        <f>#REF!-F287</f>
        <v>#REF!</v>
      </c>
      <c r="H287" s="29">
        <v>7925.39</v>
      </c>
    </row>
    <row r="288" spans="1:8" ht="24" customHeight="1">
      <c r="A288" s="38"/>
      <c r="B288" s="3" t="s">
        <v>113</v>
      </c>
      <c r="C288" s="12">
        <v>0</v>
      </c>
      <c r="D288" s="12">
        <v>0</v>
      </c>
      <c r="E288" s="12">
        <v>432009.93</v>
      </c>
      <c r="F288" s="12">
        <f t="shared" si="69"/>
        <v>432009.93</v>
      </c>
      <c r="G288" s="12" t="e">
        <f>#REF!-F288</f>
        <v>#REF!</v>
      </c>
      <c r="H288" s="29">
        <v>36732.19</v>
      </c>
    </row>
    <row r="289" spans="1:8" ht="15">
      <c r="A289" s="38"/>
      <c r="B289" s="3" t="s">
        <v>114</v>
      </c>
      <c r="C289" s="12">
        <v>0</v>
      </c>
      <c r="D289" s="12">
        <v>0</v>
      </c>
      <c r="E289" s="12">
        <v>23458.33</v>
      </c>
      <c r="F289" s="12">
        <f t="shared" si="69"/>
        <v>23458.33</v>
      </c>
      <c r="G289" s="12" t="e">
        <f>#REF!-F289</f>
        <v>#REF!</v>
      </c>
      <c r="H289" s="29">
        <v>0</v>
      </c>
    </row>
    <row r="290" spans="1:8" ht="33.75" customHeight="1">
      <c r="A290" s="38"/>
      <c r="B290" s="3" t="s">
        <v>115</v>
      </c>
      <c r="C290" s="12">
        <v>0</v>
      </c>
      <c r="D290" s="12">
        <v>18510.75</v>
      </c>
      <c r="E290" s="12">
        <v>34055.07</v>
      </c>
      <c r="F290" s="12">
        <f t="shared" si="69"/>
        <v>52565.82</v>
      </c>
      <c r="G290" s="12" t="e">
        <f>#REF!-F290</f>
        <v>#REF!</v>
      </c>
      <c r="H290" s="29">
        <v>0</v>
      </c>
    </row>
    <row r="291" spans="1:8" ht="46.5" customHeight="1">
      <c r="A291" s="38"/>
      <c r="B291" s="3" t="s">
        <v>119</v>
      </c>
      <c r="C291" s="12">
        <v>67963.67</v>
      </c>
      <c r="D291" s="12">
        <v>0</v>
      </c>
      <c r="E291" s="12">
        <v>0</v>
      </c>
      <c r="F291" s="12">
        <f>C291+D291+E291</f>
        <v>67963.67</v>
      </c>
      <c r="G291" s="12" t="e">
        <f>#REF!-F291</f>
        <v>#REF!</v>
      </c>
      <c r="H291" s="29">
        <v>0</v>
      </c>
    </row>
    <row r="292" spans="1:8" ht="29.25" customHeight="1">
      <c r="A292" s="38"/>
      <c r="B292" s="2" t="s">
        <v>24</v>
      </c>
      <c r="C292" s="11">
        <f aca="true" t="shared" si="70" ref="C292:H292">C293+C294+C295+C296+C297</f>
        <v>236458.65</v>
      </c>
      <c r="D292" s="11">
        <f t="shared" si="70"/>
        <v>90770.48</v>
      </c>
      <c r="E292" s="11">
        <f t="shared" si="70"/>
        <v>5995.23</v>
      </c>
      <c r="F292" s="11">
        <f t="shared" si="70"/>
        <v>333224.36</v>
      </c>
      <c r="G292" s="11" t="e">
        <f t="shared" si="70"/>
        <v>#REF!</v>
      </c>
      <c r="H292" s="28">
        <f t="shared" si="70"/>
        <v>83928.78</v>
      </c>
    </row>
    <row r="293" spans="1:8" ht="33" customHeight="1">
      <c r="A293" s="38"/>
      <c r="B293" s="3" t="s">
        <v>110</v>
      </c>
      <c r="C293" s="12">
        <v>234714.65</v>
      </c>
      <c r="D293" s="12">
        <v>90770.48</v>
      </c>
      <c r="E293" s="12">
        <v>1338.75</v>
      </c>
      <c r="F293" s="12">
        <f>C293+D293+E293</f>
        <v>326823.88</v>
      </c>
      <c r="G293" s="12" t="e">
        <f>#REF!-F293</f>
        <v>#REF!</v>
      </c>
      <c r="H293" s="29">
        <v>19612.39</v>
      </c>
    </row>
    <row r="294" spans="1:8" ht="33.75" customHeight="1">
      <c r="A294" s="38"/>
      <c r="B294" s="3" t="s">
        <v>116</v>
      </c>
      <c r="C294" s="12">
        <v>1744</v>
      </c>
      <c r="D294" s="12">
        <v>0</v>
      </c>
      <c r="E294" s="12">
        <v>4656.48</v>
      </c>
      <c r="F294" s="12">
        <f>C294+D294+E294</f>
        <v>6400.48</v>
      </c>
      <c r="G294" s="12" t="e">
        <f>#REF!-F294</f>
        <v>#REF!</v>
      </c>
      <c r="H294" s="29">
        <v>0</v>
      </c>
    </row>
    <row r="295" spans="1:8" ht="33.75" customHeight="1">
      <c r="A295" s="38"/>
      <c r="B295" s="3" t="s">
        <v>112</v>
      </c>
      <c r="C295" s="12">
        <v>0</v>
      </c>
      <c r="D295" s="12">
        <v>0</v>
      </c>
      <c r="E295" s="12">
        <v>0</v>
      </c>
      <c r="F295" s="12">
        <f>C295+D295+E295</f>
        <v>0</v>
      </c>
      <c r="G295" s="12" t="e">
        <f>#REF!-F295</f>
        <v>#REF!</v>
      </c>
      <c r="H295" s="29">
        <v>64316.39</v>
      </c>
    </row>
    <row r="296" spans="1:8" ht="33.75" customHeight="1">
      <c r="A296" s="38"/>
      <c r="B296" s="3" t="s">
        <v>113</v>
      </c>
      <c r="C296" s="12">
        <v>0</v>
      </c>
      <c r="D296" s="12">
        <v>0</v>
      </c>
      <c r="E296" s="12">
        <v>0</v>
      </c>
      <c r="F296" s="12">
        <f>C296+D296+E296</f>
        <v>0</v>
      </c>
      <c r="G296" s="12" t="e">
        <f>#REF!-F296</f>
        <v>#REF!</v>
      </c>
      <c r="H296" s="29">
        <v>0</v>
      </c>
    </row>
    <row r="297" spans="1:8" ht="33.75" customHeight="1">
      <c r="A297" s="38"/>
      <c r="B297" s="3" t="s">
        <v>114</v>
      </c>
      <c r="C297" s="12">
        <v>0</v>
      </c>
      <c r="D297" s="12">
        <v>0</v>
      </c>
      <c r="E297" s="12">
        <v>0</v>
      </c>
      <c r="F297" s="12">
        <f>C297+D297+E297</f>
        <v>0</v>
      </c>
      <c r="G297" s="12" t="e">
        <f>#REF!-F297</f>
        <v>#REF!</v>
      </c>
      <c r="H297" s="29">
        <v>0</v>
      </c>
    </row>
    <row r="298" spans="1:8" ht="36" customHeight="1">
      <c r="A298" s="38"/>
      <c r="B298" s="2" t="s">
        <v>27</v>
      </c>
      <c r="C298" s="11">
        <f aca="true" t="shared" si="71" ref="C298:H298">C299+C300</f>
        <v>0</v>
      </c>
      <c r="D298" s="11">
        <f t="shared" si="71"/>
        <v>26840.4</v>
      </c>
      <c r="E298" s="11">
        <f t="shared" si="71"/>
        <v>52289.490000000005</v>
      </c>
      <c r="F298" s="11">
        <f t="shared" si="71"/>
        <v>79129.89</v>
      </c>
      <c r="G298" s="11" t="e">
        <f t="shared" si="71"/>
        <v>#REF!</v>
      </c>
      <c r="H298" s="28">
        <f t="shared" si="71"/>
        <v>0</v>
      </c>
    </row>
    <row r="299" spans="1:8" ht="30.75" customHeight="1">
      <c r="A299" s="38"/>
      <c r="B299" s="3" t="s">
        <v>110</v>
      </c>
      <c r="C299" s="12">
        <v>0</v>
      </c>
      <c r="D299" s="12">
        <v>11300</v>
      </c>
      <c r="E299" s="12">
        <v>34762.29</v>
      </c>
      <c r="F299" s="12">
        <f>C299+D299+E299</f>
        <v>46062.29</v>
      </c>
      <c r="G299" s="12" t="e">
        <f>#REF!-F299</f>
        <v>#REF!</v>
      </c>
      <c r="H299" s="29">
        <v>0</v>
      </c>
    </row>
    <row r="300" spans="1:8" ht="22.5" customHeight="1">
      <c r="A300" s="38"/>
      <c r="B300" s="3" t="s">
        <v>112</v>
      </c>
      <c r="C300" s="12">
        <v>0</v>
      </c>
      <c r="D300" s="12">
        <v>15540.4</v>
      </c>
      <c r="E300" s="12">
        <v>17527.2</v>
      </c>
      <c r="F300" s="12">
        <f>C300+D300+E300</f>
        <v>33067.6</v>
      </c>
      <c r="G300" s="12" t="e">
        <f>#REF!-F300</f>
        <v>#REF!</v>
      </c>
      <c r="H300" s="29">
        <v>0</v>
      </c>
    </row>
    <row r="301" spans="1:8" ht="34.5" customHeight="1">
      <c r="A301" s="38"/>
      <c r="B301" s="2" t="s">
        <v>23</v>
      </c>
      <c r="C301" s="11">
        <f aca="true" t="shared" si="72" ref="C301:H301">C302+C303+C304+C305+C306</f>
        <v>0</v>
      </c>
      <c r="D301" s="11">
        <f t="shared" si="72"/>
        <v>16136.4</v>
      </c>
      <c r="E301" s="11">
        <f t="shared" si="72"/>
        <v>688010.27</v>
      </c>
      <c r="F301" s="11">
        <f t="shared" si="72"/>
        <v>704146.67</v>
      </c>
      <c r="G301" s="11" t="e">
        <f t="shared" si="72"/>
        <v>#REF!</v>
      </c>
      <c r="H301" s="28">
        <f t="shared" si="72"/>
        <v>0</v>
      </c>
    </row>
    <row r="302" spans="1:8" ht="30.75" customHeight="1">
      <c r="A302" s="38"/>
      <c r="B302" s="3" t="s">
        <v>111</v>
      </c>
      <c r="C302" s="12">
        <v>0</v>
      </c>
      <c r="D302" s="12">
        <v>7782.6</v>
      </c>
      <c r="E302" s="12">
        <v>115370.5</v>
      </c>
      <c r="F302" s="12">
        <f>C302+D302+E302</f>
        <v>123153.1</v>
      </c>
      <c r="G302" s="12" t="e">
        <f>#REF!-F302</f>
        <v>#REF!</v>
      </c>
      <c r="H302" s="29">
        <v>0</v>
      </c>
    </row>
    <row r="303" spans="1:8" ht="27.75" customHeight="1">
      <c r="A303" s="38"/>
      <c r="B303" s="3" t="s">
        <v>112</v>
      </c>
      <c r="C303" s="12">
        <v>0</v>
      </c>
      <c r="D303" s="12">
        <v>0</v>
      </c>
      <c r="E303" s="12">
        <v>103812</v>
      </c>
      <c r="F303" s="12">
        <f>C303+D303+E303</f>
        <v>103812</v>
      </c>
      <c r="G303" s="12" t="e">
        <f>#REF!-F303</f>
        <v>#REF!</v>
      </c>
      <c r="H303" s="29">
        <v>0</v>
      </c>
    </row>
    <row r="304" spans="1:8" ht="27.75" customHeight="1">
      <c r="A304" s="38"/>
      <c r="B304" s="3" t="s">
        <v>113</v>
      </c>
      <c r="C304" s="12">
        <v>0</v>
      </c>
      <c r="D304" s="12">
        <v>8353.8</v>
      </c>
      <c r="E304" s="12">
        <v>377140</v>
      </c>
      <c r="F304" s="12">
        <f>C304+D304+E304</f>
        <v>385493.8</v>
      </c>
      <c r="G304" s="12" t="e">
        <f>#REF!-F304</f>
        <v>#REF!</v>
      </c>
      <c r="H304" s="29">
        <v>0</v>
      </c>
    </row>
    <row r="305" spans="1:8" ht="30.75" customHeight="1">
      <c r="A305" s="38"/>
      <c r="B305" s="3" t="s">
        <v>114</v>
      </c>
      <c r="C305" s="12">
        <v>0</v>
      </c>
      <c r="D305" s="12">
        <v>0</v>
      </c>
      <c r="E305" s="12">
        <v>25999.77</v>
      </c>
      <c r="F305" s="12">
        <f>C305+D305+E305</f>
        <v>25999.77</v>
      </c>
      <c r="G305" s="12" t="e">
        <f>#REF!-F305</f>
        <v>#REF!</v>
      </c>
      <c r="H305" s="29">
        <v>0</v>
      </c>
    </row>
    <row r="306" spans="1:8" ht="49.5" customHeight="1">
      <c r="A306" s="38"/>
      <c r="B306" s="3" t="s">
        <v>119</v>
      </c>
      <c r="C306" s="12">
        <v>0</v>
      </c>
      <c r="D306" s="12">
        <v>0</v>
      </c>
      <c r="E306" s="12">
        <v>65688</v>
      </c>
      <c r="F306" s="12">
        <f>C306+D306+E306</f>
        <v>65688</v>
      </c>
      <c r="G306" s="12" t="e">
        <f>#REF!-F306</f>
        <v>#REF!</v>
      </c>
      <c r="H306" s="29">
        <v>0</v>
      </c>
    </row>
    <row r="307" spans="1:8" ht="39" customHeight="1">
      <c r="A307" s="38"/>
      <c r="B307" s="2" t="s">
        <v>41</v>
      </c>
      <c r="C307" s="11">
        <f aca="true" t="shared" si="73" ref="C307:H307">C308+C309+C310</f>
        <v>140036.24</v>
      </c>
      <c r="D307" s="11">
        <f t="shared" si="73"/>
        <v>145102.58</v>
      </c>
      <c r="E307" s="11">
        <f t="shared" si="73"/>
        <v>53621.21</v>
      </c>
      <c r="F307" s="11">
        <f t="shared" si="73"/>
        <v>338760.02999999997</v>
      </c>
      <c r="G307" s="11" t="e">
        <f t="shared" si="73"/>
        <v>#REF!</v>
      </c>
      <c r="H307" s="28">
        <f t="shared" si="73"/>
        <v>154489.05</v>
      </c>
    </row>
    <row r="308" spans="1:8" ht="41.25" customHeight="1">
      <c r="A308" s="38"/>
      <c r="B308" s="3" t="s">
        <v>121</v>
      </c>
      <c r="C308" s="12">
        <v>63057.4</v>
      </c>
      <c r="D308" s="12">
        <v>145102.58</v>
      </c>
      <c r="E308" s="12">
        <v>53621.21</v>
      </c>
      <c r="F308" s="12">
        <f>C308+D308+E308</f>
        <v>261781.18999999997</v>
      </c>
      <c r="G308" s="12" t="e">
        <f>#REF!-F308</f>
        <v>#REF!</v>
      </c>
      <c r="H308" s="29">
        <v>154489.05</v>
      </c>
    </row>
    <row r="309" spans="1:8" ht="42.75" customHeight="1">
      <c r="A309" s="38"/>
      <c r="B309" s="3" t="s">
        <v>122</v>
      </c>
      <c r="C309" s="12">
        <v>76978.84</v>
      </c>
      <c r="D309" s="12">
        <v>0</v>
      </c>
      <c r="E309" s="12">
        <v>0</v>
      </c>
      <c r="F309" s="12">
        <f>C309+D309+E309</f>
        <v>76978.84</v>
      </c>
      <c r="G309" s="12" t="e">
        <f>#REF!-F309</f>
        <v>#REF!</v>
      </c>
      <c r="H309" s="29">
        <v>0</v>
      </c>
    </row>
    <row r="310" spans="1:8" ht="31.5" customHeight="1">
      <c r="A310" s="38"/>
      <c r="B310" s="3" t="s">
        <v>116</v>
      </c>
      <c r="C310" s="12">
        <v>0</v>
      </c>
      <c r="D310" s="12">
        <v>0</v>
      </c>
      <c r="E310" s="12">
        <v>0</v>
      </c>
      <c r="F310" s="12">
        <f>C310+D310+E310</f>
        <v>0</v>
      </c>
      <c r="G310" s="12" t="e">
        <f>#REF!-F310</f>
        <v>#REF!</v>
      </c>
      <c r="H310" s="29">
        <v>0</v>
      </c>
    </row>
    <row r="311" spans="1:8" ht="39" customHeight="1">
      <c r="A311" s="38"/>
      <c r="B311" s="2" t="s">
        <v>97</v>
      </c>
      <c r="C311" s="11">
        <f aca="true" t="shared" si="74" ref="C311:H311">C312</f>
        <v>0</v>
      </c>
      <c r="D311" s="11">
        <f t="shared" si="74"/>
        <v>0</v>
      </c>
      <c r="E311" s="11">
        <f t="shared" si="74"/>
        <v>0</v>
      </c>
      <c r="F311" s="11">
        <f t="shared" si="74"/>
        <v>0</v>
      </c>
      <c r="G311" s="11" t="e">
        <f t="shared" si="74"/>
        <v>#REF!</v>
      </c>
      <c r="H311" s="28">
        <f t="shared" si="74"/>
        <v>0</v>
      </c>
    </row>
    <row r="312" spans="1:8" ht="30.75" customHeight="1">
      <c r="A312" s="38"/>
      <c r="B312" s="3" t="s">
        <v>116</v>
      </c>
      <c r="C312" s="12">
        <v>0</v>
      </c>
      <c r="D312" s="12">
        <v>0</v>
      </c>
      <c r="E312" s="12"/>
      <c r="F312" s="12">
        <f>C312+D312+E312</f>
        <v>0</v>
      </c>
      <c r="G312" s="12" t="e">
        <f>#REF!-F312</f>
        <v>#REF!</v>
      </c>
      <c r="H312" s="29">
        <v>0</v>
      </c>
    </row>
    <row r="313" spans="1:8" ht="30.75" customHeight="1">
      <c r="A313" s="38"/>
      <c r="B313" s="2" t="s">
        <v>101</v>
      </c>
      <c r="C313" s="11">
        <f aca="true" t="shared" si="75" ref="C313:H313">C314+C315</f>
        <v>98888.70000000001</v>
      </c>
      <c r="D313" s="11">
        <f t="shared" si="75"/>
        <v>1285.2</v>
      </c>
      <c r="E313" s="11">
        <f t="shared" si="75"/>
        <v>2106.3</v>
      </c>
      <c r="F313" s="11">
        <f t="shared" si="75"/>
        <v>102280.20000000001</v>
      </c>
      <c r="G313" s="11" t="e">
        <f t="shared" si="75"/>
        <v>#REF!</v>
      </c>
      <c r="H313" s="28">
        <f t="shared" si="75"/>
        <v>74028.62</v>
      </c>
    </row>
    <row r="314" spans="1:8" ht="30.75" customHeight="1">
      <c r="A314" s="38"/>
      <c r="B314" s="3" t="s">
        <v>110</v>
      </c>
      <c r="C314" s="12">
        <v>67267.8</v>
      </c>
      <c r="D314" s="12">
        <v>1285.2</v>
      </c>
      <c r="E314" s="12">
        <v>2106.3</v>
      </c>
      <c r="F314" s="12">
        <f>C314+D314+E314</f>
        <v>70659.3</v>
      </c>
      <c r="G314" s="12" t="e">
        <f>#REF!-F314</f>
        <v>#REF!</v>
      </c>
      <c r="H314" s="29">
        <v>74028.62</v>
      </c>
    </row>
    <row r="315" spans="1:8" ht="30.75" customHeight="1">
      <c r="A315" s="38"/>
      <c r="B315" s="3" t="s">
        <v>112</v>
      </c>
      <c r="C315" s="12">
        <v>31620.9</v>
      </c>
      <c r="D315" s="12">
        <v>0</v>
      </c>
      <c r="E315" s="12">
        <v>0</v>
      </c>
      <c r="F315" s="12">
        <f>C315+D315+E315</f>
        <v>31620.9</v>
      </c>
      <c r="G315" s="12" t="e">
        <f>#REF!-F315</f>
        <v>#REF!</v>
      </c>
      <c r="H315" s="29">
        <v>0</v>
      </c>
    </row>
    <row r="316" spans="1:8" ht="30.75" customHeight="1">
      <c r="A316" s="38"/>
      <c r="B316" s="2" t="s">
        <v>49</v>
      </c>
      <c r="C316" s="11">
        <f aca="true" t="shared" si="76" ref="C316:H316">C317+C318+C319+C320+C321+C322+C323+C324+C325+C326+C327</f>
        <v>925.77</v>
      </c>
      <c r="D316" s="11">
        <f t="shared" si="76"/>
        <v>16172.85</v>
      </c>
      <c r="E316" s="11">
        <f t="shared" si="76"/>
        <v>0</v>
      </c>
      <c r="F316" s="11">
        <f t="shared" si="76"/>
        <v>17098.62</v>
      </c>
      <c r="G316" s="11" t="e">
        <f t="shared" si="76"/>
        <v>#REF!</v>
      </c>
      <c r="H316" s="28">
        <f t="shared" si="76"/>
        <v>713592.8899999999</v>
      </c>
    </row>
    <row r="317" spans="1:8" ht="42" customHeight="1">
      <c r="A317" s="38"/>
      <c r="B317" s="3" t="s">
        <v>110</v>
      </c>
      <c r="C317" s="12">
        <v>0</v>
      </c>
      <c r="D317" s="12">
        <v>0</v>
      </c>
      <c r="E317" s="12">
        <v>0</v>
      </c>
      <c r="F317" s="12">
        <f aca="true" t="shared" si="77" ref="F317:F327">C317+D317+E317</f>
        <v>0</v>
      </c>
      <c r="G317" s="12" t="e">
        <f>#REF!-F317</f>
        <v>#REF!</v>
      </c>
      <c r="H317" s="29">
        <v>9246.3</v>
      </c>
    </row>
    <row r="318" spans="1:8" ht="39" customHeight="1">
      <c r="A318" s="38"/>
      <c r="B318" s="3" t="s">
        <v>111</v>
      </c>
      <c r="C318" s="12">
        <v>0</v>
      </c>
      <c r="D318" s="12">
        <v>0</v>
      </c>
      <c r="E318" s="12">
        <v>0</v>
      </c>
      <c r="F318" s="12">
        <f t="shared" si="77"/>
        <v>0</v>
      </c>
      <c r="G318" s="12" t="e">
        <f>#REF!-F318</f>
        <v>#REF!</v>
      </c>
      <c r="H318" s="29">
        <v>0</v>
      </c>
    </row>
    <row r="319" spans="1:8" ht="36.75" customHeight="1">
      <c r="A319" s="38"/>
      <c r="B319" s="3" t="s">
        <v>112</v>
      </c>
      <c r="C319" s="12">
        <v>0</v>
      </c>
      <c r="D319" s="12">
        <v>0</v>
      </c>
      <c r="E319" s="12">
        <v>0</v>
      </c>
      <c r="F319" s="12">
        <f t="shared" si="77"/>
        <v>0</v>
      </c>
      <c r="G319" s="12" t="e">
        <f>#REF!-F319</f>
        <v>#REF!</v>
      </c>
      <c r="H319" s="29">
        <v>0</v>
      </c>
    </row>
    <row r="320" spans="1:8" ht="32.25" customHeight="1">
      <c r="A320" s="38"/>
      <c r="B320" s="3" t="s">
        <v>113</v>
      </c>
      <c r="C320" s="12">
        <v>0</v>
      </c>
      <c r="D320" s="12">
        <v>0</v>
      </c>
      <c r="E320" s="12">
        <v>0</v>
      </c>
      <c r="F320" s="12">
        <f t="shared" si="77"/>
        <v>0</v>
      </c>
      <c r="G320" s="12" t="e">
        <f>#REF!-F320</f>
        <v>#REF!</v>
      </c>
      <c r="H320" s="29">
        <v>0</v>
      </c>
    </row>
    <row r="321" spans="1:8" ht="39.75" customHeight="1">
      <c r="A321" s="38"/>
      <c r="B321" s="3" t="s">
        <v>114</v>
      </c>
      <c r="C321" s="12">
        <v>0</v>
      </c>
      <c r="D321" s="12">
        <v>0</v>
      </c>
      <c r="E321" s="12">
        <v>0</v>
      </c>
      <c r="F321" s="12">
        <f t="shared" si="77"/>
        <v>0</v>
      </c>
      <c r="G321" s="12" t="e">
        <f>#REF!-F321</f>
        <v>#REF!</v>
      </c>
      <c r="H321" s="29">
        <v>0</v>
      </c>
    </row>
    <row r="322" spans="1:8" ht="46.5" customHeight="1">
      <c r="A322" s="38"/>
      <c r="B322" s="3" t="s">
        <v>115</v>
      </c>
      <c r="C322" s="12">
        <v>925.77</v>
      </c>
      <c r="D322" s="12">
        <v>16172.85</v>
      </c>
      <c r="E322" s="12">
        <v>0</v>
      </c>
      <c r="F322" s="12">
        <f t="shared" si="77"/>
        <v>17098.62</v>
      </c>
      <c r="G322" s="12" t="e">
        <f>#REF!-F322</f>
        <v>#REF!</v>
      </c>
      <c r="H322" s="29">
        <v>6647.12</v>
      </c>
    </row>
    <row r="323" spans="1:8" ht="30.75" customHeight="1">
      <c r="A323" s="38"/>
      <c r="B323" s="3" t="s">
        <v>116</v>
      </c>
      <c r="C323" s="12">
        <v>0</v>
      </c>
      <c r="D323" s="12">
        <v>0</v>
      </c>
      <c r="E323" s="12">
        <v>0</v>
      </c>
      <c r="F323" s="12">
        <f t="shared" si="77"/>
        <v>0</v>
      </c>
      <c r="G323" s="12" t="e">
        <f>#REF!-F323</f>
        <v>#REF!</v>
      </c>
      <c r="H323" s="29">
        <v>0</v>
      </c>
    </row>
    <row r="324" spans="1:8" ht="32.25" customHeight="1">
      <c r="A324" s="38"/>
      <c r="B324" s="3" t="s">
        <v>123</v>
      </c>
      <c r="C324" s="12">
        <v>0</v>
      </c>
      <c r="D324" s="12">
        <v>0</v>
      </c>
      <c r="E324" s="12">
        <v>0</v>
      </c>
      <c r="F324" s="12">
        <f t="shared" si="77"/>
        <v>0</v>
      </c>
      <c r="G324" s="12" t="e">
        <f>#REF!-F324</f>
        <v>#REF!</v>
      </c>
      <c r="H324" s="29">
        <v>28612.65</v>
      </c>
    </row>
    <row r="325" spans="1:8" ht="38.25" customHeight="1">
      <c r="A325" s="38"/>
      <c r="B325" s="3" t="s">
        <v>117</v>
      </c>
      <c r="C325" s="12">
        <v>0</v>
      </c>
      <c r="D325" s="12">
        <v>0</v>
      </c>
      <c r="E325" s="12">
        <v>0</v>
      </c>
      <c r="F325" s="12">
        <f t="shared" si="77"/>
        <v>0</v>
      </c>
      <c r="G325" s="12" t="e">
        <f>#REF!-F325</f>
        <v>#REF!</v>
      </c>
      <c r="H325" s="29">
        <v>0</v>
      </c>
    </row>
    <row r="326" spans="1:8" ht="62.25" customHeight="1">
      <c r="A326" s="38"/>
      <c r="B326" s="3" t="s">
        <v>118</v>
      </c>
      <c r="C326" s="12">
        <v>0</v>
      </c>
      <c r="D326" s="12">
        <v>0</v>
      </c>
      <c r="E326" s="12">
        <v>0</v>
      </c>
      <c r="F326" s="12">
        <f t="shared" si="77"/>
        <v>0</v>
      </c>
      <c r="G326" s="12" t="e">
        <f>#REF!-F326</f>
        <v>#REF!</v>
      </c>
      <c r="H326" s="29">
        <v>669086.82</v>
      </c>
    </row>
    <row r="327" spans="1:8" ht="46.5" customHeight="1">
      <c r="A327" s="38"/>
      <c r="B327" s="3" t="s">
        <v>119</v>
      </c>
      <c r="C327" s="12">
        <v>0</v>
      </c>
      <c r="D327" s="12">
        <v>0</v>
      </c>
      <c r="E327" s="12">
        <v>0</v>
      </c>
      <c r="F327" s="12">
        <f t="shared" si="77"/>
        <v>0</v>
      </c>
      <c r="G327" s="12" t="e">
        <f>#REF!-F327</f>
        <v>#REF!</v>
      </c>
      <c r="H327" s="29">
        <v>0</v>
      </c>
    </row>
    <row r="328" spans="1:8" ht="30.75" customHeight="1">
      <c r="A328" s="38"/>
      <c r="B328" s="2" t="s">
        <v>78</v>
      </c>
      <c r="C328" s="11">
        <f aca="true" t="shared" si="78" ref="C328:H328">C329+C330+C331+C332+C333+C334+C335+C336+C337+C338+C339+C340</f>
        <v>1065486.24</v>
      </c>
      <c r="D328" s="11">
        <f t="shared" si="78"/>
        <v>409148.86</v>
      </c>
      <c r="E328" s="11">
        <f t="shared" si="78"/>
        <v>646607.25</v>
      </c>
      <c r="F328" s="11">
        <f t="shared" si="78"/>
        <v>2121242.35</v>
      </c>
      <c r="G328" s="11" t="e">
        <f t="shared" si="78"/>
        <v>#REF!</v>
      </c>
      <c r="H328" s="28">
        <f t="shared" si="78"/>
        <v>321517.84</v>
      </c>
    </row>
    <row r="329" spans="1:8" ht="37.5" customHeight="1">
      <c r="A329" s="38"/>
      <c r="B329" s="3" t="s">
        <v>110</v>
      </c>
      <c r="C329" s="12">
        <v>0</v>
      </c>
      <c r="D329" s="12">
        <v>0</v>
      </c>
      <c r="E329" s="12">
        <v>0</v>
      </c>
      <c r="F329" s="12">
        <f aca="true" t="shared" si="79" ref="F329:F340">C329+D329+E329</f>
        <v>0</v>
      </c>
      <c r="G329" s="12" t="e">
        <f>#REF!-F329</f>
        <v>#REF!</v>
      </c>
      <c r="H329" s="29">
        <v>0</v>
      </c>
    </row>
    <row r="330" spans="1:8" ht="41.25" customHeight="1">
      <c r="A330" s="38"/>
      <c r="B330" s="3" t="s">
        <v>111</v>
      </c>
      <c r="C330" s="12">
        <v>0</v>
      </c>
      <c r="D330" s="12">
        <v>0</v>
      </c>
      <c r="E330" s="12">
        <v>0</v>
      </c>
      <c r="F330" s="12">
        <f t="shared" si="79"/>
        <v>0</v>
      </c>
      <c r="G330" s="12" t="e">
        <f>#REF!-F330</f>
        <v>#REF!</v>
      </c>
      <c r="H330" s="29">
        <v>0</v>
      </c>
    </row>
    <row r="331" spans="1:8" ht="33" customHeight="1">
      <c r="A331" s="38"/>
      <c r="B331" s="3" t="s">
        <v>112</v>
      </c>
      <c r="C331" s="12">
        <v>0</v>
      </c>
      <c r="D331" s="12">
        <v>0</v>
      </c>
      <c r="E331" s="12">
        <v>0</v>
      </c>
      <c r="F331" s="12">
        <f t="shared" si="79"/>
        <v>0</v>
      </c>
      <c r="G331" s="12" t="e">
        <f>#REF!-F331</f>
        <v>#REF!</v>
      </c>
      <c r="H331" s="29">
        <v>0</v>
      </c>
    </row>
    <row r="332" spans="1:8" ht="36.75" customHeight="1">
      <c r="A332" s="38"/>
      <c r="B332" s="3" t="s">
        <v>113</v>
      </c>
      <c r="C332" s="12">
        <v>0</v>
      </c>
      <c r="D332" s="12">
        <v>0</v>
      </c>
      <c r="E332" s="12">
        <v>0</v>
      </c>
      <c r="F332" s="12">
        <f t="shared" si="79"/>
        <v>0</v>
      </c>
      <c r="G332" s="12" t="e">
        <f>#REF!-F332</f>
        <v>#REF!</v>
      </c>
      <c r="H332" s="29">
        <v>0</v>
      </c>
    </row>
    <row r="333" spans="1:8" ht="46.5" customHeight="1">
      <c r="A333" s="38"/>
      <c r="B333" s="3" t="s">
        <v>114</v>
      </c>
      <c r="C333" s="12">
        <v>0</v>
      </c>
      <c r="D333" s="12">
        <v>0</v>
      </c>
      <c r="E333" s="12">
        <v>0</v>
      </c>
      <c r="F333" s="12">
        <f t="shared" si="79"/>
        <v>0</v>
      </c>
      <c r="G333" s="12" t="e">
        <f>#REF!-F333</f>
        <v>#REF!</v>
      </c>
      <c r="H333" s="29">
        <v>0</v>
      </c>
    </row>
    <row r="334" spans="1:8" ht="46.5" customHeight="1">
      <c r="A334" s="38"/>
      <c r="B334" s="3" t="s">
        <v>115</v>
      </c>
      <c r="C334" s="12">
        <v>0</v>
      </c>
      <c r="D334" s="12">
        <v>0</v>
      </c>
      <c r="E334" s="12">
        <v>646607.25</v>
      </c>
      <c r="F334" s="12">
        <f t="shared" si="79"/>
        <v>646607.25</v>
      </c>
      <c r="G334" s="12" t="e">
        <f>#REF!-F334</f>
        <v>#REF!</v>
      </c>
      <c r="H334" s="29">
        <v>0</v>
      </c>
    </row>
    <row r="335" spans="1:8" ht="46.5" customHeight="1">
      <c r="A335" s="38"/>
      <c r="B335" s="3" t="s">
        <v>121</v>
      </c>
      <c r="C335" s="12">
        <v>0</v>
      </c>
      <c r="D335" s="12">
        <v>0</v>
      </c>
      <c r="E335" s="12">
        <v>0</v>
      </c>
      <c r="F335" s="12">
        <f t="shared" si="79"/>
        <v>0</v>
      </c>
      <c r="G335" s="12" t="e">
        <f>#REF!-F335</f>
        <v>#REF!</v>
      </c>
      <c r="H335" s="29">
        <v>0</v>
      </c>
    </row>
    <row r="336" spans="1:8" ht="30.75" customHeight="1">
      <c r="A336" s="38"/>
      <c r="B336" s="3" t="s">
        <v>116</v>
      </c>
      <c r="C336" s="12">
        <v>0</v>
      </c>
      <c r="D336" s="12">
        <v>0</v>
      </c>
      <c r="E336" s="12">
        <v>0</v>
      </c>
      <c r="F336" s="12">
        <f t="shared" si="79"/>
        <v>0</v>
      </c>
      <c r="G336" s="12" t="e">
        <f>#REF!-F336</f>
        <v>#REF!</v>
      </c>
      <c r="H336" s="29">
        <v>0</v>
      </c>
    </row>
    <row r="337" spans="1:8" ht="46.5" customHeight="1">
      <c r="A337" s="38"/>
      <c r="B337" s="3" t="s">
        <v>117</v>
      </c>
      <c r="C337" s="12">
        <v>0</v>
      </c>
      <c r="D337" s="12">
        <v>0</v>
      </c>
      <c r="E337" s="12">
        <v>0</v>
      </c>
      <c r="F337" s="12">
        <f t="shared" si="79"/>
        <v>0</v>
      </c>
      <c r="G337" s="12" t="e">
        <f>#REF!-F337</f>
        <v>#REF!</v>
      </c>
      <c r="H337" s="29">
        <v>0</v>
      </c>
    </row>
    <row r="338" spans="1:8" ht="75.75" customHeight="1">
      <c r="A338" s="38"/>
      <c r="B338" s="3" t="s">
        <v>118</v>
      </c>
      <c r="C338" s="12">
        <v>1065486.24</v>
      </c>
      <c r="D338" s="12">
        <v>409148.86</v>
      </c>
      <c r="E338" s="12">
        <v>0</v>
      </c>
      <c r="F338" s="12">
        <f t="shared" si="79"/>
        <v>1474635.1</v>
      </c>
      <c r="G338" s="12" t="e">
        <f>#REF!-F338</f>
        <v>#REF!</v>
      </c>
      <c r="H338" s="29">
        <v>321517.84</v>
      </c>
    </row>
    <row r="339" spans="1:8" ht="46.5" customHeight="1">
      <c r="A339" s="38"/>
      <c r="B339" s="3" t="s">
        <v>119</v>
      </c>
      <c r="C339" s="12">
        <v>0</v>
      </c>
      <c r="D339" s="12">
        <v>0</v>
      </c>
      <c r="E339" s="12">
        <v>0</v>
      </c>
      <c r="F339" s="12">
        <f t="shared" si="79"/>
        <v>0</v>
      </c>
      <c r="G339" s="12" t="e">
        <f>#REF!-F339</f>
        <v>#REF!</v>
      </c>
      <c r="H339" s="29">
        <v>0</v>
      </c>
    </row>
    <row r="340" spans="1:8" ht="46.5" customHeight="1">
      <c r="A340" s="38"/>
      <c r="B340" s="3" t="s">
        <v>120</v>
      </c>
      <c r="C340" s="12">
        <v>0</v>
      </c>
      <c r="D340" s="12">
        <v>0</v>
      </c>
      <c r="E340" s="12">
        <v>0</v>
      </c>
      <c r="F340" s="12">
        <f t="shared" si="79"/>
        <v>0</v>
      </c>
      <c r="G340" s="12" t="e">
        <f>#REF!-F340</f>
        <v>#REF!</v>
      </c>
      <c r="H340" s="29">
        <v>0</v>
      </c>
    </row>
    <row r="341" spans="1:8" ht="28.5" customHeight="1">
      <c r="A341" s="39"/>
      <c r="B341" s="2" t="s">
        <v>8</v>
      </c>
      <c r="C341" s="10">
        <f aca="true" t="shared" si="80" ref="C341:H341">C307+C301+C298+C292+C284+C272+C260+C311+C313+C316+C328</f>
        <v>5105723.8100000005</v>
      </c>
      <c r="D341" s="10">
        <f t="shared" si="80"/>
        <v>7365399.529999999</v>
      </c>
      <c r="E341" s="10">
        <f t="shared" si="80"/>
        <v>6541946.17</v>
      </c>
      <c r="F341" s="10">
        <f t="shared" si="80"/>
        <v>19013069.51</v>
      </c>
      <c r="G341" s="10" t="e">
        <f t="shared" si="80"/>
        <v>#REF!</v>
      </c>
      <c r="H341" s="30">
        <f t="shared" si="80"/>
        <v>2898455.46</v>
      </c>
    </row>
    <row r="342" spans="1:8" ht="29.25" customHeight="1">
      <c r="A342" s="45" t="s">
        <v>124</v>
      </c>
      <c r="B342" s="20" t="s">
        <v>22</v>
      </c>
      <c r="C342" s="11">
        <f aca="true" t="shared" si="81" ref="C342:H342">C343+C344+C345+C346+C347+C348+C349</f>
        <v>662955.5</v>
      </c>
      <c r="D342" s="11">
        <f t="shared" si="81"/>
        <v>535727.25</v>
      </c>
      <c r="E342" s="11">
        <f t="shared" si="81"/>
        <v>678.3</v>
      </c>
      <c r="F342" s="11">
        <f t="shared" si="81"/>
        <v>1199361.05</v>
      </c>
      <c r="G342" s="11" t="e">
        <f t="shared" si="81"/>
        <v>#REF!</v>
      </c>
      <c r="H342" s="28">
        <f t="shared" si="81"/>
        <v>74875</v>
      </c>
    </row>
    <row r="343" spans="1:8" ht="29.25" customHeight="1">
      <c r="A343" s="46"/>
      <c r="B343" s="21" t="s">
        <v>125</v>
      </c>
      <c r="C343" s="12">
        <v>126675.5</v>
      </c>
      <c r="D343" s="12">
        <v>238428.45</v>
      </c>
      <c r="E343" s="12">
        <v>678.3</v>
      </c>
      <c r="F343" s="12">
        <f aca="true" t="shared" si="82" ref="F343:F348">C343+D343+E343</f>
        <v>365782.25</v>
      </c>
      <c r="G343" s="12" t="e">
        <f>#REF!-F343</f>
        <v>#REF!</v>
      </c>
      <c r="H343" s="29">
        <v>72495</v>
      </c>
    </row>
    <row r="344" spans="1:8" ht="29.25" customHeight="1">
      <c r="A344" s="46"/>
      <c r="B344" s="21" t="s">
        <v>126</v>
      </c>
      <c r="C344" s="12">
        <v>536280</v>
      </c>
      <c r="D344" s="12">
        <v>0</v>
      </c>
      <c r="E344" s="12">
        <v>0</v>
      </c>
      <c r="F344" s="12">
        <f t="shared" si="82"/>
        <v>536280</v>
      </c>
      <c r="G344" s="12" t="e">
        <f>#REF!-F344</f>
        <v>#REF!</v>
      </c>
      <c r="H344" s="29">
        <v>0</v>
      </c>
    </row>
    <row r="345" spans="1:8" ht="29.25" customHeight="1">
      <c r="A345" s="46"/>
      <c r="B345" s="21" t="s">
        <v>127</v>
      </c>
      <c r="C345" s="12">
        <v>0</v>
      </c>
      <c r="D345" s="12">
        <v>0</v>
      </c>
      <c r="E345" s="12">
        <v>0</v>
      </c>
      <c r="F345" s="12">
        <f t="shared" si="82"/>
        <v>0</v>
      </c>
      <c r="G345" s="12" t="e">
        <f>#REF!-F345</f>
        <v>#REF!</v>
      </c>
      <c r="H345" s="29">
        <v>0</v>
      </c>
    </row>
    <row r="346" spans="1:8" ht="29.25" customHeight="1">
      <c r="A346" s="46"/>
      <c r="B346" s="21" t="s">
        <v>128</v>
      </c>
      <c r="C346" s="12">
        <v>0</v>
      </c>
      <c r="D346" s="12">
        <v>0</v>
      </c>
      <c r="E346" s="12">
        <v>0</v>
      </c>
      <c r="F346" s="12">
        <f t="shared" si="82"/>
        <v>0</v>
      </c>
      <c r="G346" s="12" t="e">
        <f>#REF!-F346</f>
        <v>#REF!</v>
      </c>
      <c r="H346" s="29">
        <v>0</v>
      </c>
    </row>
    <row r="347" spans="1:8" ht="29.25" customHeight="1">
      <c r="A347" s="46"/>
      <c r="B347" s="21" t="s">
        <v>129</v>
      </c>
      <c r="C347" s="12">
        <v>0</v>
      </c>
      <c r="D347" s="12">
        <v>7324.8</v>
      </c>
      <c r="E347" s="12">
        <v>0</v>
      </c>
      <c r="F347" s="12">
        <f t="shared" si="82"/>
        <v>7324.8</v>
      </c>
      <c r="G347" s="12" t="e">
        <f>#REF!-F347</f>
        <v>#REF!</v>
      </c>
      <c r="H347" s="29">
        <v>1190</v>
      </c>
    </row>
    <row r="348" spans="1:8" ht="29.25" customHeight="1">
      <c r="A348" s="46"/>
      <c r="B348" s="21" t="s">
        <v>130</v>
      </c>
      <c r="C348" s="12">
        <v>0</v>
      </c>
      <c r="D348" s="12">
        <v>10464</v>
      </c>
      <c r="E348" s="12">
        <v>0</v>
      </c>
      <c r="F348" s="12">
        <f t="shared" si="82"/>
        <v>10464</v>
      </c>
      <c r="G348" s="12" t="e">
        <f>#REF!-F348</f>
        <v>#REF!</v>
      </c>
      <c r="H348" s="29">
        <v>1190</v>
      </c>
    </row>
    <row r="349" spans="1:8" ht="29.25" customHeight="1">
      <c r="A349" s="46"/>
      <c r="B349" s="21" t="s">
        <v>131</v>
      </c>
      <c r="C349" s="12">
        <v>0</v>
      </c>
      <c r="D349" s="12">
        <v>279510</v>
      </c>
      <c r="E349" s="12">
        <v>0</v>
      </c>
      <c r="F349" s="12">
        <f>C349+D349+E349</f>
        <v>279510</v>
      </c>
      <c r="G349" s="12" t="e">
        <f>#REF!-F349</f>
        <v>#REF!</v>
      </c>
      <c r="H349" s="29">
        <v>0</v>
      </c>
    </row>
    <row r="350" spans="1:8" ht="29.25" customHeight="1">
      <c r="A350" s="46"/>
      <c r="B350" s="20" t="s">
        <v>48</v>
      </c>
      <c r="C350" s="11">
        <f aca="true" t="shared" si="83" ref="C350:H350">C351+C352+C353+C354</f>
        <v>0</v>
      </c>
      <c r="D350" s="11">
        <f t="shared" si="83"/>
        <v>0</v>
      </c>
      <c r="E350" s="11">
        <f t="shared" si="83"/>
        <v>58490.11</v>
      </c>
      <c r="F350" s="11">
        <f t="shared" si="83"/>
        <v>58490.11</v>
      </c>
      <c r="G350" s="11" t="e">
        <f t="shared" si="83"/>
        <v>#REF!</v>
      </c>
      <c r="H350" s="28">
        <f t="shared" si="83"/>
        <v>0</v>
      </c>
    </row>
    <row r="351" spans="1:8" ht="29.25" customHeight="1">
      <c r="A351" s="46"/>
      <c r="B351" s="21" t="s">
        <v>125</v>
      </c>
      <c r="C351" s="12">
        <v>0</v>
      </c>
      <c r="D351" s="12">
        <v>0</v>
      </c>
      <c r="E351" s="12">
        <v>24400.74</v>
      </c>
      <c r="F351" s="12">
        <f>C351+D351+E351</f>
        <v>24400.74</v>
      </c>
      <c r="G351" s="12" t="e">
        <f>#REF!-F351</f>
        <v>#REF!</v>
      </c>
      <c r="H351" s="29">
        <v>0</v>
      </c>
    </row>
    <row r="352" spans="1:8" ht="29.25" customHeight="1">
      <c r="A352" s="46"/>
      <c r="B352" s="21" t="s">
        <v>127</v>
      </c>
      <c r="C352" s="12">
        <v>0</v>
      </c>
      <c r="D352" s="12">
        <v>0</v>
      </c>
      <c r="E352" s="12">
        <v>22793.21</v>
      </c>
      <c r="F352" s="12">
        <f>C352+D352+E352</f>
        <v>22793.21</v>
      </c>
      <c r="G352" s="12" t="e">
        <f>#REF!-F352</f>
        <v>#REF!</v>
      </c>
      <c r="H352" s="29">
        <v>0</v>
      </c>
    </row>
    <row r="353" spans="1:8" ht="29.25" customHeight="1">
      <c r="A353" s="46"/>
      <c r="B353" s="21" t="s">
        <v>129</v>
      </c>
      <c r="C353" s="12">
        <v>0</v>
      </c>
      <c r="D353" s="12">
        <v>0</v>
      </c>
      <c r="E353" s="12">
        <v>0</v>
      </c>
      <c r="F353" s="12">
        <f>C353+D353+E353</f>
        <v>0</v>
      </c>
      <c r="G353" s="12" t="e">
        <f>#REF!-F353</f>
        <v>#REF!</v>
      </c>
      <c r="H353" s="29">
        <v>0</v>
      </c>
    </row>
    <row r="354" spans="1:8" ht="29.25" customHeight="1">
      <c r="A354" s="46"/>
      <c r="B354" s="21" t="s">
        <v>130</v>
      </c>
      <c r="C354" s="12">
        <v>0</v>
      </c>
      <c r="D354" s="12">
        <v>0</v>
      </c>
      <c r="E354" s="12">
        <v>11296.16</v>
      </c>
      <c r="F354" s="12">
        <f>C354+D354+E354</f>
        <v>11296.16</v>
      </c>
      <c r="G354" s="12" t="e">
        <f>#REF!-F354</f>
        <v>#REF!</v>
      </c>
      <c r="H354" s="29">
        <v>0</v>
      </c>
    </row>
    <row r="355" spans="1:8" ht="29.25" customHeight="1">
      <c r="A355" s="46"/>
      <c r="B355" s="2" t="s">
        <v>45</v>
      </c>
      <c r="C355" s="11">
        <f aca="true" t="shared" si="84" ref="C355:H355">C356+C357</f>
        <v>19674.1</v>
      </c>
      <c r="D355" s="11">
        <f t="shared" si="84"/>
        <v>27403.87</v>
      </c>
      <c r="E355" s="11">
        <f t="shared" si="84"/>
        <v>59150.41</v>
      </c>
      <c r="F355" s="11">
        <f t="shared" si="84"/>
        <v>106228.38</v>
      </c>
      <c r="G355" s="11" t="e">
        <f t="shared" si="84"/>
        <v>#REF!</v>
      </c>
      <c r="H355" s="28">
        <f t="shared" si="84"/>
        <v>0</v>
      </c>
    </row>
    <row r="356" spans="1:8" ht="29.25" customHeight="1">
      <c r="A356" s="46"/>
      <c r="B356" s="21" t="s">
        <v>125</v>
      </c>
      <c r="C356" s="12">
        <v>0</v>
      </c>
      <c r="D356" s="12">
        <v>0</v>
      </c>
      <c r="E356" s="12">
        <v>0</v>
      </c>
      <c r="F356" s="12">
        <f>C356+D356+E356</f>
        <v>0</v>
      </c>
      <c r="G356" s="12" t="e">
        <f>#REF!-F356</f>
        <v>#REF!</v>
      </c>
      <c r="H356" s="29">
        <v>0</v>
      </c>
    </row>
    <row r="357" spans="1:8" ht="29.25" customHeight="1">
      <c r="A357" s="46"/>
      <c r="B357" s="21" t="s">
        <v>127</v>
      </c>
      <c r="C357" s="12">
        <v>19674.1</v>
      </c>
      <c r="D357" s="12">
        <v>27403.87</v>
      </c>
      <c r="E357" s="12">
        <v>59150.41</v>
      </c>
      <c r="F357" s="12">
        <f>C357+D357+E357</f>
        <v>106228.38</v>
      </c>
      <c r="G357" s="12" t="e">
        <f>#REF!-F357</f>
        <v>#REF!</v>
      </c>
      <c r="H357" s="29">
        <v>0</v>
      </c>
    </row>
    <row r="358" spans="1:8" ht="33" customHeight="1">
      <c r="A358" s="46"/>
      <c r="B358" s="2" t="s">
        <v>101</v>
      </c>
      <c r="C358" s="11">
        <f aca="true" t="shared" si="85" ref="C358:H358">C359+C360+C361+C362+C363</f>
        <v>8107</v>
      </c>
      <c r="D358" s="11">
        <f t="shared" si="85"/>
        <v>0</v>
      </c>
      <c r="E358" s="11">
        <f t="shared" si="85"/>
        <v>13447</v>
      </c>
      <c r="F358" s="11">
        <f t="shared" si="85"/>
        <v>21554</v>
      </c>
      <c r="G358" s="11" t="e">
        <f t="shared" si="85"/>
        <v>#REF!</v>
      </c>
      <c r="H358" s="28">
        <f t="shared" si="85"/>
        <v>93226</v>
      </c>
    </row>
    <row r="359" spans="1:8" ht="29.25" customHeight="1">
      <c r="A359" s="46"/>
      <c r="B359" s="21" t="s">
        <v>125</v>
      </c>
      <c r="C359" s="12">
        <v>8107</v>
      </c>
      <c r="D359" s="12">
        <v>0</v>
      </c>
      <c r="E359" s="12">
        <v>13447</v>
      </c>
      <c r="F359" s="12">
        <f>C359+D359+E359</f>
        <v>21554</v>
      </c>
      <c r="G359" s="12" t="e">
        <f>#REF!-F359</f>
        <v>#REF!</v>
      </c>
      <c r="H359" s="29">
        <v>0</v>
      </c>
    </row>
    <row r="360" spans="1:8" ht="29.25" customHeight="1">
      <c r="A360" s="46"/>
      <c r="B360" s="21" t="s">
        <v>126</v>
      </c>
      <c r="C360" s="12">
        <v>0</v>
      </c>
      <c r="D360" s="12">
        <v>0</v>
      </c>
      <c r="E360" s="12">
        <v>0</v>
      </c>
      <c r="F360" s="12">
        <f>C360+D360+E360</f>
        <v>0</v>
      </c>
      <c r="G360" s="12" t="e">
        <f>#REF!-F360</f>
        <v>#REF!</v>
      </c>
      <c r="H360" s="29">
        <v>91560</v>
      </c>
    </row>
    <row r="361" spans="1:8" ht="29.25" customHeight="1">
      <c r="A361" s="46"/>
      <c r="B361" s="21" t="s">
        <v>132</v>
      </c>
      <c r="C361" s="12">
        <v>0</v>
      </c>
      <c r="D361" s="12">
        <v>0</v>
      </c>
      <c r="E361" s="12">
        <v>0</v>
      </c>
      <c r="F361" s="12">
        <f>C361+D361+E361</f>
        <v>0</v>
      </c>
      <c r="G361" s="12" t="e">
        <f>#REF!-F361</f>
        <v>#REF!</v>
      </c>
      <c r="H361" s="29">
        <v>1666</v>
      </c>
    </row>
    <row r="362" spans="1:8" ht="29.25" customHeight="1">
      <c r="A362" s="46"/>
      <c r="B362" s="21" t="s">
        <v>128</v>
      </c>
      <c r="C362" s="12">
        <v>0</v>
      </c>
      <c r="D362" s="12">
        <v>0</v>
      </c>
      <c r="E362" s="12">
        <v>0</v>
      </c>
      <c r="F362" s="12">
        <f>C362+D362+E362</f>
        <v>0</v>
      </c>
      <c r="G362" s="12" t="e">
        <f>#REF!-F362</f>
        <v>#REF!</v>
      </c>
      <c r="H362" s="29">
        <v>0</v>
      </c>
    </row>
    <row r="363" spans="1:8" ht="29.25" customHeight="1">
      <c r="A363" s="46"/>
      <c r="B363" s="21" t="s">
        <v>131</v>
      </c>
      <c r="C363" s="12">
        <v>0</v>
      </c>
      <c r="D363" s="12">
        <v>0</v>
      </c>
      <c r="E363" s="12">
        <v>0</v>
      </c>
      <c r="F363" s="12">
        <f>C363+D363+E363</f>
        <v>0</v>
      </c>
      <c r="G363" s="12" t="e">
        <f>#REF!-F363</f>
        <v>#REF!</v>
      </c>
      <c r="H363" s="29">
        <v>0</v>
      </c>
    </row>
    <row r="364" spans="1:8" ht="33" customHeight="1">
      <c r="A364" s="46"/>
      <c r="B364" s="2" t="s">
        <v>17</v>
      </c>
      <c r="C364" s="11">
        <f aca="true" t="shared" si="86" ref="C364:H364">C365+C366+C367+C368</f>
        <v>8211</v>
      </c>
      <c r="D364" s="11">
        <f t="shared" si="86"/>
        <v>0</v>
      </c>
      <c r="E364" s="11">
        <f t="shared" si="86"/>
        <v>0</v>
      </c>
      <c r="F364" s="11">
        <f t="shared" si="86"/>
        <v>8211</v>
      </c>
      <c r="G364" s="11" t="e">
        <f t="shared" si="86"/>
        <v>#REF!</v>
      </c>
      <c r="H364" s="28">
        <f t="shared" si="86"/>
        <v>9401</v>
      </c>
    </row>
    <row r="365" spans="1:8" ht="29.25" customHeight="1">
      <c r="A365" s="46"/>
      <c r="B365" s="21" t="s">
        <v>125</v>
      </c>
      <c r="C365" s="12">
        <v>0</v>
      </c>
      <c r="D365" s="12">
        <v>0</v>
      </c>
      <c r="E365" s="12">
        <v>0</v>
      </c>
      <c r="F365" s="12">
        <f>C365+D365+E365</f>
        <v>0</v>
      </c>
      <c r="G365" s="12" t="e">
        <f>#REF!-F365</f>
        <v>#REF!</v>
      </c>
      <c r="H365" s="29">
        <v>0</v>
      </c>
    </row>
    <row r="366" spans="1:8" ht="29.25" customHeight="1">
      <c r="A366" s="46"/>
      <c r="B366" s="21" t="s">
        <v>127</v>
      </c>
      <c r="C366" s="12">
        <v>0</v>
      </c>
      <c r="D366" s="12">
        <v>0</v>
      </c>
      <c r="E366" s="12">
        <v>0</v>
      </c>
      <c r="F366" s="12">
        <f>C366+D366+E366</f>
        <v>0</v>
      </c>
      <c r="G366" s="12" t="e">
        <f>#REF!-F366</f>
        <v>#REF!</v>
      </c>
      <c r="H366" s="29">
        <v>0</v>
      </c>
    </row>
    <row r="367" spans="1:8" ht="29.25" customHeight="1">
      <c r="A367" s="46"/>
      <c r="B367" s="21" t="s">
        <v>129</v>
      </c>
      <c r="C367" s="12">
        <v>8211</v>
      </c>
      <c r="D367" s="12">
        <v>0</v>
      </c>
      <c r="E367" s="12">
        <v>0</v>
      </c>
      <c r="F367" s="12">
        <f>C367+D367+E367</f>
        <v>8211</v>
      </c>
      <c r="G367" s="12" t="e">
        <f>#REF!-F367</f>
        <v>#REF!</v>
      </c>
      <c r="H367" s="29">
        <v>9401</v>
      </c>
    </row>
    <row r="368" spans="1:8" ht="29.25" customHeight="1">
      <c r="A368" s="46"/>
      <c r="B368" s="21" t="s">
        <v>130</v>
      </c>
      <c r="C368" s="12">
        <v>0</v>
      </c>
      <c r="D368" s="12">
        <v>0</v>
      </c>
      <c r="E368" s="12">
        <v>0</v>
      </c>
      <c r="F368" s="12">
        <f>C368+D368+E368</f>
        <v>0</v>
      </c>
      <c r="G368" s="12" t="e">
        <f>#REF!-F368</f>
        <v>#REF!</v>
      </c>
      <c r="H368" s="29">
        <v>0</v>
      </c>
    </row>
    <row r="369" spans="1:8" ht="28.5" customHeight="1">
      <c r="A369" s="46"/>
      <c r="B369" s="2" t="s">
        <v>49</v>
      </c>
      <c r="C369" s="11">
        <f aca="true" t="shared" si="87" ref="C369:H369">C370+C371+C372+C373+C374+C375+C376</f>
        <v>0</v>
      </c>
      <c r="D369" s="11">
        <f t="shared" si="87"/>
        <v>0</v>
      </c>
      <c r="E369" s="11">
        <f t="shared" si="87"/>
        <v>38770.09</v>
      </c>
      <c r="F369" s="11">
        <f t="shared" si="87"/>
        <v>38770.09</v>
      </c>
      <c r="G369" s="11" t="e">
        <f t="shared" si="87"/>
        <v>#REF!</v>
      </c>
      <c r="H369" s="28">
        <f t="shared" si="87"/>
        <v>875.84</v>
      </c>
    </row>
    <row r="370" spans="1:8" ht="28.5" customHeight="1">
      <c r="A370" s="46"/>
      <c r="B370" s="21" t="s">
        <v>125</v>
      </c>
      <c r="C370" s="12">
        <v>0</v>
      </c>
      <c r="D370" s="12">
        <v>0</v>
      </c>
      <c r="E370" s="12">
        <v>0</v>
      </c>
      <c r="F370" s="12">
        <f aca="true" t="shared" si="88" ref="F370:F376">C370+D370+E370</f>
        <v>0</v>
      </c>
      <c r="G370" s="12" t="e">
        <f>#REF!-F370</f>
        <v>#REF!</v>
      </c>
      <c r="H370" s="29">
        <v>0</v>
      </c>
    </row>
    <row r="371" spans="1:8" ht="35.25" customHeight="1">
      <c r="A371" s="46"/>
      <c r="B371" s="21" t="s">
        <v>126</v>
      </c>
      <c r="C371" s="12">
        <v>0</v>
      </c>
      <c r="D371" s="12">
        <v>0</v>
      </c>
      <c r="E371" s="12">
        <v>0</v>
      </c>
      <c r="F371" s="12">
        <f t="shared" si="88"/>
        <v>0</v>
      </c>
      <c r="G371" s="12" t="e">
        <f>#REF!-F371</f>
        <v>#REF!</v>
      </c>
      <c r="H371" s="29">
        <v>0</v>
      </c>
    </row>
    <row r="372" spans="1:8" ht="28.5" customHeight="1">
      <c r="A372" s="46"/>
      <c r="B372" s="21" t="s">
        <v>132</v>
      </c>
      <c r="C372" s="12">
        <v>0</v>
      </c>
      <c r="D372" s="12">
        <v>0</v>
      </c>
      <c r="E372" s="12">
        <v>0</v>
      </c>
      <c r="F372" s="12">
        <f t="shared" si="88"/>
        <v>0</v>
      </c>
      <c r="G372" s="12" t="e">
        <f>#REF!-F372</f>
        <v>#REF!</v>
      </c>
      <c r="H372" s="29">
        <v>0</v>
      </c>
    </row>
    <row r="373" spans="1:8" ht="28.5" customHeight="1">
      <c r="A373" s="46"/>
      <c r="B373" s="21" t="s">
        <v>127</v>
      </c>
      <c r="C373" s="12">
        <v>0</v>
      </c>
      <c r="D373" s="12">
        <v>0</v>
      </c>
      <c r="E373" s="12">
        <v>0</v>
      </c>
      <c r="F373" s="12">
        <f t="shared" si="88"/>
        <v>0</v>
      </c>
      <c r="G373" s="12" t="e">
        <f>#REF!-F373</f>
        <v>#REF!</v>
      </c>
      <c r="H373" s="29">
        <v>875.84</v>
      </c>
    </row>
    <row r="374" spans="1:8" ht="30" customHeight="1">
      <c r="A374" s="46"/>
      <c r="B374" s="21" t="s">
        <v>128</v>
      </c>
      <c r="C374" s="12">
        <v>0</v>
      </c>
      <c r="D374" s="12">
        <v>0</v>
      </c>
      <c r="E374" s="12">
        <v>0</v>
      </c>
      <c r="F374" s="12">
        <f t="shared" si="88"/>
        <v>0</v>
      </c>
      <c r="G374" s="12" t="e">
        <f>#REF!-F374</f>
        <v>#REF!</v>
      </c>
      <c r="H374" s="29">
        <v>0</v>
      </c>
    </row>
    <row r="375" spans="1:8" ht="28.5" customHeight="1">
      <c r="A375" s="46"/>
      <c r="B375" s="21" t="s">
        <v>129</v>
      </c>
      <c r="C375" s="12">
        <v>0</v>
      </c>
      <c r="D375" s="12">
        <v>0</v>
      </c>
      <c r="E375" s="12">
        <v>38770.09</v>
      </c>
      <c r="F375" s="12">
        <f t="shared" si="88"/>
        <v>38770.09</v>
      </c>
      <c r="G375" s="12" t="e">
        <f>#REF!-F375</f>
        <v>#REF!</v>
      </c>
      <c r="H375" s="29">
        <v>0</v>
      </c>
    </row>
    <row r="376" spans="1:8" ht="28.5" customHeight="1">
      <c r="A376" s="46"/>
      <c r="B376" s="21" t="s">
        <v>131</v>
      </c>
      <c r="C376" s="12">
        <v>0</v>
      </c>
      <c r="D376" s="12">
        <v>0</v>
      </c>
      <c r="E376" s="12">
        <v>0</v>
      </c>
      <c r="F376" s="12">
        <f t="shared" si="88"/>
        <v>0</v>
      </c>
      <c r="G376" s="12" t="e">
        <f>#REF!-F376</f>
        <v>#REF!</v>
      </c>
      <c r="H376" s="29">
        <v>0</v>
      </c>
    </row>
    <row r="377" spans="1:8" ht="34.5" customHeight="1">
      <c r="A377" s="46"/>
      <c r="B377" s="2" t="s">
        <v>24</v>
      </c>
      <c r="C377" s="11">
        <f aca="true" t="shared" si="89" ref="C377:H377">C378+C379+C380+C381</f>
        <v>91347.97</v>
      </c>
      <c r="D377" s="11">
        <f t="shared" si="89"/>
        <v>0</v>
      </c>
      <c r="E377" s="11">
        <f t="shared" si="89"/>
        <v>61976.83</v>
      </c>
      <c r="F377" s="11">
        <f t="shared" si="89"/>
        <v>153324.80000000002</v>
      </c>
      <c r="G377" s="11" t="e">
        <f t="shared" si="89"/>
        <v>#REF!</v>
      </c>
      <c r="H377" s="28">
        <f t="shared" si="89"/>
        <v>4087.57</v>
      </c>
    </row>
    <row r="378" spans="1:8" ht="29.25" customHeight="1">
      <c r="A378" s="46"/>
      <c r="B378" s="21" t="s">
        <v>125</v>
      </c>
      <c r="C378" s="12">
        <v>84090.82</v>
      </c>
      <c r="D378" s="12">
        <v>0</v>
      </c>
      <c r="E378" s="12">
        <v>61976.83</v>
      </c>
      <c r="F378" s="12">
        <f>C378+D378+E378</f>
        <v>146067.65000000002</v>
      </c>
      <c r="G378" s="12" t="e">
        <f>#REF!-F378</f>
        <v>#REF!</v>
      </c>
      <c r="H378" s="29">
        <v>4087.57</v>
      </c>
    </row>
    <row r="379" spans="1:8" ht="29.25" customHeight="1">
      <c r="A379" s="46"/>
      <c r="B379" s="21" t="s">
        <v>127</v>
      </c>
      <c r="C379" s="12">
        <v>0</v>
      </c>
      <c r="D379" s="12">
        <v>0</v>
      </c>
      <c r="E379" s="12">
        <v>0</v>
      </c>
      <c r="F379" s="12">
        <f>C379+D379+E379</f>
        <v>0</v>
      </c>
      <c r="G379" s="12" t="e">
        <f>#REF!-F379</f>
        <v>#REF!</v>
      </c>
      <c r="H379" s="29">
        <v>0</v>
      </c>
    </row>
    <row r="380" spans="1:8" ht="29.25" customHeight="1">
      <c r="A380" s="46"/>
      <c r="B380" s="21" t="s">
        <v>129</v>
      </c>
      <c r="C380" s="12">
        <v>7257.15</v>
      </c>
      <c r="D380" s="12">
        <v>0</v>
      </c>
      <c r="E380" s="12">
        <v>0</v>
      </c>
      <c r="F380" s="12">
        <f>C380+D380+E380</f>
        <v>7257.15</v>
      </c>
      <c r="G380" s="12" t="e">
        <f>#REF!-F380</f>
        <v>#REF!</v>
      </c>
      <c r="H380" s="29">
        <v>0</v>
      </c>
    </row>
    <row r="381" spans="1:8" ht="29.25" customHeight="1">
      <c r="A381" s="46"/>
      <c r="B381" s="21" t="s">
        <v>130</v>
      </c>
      <c r="C381" s="12">
        <v>0</v>
      </c>
      <c r="D381" s="12">
        <v>0</v>
      </c>
      <c r="E381" s="12">
        <v>0</v>
      </c>
      <c r="F381" s="12">
        <f>C381+D381+E381</f>
        <v>0</v>
      </c>
      <c r="G381" s="12" t="e">
        <f>#REF!-F381</f>
        <v>#REF!</v>
      </c>
      <c r="H381" s="29">
        <v>0</v>
      </c>
    </row>
    <row r="382" spans="1:8" ht="43.5" customHeight="1">
      <c r="A382" s="46"/>
      <c r="B382" s="2" t="s">
        <v>29</v>
      </c>
      <c r="C382" s="11">
        <f aca="true" t="shared" si="90" ref="C382:H382">C383+C384+C385+C386</f>
        <v>0</v>
      </c>
      <c r="D382" s="11">
        <f t="shared" si="90"/>
        <v>0</v>
      </c>
      <c r="E382" s="11">
        <f t="shared" si="90"/>
        <v>16423.7</v>
      </c>
      <c r="F382" s="11">
        <f t="shared" si="90"/>
        <v>16423.7</v>
      </c>
      <c r="G382" s="11" t="e">
        <f t="shared" si="90"/>
        <v>#REF!</v>
      </c>
      <c r="H382" s="28">
        <f t="shared" si="90"/>
        <v>0</v>
      </c>
    </row>
    <row r="383" spans="1:8" ht="29.25" customHeight="1">
      <c r="A383" s="46"/>
      <c r="B383" s="21" t="s">
        <v>125</v>
      </c>
      <c r="C383" s="12">
        <v>0</v>
      </c>
      <c r="D383" s="12">
        <v>0</v>
      </c>
      <c r="E383" s="12">
        <v>0</v>
      </c>
      <c r="F383" s="12">
        <f>C383+D383+E383</f>
        <v>0</v>
      </c>
      <c r="G383" s="12" t="e">
        <f>#REF!-F383</f>
        <v>#REF!</v>
      </c>
      <c r="H383" s="29">
        <v>0</v>
      </c>
    </row>
    <row r="384" spans="1:8" ht="29.25" customHeight="1">
      <c r="A384" s="46"/>
      <c r="B384" s="21" t="s">
        <v>127</v>
      </c>
      <c r="C384" s="12">
        <v>0</v>
      </c>
      <c r="D384" s="12">
        <v>0</v>
      </c>
      <c r="E384" s="12">
        <v>16423.7</v>
      </c>
      <c r="F384" s="12">
        <f>C384+D384+E384</f>
        <v>16423.7</v>
      </c>
      <c r="G384" s="12" t="e">
        <f>#REF!-F384</f>
        <v>#REF!</v>
      </c>
      <c r="H384" s="29">
        <v>0</v>
      </c>
    </row>
    <row r="385" spans="1:8" ht="29.25" customHeight="1">
      <c r="A385" s="46"/>
      <c r="B385" s="21" t="s">
        <v>129</v>
      </c>
      <c r="C385" s="12">
        <v>0</v>
      </c>
      <c r="D385" s="12">
        <v>0</v>
      </c>
      <c r="E385" s="12">
        <v>0</v>
      </c>
      <c r="F385" s="12">
        <f>C385+D385+E385</f>
        <v>0</v>
      </c>
      <c r="G385" s="12" t="e">
        <f>#REF!-F385</f>
        <v>#REF!</v>
      </c>
      <c r="H385" s="29">
        <v>0</v>
      </c>
    </row>
    <row r="386" spans="1:8" ht="29.25" customHeight="1">
      <c r="A386" s="46"/>
      <c r="B386" s="21" t="s">
        <v>130</v>
      </c>
      <c r="C386" s="12">
        <v>0</v>
      </c>
      <c r="D386" s="12">
        <v>0</v>
      </c>
      <c r="E386" s="12">
        <v>0</v>
      </c>
      <c r="F386" s="12">
        <f>C386+D386+E386</f>
        <v>0</v>
      </c>
      <c r="G386" s="12" t="e">
        <f>#REF!-F386</f>
        <v>#REF!</v>
      </c>
      <c r="H386" s="29">
        <v>0</v>
      </c>
    </row>
    <row r="387" spans="1:8" ht="30.75" customHeight="1">
      <c r="A387" s="47"/>
      <c r="B387" s="2" t="s">
        <v>8</v>
      </c>
      <c r="C387" s="11">
        <f aca="true" t="shared" si="91" ref="C387:H387">C364+C358+C355+C350+C342+C369+C377+C382</f>
        <v>790295.57</v>
      </c>
      <c r="D387" s="11">
        <f t="shared" si="91"/>
        <v>563131.12</v>
      </c>
      <c r="E387" s="11">
        <f t="shared" si="91"/>
        <v>248936.44</v>
      </c>
      <c r="F387" s="11">
        <f t="shared" si="91"/>
        <v>1602363.1300000001</v>
      </c>
      <c r="G387" s="11" t="e">
        <f t="shared" si="91"/>
        <v>#REF!</v>
      </c>
      <c r="H387" s="28">
        <f t="shared" si="91"/>
        <v>182465.41</v>
      </c>
    </row>
    <row r="388" spans="1:8" ht="37.5" customHeight="1">
      <c r="A388" s="37" t="s">
        <v>133</v>
      </c>
      <c r="B388" s="2" t="s">
        <v>101</v>
      </c>
      <c r="C388" s="11">
        <f aca="true" t="shared" si="92" ref="C388:H388">C389+C390+C391</f>
        <v>0</v>
      </c>
      <c r="D388" s="11">
        <f t="shared" si="92"/>
        <v>0</v>
      </c>
      <c r="E388" s="11">
        <f t="shared" si="92"/>
        <v>0</v>
      </c>
      <c r="F388" s="11">
        <f t="shared" si="92"/>
        <v>0</v>
      </c>
      <c r="G388" s="11" t="e">
        <f t="shared" si="92"/>
        <v>#REF!</v>
      </c>
      <c r="H388" s="28">
        <f t="shared" si="92"/>
        <v>78480</v>
      </c>
    </row>
    <row r="389" spans="1:8" ht="32.25" customHeight="1">
      <c r="A389" s="38"/>
      <c r="B389" s="3" t="s">
        <v>134</v>
      </c>
      <c r="C389" s="12">
        <v>0</v>
      </c>
      <c r="D389" s="12">
        <v>0</v>
      </c>
      <c r="E389" s="12">
        <v>0</v>
      </c>
      <c r="F389" s="12">
        <f>C389+D389+E389</f>
        <v>0</v>
      </c>
      <c r="G389" s="12" t="e">
        <f>#REF!-F389</f>
        <v>#REF!</v>
      </c>
      <c r="H389" s="29">
        <v>0</v>
      </c>
    </row>
    <row r="390" spans="1:8" ht="36" customHeight="1">
      <c r="A390" s="38"/>
      <c r="B390" s="3" t="s">
        <v>135</v>
      </c>
      <c r="C390" s="12">
        <v>0</v>
      </c>
      <c r="D390" s="12">
        <v>0</v>
      </c>
      <c r="E390" s="12">
        <v>0</v>
      </c>
      <c r="F390" s="12">
        <f>C390+D390+E390</f>
        <v>0</v>
      </c>
      <c r="G390" s="12" t="e">
        <f>#REF!-F390</f>
        <v>#REF!</v>
      </c>
      <c r="H390" s="29">
        <v>0</v>
      </c>
    </row>
    <row r="391" spans="1:8" ht="36" customHeight="1">
      <c r="A391" s="38"/>
      <c r="B391" s="3" t="s">
        <v>136</v>
      </c>
      <c r="C391" s="12">
        <v>0</v>
      </c>
      <c r="D391" s="12">
        <v>0</v>
      </c>
      <c r="E391" s="12">
        <v>0</v>
      </c>
      <c r="F391" s="12">
        <f>C391+D391+E391</f>
        <v>0</v>
      </c>
      <c r="G391" s="12" t="e">
        <f>#REF!-F391</f>
        <v>#REF!</v>
      </c>
      <c r="H391" s="29">
        <v>78480</v>
      </c>
    </row>
    <row r="392" spans="1:8" ht="33.75" customHeight="1">
      <c r="A392" s="38"/>
      <c r="B392" s="2" t="s">
        <v>22</v>
      </c>
      <c r="C392" s="11">
        <f aca="true" t="shared" si="93" ref="C392:H392">C393+C394+C395</f>
        <v>46561.48</v>
      </c>
      <c r="D392" s="11">
        <f t="shared" si="93"/>
        <v>0</v>
      </c>
      <c r="E392" s="11">
        <f t="shared" si="93"/>
        <v>0</v>
      </c>
      <c r="F392" s="11">
        <f t="shared" si="93"/>
        <v>46561.48</v>
      </c>
      <c r="G392" s="11" t="e">
        <f t="shared" si="93"/>
        <v>#REF!</v>
      </c>
      <c r="H392" s="28">
        <f t="shared" si="93"/>
        <v>96891.85</v>
      </c>
    </row>
    <row r="393" spans="1:8" ht="33.75" customHeight="1">
      <c r="A393" s="38"/>
      <c r="B393" s="3" t="s">
        <v>134</v>
      </c>
      <c r="C393" s="12">
        <v>46561.48</v>
      </c>
      <c r="D393" s="12">
        <v>0</v>
      </c>
      <c r="E393" s="12">
        <v>0</v>
      </c>
      <c r="F393" s="12">
        <f>C393+D393+E393</f>
        <v>46561.48</v>
      </c>
      <c r="G393" s="12" t="e">
        <f>#REF!-F393</f>
        <v>#REF!</v>
      </c>
      <c r="H393" s="29">
        <v>96891.85</v>
      </c>
    </row>
    <row r="394" spans="1:8" ht="36" customHeight="1">
      <c r="A394" s="38"/>
      <c r="B394" s="3" t="s">
        <v>135</v>
      </c>
      <c r="C394" s="12">
        <v>0</v>
      </c>
      <c r="D394" s="12">
        <v>0</v>
      </c>
      <c r="E394" s="12">
        <v>0</v>
      </c>
      <c r="F394" s="12">
        <f>C394+D394+E394</f>
        <v>0</v>
      </c>
      <c r="G394" s="12" t="e">
        <f>#REF!-F394</f>
        <v>#REF!</v>
      </c>
      <c r="H394" s="29">
        <v>0</v>
      </c>
    </row>
    <row r="395" spans="1:8" ht="36" customHeight="1">
      <c r="A395" s="38"/>
      <c r="B395" s="3" t="s">
        <v>136</v>
      </c>
      <c r="C395" s="12">
        <v>0</v>
      </c>
      <c r="D395" s="12">
        <v>0</v>
      </c>
      <c r="E395" s="12">
        <v>0</v>
      </c>
      <c r="F395" s="12">
        <f>C395+D395+E395</f>
        <v>0</v>
      </c>
      <c r="G395" s="12" t="e">
        <f>#REF!-F395</f>
        <v>#REF!</v>
      </c>
      <c r="H395" s="29">
        <v>0</v>
      </c>
    </row>
    <row r="396" spans="1:8" ht="36" customHeight="1">
      <c r="A396" s="39"/>
      <c r="B396" s="2" t="s">
        <v>8</v>
      </c>
      <c r="C396" s="10">
        <f aca="true" t="shared" si="94" ref="C396:H396">C392+C388</f>
        <v>46561.48</v>
      </c>
      <c r="D396" s="10">
        <f t="shared" si="94"/>
        <v>0</v>
      </c>
      <c r="E396" s="10">
        <f t="shared" si="94"/>
        <v>0</v>
      </c>
      <c r="F396" s="10">
        <f t="shared" si="94"/>
        <v>46561.48</v>
      </c>
      <c r="G396" s="10" t="e">
        <f t="shared" si="94"/>
        <v>#REF!</v>
      </c>
      <c r="H396" s="30">
        <f t="shared" si="94"/>
        <v>175371.85</v>
      </c>
    </row>
    <row r="397" spans="1:8" ht="33.75" customHeight="1">
      <c r="A397" s="34" t="s">
        <v>137</v>
      </c>
      <c r="B397" s="3" t="s">
        <v>39</v>
      </c>
      <c r="C397" s="13">
        <v>168703.94</v>
      </c>
      <c r="D397" s="13">
        <v>328228.18</v>
      </c>
      <c r="E397" s="13">
        <v>0</v>
      </c>
      <c r="F397" s="13">
        <f>C397+D397+E397</f>
        <v>496932.12</v>
      </c>
      <c r="G397" s="13" t="e">
        <f>#REF!-F397</f>
        <v>#REF!</v>
      </c>
      <c r="H397" s="31">
        <v>158014.15</v>
      </c>
    </row>
    <row r="398" spans="1:8" ht="33.75" customHeight="1">
      <c r="A398" s="35"/>
      <c r="B398" s="3" t="s">
        <v>24</v>
      </c>
      <c r="C398" s="13">
        <v>0</v>
      </c>
      <c r="D398" s="13">
        <v>0</v>
      </c>
      <c r="E398" s="13">
        <v>97083.3</v>
      </c>
      <c r="F398" s="13">
        <f>C398+D398+E398</f>
        <v>97083.3</v>
      </c>
      <c r="G398" s="13" t="e">
        <f>#REF!-F398</f>
        <v>#REF!</v>
      </c>
      <c r="H398" s="31">
        <v>0</v>
      </c>
    </row>
    <row r="399" spans="1:8" ht="33.75" customHeight="1">
      <c r="A399" s="35"/>
      <c r="B399" s="3" t="s">
        <v>41</v>
      </c>
      <c r="C399" s="13">
        <v>0</v>
      </c>
      <c r="D399" s="13">
        <v>0</v>
      </c>
      <c r="E399" s="13">
        <v>0</v>
      </c>
      <c r="F399" s="13">
        <f>C399+D399+E399</f>
        <v>0</v>
      </c>
      <c r="G399" s="13" t="e">
        <f>#REF!-F399</f>
        <v>#REF!</v>
      </c>
      <c r="H399" s="31">
        <v>6837.74</v>
      </c>
    </row>
    <row r="400" spans="1:8" ht="30" customHeight="1">
      <c r="A400" s="36"/>
      <c r="B400" s="2" t="s">
        <v>8</v>
      </c>
      <c r="C400" s="11">
        <f aca="true" t="shared" si="95" ref="C400:H400">C397+C398+C399</f>
        <v>168703.94</v>
      </c>
      <c r="D400" s="11">
        <f t="shared" si="95"/>
        <v>328228.18</v>
      </c>
      <c r="E400" s="11">
        <f t="shared" si="95"/>
        <v>97083.3</v>
      </c>
      <c r="F400" s="11">
        <f t="shared" si="95"/>
        <v>594015.42</v>
      </c>
      <c r="G400" s="11" t="e">
        <f t="shared" si="95"/>
        <v>#REF!</v>
      </c>
      <c r="H400" s="28">
        <f t="shared" si="95"/>
        <v>164851.88999999998</v>
      </c>
    </row>
    <row r="401" spans="1:8" ht="35.25" customHeight="1">
      <c r="A401" s="34" t="s">
        <v>138</v>
      </c>
      <c r="B401" s="3" t="s">
        <v>39</v>
      </c>
      <c r="C401" s="11">
        <v>0</v>
      </c>
      <c r="D401" s="12">
        <v>0</v>
      </c>
      <c r="E401" s="12">
        <v>214152.4</v>
      </c>
      <c r="F401" s="12">
        <f>C401+D401+E401</f>
        <v>214152.4</v>
      </c>
      <c r="G401" s="12" t="e">
        <f>#REF!-F401</f>
        <v>#REF!</v>
      </c>
      <c r="H401" s="29">
        <v>0</v>
      </c>
    </row>
    <row r="402" spans="1:8" ht="35.25" customHeight="1">
      <c r="A402" s="35"/>
      <c r="B402" s="3" t="s">
        <v>41</v>
      </c>
      <c r="C402" s="11">
        <v>0</v>
      </c>
      <c r="D402" s="12">
        <v>0</v>
      </c>
      <c r="E402" s="12">
        <v>0</v>
      </c>
      <c r="F402" s="12">
        <f>C402+D402+E402</f>
        <v>0</v>
      </c>
      <c r="G402" s="12" t="e">
        <f>#REF!-F402</f>
        <v>#REF!</v>
      </c>
      <c r="H402" s="29">
        <v>0</v>
      </c>
    </row>
    <row r="403" spans="1:8" ht="35.25" customHeight="1">
      <c r="A403" s="35"/>
      <c r="B403" s="3" t="s">
        <v>24</v>
      </c>
      <c r="C403" s="12">
        <v>0</v>
      </c>
      <c r="D403" s="12">
        <v>0</v>
      </c>
      <c r="E403" s="12">
        <v>0</v>
      </c>
      <c r="F403" s="12">
        <f>C403+D403+E403</f>
        <v>0</v>
      </c>
      <c r="G403" s="12" t="e">
        <f>#REF!-F403</f>
        <v>#REF!</v>
      </c>
      <c r="H403" s="29">
        <v>0</v>
      </c>
    </row>
    <row r="404" spans="1:8" ht="36.75" customHeight="1">
      <c r="A404" s="36"/>
      <c r="B404" s="2" t="s">
        <v>8</v>
      </c>
      <c r="C404" s="11">
        <f aca="true" t="shared" si="96" ref="C404:H404">C401+C402+C403</f>
        <v>0</v>
      </c>
      <c r="D404" s="11">
        <f t="shared" si="96"/>
        <v>0</v>
      </c>
      <c r="E404" s="11">
        <f t="shared" si="96"/>
        <v>214152.4</v>
      </c>
      <c r="F404" s="11">
        <f t="shared" si="96"/>
        <v>214152.4</v>
      </c>
      <c r="G404" s="11" t="e">
        <f t="shared" si="96"/>
        <v>#REF!</v>
      </c>
      <c r="H404" s="28">
        <f t="shared" si="96"/>
        <v>0</v>
      </c>
    </row>
    <row r="405" spans="1:8" ht="35.25" customHeight="1">
      <c r="A405" s="34" t="s">
        <v>139</v>
      </c>
      <c r="B405" s="3" t="s">
        <v>39</v>
      </c>
      <c r="C405" s="12">
        <v>853230</v>
      </c>
      <c r="D405" s="12">
        <v>0</v>
      </c>
      <c r="E405" s="12">
        <v>3114289.5</v>
      </c>
      <c r="F405" s="12">
        <f>C405+D405+E405</f>
        <v>3967519.5</v>
      </c>
      <c r="G405" s="12" t="e">
        <f>#REF!-F405</f>
        <v>#REF!</v>
      </c>
      <c r="H405" s="29">
        <v>0</v>
      </c>
    </row>
    <row r="406" spans="1:8" ht="35.25" customHeight="1">
      <c r="A406" s="35"/>
      <c r="B406" s="3" t="s">
        <v>24</v>
      </c>
      <c r="C406" s="12">
        <v>0</v>
      </c>
      <c r="D406" s="12">
        <v>0</v>
      </c>
      <c r="E406" s="12">
        <v>0</v>
      </c>
      <c r="F406" s="12">
        <f>C406+D406+E406</f>
        <v>0</v>
      </c>
      <c r="G406" s="12" t="e">
        <f>#REF!-F406</f>
        <v>#REF!</v>
      </c>
      <c r="H406" s="29">
        <v>0</v>
      </c>
    </row>
    <row r="407" spans="1:8" ht="35.25" customHeight="1">
      <c r="A407" s="35"/>
      <c r="B407" s="3" t="s">
        <v>41</v>
      </c>
      <c r="C407" s="11">
        <v>0</v>
      </c>
      <c r="D407" s="12">
        <v>0</v>
      </c>
      <c r="E407" s="12">
        <v>0</v>
      </c>
      <c r="F407" s="12">
        <f>C407+D407+E407</f>
        <v>0</v>
      </c>
      <c r="G407" s="12" t="e">
        <f>#REF!-F407</f>
        <v>#REF!</v>
      </c>
      <c r="H407" s="29">
        <v>0</v>
      </c>
    </row>
    <row r="408" spans="1:8" ht="36.75" customHeight="1">
      <c r="A408" s="36"/>
      <c r="B408" s="2" t="s">
        <v>8</v>
      </c>
      <c r="C408" s="11">
        <f aca="true" t="shared" si="97" ref="C408:H408">C405+C406+C407</f>
        <v>853230</v>
      </c>
      <c r="D408" s="11">
        <f t="shared" si="97"/>
        <v>0</v>
      </c>
      <c r="E408" s="11">
        <f t="shared" si="97"/>
        <v>3114289.5</v>
      </c>
      <c r="F408" s="11">
        <f t="shared" si="97"/>
        <v>3967519.5</v>
      </c>
      <c r="G408" s="11" t="e">
        <f t="shared" si="97"/>
        <v>#REF!</v>
      </c>
      <c r="H408" s="28">
        <f t="shared" si="97"/>
        <v>0</v>
      </c>
    </row>
    <row r="409" spans="1:8" ht="35.25" customHeight="1">
      <c r="A409" s="34" t="s">
        <v>140</v>
      </c>
      <c r="B409" s="3" t="s">
        <v>39</v>
      </c>
      <c r="C409" s="12">
        <v>0</v>
      </c>
      <c r="D409" s="12">
        <v>0</v>
      </c>
      <c r="E409" s="12">
        <v>0</v>
      </c>
      <c r="F409" s="12">
        <f>C409+D409+E409</f>
        <v>0</v>
      </c>
      <c r="G409" s="12" t="e">
        <f>#REF!-F409</f>
        <v>#REF!</v>
      </c>
      <c r="H409" s="29">
        <v>0</v>
      </c>
    </row>
    <row r="410" spans="1:8" ht="35.25" customHeight="1">
      <c r="A410" s="35"/>
      <c r="B410" s="3" t="s">
        <v>24</v>
      </c>
      <c r="C410" s="12">
        <v>0</v>
      </c>
      <c r="D410" s="12">
        <v>0</v>
      </c>
      <c r="E410" s="12">
        <v>66878</v>
      </c>
      <c r="F410" s="12">
        <f>C410+D410+E410</f>
        <v>66878</v>
      </c>
      <c r="G410" s="12" t="e">
        <f>#REF!-F410</f>
        <v>#REF!</v>
      </c>
      <c r="H410" s="29">
        <v>0</v>
      </c>
    </row>
    <row r="411" spans="1:8" ht="35.25" customHeight="1">
      <c r="A411" s="35"/>
      <c r="B411" s="3" t="s">
        <v>41</v>
      </c>
      <c r="C411" s="12">
        <v>0</v>
      </c>
      <c r="D411" s="12">
        <v>0</v>
      </c>
      <c r="E411" s="12">
        <v>0</v>
      </c>
      <c r="F411" s="12">
        <f>C411+D411+E411</f>
        <v>0</v>
      </c>
      <c r="G411" s="12" t="e">
        <f>#REF!-F411</f>
        <v>#REF!</v>
      </c>
      <c r="H411" s="29">
        <v>0</v>
      </c>
    </row>
    <row r="412" spans="1:8" ht="31.5" customHeight="1">
      <c r="A412" s="36"/>
      <c r="B412" s="2" t="s">
        <v>8</v>
      </c>
      <c r="C412" s="11">
        <f aca="true" t="shared" si="98" ref="C412:H412">C409+C410+C411</f>
        <v>0</v>
      </c>
      <c r="D412" s="11">
        <f t="shared" si="98"/>
        <v>0</v>
      </c>
      <c r="E412" s="11">
        <f t="shared" si="98"/>
        <v>66878</v>
      </c>
      <c r="F412" s="11">
        <f t="shared" si="98"/>
        <v>66878</v>
      </c>
      <c r="G412" s="11" t="e">
        <f t="shared" si="98"/>
        <v>#REF!</v>
      </c>
      <c r="H412" s="28">
        <f t="shared" si="98"/>
        <v>0</v>
      </c>
    </row>
    <row r="413" spans="1:8" ht="33.75" customHeight="1">
      <c r="A413" s="34" t="s">
        <v>141</v>
      </c>
      <c r="B413" s="3" t="s">
        <v>39</v>
      </c>
      <c r="C413" s="13">
        <v>0</v>
      </c>
      <c r="D413" s="13">
        <v>0</v>
      </c>
      <c r="E413" s="13">
        <v>0</v>
      </c>
      <c r="F413" s="13">
        <f>C413+D413+E413</f>
        <v>0</v>
      </c>
      <c r="G413" s="13" t="e">
        <f>#REF!-F413</f>
        <v>#REF!</v>
      </c>
      <c r="H413" s="31">
        <v>0</v>
      </c>
    </row>
    <row r="414" spans="1:8" ht="33.75" customHeight="1">
      <c r="A414" s="35"/>
      <c r="B414" s="3" t="s">
        <v>24</v>
      </c>
      <c r="C414" s="13">
        <v>999849.9</v>
      </c>
      <c r="D414" s="13">
        <v>0</v>
      </c>
      <c r="E414" s="13">
        <v>0</v>
      </c>
      <c r="F414" s="13">
        <f>C414+D414+E414</f>
        <v>999849.9</v>
      </c>
      <c r="G414" s="13" t="e">
        <f>#REF!-F414</f>
        <v>#REF!</v>
      </c>
      <c r="H414" s="31">
        <v>379053.68</v>
      </c>
    </row>
    <row r="415" spans="1:8" ht="33.75" customHeight="1">
      <c r="A415" s="35"/>
      <c r="B415" s="3" t="s">
        <v>41</v>
      </c>
      <c r="C415" s="13">
        <v>0</v>
      </c>
      <c r="D415" s="13">
        <v>0</v>
      </c>
      <c r="E415" s="13">
        <v>0</v>
      </c>
      <c r="F415" s="13">
        <f>C415+D415+E415</f>
        <v>0</v>
      </c>
      <c r="G415" s="13" t="e">
        <f>#REF!-F415</f>
        <v>#REF!</v>
      </c>
      <c r="H415" s="31">
        <v>0</v>
      </c>
    </row>
    <row r="416" spans="1:8" ht="32.25" customHeight="1">
      <c r="A416" s="36"/>
      <c r="B416" s="2" t="s">
        <v>8</v>
      </c>
      <c r="C416" s="11">
        <f aca="true" t="shared" si="99" ref="C416:H416">C413+C414+C415</f>
        <v>999849.9</v>
      </c>
      <c r="D416" s="11">
        <f t="shared" si="99"/>
        <v>0</v>
      </c>
      <c r="E416" s="11">
        <f t="shared" si="99"/>
        <v>0</v>
      </c>
      <c r="F416" s="11">
        <f t="shared" si="99"/>
        <v>999849.9</v>
      </c>
      <c r="G416" s="11" t="e">
        <f t="shared" si="99"/>
        <v>#REF!</v>
      </c>
      <c r="H416" s="28">
        <f t="shared" si="99"/>
        <v>379053.68</v>
      </c>
    </row>
    <row r="417" spans="1:8" ht="33.75" customHeight="1">
      <c r="A417" s="34" t="s">
        <v>142</v>
      </c>
      <c r="B417" s="3" t="s">
        <v>24</v>
      </c>
      <c r="C417" s="13">
        <v>0</v>
      </c>
      <c r="D417" s="13">
        <v>0</v>
      </c>
      <c r="E417" s="13">
        <v>15089.2</v>
      </c>
      <c r="F417" s="13">
        <f>C417+D417+E417</f>
        <v>15089.2</v>
      </c>
      <c r="G417" s="13" t="e">
        <f>#REF!-F417</f>
        <v>#REF!</v>
      </c>
      <c r="H417" s="31">
        <v>0</v>
      </c>
    </row>
    <row r="418" spans="1:8" ht="33.75" customHeight="1">
      <c r="A418" s="35"/>
      <c r="B418" s="3" t="s">
        <v>41</v>
      </c>
      <c r="C418" s="13">
        <v>0</v>
      </c>
      <c r="D418" s="13">
        <v>0</v>
      </c>
      <c r="E418" s="13">
        <v>0</v>
      </c>
      <c r="F418" s="13">
        <f>C418+D418+E418</f>
        <v>0</v>
      </c>
      <c r="G418" s="13" t="e">
        <f>#REF!-F418</f>
        <v>#REF!</v>
      </c>
      <c r="H418" s="31">
        <v>16042.39</v>
      </c>
    </row>
    <row r="419" spans="1:8" ht="35.25" customHeight="1">
      <c r="A419" s="36"/>
      <c r="B419" s="2" t="s">
        <v>8</v>
      </c>
      <c r="C419" s="11">
        <f aca="true" t="shared" si="100" ref="C419:H419">C417+C418</f>
        <v>0</v>
      </c>
      <c r="D419" s="11">
        <f t="shared" si="100"/>
        <v>0</v>
      </c>
      <c r="E419" s="11">
        <f t="shared" si="100"/>
        <v>15089.2</v>
      </c>
      <c r="F419" s="11">
        <f t="shared" si="100"/>
        <v>15089.2</v>
      </c>
      <c r="G419" s="11" t="e">
        <f t="shared" si="100"/>
        <v>#REF!</v>
      </c>
      <c r="H419" s="28">
        <f t="shared" si="100"/>
        <v>16042.39</v>
      </c>
    </row>
    <row r="420" spans="1:8" ht="27.75" customHeight="1">
      <c r="A420" s="34" t="s">
        <v>143</v>
      </c>
      <c r="B420" s="3" t="s">
        <v>101</v>
      </c>
      <c r="C420" s="12">
        <v>0</v>
      </c>
      <c r="D420" s="12">
        <v>0</v>
      </c>
      <c r="E420" s="12">
        <v>0</v>
      </c>
      <c r="F420" s="12">
        <f>C420+D420+E420</f>
        <v>0</v>
      </c>
      <c r="G420" s="12" t="e">
        <f>#REF!-F420</f>
        <v>#REF!</v>
      </c>
      <c r="H420" s="29">
        <v>0</v>
      </c>
    </row>
    <row r="421" spans="1:8" ht="34.5" customHeight="1">
      <c r="A421" s="35"/>
      <c r="B421" s="3" t="s">
        <v>41</v>
      </c>
      <c r="C421" s="12">
        <v>0</v>
      </c>
      <c r="D421" s="12">
        <v>24663.02</v>
      </c>
      <c r="E421" s="12">
        <v>0</v>
      </c>
      <c r="F421" s="12">
        <f>C421+D421+E421</f>
        <v>24663.02</v>
      </c>
      <c r="G421" s="12" t="e">
        <f>#REF!-F421</f>
        <v>#REF!</v>
      </c>
      <c r="H421" s="29">
        <v>0</v>
      </c>
    </row>
    <row r="422" spans="1:8" ht="27.75" customHeight="1">
      <c r="A422" s="35"/>
      <c r="B422" s="3" t="s">
        <v>29</v>
      </c>
      <c r="C422" s="12">
        <v>0</v>
      </c>
      <c r="D422" s="12">
        <v>0</v>
      </c>
      <c r="E422" s="12">
        <v>0</v>
      </c>
      <c r="F422" s="12">
        <f>C422+D422+E422</f>
        <v>0</v>
      </c>
      <c r="G422" s="12" t="e">
        <f>#REF!-F422</f>
        <v>#REF!</v>
      </c>
      <c r="H422" s="29">
        <v>0</v>
      </c>
    </row>
    <row r="423" spans="1:8" ht="43.5" customHeight="1">
      <c r="A423" s="36"/>
      <c r="B423" s="2" t="s">
        <v>8</v>
      </c>
      <c r="C423" s="11">
        <f aca="true" t="shared" si="101" ref="C423:H423">C421+C420+C422</f>
        <v>0</v>
      </c>
      <c r="D423" s="11">
        <f t="shared" si="101"/>
        <v>24663.02</v>
      </c>
      <c r="E423" s="11">
        <f t="shared" si="101"/>
        <v>0</v>
      </c>
      <c r="F423" s="11">
        <f t="shared" si="101"/>
        <v>24663.02</v>
      </c>
      <c r="G423" s="11" t="e">
        <f t="shared" si="101"/>
        <v>#REF!</v>
      </c>
      <c r="H423" s="28">
        <f t="shared" si="101"/>
        <v>0</v>
      </c>
    </row>
    <row r="424" spans="1:8" ht="28.5" customHeight="1">
      <c r="A424" s="34" t="s">
        <v>144</v>
      </c>
      <c r="B424" s="3" t="s">
        <v>48</v>
      </c>
      <c r="C424" s="12">
        <v>0</v>
      </c>
      <c r="D424" s="12">
        <v>0</v>
      </c>
      <c r="E424" s="12">
        <v>0</v>
      </c>
      <c r="F424" s="12">
        <f>C424+D424+E424</f>
        <v>0</v>
      </c>
      <c r="G424" s="12" t="e">
        <f>#REF!-F424</f>
        <v>#REF!</v>
      </c>
      <c r="H424" s="29">
        <v>0</v>
      </c>
    </row>
    <row r="425" spans="1:8" ht="28.5" customHeight="1">
      <c r="A425" s="35"/>
      <c r="B425" s="3" t="s">
        <v>101</v>
      </c>
      <c r="C425" s="12">
        <v>0</v>
      </c>
      <c r="D425" s="12">
        <v>0</v>
      </c>
      <c r="E425" s="12">
        <v>4316.4</v>
      </c>
      <c r="F425" s="12">
        <f aca="true" t="shared" si="102" ref="F425:F430">C425+D425+E425</f>
        <v>4316.4</v>
      </c>
      <c r="G425" s="12" t="e">
        <f>#REF!-F425</f>
        <v>#REF!</v>
      </c>
      <c r="H425" s="29">
        <v>0</v>
      </c>
    </row>
    <row r="426" spans="1:8" ht="28.5" customHeight="1">
      <c r="A426" s="35"/>
      <c r="B426" s="3" t="s">
        <v>22</v>
      </c>
      <c r="C426" s="12">
        <v>0</v>
      </c>
      <c r="D426" s="12">
        <v>0</v>
      </c>
      <c r="E426" s="12">
        <v>9554.99</v>
      </c>
      <c r="F426" s="12">
        <f t="shared" si="102"/>
        <v>9554.99</v>
      </c>
      <c r="G426" s="12" t="e">
        <f>#REF!-F426</f>
        <v>#REF!</v>
      </c>
      <c r="H426" s="29">
        <v>0</v>
      </c>
    </row>
    <row r="427" spans="1:8" ht="34.5" customHeight="1">
      <c r="A427" s="35"/>
      <c r="B427" s="3" t="s">
        <v>145</v>
      </c>
      <c r="C427" s="12">
        <v>0</v>
      </c>
      <c r="D427" s="12">
        <v>0</v>
      </c>
      <c r="E427" s="12">
        <v>0</v>
      </c>
      <c r="F427" s="12">
        <f t="shared" si="102"/>
        <v>0</v>
      </c>
      <c r="G427" s="12" t="e">
        <f>#REF!-F427</f>
        <v>#REF!</v>
      </c>
      <c r="H427" s="29">
        <v>0</v>
      </c>
    </row>
    <row r="428" spans="1:8" ht="28.5" customHeight="1">
      <c r="A428" s="35"/>
      <c r="B428" s="3" t="s">
        <v>27</v>
      </c>
      <c r="C428" s="12">
        <v>0</v>
      </c>
      <c r="D428" s="12">
        <v>0</v>
      </c>
      <c r="E428" s="12">
        <v>0</v>
      </c>
      <c r="F428" s="12">
        <f t="shared" si="102"/>
        <v>0</v>
      </c>
      <c r="G428" s="12" t="e">
        <f>#REF!-F428</f>
        <v>#REF!</v>
      </c>
      <c r="H428" s="29">
        <v>0</v>
      </c>
    </row>
    <row r="429" spans="1:8" ht="28.5" customHeight="1">
      <c r="A429" s="35"/>
      <c r="B429" s="3" t="s">
        <v>24</v>
      </c>
      <c r="C429" s="12">
        <v>0</v>
      </c>
      <c r="D429" s="12">
        <v>0</v>
      </c>
      <c r="E429" s="12">
        <v>1918.4</v>
      </c>
      <c r="F429" s="12">
        <f t="shared" si="102"/>
        <v>1918.4</v>
      </c>
      <c r="G429" s="12" t="e">
        <f>#REF!-F429</f>
        <v>#REF!</v>
      </c>
      <c r="H429" s="29">
        <v>0</v>
      </c>
    </row>
    <row r="430" spans="1:8" ht="34.5" customHeight="1">
      <c r="A430" s="35"/>
      <c r="B430" s="3" t="s">
        <v>26</v>
      </c>
      <c r="C430" s="12">
        <v>7194</v>
      </c>
      <c r="D430" s="12">
        <v>0</v>
      </c>
      <c r="E430" s="12">
        <v>0</v>
      </c>
      <c r="F430" s="12">
        <f t="shared" si="102"/>
        <v>7194</v>
      </c>
      <c r="G430" s="12" t="e">
        <f>#REF!-F430</f>
        <v>#REF!</v>
      </c>
      <c r="H430" s="29">
        <v>20622.8</v>
      </c>
    </row>
    <row r="431" spans="1:8" ht="28.5" customHeight="1">
      <c r="A431" s="36"/>
      <c r="B431" s="2" t="s">
        <v>8</v>
      </c>
      <c r="C431" s="11">
        <f aca="true" t="shared" si="103" ref="C431:H431">C430+C429+C428+C427+C426+C425+C424</f>
        <v>7194</v>
      </c>
      <c r="D431" s="11">
        <f t="shared" si="103"/>
        <v>0</v>
      </c>
      <c r="E431" s="11">
        <f t="shared" si="103"/>
        <v>15789.789999999999</v>
      </c>
      <c r="F431" s="11">
        <f t="shared" si="103"/>
        <v>22983.79</v>
      </c>
      <c r="G431" s="11" t="e">
        <f t="shared" si="103"/>
        <v>#REF!</v>
      </c>
      <c r="H431" s="28">
        <f t="shared" si="103"/>
        <v>20622.8</v>
      </c>
    </row>
    <row r="432" spans="1:8" ht="33.75" customHeight="1">
      <c r="A432" s="34" t="s">
        <v>146</v>
      </c>
      <c r="B432" s="3" t="s">
        <v>26</v>
      </c>
      <c r="C432" s="12">
        <v>11123711.96</v>
      </c>
      <c r="D432" s="12">
        <v>14670.03</v>
      </c>
      <c r="E432" s="12">
        <v>3921826.2</v>
      </c>
      <c r="F432" s="12">
        <f aca="true" t="shared" si="104" ref="F432:F456">C432+D432+E432</f>
        <v>15060208.190000001</v>
      </c>
      <c r="G432" s="12" t="e">
        <f>#REF!-F432</f>
        <v>#REF!</v>
      </c>
      <c r="H432" s="29">
        <v>1730171.85</v>
      </c>
    </row>
    <row r="433" spans="1:8" ht="28.5" customHeight="1">
      <c r="A433" s="35"/>
      <c r="B433" s="3" t="s">
        <v>23</v>
      </c>
      <c r="C433" s="19">
        <v>1887835.36</v>
      </c>
      <c r="D433" s="12">
        <v>0</v>
      </c>
      <c r="E433" s="12">
        <v>327299.75</v>
      </c>
      <c r="F433" s="12">
        <f t="shared" si="104"/>
        <v>2215135.1100000003</v>
      </c>
      <c r="G433" s="12" t="e">
        <f>#REF!-F433</f>
        <v>#REF!</v>
      </c>
      <c r="H433" s="29">
        <v>133852</v>
      </c>
    </row>
    <row r="434" spans="1:8" ht="28.5" customHeight="1">
      <c r="A434" s="35"/>
      <c r="B434" s="3" t="s">
        <v>22</v>
      </c>
      <c r="C434" s="17">
        <v>1477604.84</v>
      </c>
      <c r="D434" s="12">
        <v>2988735.44</v>
      </c>
      <c r="E434" s="12">
        <v>1195807.73</v>
      </c>
      <c r="F434" s="12">
        <f t="shared" si="104"/>
        <v>5662148.01</v>
      </c>
      <c r="G434" s="12" t="e">
        <f>#REF!-F434</f>
        <v>#REF!</v>
      </c>
      <c r="H434" s="29">
        <v>1768503.2</v>
      </c>
    </row>
    <row r="435" spans="1:8" ht="28.5" customHeight="1">
      <c r="A435" s="35"/>
      <c r="B435" s="3" t="s">
        <v>28</v>
      </c>
      <c r="C435" s="12">
        <v>0</v>
      </c>
      <c r="D435" s="12">
        <v>0</v>
      </c>
      <c r="E435" s="12">
        <v>272567</v>
      </c>
      <c r="F435" s="12">
        <f t="shared" si="104"/>
        <v>272567</v>
      </c>
      <c r="G435" s="12" t="e">
        <f>#REF!-F435</f>
        <v>#REF!</v>
      </c>
      <c r="H435" s="29">
        <v>147449.83</v>
      </c>
    </row>
    <row r="436" spans="1:8" ht="28.5" customHeight="1">
      <c r="A436" s="35"/>
      <c r="B436" s="3" t="s">
        <v>18</v>
      </c>
      <c r="C436" s="12">
        <v>3095328.29</v>
      </c>
      <c r="D436" s="12">
        <v>0</v>
      </c>
      <c r="E436" s="12">
        <v>2899074.34</v>
      </c>
      <c r="F436" s="12">
        <f t="shared" si="104"/>
        <v>5994402.63</v>
      </c>
      <c r="G436" s="12" t="e">
        <f>#REF!-F436</f>
        <v>#REF!</v>
      </c>
      <c r="H436" s="29">
        <v>1547704.31</v>
      </c>
    </row>
    <row r="437" spans="1:8" ht="28.5" customHeight="1">
      <c r="A437" s="35"/>
      <c r="B437" s="3" t="s">
        <v>30</v>
      </c>
      <c r="C437" s="12">
        <v>0</v>
      </c>
      <c r="D437" s="12">
        <v>0</v>
      </c>
      <c r="E437" s="12">
        <v>452879.87</v>
      </c>
      <c r="F437" s="12">
        <f t="shared" si="104"/>
        <v>452879.87</v>
      </c>
      <c r="G437" s="12" t="e">
        <f>#REF!-F437</f>
        <v>#REF!</v>
      </c>
      <c r="H437" s="29">
        <v>0</v>
      </c>
    </row>
    <row r="438" spans="1:8" ht="28.5" customHeight="1">
      <c r="A438" s="35"/>
      <c r="B438" s="3" t="s">
        <v>17</v>
      </c>
      <c r="C438" s="12">
        <v>649623.86</v>
      </c>
      <c r="D438" s="12">
        <v>640242.95</v>
      </c>
      <c r="E438" s="12">
        <v>1258219.17</v>
      </c>
      <c r="F438" s="12">
        <f t="shared" si="104"/>
        <v>2548085.98</v>
      </c>
      <c r="G438" s="12" t="e">
        <f>#REF!-F438</f>
        <v>#REF!</v>
      </c>
      <c r="H438" s="29">
        <v>78521.07</v>
      </c>
    </row>
    <row r="439" spans="1:8" ht="28.5" customHeight="1">
      <c r="A439" s="35"/>
      <c r="B439" s="3" t="s">
        <v>33</v>
      </c>
      <c r="C439" s="12">
        <v>458732.48</v>
      </c>
      <c r="D439" s="12">
        <v>313534.25</v>
      </c>
      <c r="E439" s="12">
        <v>258258.32</v>
      </c>
      <c r="F439" s="12">
        <f t="shared" si="104"/>
        <v>1030525.05</v>
      </c>
      <c r="G439" s="12" t="e">
        <f>#REF!-F439</f>
        <v>#REF!</v>
      </c>
      <c r="H439" s="29">
        <v>274204.43</v>
      </c>
    </row>
    <row r="440" spans="1:8" ht="28.5" customHeight="1">
      <c r="A440" s="35"/>
      <c r="B440" s="3" t="s">
        <v>24</v>
      </c>
      <c r="C440" s="12">
        <v>719451.67</v>
      </c>
      <c r="D440" s="12">
        <v>1138660</v>
      </c>
      <c r="E440" s="12">
        <v>269407.67</v>
      </c>
      <c r="F440" s="12">
        <f t="shared" si="104"/>
        <v>2127519.34</v>
      </c>
      <c r="G440" s="12" t="e">
        <f>#REF!-F440</f>
        <v>#REF!</v>
      </c>
      <c r="H440" s="29">
        <v>1554159.97</v>
      </c>
    </row>
    <row r="441" spans="1:8" ht="28.5" customHeight="1">
      <c r="A441" s="35"/>
      <c r="B441" s="3" t="s">
        <v>35</v>
      </c>
      <c r="C441" s="12">
        <v>1686707.38</v>
      </c>
      <c r="D441" s="12">
        <v>1486308.41</v>
      </c>
      <c r="E441" s="12">
        <v>2192968.34</v>
      </c>
      <c r="F441" s="12">
        <f t="shared" si="104"/>
        <v>5365984.13</v>
      </c>
      <c r="G441" s="12" t="e">
        <f>#REF!-F441</f>
        <v>#REF!</v>
      </c>
      <c r="H441" s="29">
        <v>1514530.95</v>
      </c>
    </row>
    <row r="442" spans="1:8" ht="26.25" customHeight="1">
      <c r="A442" s="35"/>
      <c r="B442" s="3" t="s">
        <v>49</v>
      </c>
      <c r="C442" s="12">
        <v>2085264.59</v>
      </c>
      <c r="D442" s="12">
        <v>2714324.6</v>
      </c>
      <c r="E442" s="12">
        <v>903747.22</v>
      </c>
      <c r="F442" s="12">
        <f t="shared" si="104"/>
        <v>5703336.41</v>
      </c>
      <c r="G442" s="12" t="e">
        <f>#REF!-F442</f>
        <v>#REF!</v>
      </c>
      <c r="H442" s="29">
        <v>1594290.55</v>
      </c>
    </row>
    <row r="443" spans="1:8" ht="40.5" customHeight="1">
      <c r="A443" s="35"/>
      <c r="B443" s="3" t="s">
        <v>53</v>
      </c>
      <c r="C443" s="12">
        <v>1737573.96</v>
      </c>
      <c r="D443" s="12">
        <v>1920365.65</v>
      </c>
      <c r="E443" s="12">
        <v>4051312.77</v>
      </c>
      <c r="F443" s="12">
        <f t="shared" si="104"/>
        <v>7709252.38</v>
      </c>
      <c r="G443" s="12" t="e">
        <f>#REF!-F443</f>
        <v>#REF!</v>
      </c>
      <c r="H443" s="29">
        <v>3262110.58</v>
      </c>
    </row>
    <row r="444" spans="1:8" ht="30" customHeight="1">
      <c r="A444" s="35"/>
      <c r="B444" s="3" t="s">
        <v>147</v>
      </c>
      <c r="C444" s="12">
        <v>186802</v>
      </c>
      <c r="D444" s="12">
        <v>247265.38</v>
      </c>
      <c r="E444" s="12">
        <v>292606.46</v>
      </c>
      <c r="F444" s="12">
        <f t="shared" si="104"/>
        <v>726673.8400000001</v>
      </c>
      <c r="G444" s="12" t="e">
        <f>#REF!-F444</f>
        <v>#REF!</v>
      </c>
      <c r="H444" s="29">
        <v>38093.56</v>
      </c>
    </row>
    <row r="445" spans="1:8" ht="33" customHeight="1">
      <c r="A445" s="35"/>
      <c r="B445" s="3" t="s">
        <v>148</v>
      </c>
      <c r="C445" s="12">
        <v>222619.93</v>
      </c>
      <c r="D445" s="12">
        <v>601787.97</v>
      </c>
      <c r="E445" s="12">
        <v>0</v>
      </c>
      <c r="F445" s="12">
        <f t="shared" si="104"/>
        <v>824407.8999999999</v>
      </c>
      <c r="G445" s="12" t="e">
        <f>#REF!-F445</f>
        <v>#REF!</v>
      </c>
      <c r="H445" s="29">
        <v>0</v>
      </c>
    </row>
    <row r="446" spans="1:8" ht="30" customHeight="1">
      <c r="A446" s="35"/>
      <c r="B446" s="3" t="s">
        <v>61</v>
      </c>
      <c r="C446" s="12">
        <v>293184.94</v>
      </c>
      <c r="D446" s="12">
        <v>194840.99</v>
      </c>
      <c r="E446" s="12">
        <v>235757.41</v>
      </c>
      <c r="F446" s="12">
        <f t="shared" si="104"/>
        <v>723783.34</v>
      </c>
      <c r="G446" s="12" t="e">
        <f>#REF!-F446</f>
        <v>#REF!</v>
      </c>
      <c r="H446" s="29">
        <v>78859.32</v>
      </c>
    </row>
    <row r="447" spans="1:8" ht="34.5" customHeight="1">
      <c r="A447" s="35"/>
      <c r="B447" s="3" t="s">
        <v>149</v>
      </c>
      <c r="C447" s="12">
        <v>129507.35</v>
      </c>
      <c r="D447" s="12">
        <v>0</v>
      </c>
      <c r="E447" s="12">
        <v>0</v>
      </c>
      <c r="F447" s="12">
        <f t="shared" si="104"/>
        <v>129507.35</v>
      </c>
      <c r="G447" s="12" t="e">
        <f>#REF!-F447</f>
        <v>#REF!</v>
      </c>
      <c r="H447" s="29">
        <v>266591.01</v>
      </c>
    </row>
    <row r="448" spans="1:8" ht="33.75" customHeight="1">
      <c r="A448" s="35"/>
      <c r="B448" s="3" t="s">
        <v>150</v>
      </c>
      <c r="C448" s="12">
        <v>33917.04</v>
      </c>
      <c r="D448" s="12">
        <v>47483.86</v>
      </c>
      <c r="E448" s="12">
        <v>0</v>
      </c>
      <c r="F448" s="12">
        <f t="shared" si="104"/>
        <v>81400.9</v>
      </c>
      <c r="G448" s="12" t="e">
        <f>#REF!-F448</f>
        <v>#REF!</v>
      </c>
      <c r="H448" s="29">
        <v>0</v>
      </c>
    </row>
    <row r="449" spans="1:8" ht="36" customHeight="1">
      <c r="A449" s="35"/>
      <c r="B449" s="3" t="s">
        <v>151</v>
      </c>
      <c r="C449" s="12">
        <v>78287.88</v>
      </c>
      <c r="D449" s="12">
        <v>0</v>
      </c>
      <c r="E449" s="12">
        <v>81783.48</v>
      </c>
      <c r="F449" s="12">
        <f t="shared" si="104"/>
        <v>160071.36</v>
      </c>
      <c r="G449" s="12" t="e">
        <f>#REF!-F449</f>
        <v>#REF!</v>
      </c>
      <c r="H449" s="29">
        <v>0</v>
      </c>
    </row>
    <row r="450" spans="1:8" ht="36" customHeight="1">
      <c r="A450" s="35"/>
      <c r="B450" s="3" t="s">
        <v>32</v>
      </c>
      <c r="C450" s="12">
        <v>472261.64</v>
      </c>
      <c r="D450" s="12">
        <v>586553.49</v>
      </c>
      <c r="E450" s="12">
        <v>467271.02</v>
      </c>
      <c r="F450" s="12">
        <f t="shared" si="104"/>
        <v>1526086.15</v>
      </c>
      <c r="G450" s="12" t="e">
        <f>#REF!-F450</f>
        <v>#REF!</v>
      </c>
      <c r="H450" s="29">
        <v>0</v>
      </c>
    </row>
    <row r="451" spans="1:8" ht="32.25" customHeight="1">
      <c r="A451" s="35"/>
      <c r="B451" s="3" t="s">
        <v>27</v>
      </c>
      <c r="C451" s="12">
        <v>0</v>
      </c>
      <c r="D451" s="12">
        <v>308169.59</v>
      </c>
      <c r="E451" s="12">
        <v>345231.76</v>
      </c>
      <c r="F451" s="12">
        <f t="shared" si="104"/>
        <v>653401.3500000001</v>
      </c>
      <c r="G451" s="12" t="e">
        <f>#REF!-F451</f>
        <v>#REF!</v>
      </c>
      <c r="H451" s="29">
        <v>0</v>
      </c>
    </row>
    <row r="452" spans="1:8" ht="27" customHeight="1">
      <c r="A452" s="35"/>
      <c r="B452" s="3" t="s">
        <v>2</v>
      </c>
      <c r="C452" s="12">
        <v>0</v>
      </c>
      <c r="D452" s="12">
        <v>0</v>
      </c>
      <c r="E452" s="12">
        <v>0</v>
      </c>
      <c r="F452" s="12">
        <f t="shared" si="104"/>
        <v>0</v>
      </c>
      <c r="G452" s="12" t="e">
        <f>#REF!-F452</f>
        <v>#REF!</v>
      </c>
      <c r="H452" s="29">
        <v>18373</v>
      </c>
    </row>
    <row r="453" spans="1:8" ht="33.75" customHeight="1">
      <c r="A453" s="35"/>
      <c r="B453" s="3" t="s">
        <v>55</v>
      </c>
      <c r="C453" s="12">
        <v>194931.5</v>
      </c>
      <c r="D453" s="12">
        <v>78161.72</v>
      </c>
      <c r="E453" s="12">
        <v>197722.48</v>
      </c>
      <c r="F453" s="12">
        <f t="shared" si="104"/>
        <v>470815.69999999995</v>
      </c>
      <c r="G453" s="12" t="e">
        <f>#REF!-F453</f>
        <v>#REF!</v>
      </c>
      <c r="H453" s="29">
        <v>0</v>
      </c>
    </row>
    <row r="454" spans="1:8" ht="33.75" customHeight="1">
      <c r="A454" s="35"/>
      <c r="B454" s="3" t="s">
        <v>78</v>
      </c>
      <c r="C454" s="12">
        <v>98073.32</v>
      </c>
      <c r="D454" s="12">
        <v>306177.24</v>
      </c>
      <c r="E454" s="12">
        <v>572647.45</v>
      </c>
      <c r="F454" s="12">
        <f t="shared" si="104"/>
        <v>976898.01</v>
      </c>
      <c r="G454" s="12" t="e">
        <f>#REF!-F454</f>
        <v>#REF!</v>
      </c>
      <c r="H454" s="29">
        <v>28160.91</v>
      </c>
    </row>
    <row r="455" spans="1:8" ht="36.75" customHeight="1">
      <c r="A455" s="35"/>
      <c r="B455" s="3" t="s">
        <v>79</v>
      </c>
      <c r="C455" s="12">
        <v>0</v>
      </c>
      <c r="D455" s="12">
        <v>0</v>
      </c>
      <c r="E455" s="12">
        <v>23996.74</v>
      </c>
      <c r="F455" s="12">
        <f t="shared" si="104"/>
        <v>23996.74</v>
      </c>
      <c r="G455" s="12" t="e">
        <f>#REF!-F455</f>
        <v>#REF!</v>
      </c>
      <c r="H455" s="29">
        <v>66299.9</v>
      </c>
    </row>
    <row r="456" spans="1:8" ht="32.25" customHeight="1">
      <c r="A456" s="35"/>
      <c r="B456" s="3" t="s">
        <v>80</v>
      </c>
      <c r="C456" s="12">
        <v>70138.68</v>
      </c>
      <c r="D456" s="12">
        <v>64549.15</v>
      </c>
      <c r="E456" s="12">
        <v>49958.02</v>
      </c>
      <c r="F456" s="12">
        <f t="shared" si="104"/>
        <v>184645.84999999998</v>
      </c>
      <c r="G456" s="12" t="e">
        <f>#REF!-F456</f>
        <v>#REF!</v>
      </c>
      <c r="H456" s="29">
        <v>93300.91</v>
      </c>
    </row>
    <row r="457" spans="1:8" ht="33" customHeight="1">
      <c r="A457" s="36"/>
      <c r="B457" s="2" t="s">
        <v>8</v>
      </c>
      <c r="C457" s="10">
        <f aca="true" t="shared" si="105" ref="C457:H457">C442+C441+C440+C439+C438+C437+C436+C435+C434+C433+C432+C443+C444+C445+C446+C447+C448+C449+C450+C451+C452+C453+C454+C455+C456</f>
        <v>26701558.67</v>
      </c>
      <c r="D457" s="10">
        <f t="shared" si="105"/>
        <v>13651830.720000003</v>
      </c>
      <c r="E457" s="10">
        <f t="shared" si="105"/>
        <v>20270343.2</v>
      </c>
      <c r="F457" s="10">
        <f t="shared" si="105"/>
        <v>60623732.59000001</v>
      </c>
      <c r="G457" s="10" t="e">
        <f t="shared" si="105"/>
        <v>#REF!</v>
      </c>
      <c r="H457" s="30">
        <f t="shared" si="105"/>
        <v>14195177.35</v>
      </c>
    </row>
    <row r="458" spans="1:8" ht="28.5" customHeight="1">
      <c r="A458" s="34" t="s">
        <v>152</v>
      </c>
      <c r="B458" s="3" t="s">
        <v>18</v>
      </c>
      <c r="C458" s="12">
        <v>0</v>
      </c>
      <c r="D458" s="12">
        <v>0</v>
      </c>
      <c r="E458" s="12">
        <v>193496.8</v>
      </c>
      <c r="F458" s="12">
        <f aca="true" t="shared" si="106" ref="F458:F463">C458+D458+E458</f>
        <v>193496.8</v>
      </c>
      <c r="G458" s="12" t="e">
        <f>#REF!-F458</f>
        <v>#REF!</v>
      </c>
      <c r="H458" s="29">
        <v>77703.92</v>
      </c>
    </row>
    <row r="459" spans="1:8" ht="28.5" customHeight="1">
      <c r="A459" s="35"/>
      <c r="B459" s="3" t="s">
        <v>17</v>
      </c>
      <c r="C459" s="12">
        <v>687841.75</v>
      </c>
      <c r="D459" s="12">
        <v>0</v>
      </c>
      <c r="E459" s="12">
        <v>0</v>
      </c>
      <c r="F459" s="12">
        <f t="shared" si="106"/>
        <v>687841.75</v>
      </c>
      <c r="G459" s="12" t="e">
        <f>#REF!-F459</f>
        <v>#REF!</v>
      </c>
      <c r="H459" s="29">
        <v>388611.16</v>
      </c>
    </row>
    <row r="460" spans="1:8" ht="28.5" customHeight="1">
      <c r="A460" s="35"/>
      <c r="B460" s="3" t="s">
        <v>22</v>
      </c>
      <c r="C460" s="12">
        <v>70230.18</v>
      </c>
      <c r="D460" s="12">
        <v>3901.68</v>
      </c>
      <c r="E460" s="12">
        <v>97541.92</v>
      </c>
      <c r="F460" s="12">
        <f t="shared" si="106"/>
        <v>171673.77999999997</v>
      </c>
      <c r="G460" s="12" t="e">
        <f>#REF!-F460</f>
        <v>#REF!</v>
      </c>
      <c r="H460" s="29">
        <v>0</v>
      </c>
    </row>
    <row r="461" spans="1:8" ht="28.5" customHeight="1">
      <c r="A461" s="35"/>
      <c r="B461" s="3" t="s">
        <v>23</v>
      </c>
      <c r="C461" s="12">
        <v>0</v>
      </c>
      <c r="D461" s="12">
        <v>23196.73</v>
      </c>
      <c r="E461" s="12">
        <v>131712.72</v>
      </c>
      <c r="F461" s="12">
        <f t="shared" si="106"/>
        <v>154909.45</v>
      </c>
      <c r="G461" s="12" t="e">
        <f>#REF!-F461</f>
        <v>#REF!</v>
      </c>
      <c r="H461" s="29">
        <v>3901.07</v>
      </c>
    </row>
    <row r="462" spans="1:8" ht="28.5" customHeight="1">
      <c r="A462" s="35"/>
      <c r="B462" s="3" t="s">
        <v>2</v>
      </c>
      <c r="C462" s="12">
        <v>0</v>
      </c>
      <c r="D462" s="12">
        <v>0</v>
      </c>
      <c r="E462" s="12">
        <v>0</v>
      </c>
      <c r="F462" s="12">
        <f t="shared" si="106"/>
        <v>0</v>
      </c>
      <c r="G462" s="12" t="e">
        <f>#REF!-F462</f>
        <v>#REF!</v>
      </c>
      <c r="H462" s="29">
        <v>0</v>
      </c>
    </row>
    <row r="463" spans="1:8" ht="28.5" customHeight="1">
      <c r="A463" s="35"/>
      <c r="B463" s="3" t="s">
        <v>41</v>
      </c>
      <c r="C463" s="12">
        <v>0</v>
      </c>
      <c r="D463" s="12">
        <v>0</v>
      </c>
      <c r="E463" s="12">
        <v>0</v>
      </c>
      <c r="F463" s="12">
        <f t="shared" si="106"/>
        <v>0</v>
      </c>
      <c r="G463" s="12" t="e">
        <f>#REF!-F463</f>
        <v>#REF!</v>
      </c>
      <c r="H463" s="29">
        <v>0</v>
      </c>
    </row>
    <row r="464" spans="1:8" ht="33.75" customHeight="1">
      <c r="A464" s="36"/>
      <c r="B464" s="2" t="s">
        <v>8</v>
      </c>
      <c r="C464" s="11">
        <f aca="true" t="shared" si="107" ref="C464:H464">C458+C459+C460+C461+C462+C463</f>
        <v>758071.9299999999</v>
      </c>
      <c r="D464" s="11">
        <f t="shared" si="107"/>
        <v>27098.41</v>
      </c>
      <c r="E464" s="11">
        <f t="shared" si="107"/>
        <v>422751.43999999994</v>
      </c>
      <c r="F464" s="11">
        <f t="shared" si="107"/>
        <v>1207921.78</v>
      </c>
      <c r="G464" s="11" t="e">
        <f t="shared" si="107"/>
        <v>#REF!</v>
      </c>
      <c r="H464" s="28">
        <f t="shared" si="107"/>
        <v>470216.14999999997</v>
      </c>
    </row>
    <row r="465" spans="1:8" ht="39.75" customHeight="1">
      <c r="A465" s="48" t="s">
        <v>153</v>
      </c>
      <c r="B465" s="3" t="s">
        <v>25</v>
      </c>
      <c r="C465" s="12">
        <v>0</v>
      </c>
      <c r="D465" s="12">
        <v>0</v>
      </c>
      <c r="E465" s="12">
        <v>0</v>
      </c>
      <c r="F465" s="12">
        <f>C465+D465+E465</f>
        <v>0</v>
      </c>
      <c r="G465" s="12" t="e">
        <f>#REF!-F465</f>
        <v>#REF!</v>
      </c>
      <c r="H465" s="29">
        <v>310408.02</v>
      </c>
    </row>
    <row r="466" spans="1:8" ht="39.75" customHeight="1">
      <c r="A466" s="43"/>
      <c r="B466" s="3" t="s">
        <v>17</v>
      </c>
      <c r="C466" s="12">
        <v>0</v>
      </c>
      <c r="D466" s="12">
        <v>0</v>
      </c>
      <c r="E466" s="12">
        <v>0</v>
      </c>
      <c r="F466" s="12">
        <f>C466+D466+E466</f>
        <v>0</v>
      </c>
      <c r="G466" s="12" t="e">
        <f>#REF!-F466</f>
        <v>#REF!</v>
      </c>
      <c r="H466" s="28">
        <v>0</v>
      </c>
    </row>
    <row r="467" spans="1:8" ht="39" customHeight="1">
      <c r="A467" s="44"/>
      <c r="B467" s="2" t="s">
        <v>8</v>
      </c>
      <c r="C467" s="11">
        <f aca="true" t="shared" si="108" ref="C467:H467">C465+C466</f>
        <v>0</v>
      </c>
      <c r="D467" s="11">
        <f t="shared" si="108"/>
        <v>0</v>
      </c>
      <c r="E467" s="11">
        <f t="shared" si="108"/>
        <v>0</v>
      </c>
      <c r="F467" s="11">
        <f t="shared" si="108"/>
        <v>0</v>
      </c>
      <c r="G467" s="11" t="e">
        <f t="shared" si="108"/>
        <v>#REF!</v>
      </c>
      <c r="H467" s="28">
        <f t="shared" si="108"/>
        <v>310408.02</v>
      </c>
    </row>
    <row r="468" spans="1:8" ht="28.5" customHeight="1">
      <c r="A468" s="34" t="s">
        <v>154</v>
      </c>
      <c r="B468" s="3" t="s">
        <v>22</v>
      </c>
      <c r="C468" s="12">
        <v>1085134.24</v>
      </c>
      <c r="D468" s="12">
        <v>191912.81</v>
      </c>
      <c r="E468" s="12">
        <v>1801027.93</v>
      </c>
      <c r="F468" s="12">
        <f>C468+D468+E468</f>
        <v>3078074.98</v>
      </c>
      <c r="G468" s="12" t="e">
        <f>#REF!-F468</f>
        <v>#REF!</v>
      </c>
      <c r="H468" s="29">
        <v>1252955</v>
      </c>
    </row>
    <row r="469" spans="1:8" ht="28.5" customHeight="1">
      <c r="A469" s="35"/>
      <c r="B469" s="3" t="s">
        <v>23</v>
      </c>
      <c r="C469" s="12">
        <v>0</v>
      </c>
      <c r="D469" s="12">
        <v>938379.17</v>
      </c>
      <c r="E469" s="12">
        <v>812799.14</v>
      </c>
      <c r="F469" s="12">
        <f>C469+D469+E469</f>
        <v>1751178.31</v>
      </c>
      <c r="G469" s="12" t="e">
        <f>#REF!-F469</f>
        <v>#REF!</v>
      </c>
      <c r="H469" s="29">
        <v>719014.62</v>
      </c>
    </row>
    <row r="470" spans="1:8" ht="28.5" customHeight="1">
      <c r="A470" s="35"/>
      <c r="B470" s="3" t="s">
        <v>24</v>
      </c>
      <c r="C470" s="12">
        <v>0</v>
      </c>
      <c r="D470" s="12">
        <v>0</v>
      </c>
      <c r="E470" s="12">
        <v>0</v>
      </c>
      <c r="F470" s="12">
        <f>C470+D470+E470</f>
        <v>0</v>
      </c>
      <c r="G470" s="12" t="e">
        <f>#REF!-F470</f>
        <v>#REF!</v>
      </c>
      <c r="H470" s="29">
        <v>36799.49</v>
      </c>
    </row>
    <row r="471" spans="1:8" ht="28.5" customHeight="1">
      <c r="A471" s="35"/>
      <c r="B471" s="3" t="s">
        <v>17</v>
      </c>
      <c r="C471" s="12">
        <v>1562480.67</v>
      </c>
      <c r="D471" s="12">
        <v>22152.94</v>
      </c>
      <c r="E471" s="12">
        <v>22152.94</v>
      </c>
      <c r="F471" s="12">
        <f>C471+D471+E471</f>
        <v>1606786.5499999998</v>
      </c>
      <c r="G471" s="12" t="e">
        <f>#REF!-F471</f>
        <v>#REF!</v>
      </c>
      <c r="H471" s="29">
        <v>0</v>
      </c>
    </row>
    <row r="472" spans="1:8" ht="28.5" customHeight="1">
      <c r="A472" s="35"/>
      <c r="B472" s="3" t="s">
        <v>25</v>
      </c>
      <c r="C472" s="12">
        <v>0</v>
      </c>
      <c r="D472" s="12">
        <v>0</v>
      </c>
      <c r="E472" s="12">
        <v>0</v>
      </c>
      <c r="F472" s="12">
        <f>C472+D472+E472</f>
        <v>0</v>
      </c>
      <c r="G472" s="12" t="e">
        <f>#REF!-F472</f>
        <v>#REF!</v>
      </c>
      <c r="H472" s="29">
        <v>0</v>
      </c>
    </row>
    <row r="473" spans="1:8" ht="36" customHeight="1">
      <c r="A473" s="36"/>
      <c r="B473" s="2" t="s">
        <v>8</v>
      </c>
      <c r="C473" s="10">
        <f aca="true" t="shared" si="109" ref="C473:H473">C472+C471+C470+C469+C468</f>
        <v>2647614.91</v>
      </c>
      <c r="D473" s="10">
        <f t="shared" si="109"/>
        <v>1152444.92</v>
      </c>
      <c r="E473" s="10">
        <f t="shared" si="109"/>
        <v>2635980.01</v>
      </c>
      <c r="F473" s="10">
        <f t="shared" si="109"/>
        <v>6436039.84</v>
      </c>
      <c r="G473" s="10" t="e">
        <f t="shared" si="109"/>
        <v>#REF!</v>
      </c>
      <c r="H473" s="30">
        <f t="shared" si="109"/>
        <v>2008769.1099999999</v>
      </c>
    </row>
    <row r="474" spans="1:8" ht="33" customHeight="1">
      <c r="A474" s="45" t="s">
        <v>124</v>
      </c>
      <c r="B474" s="2" t="s">
        <v>101</v>
      </c>
      <c r="C474" s="11">
        <f aca="true" t="shared" si="110" ref="C474:H474">C475</f>
        <v>61750</v>
      </c>
      <c r="D474" s="11">
        <f t="shared" si="110"/>
        <v>0</v>
      </c>
      <c r="E474" s="11">
        <f t="shared" si="110"/>
        <v>47500</v>
      </c>
      <c r="F474" s="11">
        <f t="shared" si="110"/>
        <v>109250</v>
      </c>
      <c r="G474" s="11" t="e">
        <f t="shared" si="110"/>
        <v>#REF!</v>
      </c>
      <c r="H474" s="28">
        <f t="shared" si="110"/>
        <v>142500</v>
      </c>
    </row>
    <row r="475" spans="1:8" ht="29.25" customHeight="1">
      <c r="A475" s="46"/>
      <c r="B475" s="21" t="s">
        <v>155</v>
      </c>
      <c r="C475" s="12">
        <v>61750</v>
      </c>
      <c r="D475" s="19">
        <v>0</v>
      </c>
      <c r="E475" s="12">
        <v>47500</v>
      </c>
      <c r="F475" s="12">
        <f>C475+D475+E475</f>
        <v>109250</v>
      </c>
      <c r="G475" s="18" t="e">
        <f>#REF!-F475</f>
        <v>#REF!</v>
      </c>
      <c r="H475" s="29">
        <v>142500</v>
      </c>
    </row>
    <row r="476" spans="1:8" ht="40.5" customHeight="1">
      <c r="A476" s="47"/>
      <c r="B476" s="2" t="s">
        <v>8</v>
      </c>
      <c r="C476" s="11">
        <f aca="true" t="shared" si="111" ref="C476:H476">C474</f>
        <v>61750</v>
      </c>
      <c r="D476" s="11">
        <f t="shared" si="111"/>
        <v>0</v>
      </c>
      <c r="E476" s="11">
        <f t="shared" si="111"/>
        <v>47500</v>
      </c>
      <c r="F476" s="11">
        <f t="shared" si="111"/>
        <v>109250</v>
      </c>
      <c r="G476" s="11" t="e">
        <f t="shared" si="111"/>
        <v>#REF!</v>
      </c>
      <c r="H476" s="28">
        <f t="shared" si="111"/>
        <v>142500</v>
      </c>
    </row>
    <row r="477" spans="1:8" ht="32.25" customHeight="1">
      <c r="A477" s="34" t="s">
        <v>156</v>
      </c>
      <c r="B477" s="3" t="s">
        <v>17</v>
      </c>
      <c r="C477" s="12">
        <v>89808.5</v>
      </c>
      <c r="D477" s="12">
        <v>106024.5</v>
      </c>
      <c r="E477" s="12">
        <v>100324.5</v>
      </c>
      <c r="F477" s="12">
        <f>C477+D477+E477</f>
        <v>296157.5</v>
      </c>
      <c r="G477" s="12" t="e">
        <f>#REF!-F477</f>
        <v>#REF!</v>
      </c>
      <c r="H477" s="29">
        <v>94341</v>
      </c>
    </row>
    <row r="478" spans="1:8" ht="28.5" customHeight="1">
      <c r="A478" s="35"/>
      <c r="B478" s="3" t="s">
        <v>22</v>
      </c>
      <c r="C478" s="12">
        <v>41343</v>
      </c>
      <c r="D478" s="12">
        <v>21108</v>
      </c>
      <c r="E478" s="12">
        <v>31465.5</v>
      </c>
      <c r="F478" s="12">
        <f>C478+D478+E478</f>
        <v>93916.5</v>
      </c>
      <c r="G478" s="12" t="e">
        <f>#REF!-F478</f>
        <v>#REF!</v>
      </c>
      <c r="H478" s="29">
        <v>25738.5</v>
      </c>
    </row>
    <row r="479" spans="1:8" ht="28.5" customHeight="1">
      <c r="A479" s="35"/>
      <c r="B479" s="3" t="s">
        <v>18</v>
      </c>
      <c r="C479" s="12">
        <v>10056</v>
      </c>
      <c r="D479" s="12">
        <v>15878</v>
      </c>
      <c r="E479" s="12">
        <v>12568</v>
      </c>
      <c r="F479" s="12">
        <f>C479+D479+E479</f>
        <v>38502</v>
      </c>
      <c r="G479" s="12" t="e">
        <f>#REF!-F479</f>
        <v>#REF!</v>
      </c>
      <c r="H479" s="29">
        <v>18097</v>
      </c>
    </row>
    <row r="480" spans="1:8" ht="28.5" customHeight="1">
      <c r="A480" s="36"/>
      <c r="B480" s="2" t="s">
        <v>8</v>
      </c>
      <c r="C480" s="11">
        <f aca="true" t="shared" si="112" ref="C480:H480">C479+C478+C477</f>
        <v>141207.5</v>
      </c>
      <c r="D480" s="11">
        <f t="shared" si="112"/>
        <v>143010.5</v>
      </c>
      <c r="E480" s="11">
        <f t="shared" si="112"/>
        <v>144358</v>
      </c>
      <c r="F480" s="11">
        <f t="shared" si="112"/>
        <v>428576</v>
      </c>
      <c r="G480" s="11" t="e">
        <f t="shared" si="112"/>
        <v>#REF!</v>
      </c>
      <c r="H480" s="28">
        <f t="shared" si="112"/>
        <v>138176.5</v>
      </c>
    </row>
    <row r="481" spans="1:8" ht="30" customHeight="1">
      <c r="A481" s="34" t="s">
        <v>157</v>
      </c>
      <c r="B481" s="3" t="s">
        <v>26</v>
      </c>
      <c r="C481" s="12">
        <v>237120</v>
      </c>
      <c r="D481" s="12">
        <v>303040</v>
      </c>
      <c r="E481" s="12">
        <v>288640</v>
      </c>
      <c r="F481" s="12">
        <f aca="true" t="shared" si="113" ref="F481:F486">C481+D481+E481</f>
        <v>828800</v>
      </c>
      <c r="G481" s="12" t="e">
        <f>#REF!-F481</f>
        <v>#REF!</v>
      </c>
      <c r="H481" s="29">
        <v>306560</v>
      </c>
    </row>
    <row r="482" spans="1:8" ht="28.5" customHeight="1">
      <c r="A482" s="35"/>
      <c r="B482" s="3" t="s">
        <v>18</v>
      </c>
      <c r="C482" s="12">
        <v>316600</v>
      </c>
      <c r="D482" s="12">
        <v>101000</v>
      </c>
      <c r="E482" s="12">
        <v>237000</v>
      </c>
      <c r="F482" s="12">
        <f t="shared" si="113"/>
        <v>654600</v>
      </c>
      <c r="G482" s="12" t="e">
        <f>#REF!-F482</f>
        <v>#REF!</v>
      </c>
      <c r="H482" s="29">
        <v>154140</v>
      </c>
    </row>
    <row r="483" spans="1:8" ht="28.5" customHeight="1">
      <c r="A483" s="35"/>
      <c r="B483" s="3" t="s">
        <v>35</v>
      </c>
      <c r="C483" s="12">
        <v>1260800</v>
      </c>
      <c r="D483" s="12">
        <v>1125440</v>
      </c>
      <c r="E483" s="12">
        <v>1188480</v>
      </c>
      <c r="F483" s="12">
        <f t="shared" si="113"/>
        <v>3574720</v>
      </c>
      <c r="G483" s="12" t="e">
        <f>#REF!-F483</f>
        <v>#REF!</v>
      </c>
      <c r="H483" s="29">
        <v>1059840</v>
      </c>
    </row>
    <row r="484" spans="1:8" ht="34.5" customHeight="1">
      <c r="A484" s="35"/>
      <c r="B484" s="3" t="s">
        <v>53</v>
      </c>
      <c r="C484" s="12">
        <v>1368794</v>
      </c>
      <c r="D484" s="12">
        <v>1344898</v>
      </c>
      <c r="E484" s="12">
        <v>1356598</v>
      </c>
      <c r="F484" s="12">
        <f t="shared" si="113"/>
        <v>4070290</v>
      </c>
      <c r="G484" s="12" t="e">
        <f>#REF!-F484</f>
        <v>#REF!</v>
      </c>
      <c r="H484" s="29">
        <v>1490674</v>
      </c>
    </row>
    <row r="485" spans="1:8" ht="34.5" customHeight="1">
      <c r="A485" s="35"/>
      <c r="B485" s="3" t="s">
        <v>158</v>
      </c>
      <c r="C485" s="12">
        <v>1474560</v>
      </c>
      <c r="D485" s="12">
        <v>1216000</v>
      </c>
      <c r="E485" s="12">
        <v>1488000</v>
      </c>
      <c r="F485" s="12">
        <f t="shared" si="113"/>
        <v>4178560</v>
      </c>
      <c r="G485" s="12" t="e">
        <f>#REF!-F485</f>
        <v>#REF!</v>
      </c>
      <c r="H485" s="29">
        <v>1371200</v>
      </c>
    </row>
    <row r="486" spans="1:8" ht="34.5" customHeight="1">
      <c r="A486" s="35"/>
      <c r="B486" s="3" t="s">
        <v>159</v>
      </c>
      <c r="C486" s="12">
        <v>0</v>
      </c>
      <c r="D486" s="12">
        <v>0</v>
      </c>
      <c r="E486" s="12">
        <v>0</v>
      </c>
      <c r="F486" s="12">
        <f t="shared" si="113"/>
        <v>0</v>
      </c>
      <c r="G486" s="12" t="e">
        <f>#REF!-F486</f>
        <v>#REF!</v>
      </c>
      <c r="H486" s="29">
        <v>0</v>
      </c>
    </row>
    <row r="487" spans="1:8" ht="34.5" customHeight="1">
      <c r="A487" s="35"/>
      <c r="B487" s="3" t="s">
        <v>160</v>
      </c>
      <c r="C487" s="12">
        <v>0</v>
      </c>
      <c r="D487" s="12">
        <v>0</v>
      </c>
      <c r="E487" s="12">
        <v>0</v>
      </c>
      <c r="F487" s="12">
        <f>C487+D487+E487</f>
        <v>0</v>
      </c>
      <c r="G487" s="12" t="e">
        <f>#REF!-F487</f>
        <v>#REF!</v>
      </c>
      <c r="H487" s="29">
        <v>1372800</v>
      </c>
    </row>
    <row r="488" spans="1:8" ht="28.5" customHeight="1">
      <c r="A488" s="36"/>
      <c r="B488" s="2" t="s">
        <v>8</v>
      </c>
      <c r="C488" s="11">
        <f aca="true" t="shared" si="114" ref="C488:H488">C484+C483+C482+C481+C485+C486+C487</f>
        <v>4657874</v>
      </c>
      <c r="D488" s="11">
        <f t="shared" si="114"/>
        <v>4090378</v>
      </c>
      <c r="E488" s="11">
        <f t="shared" si="114"/>
        <v>4558718</v>
      </c>
      <c r="F488" s="11">
        <f t="shared" si="114"/>
        <v>13306970</v>
      </c>
      <c r="G488" s="11" t="e">
        <f t="shared" si="114"/>
        <v>#REF!</v>
      </c>
      <c r="H488" s="28">
        <f t="shared" si="114"/>
        <v>5755214</v>
      </c>
    </row>
  </sheetData>
  <sheetProtection/>
  <autoFilter ref="B1:B196"/>
  <mergeCells count="32">
    <mergeCell ref="A465:A467"/>
    <mergeCell ref="A468:A473"/>
    <mergeCell ref="A474:A476"/>
    <mergeCell ref="A477:A480"/>
    <mergeCell ref="A481:A488"/>
    <mergeCell ref="A413:A416"/>
    <mergeCell ref="A417:A419"/>
    <mergeCell ref="A420:A423"/>
    <mergeCell ref="A424:A431"/>
    <mergeCell ref="A432:A457"/>
    <mergeCell ref="A458:A464"/>
    <mergeCell ref="A342:A387"/>
    <mergeCell ref="A388:A396"/>
    <mergeCell ref="A397:A400"/>
    <mergeCell ref="A401:A404"/>
    <mergeCell ref="A405:A408"/>
    <mergeCell ref="A409:A412"/>
    <mergeCell ref="A167:A187"/>
    <mergeCell ref="A188:A251"/>
    <mergeCell ref="A252:A254"/>
    <mergeCell ref="A255:A256"/>
    <mergeCell ref="A257:A259"/>
    <mergeCell ref="A260:A341"/>
    <mergeCell ref="A163:A166"/>
    <mergeCell ref="A89:A158"/>
    <mergeCell ref="A159:A162"/>
    <mergeCell ref="A6:A29"/>
    <mergeCell ref="A30:A43"/>
    <mergeCell ref="A79:A85"/>
    <mergeCell ref="A51:A78"/>
    <mergeCell ref="A86:A88"/>
    <mergeCell ref="A44:A50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2021-01-21T08:41:44Z</dcterms:modified>
  <cp:category/>
  <cp:version/>
  <cp:contentType/>
  <cp:contentStatus/>
</cp:coreProperties>
</file>