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farmacii 2023\PLATI 2023\"/>
    </mc:Choice>
  </mc:AlternateContent>
  <xr:revisionPtr revIDLastSave="0" documentId="13_ncr:1_{78302167-259D-4C05-9DBE-E2985E3C1506}" xr6:coauthVersionLast="47" xr6:coauthVersionMax="47" xr10:uidLastSave="{00000000-0000-0000-0000-000000000000}"/>
  <bookViews>
    <workbookView xWindow="-120" yWindow="-120" windowWidth="29040" windowHeight="15840" firstSheet="4" activeTab="11" xr2:uid="{00000000-000D-0000-FFFF-FFFF00000000}"/>
  </bookViews>
  <sheets>
    <sheet name="IAN.2023" sheetId="1" r:id="rId1"/>
    <sheet name="FEBR.2023" sheetId="2" r:id="rId2"/>
    <sheet name="MARTIE 2023 " sheetId="3" r:id="rId3"/>
    <sheet name="APRILIE 2023" sheetId="4" r:id="rId4"/>
    <sheet name="MAI 2023 " sheetId="5" r:id="rId5"/>
    <sheet name="IUNIE 2023" sheetId="6" r:id="rId6"/>
    <sheet name="IULIE 2023" sheetId="7" r:id="rId7"/>
    <sheet name="AUG. 2023" sheetId="8" r:id="rId8"/>
    <sheet name="SEPTEMBRIE 2023 " sheetId="9" r:id="rId9"/>
    <sheet name="OCTOMBRIE 2023" sheetId="10" r:id="rId10"/>
    <sheet name="NOIEMBRIE 2023 " sheetId="11" r:id="rId11"/>
    <sheet name="DECEMBRIE 2023  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7" i="12" l="1"/>
  <c r="N19" i="12"/>
  <c r="M67" i="12"/>
  <c r="M19" i="12"/>
  <c r="G67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" i="12"/>
  <c r="M19" i="11"/>
  <c r="N19" i="11" s="1"/>
  <c r="M67" i="11"/>
  <c r="N67" i="11" s="1"/>
  <c r="N7" i="11"/>
  <c r="N8" i="11"/>
  <c r="N9" i="11"/>
  <c r="N10" i="11"/>
  <c r="N11" i="11"/>
  <c r="N12" i="11"/>
  <c r="N13" i="11"/>
  <c r="N14" i="11"/>
  <c r="N15" i="11"/>
  <c r="N16" i="11"/>
  <c r="N17" i="11"/>
  <c r="N18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" i="11"/>
  <c r="O67" i="10" l="1"/>
  <c r="O19" i="10"/>
  <c r="M19" i="10"/>
  <c r="M67" i="10" s="1"/>
  <c r="O7" i="10" l="1"/>
  <c r="O8" i="10"/>
  <c r="O9" i="10"/>
  <c r="O10" i="10"/>
  <c r="O11" i="10"/>
  <c r="O12" i="10"/>
  <c r="O13" i="10"/>
  <c r="O14" i="10"/>
  <c r="O15" i="10"/>
  <c r="O16" i="10"/>
  <c r="O17" i="10"/>
  <c r="O18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" i="10"/>
  <c r="M8" i="9" l="1"/>
  <c r="M10" i="9"/>
  <c r="M12" i="9"/>
  <c r="M16" i="9"/>
  <c r="M18" i="9"/>
  <c r="M9" i="9"/>
  <c r="M13" i="9"/>
  <c r="M14" i="9"/>
  <c r="M17" i="9"/>
  <c r="M21" i="9"/>
  <c r="M22" i="9"/>
  <c r="M25" i="9"/>
  <c r="M26" i="9"/>
  <c r="M29" i="9"/>
  <c r="M30" i="9"/>
  <c r="M33" i="9"/>
  <c r="M34" i="9"/>
  <c r="M37" i="9"/>
  <c r="M38" i="9"/>
  <c r="M41" i="9"/>
  <c r="M42" i="9"/>
  <c r="M45" i="9"/>
  <c r="M46" i="9"/>
  <c r="M49" i="9"/>
  <c r="M50" i="9"/>
  <c r="M53" i="9"/>
  <c r="M54" i="9"/>
  <c r="M57" i="9"/>
  <c r="M58" i="9"/>
  <c r="M61" i="9"/>
  <c r="M62" i="9"/>
  <c r="M65" i="9"/>
  <c r="M66" i="9"/>
  <c r="M6" i="9"/>
  <c r="M7" i="9"/>
  <c r="M11" i="9"/>
  <c r="M15" i="9"/>
  <c r="M19" i="9"/>
  <c r="M20" i="9"/>
  <c r="M23" i="9"/>
  <c r="M24" i="9"/>
  <c r="M27" i="9"/>
  <c r="M28" i="9"/>
  <c r="M31" i="9"/>
  <c r="M32" i="9"/>
  <c r="M35" i="9"/>
  <c r="M36" i="9"/>
  <c r="M39" i="9"/>
  <c r="M40" i="9"/>
  <c r="M43" i="9"/>
  <c r="M44" i="9"/>
  <c r="M47" i="9"/>
  <c r="M48" i="9"/>
  <c r="M51" i="9"/>
  <c r="M52" i="9"/>
  <c r="M55" i="9"/>
  <c r="M56" i="9"/>
  <c r="M59" i="9"/>
  <c r="M60" i="9"/>
  <c r="M63" i="9"/>
  <c r="M64" i="9"/>
  <c r="M67" i="9"/>
  <c r="K7" i="8" l="1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" i="8"/>
  <c r="L7" i="7" l="1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" i="7"/>
  <c r="F66" i="7"/>
  <c r="F19" i="7"/>
  <c r="D66" i="6"/>
  <c r="D19" i="6"/>
  <c r="C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7" i="5"/>
  <c r="K8" i="5"/>
  <c r="K9" i="5"/>
  <c r="K10" i="5"/>
  <c r="K11" i="5"/>
  <c r="K12" i="5"/>
  <c r="K13" i="5"/>
  <c r="K14" i="5"/>
  <c r="K15" i="5"/>
  <c r="K16" i="5"/>
  <c r="K17" i="5"/>
  <c r="K18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" i="5"/>
  <c r="J66" i="5"/>
  <c r="F66" i="5"/>
  <c r="E19" i="5"/>
  <c r="K19" i="5" s="1"/>
  <c r="J40" i="5"/>
  <c r="K40" i="5" s="1"/>
  <c r="J19" i="5"/>
  <c r="I19" i="5"/>
  <c r="I66" i="5" s="1"/>
  <c r="K66" i="5" s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6" i="4"/>
  <c r="I70" i="3"/>
  <c r="I43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6" i="3"/>
  <c r="H70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6" i="1"/>
  <c r="K66" i="6" l="1"/>
</calcChain>
</file>

<file path=xl/sharedStrings.xml><?xml version="1.0" encoding="utf-8"?>
<sst xmlns="http://schemas.openxmlformats.org/spreadsheetml/2006/main" count="1687" uniqueCount="242">
  <si>
    <t xml:space="preserve">FARMACII </t>
  </si>
  <si>
    <t>NR. CONTR.</t>
  </si>
  <si>
    <t>FARMACII</t>
  </si>
  <si>
    <t>F 1</t>
  </si>
  <si>
    <t>S.C. VOINEA S.R.L.</t>
  </si>
  <si>
    <t>F 3</t>
  </si>
  <si>
    <t>S.C. TEOFARM S.R.L.</t>
  </si>
  <si>
    <t>F 4</t>
  </si>
  <si>
    <t>S.C. ARNICA S.R.L.</t>
  </si>
  <si>
    <t>F 7</t>
  </si>
  <si>
    <t>S.C. SANTE - FARM S.R.L.</t>
  </si>
  <si>
    <t>F11</t>
  </si>
  <si>
    <t>S.C. IRIS-FARM S.R.L.</t>
  </si>
  <si>
    <t>F13</t>
  </si>
  <si>
    <t>S.C. HELIOS S.R.L.</t>
  </si>
  <si>
    <t>F15</t>
  </si>
  <si>
    <t>S.C. GALENUS S.R.L.</t>
  </si>
  <si>
    <t>F17</t>
  </si>
  <si>
    <t>S.C. PROSANA S.R.L.</t>
  </si>
  <si>
    <t>F18</t>
  </si>
  <si>
    <t>S.C. ADONIS S.R.L.</t>
  </si>
  <si>
    <t>F19</t>
  </si>
  <si>
    <t>S.C. FARMAVIT S.R.L.</t>
  </si>
  <si>
    <t>F20</t>
  </si>
  <si>
    <t>S.C. MEDICA FARM S.R.L.</t>
  </si>
  <si>
    <t>F21</t>
  </si>
  <si>
    <t>S.C. TERA FARM IMPEX S.R.L.</t>
  </si>
  <si>
    <t>F25</t>
  </si>
  <si>
    <t>S.C. CORAFARM S.R.L.</t>
  </si>
  <si>
    <t>F27</t>
  </si>
  <si>
    <t>S.C. CERCELAN FARM S.R.L.</t>
  </si>
  <si>
    <t>F28</t>
  </si>
  <si>
    <t>S.C. MEDICA S.R.L.</t>
  </si>
  <si>
    <t>F29</t>
  </si>
  <si>
    <t>S.C. FARMACEUTICA ARGESFARM SA</t>
  </si>
  <si>
    <t>F33</t>
  </si>
  <si>
    <t>S.C. COCA FARM SRL</t>
  </si>
  <si>
    <t>F35</t>
  </si>
  <si>
    <t>S.C. ELINA FARM S.R.L.</t>
  </si>
  <si>
    <t>F40</t>
  </si>
  <si>
    <t>S.C. MNG FARM SRL</t>
  </si>
  <si>
    <t>F44</t>
  </si>
  <si>
    <t>S.C. ADRIANA FARM S.R.L.</t>
  </si>
  <si>
    <t>F45</t>
  </si>
  <si>
    <t>S.C. NICOFARM S.R.L.</t>
  </si>
  <si>
    <t>F49</t>
  </si>
  <si>
    <t>S.C. CRIS FARM S.R.L</t>
  </si>
  <si>
    <t>F50</t>
  </si>
  <si>
    <t>S.C. GEOPACA SRL</t>
  </si>
  <si>
    <t>F54</t>
  </si>
  <si>
    <t>S.C. CRISDIA FARM SRL</t>
  </si>
  <si>
    <t>F57</t>
  </si>
  <si>
    <t>S.C. SENSIBLU SRL SLATINA</t>
  </si>
  <si>
    <t>F59</t>
  </si>
  <si>
    <t>S.C. ADONIS BOB SRL</t>
  </si>
  <si>
    <t>F60</t>
  </si>
  <si>
    <t>S.C. DIMA FARM SRL</t>
  </si>
  <si>
    <t>F61</t>
  </si>
  <si>
    <t>S.C. VALERIANA FARM SRL</t>
  </si>
  <si>
    <t>F62</t>
  </si>
  <si>
    <t>S.C. SISTEM FARM SRL</t>
  </si>
  <si>
    <t>F63</t>
  </si>
  <si>
    <t>S.C. FARMACIA VERDE SRL</t>
  </si>
  <si>
    <t>F68</t>
  </si>
  <si>
    <t>S.C. MISIRA S.R.L.</t>
  </si>
  <si>
    <t>F72</t>
  </si>
  <si>
    <t>S.C. FLORI FARMACEUTIC S.R.L.</t>
  </si>
  <si>
    <t>F74</t>
  </si>
  <si>
    <t>S.C. MIDRA FARM SRL</t>
  </si>
  <si>
    <t>F76</t>
  </si>
  <si>
    <t>S.C. GIUTEHFARM</t>
  </si>
  <si>
    <t>F84</t>
  </si>
  <si>
    <t>S.C. ANTOFARM</t>
  </si>
  <si>
    <t>F86</t>
  </si>
  <si>
    <t>S.C. CATENA HYGEIA</t>
  </si>
  <si>
    <t>F89</t>
  </si>
  <si>
    <t>S.C. NORICA</t>
  </si>
  <si>
    <t>F92</t>
  </si>
  <si>
    <t>S.C. ELIANA &amp; NICOLETA FARM S.R.L</t>
  </si>
  <si>
    <t>F93T</t>
  </si>
  <si>
    <t>S.C. MEDIMFARM TOPFARM S.A</t>
  </si>
  <si>
    <t>F98</t>
  </si>
  <si>
    <t>S.C. PRO ARH CONS SRL</t>
  </si>
  <si>
    <t>F101</t>
  </si>
  <si>
    <t>S.C. ADIDANA FARM SRL</t>
  </si>
  <si>
    <t>F102</t>
  </si>
  <si>
    <t>S.C. FARMATOP DIANA AGD SRL</t>
  </si>
  <si>
    <t>F103</t>
  </si>
  <si>
    <t>S.C. LUK FARM SRL</t>
  </si>
  <si>
    <t>F105</t>
  </si>
  <si>
    <t>S.C TEXAVIT SRL</t>
  </si>
  <si>
    <t>F107</t>
  </si>
  <si>
    <t>S.C. FARMACIA 1 SLATINA SRL</t>
  </si>
  <si>
    <t>F108</t>
  </si>
  <si>
    <t>S.C. SALIX FARM SRL</t>
  </si>
  <si>
    <t>F109</t>
  </si>
  <si>
    <t>S.C. FLORISAN-FARM SRL</t>
  </si>
  <si>
    <t>F112</t>
  </si>
  <si>
    <t>S.C. LORIMAR IVADIM SRL</t>
  </si>
  <si>
    <t>F113</t>
  </si>
  <si>
    <t>S.C. FARMACIA PHARMA BYAMAR SRL</t>
  </si>
  <si>
    <t>F115</t>
  </si>
  <si>
    <t>S.C.CALINESCU FARM ANA SRL</t>
  </si>
  <si>
    <t>F117</t>
  </si>
  <si>
    <t>S.C. ALEXIFARM SRL</t>
  </si>
  <si>
    <t>F118</t>
  </si>
  <si>
    <t>S.C. MARVO-FARM SRL</t>
  </si>
  <si>
    <t>F120</t>
  </si>
  <si>
    <t>S.C. EURO DRIVE SCHOOL SRL</t>
  </si>
  <si>
    <t>F121</t>
  </si>
  <si>
    <t>S.C. AL SHEFA FARM SRL</t>
  </si>
  <si>
    <t>F122</t>
  </si>
  <si>
    <t>S.C. RANADA ADFARM SRL</t>
  </si>
  <si>
    <t>F124</t>
  </si>
  <si>
    <t>S.C. CHIREA FARM BIOLAB SRL</t>
  </si>
  <si>
    <t>F126</t>
  </si>
  <si>
    <t>S.C. TILIA 3 M PLUS SRL</t>
  </si>
  <si>
    <t>F129</t>
  </si>
  <si>
    <t>S.C.DEFTA</t>
  </si>
  <si>
    <t>F130</t>
  </si>
  <si>
    <t xml:space="preserve">S.C. KOSRAR CORFARM </t>
  </si>
  <si>
    <t>F132</t>
  </si>
  <si>
    <t>SC HQ FARM SRL</t>
  </si>
  <si>
    <t>F133</t>
  </si>
  <si>
    <t>SC BEST COUNTRY</t>
  </si>
  <si>
    <t>F134</t>
  </si>
  <si>
    <t>S.C. TANIA MIHAELA FARM SRL</t>
  </si>
  <si>
    <t>F135</t>
  </si>
  <si>
    <t>SC FLALBO SRL</t>
  </si>
  <si>
    <t>F136</t>
  </si>
  <si>
    <t>S.C.ZENOFARM SRL</t>
  </si>
  <si>
    <t>TOTAL</t>
  </si>
  <si>
    <t>Intocmit,</t>
  </si>
  <si>
    <t>Ec.V.Marinas</t>
  </si>
  <si>
    <t>SITUATIA PLATILOR PE FURNIZORI IN LUNA IANUARIE 2023</t>
  </si>
  <si>
    <t>COMP.SI GRATUIT  AUG.SEPT.</t>
  </si>
  <si>
    <t>40%NOV.</t>
  </si>
  <si>
    <t>COST VOLUM  SEPT.OCT. 2022</t>
  </si>
  <si>
    <t>OCT.PENS.0-1299CV 40%</t>
  </si>
  <si>
    <t>OCT. 2022PENS.0-1299CV50%CV</t>
  </si>
  <si>
    <t>ADO SEPT OCT 2022</t>
  </si>
  <si>
    <t>progr.SEPT.OCT</t>
  </si>
  <si>
    <t>total plati IANUARIE 2023</t>
  </si>
  <si>
    <t>SITUATIA PLATILOR PE FURNIZORI IN LUNA FEBRUARIE 2023</t>
  </si>
  <si>
    <t>COMP.SI GRATUIT  OCT.2022.</t>
  </si>
  <si>
    <t>40%DEC.2022.</t>
  </si>
  <si>
    <t>COST VOLUM  NOV. 2022</t>
  </si>
  <si>
    <t>NOV.PENS.0-1299CV 40%</t>
  </si>
  <si>
    <t>NOV. 2022PENS.0-1299CV50%CV</t>
  </si>
  <si>
    <t>ADO SEPT NOV 2022</t>
  </si>
  <si>
    <t>progr.NOV.2023</t>
  </si>
  <si>
    <t>total plati FEBRUARIE 2023</t>
  </si>
  <si>
    <t>SITUATIA PLATILOR PE FURNIZORI IN LUNA MARTIE 2023</t>
  </si>
  <si>
    <t>COMP.SI GRATUIT  NOV.2022.</t>
  </si>
  <si>
    <t>40%IAN.2023</t>
  </si>
  <si>
    <t>COST VOLUM  DEC. 2022</t>
  </si>
  <si>
    <t>DEC.PENS.0-1299CV 40%</t>
  </si>
  <si>
    <t>DEC. 2022PENS.0-1299CV50%CV</t>
  </si>
  <si>
    <t>ADO DEC 2022</t>
  </si>
  <si>
    <t>progr.DEC.2022</t>
  </si>
  <si>
    <t>total plati MARTIE 2023</t>
  </si>
  <si>
    <t>SITUATIA PLATILOR PE FURNIZORI IN LUNA APRILIE 2023</t>
  </si>
  <si>
    <t>COMP.SI GRATUIT  DEC.2022</t>
  </si>
  <si>
    <t>COST VOLUM  IAN.2023</t>
  </si>
  <si>
    <t>IAN.2023PENS.0-1299CV 40%</t>
  </si>
  <si>
    <t>IAN 2023PENS.0-1299CV50%CV</t>
  </si>
  <si>
    <t>ADO IAN.2023</t>
  </si>
  <si>
    <t>progr.IAN.2023</t>
  </si>
  <si>
    <t>total plati APRILIE 2023</t>
  </si>
  <si>
    <t>SITUATIA PLATILOR PE FURNIZORI IN LUNA MAI 2023</t>
  </si>
  <si>
    <t>COMP.SI GRATUIT  IAN.2023</t>
  </si>
  <si>
    <t>COST VOLUM  FEBR.2023</t>
  </si>
  <si>
    <t>FEBR. 2023.50%CV</t>
  </si>
  <si>
    <t>IAN.2023SI FEBR.2023CV 40%</t>
  </si>
  <si>
    <t>ADO FEBR.2023</t>
  </si>
  <si>
    <t>progr.FEBR.2023</t>
  </si>
  <si>
    <t>total plati MAI 2023</t>
  </si>
  <si>
    <t>UCRAINA</t>
  </si>
  <si>
    <t>40%PENS.</t>
  </si>
  <si>
    <t>SITUATIA PLATILOR PE FURNIZORI IN LUNA IUNIE 2023</t>
  </si>
  <si>
    <t>COMP.SI GRATUIT FEBR.2023</t>
  </si>
  <si>
    <t>COST VOLUM  MARTIE2023</t>
  </si>
  <si>
    <t>MARTIE 2023CV 40%</t>
  </si>
  <si>
    <t>MARTIE 2023.50%CV</t>
  </si>
  <si>
    <t>ADO MARTIE2023</t>
  </si>
  <si>
    <t>progr.MARTIE2023</t>
  </si>
  <si>
    <t>total plati IUNIE 2023</t>
  </si>
  <si>
    <t>40%PENS.APRILIE</t>
  </si>
  <si>
    <t>SITUATIA PLATILOR PE FURNIZORI IN LUNA IULIE 2023</t>
  </si>
  <si>
    <t>COMP.SI GRATUIT MARTIE 2023</t>
  </si>
  <si>
    <t>COST VOLUM  APRILIE 2023</t>
  </si>
  <si>
    <t>APRILIE 2023.50%CV</t>
  </si>
  <si>
    <t>ADO APRILIE2023</t>
  </si>
  <si>
    <t>progr.APRILIE 2023</t>
  </si>
  <si>
    <t>total plati IULIE 2023</t>
  </si>
  <si>
    <t>SITUATIA PLATILOR PE FURNIZORI IN LUNA AUGUST 2023</t>
  </si>
  <si>
    <t>COMP.SI GRATUIT APRILIE 2023</t>
  </si>
  <si>
    <t>COST VOLUM  MAI 2023</t>
  </si>
  <si>
    <t>MAI 2023.50%CV</t>
  </si>
  <si>
    <t>total plati AUGUST 2023</t>
  </si>
  <si>
    <t>MARTIE APRILIE 2023CV 40%</t>
  </si>
  <si>
    <t>40% MAI</t>
  </si>
  <si>
    <t>SITUATIA PLATILOR PE FURNIZORI IN LUNA SEPTEMBRIE 2023</t>
  </si>
  <si>
    <t>COMP.SI GRATUIT MAI 2023</t>
  </si>
  <si>
    <t>MARTIE MAI 2023CV 40%</t>
  </si>
  <si>
    <t>40%  IUNIE</t>
  </si>
  <si>
    <t>F137</t>
  </si>
  <si>
    <t xml:space="preserve">40% PARTIAL IULIE  </t>
  </si>
  <si>
    <t>S.C. LISIFARM MEDICARE</t>
  </si>
  <si>
    <t>ADO MAI2023</t>
  </si>
  <si>
    <t>progr.MAI 2023</t>
  </si>
  <si>
    <t>MARTIE IUNIE 2023CV 40%</t>
  </si>
  <si>
    <t>total plati septembrie 2023</t>
  </si>
  <si>
    <t>COMP.SI GRATUIT IUNIE 2023</t>
  </si>
  <si>
    <t>PARTIAL IULIE 2023.50%CV</t>
  </si>
  <si>
    <t>ADO IUNIE2023</t>
  </si>
  <si>
    <t>ADO IULIE2023</t>
  </si>
  <si>
    <t>total plati OCTOMBRIE 2023</t>
  </si>
  <si>
    <t>PARTIAL IULIE 2023.90%CV</t>
  </si>
  <si>
    <t xml:space="preserve"> IUNIE 2023CV 90%</t>
  </si>
  <si>
    <t xml:space="preserve"> IUNIE 2023.50%CV</t>
  </si>
  <si>
    <t>progr.IUNIE  2023</t>
  </si>
  <si>
    <t>progr. PARTIAL IULIE 2023</t>
  </si>
  <si>
    <t>PLATI OCTOMBRIE 2023</t>
  </si>
  <si>
    <t>PLATI NOIEMBRIE 2023</t>
  </si>
  <si>
    <t>COMP.SI GRATUIT IUNIE,IULIE SI PARTIAL AUG. 2023</t>
  </si>
  <si>
    <t>PARTIAL AUG. 2023.90%CV</t>
  </si>
  <si>
    <t xml:space="preserve"> IULIE 2023.50%CV</t>
  </si>
  <si>
    <t>PARTIAL AUG 2023.50%CV</t>
  </si>
  <si>
    <t>ADO AUG.2023</t>
  </si>
  <si>
    <t>progr.IULIE  2023</t>
  </si>
  <si>
    <t>progr. PARTIAL AUG 2023</t>
  </si>
  <si>
    <t>total plati NOIEMBRIE 2023</t>
  </si>
  <si>
    <t>40% AUG.</t>
  </si>
  <si>
    <t>PLATI DECEMBRIE 2023</t>
  </si>
  <si>
    <t>COMP.SI GRATUIT DIF. AUG.SI PARIAL SEPT 2023</t>
  </si>
  <si>
    <t>total platiDECEMBRIE 2023</t>
  </si>
  <si>
    <t>DIF.AUG.PARTIAL SEP. 2023.90%CV</t>
  </si>
  <si>
    <t>PARTIAL AUG 2023.40%CV</t>
  </si>
  <si>
    <t>40% PARTIAL.SEPT.</t>
  </si>
  <si>
    <t>ADO PARTIAL SEPT.2023</t>
  </si>
  <si>
    <t>IMUNOLOGICE PARTIAL OCT.2023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</si>
</sst>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17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MS Sans Serif"/>
      <charset val="238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b/>
      <sz val="9"/>
      <name val="Arial"/>
      <family val="2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1" xfId="0" applyFont="1" applyBorder="1"/>
    <xf numFmtId="0" fontId="2" fillId="0" borderId="2" xfId="0" applyFont="1" applyBorder="1"/>
    <xf numFmtId="4" fontId="2" fillId="0" borderId="3" xfId="0" applyNumberFormat="1" applyFont="1" applyBorder="1"/>
    <xf numFmtId="0" fontId="1" fillId="0" borderId="6" xfId="0" applyFont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4" fontId="1" fillId="0" borderId="10" xfId="0" applyNumberFormat="1" applyFont="1" applyBorder="1"/>
    <xf numFmtId="4" fontId="2" fillId="0" borderId="11" xfId="0" applyNumberFormat="1" applyFont="1" applyBorder="1"/>
    <xf numFmtId="2" fontId="0" fillId="0" borderId="0" xfId="0" applyNumberFormat="1"/>
    <xf numFmtId="0" fontId="2" fillId="0" borderId="12" xfId="0" applyFont="1" applyBorder="1"/>
    <xf numFmtId="0" fontId="2" fillId="0" borderId="13" xfId="0" applyFont="1" applyBorder="1"/>
    <xf numFmtId="4" fontId="1" fillId="0" borderId="14" xfId="0" applyNumberFormat="1" applyFont="1" applyBorder="1"/>
    <xf numFmtId="0" fontId="5" fillId="0" borderId="12" xfId="1" applyFont="1" applyBorder="1"/>
    <xf numFmtId="0" fontId="5" fillId="0" borderId="13" xfId="1" applyFont="1" applyBorder="1"/>
    <xf numFmtId="4" fontId="6" fillId="0" borderId="14" xfId="1" applyNumberFormat="1" applyFont="1" applyBorder="1"/>
    <xf numFmtId="0" fontId="5" fillId="0" borderId="15" xfId="1" applyFont="1" applyBorder="1"/>
    <xf numFmtId="0" fontId="5" fillId="0" borderId="16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19" xfId="1" applyFont="1" applyBorder="1"/>
    <xf numFmtId="0" fontId="5" fillId="0" borderId="20" xfId="1" applyFont="1" applyBorder="1"/>
    <xf numFmtId="0" fontId="5" fillId="0" borderId="14" xfId="1" applyFont="1" applyBorder="1"/>
    <xf numFmtId="0" fontId="2" fillId="0" borderId="17" xfId="0" applyFont="1" applyBorder="1"/>
    <xf numFmtId="0" fontId="2" fillId="0" borderId="14" xfId="0" applyFont="1" applyBorder="1"/>
    <xf numFmtId="0" fontId="2" fillId="0" borderId="20" xfId="0" applyFont="1" applyBorder="1"/>
    <xf numFmtId="0" fontId="2" fillId="0" borderId="21" xfId="0" applyFont="1" applyBorder="1"/>
    <xf numFmtId="0" fontId="7" fillId="0" borderId="14" xfId="0" applyFont="1" applyBorder="1"/>
    <xf numFmtId="0" fontId="7" fillId="0" borderId="22" xfId="0" applyFont="1" applyBorder="1"/>
    <xf numFmtId="4" fontId="6" fillId="0" borderId="23" xfId="1" applyNumberFormat="1" applyFont="1" applyBorder="1"/>
    <xf numFmtId="4" fontId="1" fillId="0" borderId="24" xfId="0" applyNumberFormat="1" applyFont="1" applyBorder="1"/>
    <xf numFmtId="4" fontId="1" fillId="0" borderId="25" xfId="0" applyNumberFormat="1" applyFont="1" applyBorder="1"/>
    <xf numFmtId="4" fontId="2" fillId="0" borderId="26" xfId="0" applyNumberFormat="1" applyFont="1" applyBorder="1"/>
    <xf numFmtId="0" fontId="2" fillId="0" borderId="6" xfId="0" applyFont="1" applyBorder="1"/>
    <xf numFmtId="4" fontId="8" fillId="0" borderId="27" xfId="1" applyNumberFormat="1" applyFont="1" applyBorder="1"/>
    <xf numFmtId="4" fontId="1" fillId="0" borderId="28" xfId="0" applyNumberFormat="1" applyFont="1" applyBorder="1"/>
    <xf numFmtId="4" fontId="9" fillId="0" borderId="29" xfId="0" applyNumberFormat="1" applyFont="1" applyBorder="1"/>
    <xf numFmtId="4" fontId="1" fillId="0" borderId="30" xfId="0" applyNumberFormat="1" applyFont="1" applyBorder="1"/>
    <xf numFmtId="4" fontId="9" fillId="0" borderId="30" xfId="0" applyNumberFormat="1" applyFont="1" applyBorder="1"/>
    <xf numFmtId="4" fontId="9" fillId="0" borderId="28" xfId="0" applyNumberFormat="1" applyFont="1" applyBorder="1"/>
    <xf numFmtId="4" fontId="9" fillId="0" borderId="7" xfId="0" applyNumberFormat="1" applyFont="1" applyBorder="1"/>
    <xf numFmtId="4" fontId="2" fillId="0" borderId="7" xfId="0" applyNumberFormat="1" applyFont="1" applyBorder="1"/>
    <xf numFmtId="0" fontId="10" fillId="0" borderId="0" xfId="0" applyFont="1"/>
    <xf numFmtId="4" fontId="0" fillId="0" borderId="0" xfId="0" applyNumberFormat="1"/>
    <xf numFmtId="164" fontId="10" fillId="0" borderId="0" xfId="0" applyNumberFormat="1" applyFont="1"/>
    <xf numFmtId="4" fontId="10" fillId="0" borderId="0" xfId="0" applyNumberFormat="1" applyFont="1"/>
    <xf numFmtId="4" fontId="8" fillId="0" borderId="6" xfId="1" applyNumberFormat="1" applyFont="1" applyBorder="1"/>
    <xf numFmtId="4" fontId="1" fillId="0" borderId="7" xfId="0" applyNumberFormat="1" applyFont="1" applyBorder="1"/>
    <xf numFmtId="0" fontId="10" fillId="0" borderId="14" xfId="0" applyFont="1" applyBorder="1"/>
    <xf numFmtId="4" fontId="1" fillId="0" borderId="29" xfId="0" applyNumberFormat="1" applyFont="1" applyBorder="1"/>
    <xf numFmtId="0" fontId="12" fillId="0" borderId="12" xfId="0" applyFont="1" applyBorder="1"/>
    <xf numFmtId="0" fontId="12" fillId="0" borderId="13" xfId="0" applyFont="1" applyBorder="1"/>
    <xf numFmtId="4" fontId="13" fillId="0" borderId="14" xfId="0" applyNumberFormat="1" applyFont="1" applyBorder="1"/>
    <xf numFmtId="4" fontId="13" fillId="0" borderId="10" xfId="0" applyNumberFormat="1" applyFont="1" applyBorder="1"/>
    <xf numFmtId="0" fontId="11" fillId="0" borderId="0" xfId="0" applyFont="1"/>
    <xf numFmtId="2" fontId="11" fillId="0" borderId="0" xfId="0" applyNumberFormat="1" applyFont="1"/>
    <xf numFmtId="0" fontId="12" fillId="0" borderId="21" xfId="0" applyFont="1" applyBorder="1"/>
    <xf numFmtId="0" fontId="14" fillId="0" borderId="14" xfId="1" applyFont="1" applyBorder="1"/>
    <xf numFmtId="4" fontId="15" fillId="0" borderId="14" xfId="1" applyNumberFormat="1" applyFont="1" applyBorder="1"/>
    <xf numFmtId="0" fontId="7" fillId="0" borderId="21" xfId="0" applyFont="1" applyBorder="1"/>
    <xf numFmtId="4" fontId="1" fillId="0" borderId="31" xfId="0" applyNumberFormat="1" applyFont="1" applyBorder="1"/>
    <xf numFmtId="4" fontId="6" fillId="0" borderId="10" xfId="1" applyNumberFormat="1" applyFont="1" applyBorder="1"/>
    <xf numFmtId="4" fontId="2" fillId="0" borderId="32" xfId="0" applyNumberFormat="1" applyFont="1" applyBorder="1"/>
    <xf numFmtId="4" fontId="1" fillId="0" borderId="27" xfId="0" applyNumberFormat="1" applyFont="1" applyBorder="1"/>
    <xf numFmtId="4" fontId="1" fillId="0" borderId="33" xfId="0" applyNumberFormat="1" applyFont="1" applyBorder="1"/>
    <xf numFmtId="4" fontId="6" fillId="0" borderId="31" xfId="1" applyNumberFormat="1" applyFont="1" applyBorder="1"/>
    <xf numFmtId="4" fontId="13" fillId="0" borderId="31" xfId="0" applyNumberFormat="1" applyFont="1" applyBorder="1"/>
    <xf numFmtId="4" fontId="13" fillId="0" borderId="24" xfId="0" applyNumberFormat="1" applyFont="1" applyBorder="1"/>
    <xf numFmtId="4" fontId="1" fillId="0" borderId="6" xfId="0" applyNumberFormat="1" applyFont="1" applyBorder="1"/>
    <xf numFmtId="0" fontId="0" fillId="0" borderId="22" xfId="0" applyBorder="1"/>
    <xf numFmtId="4" fontId="1" fillId="0" borderId="4" xfId="0" applyNumberFormat="1" applyFont="1" applyBorder="1"/>
    <xf numFmtId="4" fontId="1" fillId="0" borderId="34" xfId="0" applyNumberFormat="1" applyFont="1" applyBorder="1"/>
    <xf numFmtId="4" fontId="1" fillId="0" borderId="5" xfId="0" applyNumberFormat="1" applyFont="1" applyBorder="1"/>
    <xf numFmtId="0" fontId="7" fillId="0" borderId="13" xfId="0" applyFont="1" applyBorder="1"/>
    <xf numFmtId="4" fontId="2" fillId="0" borderId="27" xfId="0" applyNumberFormat="1" applyFont="1" applyBorder="1"/>
    <xf numFmtId="4" fontId="1" fillId="0" borderId="9" xfId="0" applyNumberFormat="1" applyFont="1" applyBorder="1"/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4" fontId="1" fillId="0" borderId="35" xfId="0" applyNumberFormat="1" applyFont="1" applyBorder="1"/>
    <xf numFmtId="4" fontId="1" fillId="0" borderId="36" xfId="0" applyNumberFormat="1" applyFont="1" applyBorder="1"/>
    <xf numFmtId="4" fontId="1" fillId="0" borderId="23" xfId="0" applyNumberFormat="1" applyFont="1" applyBorder="1"/>
    <xf numFmtId="4" fontId="1" fillId="0" borderId="37" xfId="0" applyNumberFormat="1" applyFont="1" applyBorder="1"/>
    <xf numFmtId="4" fontId="2" fillId="0" borderId="14" xfId="0" applyNumberFormat="1" applyFont="1" applyBorder="1"/>
    <xf numFmtId="4" fontId="10" fillId="0" borderId="14" xfId="0" applyNumberFormat="1" applyFont="1" applyBorder="1"/>
  </cellXfs>
  <cellStyles count="2">
    <cellStyle name="Normal" xfId="0" builtinId="0"/>
    <cellStyle name="Normal_CONTR_2006" xfId="1" xr:uid="{2DA439F5-7452-4527-8513-BAC1063A4E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76"/>
  <sheetViews>
    <sheetView topLeftCell="A43" workbookViewId="0">
      <selection activeCell="G76" sqref="G76"/>
    </sheetView>
  </sheetViews>
  <sheetFormatPr defaultRowHeight="15"/>
  <cols>
    <col min="1" max="1" width="5.5703125" customWidth="1"/>
    <col min="2" max="2" width="17.140625" customWidth="1"/>
    <col min="3" max="3" width="13.7109375" style="47" customWidth="1"/>
    <col min="4" max="4" width="12.5703125" style="47" customWidth="1"/>
    <col min="5" max="5" width="11.5703125" style="47" customWidth="1"/>
    <col min="6" max="6" width="12.5703125" style="47" customWidth="1"/>
    <col min="7" max="7" width="12.140625" style="47" customWidth="1"/>
    <col min="8" max="8" width="12.7109375" style="47" customWidth="1"/>
    <col min="9" max="9" width="12" style="47" customWidth="1"/>
    <col min="10" max="10" width="12.5703125" customWidth="1"/>
    <col min="11" max="11" width="11.42578125" customWidth="1"/>
    <col min="15" max="15" width="11.42578125" customWidth="1"/>
  </cols>
  <sheetData>
    <row r="2" spans="1:15">
      <c r="A2" s="1"/>
      <c r="B2" s="1"/>
      <c r="C2" s="2"/>
      <c r="D2" s="2"/>
      <c r="E2" s="2"/>
      <c r="F2" s="2"/>
      <c r="G2" s="2"/>
      <c r="H2" s="2"/>
      <c r="I2" s="2"/>
      <c r="J2" s="3"/>
    </row>
    <row r="3" spans="1:15" ht="15.75" thickBot="1">
      <c r="A3" s="1" t="s">
        <v>0</v>
      </c>
      <c r="B3" s="1"/>
      <c r="C3" s="2"/>
      <c r="D3" s="2"/>
      <c r="E3" s="3" t="s">
        <v>134</v>
      </c>
      <c r="F3" s="3"/>
      <c r="G3" s="3"/>
      <c r="H3" s="3"/>
      <c r="I3" s="3"/>
      <c r="J3" s="3"/>
    </row>
    <row r="4" spans="1:15" ht="15.75" thickBot="1">
      <c r="A4" s="4" t="s">
        <v>1</v>
      </c>
      <c r="B4" s="5" t="s">
        <v>2</v>
      </c>
      <c r="C4" s="6"/>
      <c r="D4" s="81"/>
      <c r="E4" s="81"/>
      <c r="F4" s="81"/>
      <c r="G4" s="81"/>
      <c r="H4" s="82"/>
      <c r="I4" s="82"/>
      <c r="J4" s="83"/>
    </row>
    <row r="5" spans="1:15" ht="44.25" customHeight="1" thickBot="1">
      <c r="A5" s="7"/>
      <c r="B5" s="7"/>
      <c r="C5" s="8" t="s">
        <v>135</v>
      </c>
      <c r="D5" s="8" t="s">
        <v>136</v>
      </c>
      <c r="E5" s="9" t="s">
        <v>137</v>
      </c>
      <c r="F5" s="8" t="s">
        <v>138</v>
      </c>
      <c r="G5" s="9" t="s">
        <v>139</v>
      </c>
      <c r="H5" s="8" t="s">
        <v>140</v>
      </c>
      <c r="I5" s="8" t="s">
        <v>141</v>
      </c>
      <c r="J5" s="8" t="s">
        <v>142</v>
      </c>
    </row>
    <row r="6" spans="1:15">
      <c r="A6" s="10" t="s">
        <v>3</v>
      </c>
      <c r="B6" s="11" t="s">
        <v>4</v>
      </c>
      <c r="C6" s="12">
        <v>26733.370000000003</v>
      </c>
      <c r="D6" s="12">
        <v>529.67999999999995</v>
      </c>
      <c r="E6" s="12">
        <v>1897.55</v>
      </c>
      <c r="F6" s="12">
        <v>0</v>
      </c>
      <c r="G6" s="12">
        <v>0</v>
      </c>
      <c r="H6" s="12">
        <v>2575.48</v>
      </c>
      <c r="I6" s="12">
        <v>1482.62</v>
      </c>
      <c r="J6" s="13">
        <f>C6+D6+E6+F6+G6+H6+I6</f>
        <v>33218.700000000004</v>
      </c>
      <c r="O6" s="14"/>
    </row>
    <row r="7" spans="1:15">
      <c r="A7" s="15" t="s">
        <v>5</v>
      </c>
      <c r="B7" s="16" t="s">
        <v>6</v>
      </c>
      <c r="C7" s="17">
        <v>123378.67</v>
      </c>
      <c r="D7" s="12">
        <v>3089.4999999999995</v>
      </c>
      <c r="E7" s="12">
        <v>17221.93</v>
      </c>
      <c r="F7" s="12">
        <v>370.17</v>
      </c>
      <c r="G7" s="12">
        <v>462.71000000000004</v>
      </c>
      <c r="H7" s="12">
        <v>13222.540000000003</v>
      </c>
      <c r="I7" s="12">
        <v>9835.1299999999992</v>
      </c>
      <c r="J7" s="13">
        <f t="shared" ref="J7:J70" si="0">C7+D7+E7+F7+G7+H7+I7</f>
        <v>167580.65000000002</v>
      </c>
      <c r="O7" s="14"/>
    </row>
    <row r="8" spans="1:15">
      <c r="A8" s="15" t="s">
        <v>7</v>
      </c>
      <c r="B8" s="16" t="s">
        <v>8</v>
      </c>
      <c r="C8" s="17">
        <v>69163.81</v>
      </c>
      <c r="D8" s="12">
        <v>928.61000000000024</v>
      </c>
      <c r="E8" s="12">
        <v>4872.34</v>
      </c>
      <c r="F8" s="12">
        <v>237.98</v>
      </c>
      <c r="G8" s="12">
        <v>297.45999999999998</v>
      </c>
      <c r="H8" s="12">
        <v>1728.5299999999997</v>
      </c>
      <c r="I8" s="12">
        <v>0</v>
      </c>
      <c r="J8" s="13">
        <f t="shared" si="0"/>
        <v>77228.73</v>
      </c>
      <c r="O8" s="14"/>
    </row>
    <row r="9" spans="1:15">
      <c r="A9" s="15" t="s">
        <v>9</v>
      </c>
      <c r="B9" s="16" t="s">
        <v>10</v>
      </c>
      <c r="C9" s="17">
        <v>980932.8600000001</v>
      </c>
      <c r="D9" s="12">
        <v>13301.760000000006</v>
      </c>
      <c r="E9" s="12">
        <v>103373.57</v>
      </c>
      <c r="F9" s="12">
        <v>1991.3899999999996</v>
      </c>
      <c r="G9" s="12">
        <v>2489.2500000000005</v>
      </c>
      <c r="H9" s="12">
        <v>146029.73000000007</v>
      </c>
      <c r="I9" s="12">
        <v>106472.65</v>
      </c>
      <c r="J9" s="13">
        <f t="shared" si="0"/>
        <v>1354591.21</v>
      </c>
      <c r="O9" s="14"/>
    </row>
    <row r="10" spans="1:15">
      <c r="A10" s="15" t="s">
        <v>11</v>
      </c>
      <c r="B10" s="16" t="s">
        <v>12</v>
      </c>
      <c r="C10" s="17">
        <v>63793.55</v>
      </c>
      <c r="D10" s="12">
        <v>696.44</v>
      </c>
      <c r="E10" s="12">
        <v>2412.8000000000002</v>
      </c>
      <c r="F10" s="12">
        <v>118.99</v>
      </c>
      <c r="G10" s="17">
        <v>148.72999999999999</v>
      </c>
      <c r="H10" s="12">
        <v>2593.08</v>
      </c>
      <c r="I10" s="12">
        <v>0</v>
      </c>
      <c r="J10" s="13">
        <f t="shared" si="0"/>
        <v>69763.590000000011</v>
      </c>
      <c r="O10" s="14"/>
    </row>
    <row r="11" spans="1:15">
      <c r="A11" s="15" t="s">
        <v>13</v>
      </c>
      <c r="B11" s="16" t="s">
        <v>14</v>
      </c>
      <c r="C11" s="17">
        <v>79597.850000000006</v>
      </c>
      <c r="D11" s="12">
        <v>27.92</v>
      </c>
      <c r="E11" s="12">
        <v>478.04999999999995</v>
      </c>
      <c r="F11" s="12">
        <v>0</v>
      </c>
      <c r="G11" s="17">
        <v>0</v>
      </c>
      <c r="H11" s="12">
        <v>229.65</v>
      </c>
      <c r="I11" s="12">
        <v>0</v>
      </c>
      <c r="J11" s="13">
        <f t="shared" si="0"/>
        <v>80333.47</v>
      </c>
      <c r="O11" s="14"/>
    </row>
    <row r="12" spans="1:15">
      <c r="A12" s="15" t="s">
        <v>15</v>
      </c>
      <c r="B12" s="16" t="s">
        <v>16</v>
      </c>
      <c r="C12" s="17">
        <v>11102.29</v>
      </c>
      <c r="D12" s="12">
        <v>0</v>
      </c>
      <c r="E12" s="12">
        <v>0</v>
      </c>
      <c r="F12" s="12">
        <v>0</v>
      </c>
      <c r="G12" s="17">
        <v>0</v>
      </c>
      <c r="H12" s="12">
        <v>0</v>
      </c>
      <c r="I12" s="12">
        <v>0</v>
      </c>
      <c r="J12" s="13">
        <f t="shared" si="0"/>
        <v>11102.29</v>
      </c>
      <c r="O12" s="14"/>
    </row>
    <row r="13" spans="1:15">
      <c r="A13" s="15" t="s">
        <v>17</v>
      </c>
      <c r="B13" s="16" t="s">
        <v>18</v>
      </c>
      <c r="C13" s="17">
        <v>0</v>
      </c>
      <c r="D13" s="12">
        <v>0</v>
      </c>
      <c r="E13" s="12">
        <v>0</v>
      </c>
      <c r="F13" s="12">
        <v>0</v>
      </c>
      <c r="G13" s="17">
        <v>0</v>
      </c>
      <c r="H13" s="12">
        <v>0</v>
      </c>
      <c r="I13" s="12">
        <v>0</v>
      </c>
      <c r="J13" s="13">
        <f t="shared" si="0"/>
        <v>0</v>
      </c>
      <c r="O13" s="14"/>
    </row>
    <row r="14" spans="1:15">
      <c r="A14" s="15" t="s">
        <v>19</v>
      </c>
      <c r="B14" s="16" t="s">
        <v>20</v>
      </c>
      <c r="C14" s="17">
        <v>196289.71999999997</v>
      </c>
      <c r="D14" s="12">
        <v>966.97000000000037</v>
      </c>
      <c r="E14" s="12">
        <v>31220.359999999997</v>
      </c>
      <c r="F14" s="12">
        <v>246.8</v>
      </c>
      <c r="G14" s="17">
        <v>308.5</v>
      </c>
      <c r="H14" s="12">
        <v>41469.51</v>
      </c>
      <c r="I14" s="12">
        <v>102518.17000000001</v>
      </c>
      <c r="J14" s="13">
        <f t="shared" si="0"/>
        <v>373020.02999999991</v>
      </c>
      <c r="O14" s="14"/>
    </row>
    <row r="15" spans="1:15">
      <c r="A15" s="15" t="s">
        <v>21</v>
      </c>
      <c r="B15" s="16" t="s">
        <v>22</v>
      </c>
      <c r="C15" s="17">
        <v>156648.31</v>
      </c>
      <c r="D15" s="12">
        <v>775.18999999999983</v>
      </c>
      <c r="E15" s="12">
        <v>3788.9700000000003</v>
      </c>
      <c r="F15" s="12">
        <v>0</v>
      </c>
      <c r="G15" s="17">
        <v>0</v>
      </c>
      <c r="H15" s="12">
        <v>2148.5500000000002</v>
      </c>
      <c r="I15" s="12">
        <v>0</v>
      </c>
      <c r="J15" s="13">
        <f t="shared" si="0"/>
        <v>163361.01999999999</v>
      </c>
      <c r="O15" s="14"/>
    </row>
    <row r="16" spans="1:15">
      <c r="A16" s="15" t="s">
        <v>23</v>
      </c>
      <c r="B16" s="16" t="s">
        <v>24</v>
      </c>
      <c r="C16" s="17">
        <v>32999.22</v>
      </c>
      <c r="D16" s="12">
        <v>209.39999999999998</v>
      </c>
      <c r="E16" s="12">
        <v>2373.64</v>
      </c>
      <c r="F16" s="12">
        <v>0</v>
      </c>
      <c r="G16" s="17">
        <v>0</v>
      </c>
      <c r="H16" s="12">
        <v>12911.3</v>
      </c>
      <c r="I16" s="12">
        <v>52452.819999999992</v>
      </c>
      <c r="J16" s="13">
        <f t="shared" si="0"/>
        <v>100946.37999999999</v>
      </c>
      <c r="O16" s="14"/>
    </row>
    <row r="17" spans="1:15">
      <c r="A17" s="15" t="s">
        <v>25</v>
      </c>
      <c r="B17" s="16" t="s">
        <v>26</v>
      </c>
      <c r="C17" s="17">
        <v>190402.63</v>
      </c>
      <c r="D17" s="12">
        <v>3816.6400000000012</v>
      </c>
      <c r="E17" s="12">
        <v>22837.91</v>
      </c>
      <c r="F17" s="12">
        <v>757.72</v>
      </c>
      <c r="G17" s="17">
        <v>947.16</v>
      </c>
      <c r="H17" s="12">
        <v>8413.9900000000016</v>
      </c>
      <c r="I17" s="12">
        <v>25010.860000000004</v>
      </c>
      <c r="J17" s="13">
        <f t="shared" si="0"/>
        <v>252186.91000000003</v>
      </c>
      <c r="O17" s="14"/>
    </row>
    <row r="18" spans="1:15">
      <c r="A18" s="15" t="s">
        <v>27</v>
      </c>
      <c r="B18" s="16" t="s">
        <v>28</v>
      </c>
      <c r="C18" s="17">
        <v>92978.880000000005</v>
      </c>
      <c r="D18" s="12">
        <v>457.78000000000003</v>
      </c>
      <c r="E18" s="12">
        <v>9497.2599999999984</v>
      </c>
      <c r="F18" s="12">
        <v>237.98</v>
      </c>
      <c r="G18" s="17">
        <v>297.45999999999998</v>
      </c>
      <c r="H18" s="12">
        <v>5969.630000000001</v>
      </c>
      <c r="I18" s="12">
        <v>8703.9200000000019</v>
      </c>
      <c r="J18" s="13">
        <f t="shared" si="0"/>
        <v>118142.91</v>
      </c>
      <c r="O18" s="14"/>
    </row>
    <row r="19" spans="1:15">
      <c r="A19" s="15" t="s">
        <v>29</v>
      </c>
      <c r="B19" s="16" t="s">
        <v>30</v>
      </c>
      <c r="C19" s="17">
        <v>245644.74</v>
      </c>
      <c r="D19" s="12">
        <v>296.01000000000005</v>
      </c>
      <c r="E19" s="12">
        <v>4240.9699999999993</v>
      </c>
      <c r="F19" s="12">
        <v>118.99</v>
      </c>
      <c r="G19" s="17">
        <v>148.72999999999999</v>
      </c>
      <c r="H19" s="12">
        <v>8233.1300000000028</v>
      </c>
      <c r="I19" s="12">
        <v>19845.120000000003</v>
      </c>
      <c r="J19" s="13">
        <f t="shared" si="0"/>
        <v>278527.69</v>
      </c>
      <c r="O19" s="14"/>
    </row>
    <row r="20" spans="1:15">
      <c r="A20" s="15" t="s">
        <v>31</v>
      </c>
      <c r="B20" s="16" t="s">
        <v>32</v>
      </c>
      <c r="C20" s="17">
        <v>490117.85</v>
      </c>
      <c r="D20" s="12">
        <v>3549.54</v>
      </c>
      <c r="E20" s="12">
        <v>29500.92</v>
      </c>
      <c r="F20" s="12">
        <v>621.41</v>
      </c>
      <c r="G20" s="17">
        <v>776.77</v>
      </c>
      <c r="H20" s="12">
        <v>81610.019999999975</v>
      </c>
      <c r="I20" s="12">
        <v>137851.47999999998</v>
      </c>
      <c r="J20" s="13">
        <f t="shared" si="0"/>
        <v>744027.98999999987</v>
      </c>
      <c r="O20" s="14"/>
    </row>
    <row r="21" spans="1:15">
      <c r="A21" s="15" t="s">
        <v>33</v>
      </c>
      <c r="B21" s="16" t="s">
        <v>34</v>
      </c>
      <c r="C21" s="17">
        <v>4560826.0500000007</v>
      </c>
      <c r="D21" s="12">
        <v>35698.059999999925</v>
      </c>
      <c r="E21" s="17">
        <v>508597.84</v>
      </c>
      <c r="F21" s="12">
        <v>12509.489999999983</v>
      </c>
      <c r="G21" s="17">
        <v>16555.110000000008</v>
      </c>
      <c r="H21" s="17">
        <v>1756266.3900000229</v>
      </c>
      <c r="I21" s="17">
        <v>3335646.2199999997</v>
      </c>
      <c r="J21" s="13">
        <f t="shared" si="0"/>
        <v>10226099.160000023</v>
      </c>
      <c r="O21" s="14"/>
    </row>
    <row r="22" spans="1:15">
      <c r="A22" s="15" t="s">
        <v>35</v>
      </c>
      <c r="B22" s="16" t="s">
        <v>36</v>
      </c>
      <c r="C22" s="17">
        <v>253096.67999999996</v>
      </c>
      <c r="D22" s="12">
        <v>6516.9500000000126</v>
      </c>
      <c r="E22" s="17">
        <v>35560.639999999999</v>
      </c>
      <c r="F22" s="12">
        <v>3467.329999999999</v>
      </c>
      <c r="G22" s="17">
        <v>4334.1499999999996</v>
      </c>
      <c r="H22" s="17">
        <v>19214.210000000006</v>
      </c>
      <c r="I22" s="17">
        <v>6390.510000000002</v>
      </c>
      <c r="J22" s="13">
        <f t="shared" si="0"/>
        <v>328580.47000000003</v>
      </c>
      <c r="O22" s="14"/>
    </row>
    <row r="23" spans="1:15">
      <c r="A23" s="15" t="s">
        <v>37</v>
      </c>
      <c r="B23" s="16" t="s">
        <v>38</v>
      </c>
      <c r="C23" s="17">
        <v>88567.89</v>
      </c>
      <c r="D23" s="12">
        <v>2467.3600000000006</v>
      </c>
      <c r="E23" s="17">
        <v>6628.6399999999994</v>
      </c>
      <c r="F23" s="12">
        <v>118.99</v>
      </c>
      <c r="G23" s="17">
        <v>148.72999999999999</v>
      </c>
      <c r="H23" s="17">
        <v>4067.7800000000007</v>
      </c>
      <c r="I23" s="17">
        <v>0</v>
      </c>
      <c r="J23" s="13">
        <f t="shared" si="0"/>
        <v>101999.39</v>
      </c>
      <c r="O23" s="14"/>
    </row>
    <row r="24" spans="1:15">
      <c r="A24" s="15" t="s">
        <v>39</v>
      </c>
      <c r="B24" s="16" t="s">
        <v>40</v>
      </c>
      <c r="C24" s="17">
        <v>114088.85</v>
      </c>
      <c r="D24" s="12">
        <v>3427.2300000000009</v>
      </c>
      <c r="E24" s="17">
        <v>4428.5200000000004</v>
      </c>
      <c r="F24" s="12">
        <v>118.99</v>
      </c>
      <c r="G24" s="17">
        <v>148.72999999999999</v>
      </c>
      <c r="H24" s="17">
        <v>4301.1400000000003</v>
      </c>
      <c r="I24" s="17">
        <v>3252.92</v>
      </c>
      <c r="J24" s="13">
        <f t="shared" si="0"/>
        <v>129766.38</v>
      </c>
      <c r="O24" s="14"/>
    </row>
    <row r="25" spans="1:15">
      <c r="A25" s="15" t="s">
        <v>41</v>
      </c>
      <c r="B25" s="16" t="s">
        <v>42</v>
      </c>
      <c r="C25" s="17">
        <v>60664.79</v>
      </c>
      <c r="D25" s="12">
        <v>135.88999999999996</v>
      </c>
      <c r="E25" s="17">
        <v>2400.92</v>
      </c>
      <c r="F25" s="12">
        <v>0</v>
      </c>
      <c r="G25" s="17">
        <v>0</v>
      </c>
      <c r="H25" s="17">
        <v>3612.9300000000003</v>
      </c>
      <c r="I25" s="17">
        <v>7000.3299999999981</v>
      </c>
      <c r="J25" s="13">
        <f t="shared" si="0"/>
        <v>73814.86</v>
      </c>
      <c r="O25" s="14"/>
    </row>
    <row r="26" spans="1:15">
      <c r="A26" s="15" t="s">
        <v>43</v>
      </c>
      <c r="B26" s="16" t="s">
        <v>44</v>
      </c>
      <c r="C26" s="17">
        <v>72101.3</v>
      </c>
      <c r="D26" s="12">
        <v>593.34999999999991</v>
      </c>
      <c r="E26" s="17">
        <v>2707.7200000000003</v>
      </c>
      <c r="F26" s="12">
        <v>118.99</v>
      </c>
      <c r="G26" s="17">
        <v>148.72999999999999</v>
      </c>
      <c r="H26" s="17">
        <v>5461.2000000000007</v>
      </c>
      <c r="I26" s="17">
        <v>4336.07</v>
      </c>
      <c r="J26" s="13">
        <f t="shared" si="0"/>
        <v>85467.360000000015</v>
      </c>
      <c r="O26" s="14"/>
    </row>
    <row r="27" spans="1:15">
      <c r="A27" s="15" t="s">
        <v>45</v>
      </c>
      <c r="B27" s="16" t="s">
        <v>46</v>
      </c>
      <c r="C27" s="17">
        <v>316259.56000000006</v>
      </c>
      <c r="D27" s="12">
        <v>6246.1100000000033</v>
      </c>
      <c r="E27" s="17">
        <v>31693.94</v>
      </c>
      <c r="F27" s="12">
        <v>1480.12</v>
      </c>
      <c r="G27" s="17">
        <v>1850.12</v>
      </c>
      <c r="H27" s="17">
        <v>37592.569999999992</v>
      </c>
      <c r="I27" s="17">
        <v>21424.969999999994</v>
      </c>
      <c r="J27" s="13">
        <f t="shared" si="0"/>
        <v>416547.39</v>
      </c>
      <c r="O27" s="14"/>
    </row>
    <row r="28" spans="1:15">
      <c r="A28" s="15" t="s">
        <v>47</v>
      </c>
      <c r="B28" s="16" t="s">
        <v>48</v>
      </c>
      <c r="C28" s="17">
        <v>487727.25</v>
      </c>
      <c r="D28" s="12">
        <v>5937.490000000008</v>
      </c>
      <c r="E28" s="17">
        <v>45896.23</v>
      </c>
      <c r="F28" s="12">
        <v>944.06</v>
      </c>
      <c r="G28" s="17">
        <v>1180.04</v>
      </c>
      <c r="H28" s="17">
        <v>77941.66</v>
      </c>
      <c r="I28" s="17">
        <v>48961.78</v>
      </c>
      <c r="J28" s="13">
        <f t="shared" si="0"/>
        <v>668588.51000000013</v>
      </c>
      <c r="O28" s="14"/>
    </row>
    <row r="29" spans="1:15">
      <c r="A29" s="15" t="s">
        <v>49</v>
      </c>
      <c r="B29" s="16" t="s">
        <v>50</v>
      </c>
      <c r="C29" s="17">
        <v>113181.41999999998</v>
      </c>
      <c r="D29" s="12">
        <v>5251.2900000000027</v>
      </c>
      <c r="E29" s="17">
        <v>11061.42</v>
      </c>
      <c r="F29" s="12">
        <v>1667.78</v>
      </c>
      <c r="G29" s="17">
        <v>2084.7199999999998</v>
      </c>
      <c r="H29" s="17">
        <v>3928.8100000000013</v>
      </c>
      <c r="I29" s="17">
        <v>0</v>
      </c>
      <c r="J29" s="13">
        <f t="shared" si="0"/>
        <v>137175.44</v>
      </c>
      <c r="O29" s="14"/>
    </row>
    <row r="30" spans="1:15">
      <c r="A30" s="15" t="s">
        <v>51</v>
      </c>
      <c r="B30" s="16" t="s">
        <v>52</v>
      </c>
      <c r="C30" s="17">
        <v>1380012.2599999998</v>
      </c>
      <c r="D30" s="12">
        <v>18272.939999999995</v>
      </c>
      <c r="E30" s="17">
        <v>141629.5</v>
      </c>
      <c r="F30" s="12">
        <v>1472.35</v>
      </c>
      <c r="G30" s="17">
        <v>1840.38</v>
      </c>
      <c r="H30" s="17">
        <v>568617.2799999963</v>
      </c>
      <c r="I30" s="17">
        <v>1629556.93</v>
      </c>
      <c r="J30" s="13">
        <f t="shared" si="0"/>
        <v>3741401.6399999959</v>
      </c>
      <c r="O30" s="14"/>
    </row>
    <row r="31" spans="1:15">
      <c r="A31" s="15" t="s">
        <v>53</v>
      </c>
      <c r="B31" s="16" t="s">
        <v>54</v>
      </c>
      <c r="C31" s="17">
        <v>189350.11</v>
      </c>
      <c r="D31" s="12">
        <v>1726.59</v>
      </c>
      <c r="E31" s="17">
        <v>22021.809999999998</v>
      </c>
      <c r="F31" s="12">
        <v>609.14</v>
      </c>
      <c r="G31" s="17">
        <v>761.40000000000009</v>
      </c>
      <c r="H31" s="17">
        <v>35499.189999999988</v>
      </c>
      <c r="I31" s="17">
        <v>155038.93999999994</v>
      </c>
      <c r="J31" s="13">
        <f t="shared" si="0"/>
        <v>405007.17999999993</v>
      </c>
      <c r="O31" s="14"/>
    </row>
    <row r="32" spans="1:15">
      <c r="A32" s="15" t="s">
        <v>55</v>
      </c>
      <c r="B32" s="16" t="s">
        <v>56</v>
      </c>
      <c r="C32" s="17">
        <v>639296.96000000008</v>
      </c>
      <c r="D32" s="12">
        <v>17168.460000000021</v>
      </c>
      <c r="E32" s="17">
        <v>65014.6</v>
      </c>
      <c r="F32" s="12">
        <v>2484.4299999999994</v>
      </c>
      <c r="G32" s="17">
        <v>3105.49</v>
      </c>
      <c r="H32" s="17">
        <v>37162.160000000033</v>
      </c>
      <c r="I32" s="17">
        <v>30720.229999999996</v>
      </c>
      <c r="J32" s="13">
        <f t="shared" si="0"/>
        <v>794952.33000000019</v>
      </c>
      <c r="O32" s="14"/>
    </row>
    <row r="33" spans="1:15">
      <c r="A33" s="15" t="s">
        <v>57</v>
      </c>
      <c r="B33" s="16" t="s">
        <v>58</v>
      </c>
      <c r="C33" s="17">
        <v>243038.1</v>
      </c>
      <c r="D33" s="12">
        <v>2714.82</v>
      </c>
      <c r="E33" s="17">
        <v>28442.770000000004</v>
      </c>
      <c r="F33" s="12">
        <v>246.79000000000002</v>
      </c>
      <c r="G33" s="17">
        <v>308.5</v>
      </c>
      <c r="H33" s="17">
        <v>40978.820000000007</v>
      </c>
      <c r="I33" s="17">
        <v>44423.270000000004</v>
      </c>
      <c r="J33" s="13">
        <f t="shared" si="0"/>
        <v>360153.07</v>
      </c>
      <c r="O33" s="14"/>
    </row>
    <row r="34" spans="1:15">
      <c r="A34" s="15" t="s">
        <v>59</v>
      </c>
      <c r="B34" s="16" t="s">
        <v>60</v>
      </c>
      <c r="C34" s="17">
        <v>107389.90999999999</v>
      </c>
      <c r="D34" s="12">
        <v>2651.2900000000009</v>
      </c>
      <c r="E34" s="17">
        <v>3577.63</v>
      </c>
      <c r="F34" s="12">
        <v>114.46</v>
      </c>
      <c r="G34" s="17">
        <v>143.07</v>
      </c>
      <c r="H34" s="17">
        <v>2954.51</v>
      </c>
      <c r="I34" s="17">
        <v>0</v>
      </c>
      <c r="J34" s="13">
        <f t="shared" si="0"/>
        <v>116830.87</v>
      </c>
      <c r="O34" s="14"/>
    </row>
    <row r="35" spans="1:15">
      <c r="A35" s="15" t="s">
        <v>61</v>
      </c>
      <c r="B35" s="16" t="s">
        <v>62</v>
      </c>
      <c r="C35" s="17">
        <v>253416.3</v>
      </c>
      <c r="D35" s="12">
        <v>4296.6899999999987</v>
      </c>
      <c r="E35" s="17">
        <v>33283.980000000003</v>
      </c>
      <c r="F35" s="12">
        <v>247.10000000000002</v>
      </c>
      <c r="G35" s="17">
        <v>308.89</v>
      </c>
      <c r="H35" s="17">
        <v>33745.530000000006</v>
      </c>
      <c r="I35" s="17">
        <v>47098.250000000007</v>
      </c>
      <c r="J35" s="13">
        <f t="shared" si="0"/>
        <v>372396.74</v>
      </c>
      <c r="O35" s="14"/>
    </row>
    <row r="36" spans="1:15">
      <c r="A36" s="15" t="s">
        <v>63</v>
      </c>
      <c r="B36" s="16" t="s">
        <v>64</v>
      </c>
      <c r="C36" s="17">
        <v>77769.5</v>
      </c>
      <c r="D36" s="12">
        <v>2572.3700000000013</v>
      </c>
      <c r="E36" s="17">
        <v>7049.86</v>
      </c>
      <c r="F36" s="12">
        <v>1052.9399999999998</v>
      </c>
      <c r="G36" s="17">
        <v>1316.17</v>
      </c>
      <c r="H36" s="17">
        <v>2387.9099999999994</v>
      </c>
      <c r="I36" s="17">
        <v>344.50999999999976</v>
      </c>
      <c r="J36" s="13">
        <f t="shared" si="0"/>
        <v>92493.26</v>
      </c>
      <c r="O36" s="14"/>
    </row>
    <row r="37" spans="1:15">
      <c r="A37" s="15" t="s">
        <v>65</v>
      </c>
      <c r="B37" s="16" t="s">
        <v>66</v>
      </c>
      <c r="C37" s="17">
        <v>60653.03</v>
      </c>
      <c r="D37" s="12">
        <v>1469.8999999999996</v>
      </c>
      <c r="E37" s="17">
        <v>7511.25</v>
      </c>
      <c r="F37" s="12">
        <v>987.2</v>
      </c>
      <c r="G37" s="17">
        <v>1234</v>
      </c>
      <c r="H37" s="17">
        <v>1240.46</v>
      </c>
      <c r="I37" s="17">
        <v>3311.8099999999995</v>
      </c>
      <c r="J37" s="13">
        <f t="shared" si="0"/>
        <v>76407.649999999994</v>
      </c>
      <c r="O37" s="14"/>
    </row>
    <row r="38" spans="1:15">
      <c r="A38" s="15" t="s">
        <v>67</v>
      </c>
      <c r="B38" s="16" t="s">
        <v>68</v>
      </c>
      <c r="C38" s="17">
        <v>7870.42</v>
      </c>
      <c r="D38" s="12">
        <v>0</v>
      </c>
      <c r="E38" s="17">
        <v>0</v>
      </c>
      <c r="F38" s="12">
        <v>0</v>
      </c>
      <c r="G38" s="17">
        <v>0</v>
      </c>
      <c r="H38" s="17">
        <v>0</v>
      </c>
      <c r="I38" s="17">
        <v>0</v>
      </c>
      <c r="J38" s="13">
        <f t="shared" si="0"/>
        <v>7870.42</v>
      </c>
      <c r="O38" s="14"/>
    </row>
    <row r="39" spans="1:15">
      <c r="A39" s="15" t="s">
        <v>69</v>
      </c>
      <c r="B39" s="16" t="s">
        <v>70</v>
      </c>
      <c r="C39" s="17">
        <v>8413.89</v>
      </c>
      <c r="D39" s="12">
        <v>57.69</v>
      </c>
      <c r="E39" s="17">
        <v>0</v>
      </c>
      <c r="F39" s="12">
        <v>0</v>
      </c>
      <c r="G39" s="17">
        <v>0</v>
      </c>
      <c r="H39" s="17">
        <v>147.44999999999999</v>
      </c>
      <c r="I39" s="17">
        <v>0</v>
      </c>
      <c r="J39" s="13">
        <f t="shared" si="0"/>
        <v>8619.0300000000007</v>
      </c>
      <c r="O39" s="14"/>
    </row>
    <row r="40" spans="1:15">
      <c r="A40" s="15" t="s">
        <v>71</v>
      </c>
      <c r="B40" s="16" t="s">
        <v>72</v>
      </c>
      <c r="C40" s="17">
        <v>842790.32000000007</v>
      </c>
      <c r="D40" s="12">
        <v>7965.6600000000035</v>
      </c>
      <c r="E40" s="17">
        <v>94670.9</v>
      </c>
      <c r="F40" s="12">
        <v>1811.61</v>
      </c>
      <c r="G40" s="17">
        <v>2264.46</v>
      </c>
      <c r="H40" s="17">
        <v>108238.08999999989</v>
      </c>
      <c r="I40" s="17">
        <v>118653.69000000002</v>
      </c>
      <c r="J40" s="13">
        <f t="shared" si="0"/>
        <v>1176394.73</v>
      </c>
      <c r="O40" s="14"/>
    </row>
    <row r="41" spans="1:15">
      <c r="A41" s="15" t="s">
        <v>73</v>
      </c>
      <c r="B41" s="16" t="s">
        <v>74</v>
      </c>
      <c r="C41" s="17">
        <v>706223.22</v>
      </c>
      <c r="D41" s="12">
        <v>10335.280000000012</v>
      </c>
      <c r="E41" s="17">
        <v>137106.28</v>
      </c>
      <c r="F41" s="12">
        <v>3567.8199999999974</v>
      </c>
      <c r="G41" s="17">
        <v>4459.7199999999993</v>
      </c>
      <c r="H41" s="17">
        <v>293561.08999999863</v>
      </c>
      <c r="I41" s="17">
        <v>265878.47000000003</v>
      </c>
      <c r="J41" s="13">
        <f t="shared" si="0"/>
        <v>1421131.8799999985</v>
      </c>
      <c r="O41" s="14"/>
    </row>
    <row r="42" spans="1:15">
      <c r="A42" s="15" t="s">
        <v>75</v>
      </c>
      <c r="B42" s="16" t="s">
        <v>76</v>
      </c>
      <c r="C42" s="17">
        <v>23847.239999999998</v>
      </c>
      <c r="D42" s="12">
        <v>51.61</v>
      </c>
      <c r="E42" s="17">
        <v>1058.92</v>
      </c>
      <c r="F42" s="12">
        <v>0</v>
      </c>
      <c r="G42" s="17">
        <v>0</v>
      </c>
      <c r="H42" s="17">
        <v>0</v>
      </c>
      <c r="I42" s="17">
        <v>0</v>
      </c>
      <c r="J42" s="13">
        <f t="shared" si="0"/>
        <v>24957.769999999997</v>
      </c>
      <c r="O42" s="14"/>
    </row>
    <row r="43" spans="1:15">
      <c r="A43" s="15" t="s">
        <v>77</v>
      </c>
      <c r="B43" s="16" t="s">
        <v>78</v>
      </c>
      <c r="C43" s="17">
        <v>628187.74</v>
      </c>
      <c r="D43" s="12">
        <v>5135.3300000000054</v>
      </c>
      <c r="E43" s="17">
        <v>59109.59</v>
      </c>
      <c r="F43" s="12">
        <v>1823.9899999999998</v>
      </c>
      <c r="G43" s="12">
        <v>2279.9299999999998</v>
      </c>
      <c r="H43" s="17">
        <v>135603.26</v>
      </c>
      <c r="I43" s="17">
        <v>425103.4800000001</v>
      </c>
      <c r="J43" s="13">
        <f t="shared" si="0"/>
        <v>1257243.32</v>
      </c>
      <c r="O43" s="14"/>
    </row>
    <row r="44" spans="1:15">
      <c r="A44" s="15" t="s">
        <v>79</v>
      </c>
      <c r="B44" s="16" t="s">
        <v>80</v>
      </c>
      <c r="C44" s="17">
        <v>199409.84</v>
      </c>
      <c r="D44" s="12">
        <v>1715.6200000000006</v>
      </c>
      <c r="E44" s="17">
        <v>32949.379999999997</v>
      </c>
      <c r="F44" s="12">
        <v>607.41</v>
      </c>
      <c r="G44" s="12">
        <v>759.23</v>
      </c>
      <c r="H44" s="17">
        <v>50731.039999999994</v>
      </c>
      <c r="I44" s="17">
        <v>44670.26999999999</v>
      </c>
      <c r="J44" s="13">
        <f t="shared" si="0"/>
        <v>330842.79000000004</v>
      </c>
      <c r="O44" s="14"/>
    </row>
    <row r="45" spans="1:15">
      <c r="A45" s="15" t="s">
        <v>81</v>
      </c>
      <c r="B45" s="16" t="s">
        <v>82</v>
      </c>
      <c r="C45" s="17">
        <v>41054.33</v>
      </c>
      <c r="D45" s="12">
        <v>384.04</v>
      </c>
      <c r="E45" s="17">
        <v>6379.37</v>
      </c>
      <c r="F45" s="12">
        <v>237.98</v>
      </c>
      <c r="G45" s="12">
        <v>297.45999999999998</v>
      </c>
      <c r="H45" s="17">
        <v>2581.2600000000002</v>
      </c>
      <c r="I45" s="17">
        <v>0</v>
      </c>
      <c r="J45" s="13">
        <f t="shared" si="0"/>
        <v>50934.44000000001</v>
      </c>
      <c r="O45" s="14"/>
    </row>
    <row r="46" spans="1:15">
      <c r="A46" s="18" t="s">
        <v>83</v>
      </c>
      <c r="B46" s="19" t="s">
        <v>84</v>
      </c>
      <c r="C46" s="17">
        <v>63901.760000000002</v>
      </c>
      <c r="D46" s="12">
        <v>2255.0299999999988</v>
      </c>
      <c r="E46" s="17">
        <v>7091.79</v>
      </c>
      <c r="F46" s="12">
        <v>59.49</v>
      </c>
      <c r="G46" s="12">
        <v>74.37</v>
      </c>
      <c r="H46" s="17">
        <v>2591.2399999999998</v>
      </c>
      <c r="I46" s="17">
        <v>0</v>
      </c>
      <c r="J46" s="13">
        <f t="shared" si="0"/>
        <v>75973.680000000008</v>
      </c>
      <c r="O46" s="14"/>
    </row>
    <row r="47" spans="1:15">
      <c r="A47" s="18" t="s">
        <v>85</v>
      </c>
      <c r="B47" s="19" t="s">
        <v>86</v>
      </c>
      <c r="C47" s="17">
        <v>5219.34</v>
      </c>
      <c r="D47" s="12">
        <v>363.64000000000004</v>
      </c>
      <c r="E47" s="17">
        <v>0</v>
      </c>
      <c r="F47" s="12">
        <v>0</v>
      </c>
      <c r="G47" s="12">
        <v>0</v>
      </c>
      <c r="H47" s="17">
        <v>0</v>
      </c>
      <c r="I47" s="17">
        <v>0</v>
      </c>
      <c r="J47" s="13">
        <f t="shared" si="0"/>
        <v>5582.9800000000005</v>
      </c>
      <c r="O47" s="14"/>
    </row>
    <row r="48" spans="1:15">
      <c r="A48" s="18" t="s">
        <v>87</v>
      </c>
      <c r="B48" s="19" t="s">
        <v>88</v>
      </c>
      <c r="C48" s="20">
        <v>12872.02</v>
      </c>
      <c r="D48" s="12">
        <v>896.3399999999998</v>
      </c>
      <c r="E48" s="17">
        <v>1398.52</v>
      </c>
      <c r="F48" s="12">
        <v>385.46000000000004</v>
      </c>
      <c r="G48" s="12">
        <v>481.80999999999995</v>
      </c>
      <c r="H48" s="17">
        <v>384.40999999999997</v>
      </c>
      <c r="I48" s="17">
        <v>50.090000000000032</v>
      </c>
      <c r="J48" s="13">
        <f t="shared" si="0"/>
        <v>16468.650000000001</v>
      </c>
      <c r="O48" s="14"/>
    </row>
    <row r="49" spans="1:15">
      <c r="A49" s="18" t="s">
        <v>89</v>
      </c>
      <c r="B49" s="19" t="s">
        <v>90</v>
      </c>
      <c r="C49" s="20">
        <v>61371.570000000007</v>
      </c>
      <c r="D49" s="12">
        <v>1606.1899999999996</v>
      </c>
      <c r="E49" s="17">
        <v>5732.88</v>
      </c>
      <c r="F49" s="12">
        <v>189.1</v>
      </c>
      <c r="G49" s="12">
        <v>236.38</v>
      </c>
      <c r="H49" s="17">
        <v>1531.36</v>
      </c>
      <c r="I49" s="17">
        <v>883.56000000000017</v>
      </c>
      <c r="J49" s="13">
        <f t="shared" si="0"/>
        <v>71551.040000000023</v>
      </c>
      <c r="O49" s="14"/>
    </row>
    <row r="50" spans="1:15">
      <c r="A50" s="18" t="s">
        <v>91</v>
      </c>
      <c r="B50" s="19" t="s">
        <v>92</v>
      </c>
      <c r="C50" s="20">
        <v>259180.03999999998</v>
      </c>
      <c r="D50" s="12">
        <v>218.31</v>
      </c>
      <c r="E50" s="17">
        <v>920.81999999999994</v>
      </c>
      <c r="F50" s="12">
        <v>0</v>
      </c>
      <c r="G50" s="12">
        <v>0</v>
      </c>
      <c r="H50" s="17">
        <v>119.77000000000001</v>
      </c>
      <c r="I50" s="17">
        <v>14590.39</v>
      </c>
      <c r="J50" s="13">
        <f t="shared" si="0"/>
        <v>275029.32999999996</v>
      </c>
      <c r="O50" s="14"/>
    </row>
    <row r="51" spans="1:15">
      <c r="A51" s="21" t="s">
        <v>93</v>
      </c>
      <c r="B51" s="22" t="s">
        <v>94</v>
      </c>
      <c r="C51" s="20">
        <v>37002.47</v>
      </c>
      <c r="D51" s="12">
        <v>1904.7099999999994</v>
      </c>
      <c r="E51" s="17">
        <v>2504.16</v>
      </c>
      <c r="F51" s="12">
        <v>0</v>
      </c>
      <c r="G51" s="12">
        <v>0</v>
      </c>
      <c r="H51" s="17">
        <v>649.12999999999988</v>
      </c>
      <c r="I51" s="17">
        <v>0</v>
      </c>
      <c r="J51" s="13">
        <f t="shared" si="0"/>
        <v>42060.469999999994</v>
      </c>
      <c r="O51" s="14"/>
    </row>
    <row r="52" spans="1:15">
      <c r="A52" s="21" t="s">
        <v>95</v>
      </c>
      <c r="B52" s="23" t="s">
        <v>96</v>
      </c>
      <c r="C52" s="20">
        <v>64537.279999999999</v>
      </c>
      <c r="D52" s="12">
        <v>301.21000000000004</v>
      </c>
      <c r="E52" s="17">
        <v>5737.83</v>
      </c>
      <c r="F52" s="12">
        <v>127.49</v>
      </c>
      <c r="G52" s="12">
        <v>159.35</v>
      </c>
      <c r="H52" s="17">
        <v>4467.04</v>
      </c>
      <c r="I52" s="17">
        <v>5733.6000000000013</v>
      </c>
      <c r="J52" s="13">
        <f t="shared" si="0"/>
        <v>81063.8</v>
      </c>
      <c r="O52" s="14"/>
    </row>
    <row r="53" spans="1:15">
      <c r="A53" s="18" t="s">
        <v>97</v>
      </c>
      <c r="B53" s="19" t="s">
        <v>98</v>
      </c>
      <c r="C53" s="20">
        <v>51555.510000000009</v>
      </c>
      <c r="D53" s="12">
        <v>143.84</v>
      </c>
      <c r="E53" s="17">
        <v>2869</v>
      </c>
      <c r="F53" s="12">
        <v>118.99</v>
      </c>
      <c r="G53" s="12">
        <v>148.72999999999999</v>
      </c>
      <c r="H53" s="17">
        <v>1445.4899999999996</v>
      </c>
      <c r="I53" s="17">
        <v>3250.33</v>
      </c>
      <c r="J53" s="13">
        <f t="shared" si="0"/>
        <v>59531.890000000007</v>
      </c>
      <c r="O53" s="14"/>
    </row>
    <row r="54" spans="1:15">
      <c r="A54" s="18" t="s">
        <v>99</v>
      </c>
      <c r="B54" s="19" t="s">
        <v>100</v>
      </c>
      <c r="C54" s="20">
        <v>160096.06</v>
      </c>
      <c r="D54" s="12">
        <v>1929.0299999999995</v>
      </c>
      <c r="E54" s="17">
        <v>13611.28</v>
      </c>
      <c r="F54" s="12">
        <v>362.34</v>
      </c>
      <c r="G54" s="12">
        <v>452.9</v>
      </c>
      <c r="H54" s="17">
        <v>34570.900000000009</v>
      </c>
      <c r="I54" s="17">
        <v>76900.869999999981</v>
      </c>
      <c r="J54" s="13">
        <f t="shared" si="0"/>
        <v>287923.38</v>
      </c>
      <c r="O54" s="14"/>
    </row>
    <row r="55" spans="1:15">
      <c r="A55" s="18" t="s">
        <v>101</v>
      </c>
      <c r="B55" s="19" t="s">
        <v>102</v>
      </c>
      <c r="C55" s="20">
        <v>5162.3099999999995</v>
      </c>
      <c r="D55" s="12">
        <v>71.64</v>
      </c>
      <c r="E55" s="17">
        <v>626.78</v>
      </c>
      <c r="F55" s="12">
        <v>0</v>
      </c>
      <c r="G55" s="12">
        <v>0</v>
      </c>
      <c r="H55" s="17">
        <v>17456.730000000003</v>
      </c>
      <c r="I55" s="17">
        <v>0</v>
      </c>
      <c r="J55" s="13">
        <f t="shared" si="0"/>
        <v>23317.460000000003</v>
      </c>
      <c r="O55" s="14"/>
    </row>
    <row r="56" spans="1:15">
      <c r="A56" s="18" t="s">
        <v>103</v>
      </c>
      <c r="B56" s="19" t="s">
        <v>104</v>
      </c>
      <c r="C56" s="20">
        <v>40019.68</v>
      </c>
      <c r="D56" s="12">
        <v>1270.78</v>
      </c>
      <c r="E56" s="17">
        <v>1837.88</v>
      </c>
      <c r="F56" s="12">
        <v>133.22999999999999</v>
      </c>
      <c r="G56" s="12">
        <v>166.55</v>
      </c>
      <c r="H56" s="17">
        <v>394.95</v>
      </c>
      <c r="I56" s="17">
        <v>0</v>
      </c>
      <c r="J56" s="13">
        <f t="shared" si="0"/>
        <v>43823.07</v>
      </c>
      <c r="O56" s="14"/>
    </row>
    <row r="57" spans="1:15">
      <c r="A57" s="24" t="s">
        <v>105</v>
      </c>
      <c r="B57" s="25" t="s">
        <v>106</v>
      </c>
      <c r="C57" s="20">
        <v>54461.609999999986</v>
      </c>
      <c r="D57" s="12">
        <v>1548.6999999999998</v>
      </c>
      <c r="E57" s="17">
        <v>7466.9</v>
      </c>
      <c r="F57" s="12">
        <v>383.43</v>
      </c>
      <c r="G57" s="12">
        <v>479.31000000000006</v>
      </c>
      <c r="H57" s="17">
        <v>6188.8799999999992</v>
      </c>
      <c r="I57" s="17">
        <v>4137.74</v>
      </c>
      <c r="J57" s="13">
        <f t="shared" si="0"/>
        <v>74666.569999999992</v>
      </c>
      <c r="O57" s="14"/>
    </row>
    <row r="58" spans="1:15">
      <c r="A58" s="24" t="s">
        <v>107</v>
      </c>
      <c r="B58" s="23" t="s">
        <v>108</v>
      </c>
      <c r="C58" s="20">
        <v>27431.82</v>
      </c>
      <c r="D58" s="12">
        <v>973.10000000000014</v>
      </c>
      <c r="E58" s="17">
        <v>1540.42</v>
      </c>
      <c r="F58" s="12">
        <v>118.99</v>
      </c>
      <c r="G58" s="12">
        <v>148.72999999999999</v>
      </c>
      <c r="H58" s="17">
        <v>3011.7799999999997</v>
      </c>
      <c r="I58" s="17">
        <v>1056.1300000000001</v>
      </c>
      <c r="J58" s="13">
        <f t="shared" si="0"/>
        <v>34280.969999999994</v>
      </c>
      <c r="O58" s="14"/>
    </row>
    <row r="59" spans="1:15">
      <c r="A59" s="26" t="s">
        <v>109</v>
      </c>
      <c r="B59" s="27" t="s">
        <v>110</v>
      </c>
      <c r="C59" s="20">
        <v>493451.15999999992</v>
      </c>
      <c r="D59" s="12">
        <v>11031.290000000014</v>
      </c>
      <c r="E59" s="17">
        <v>49388.46</v>
      </c>
      <c r="F59" s="12">
        <v>985.95</v>
      </c>
      <c r="G59" s="12">
        <v>1232.4100000000001</v>
      </c>
      <c r="H59" s="17">
        <v>24858.040000000015</v>
      </c>
      <c r="I59" s="17">
        <v>52422.879999999997</v>
      </c>
      <c r="J59" s="13">
        <f t="shared" si="0"/>
        <v>633370.18999999994</v>
      </c>
      <c r="O59" s="14"/>
    </row>
    <row r="60" spans="1:15">
      <c r="A60" s="28" t="s">
        <v>111</v>
      </c>
      <c r="B60" s="29" t="s">
        <v>112</v>
      </c>
      <c r="C60" s="20">
        <v>58604.78</v>
      </c>
      <c r="D60" s="12">
        <v>1855.0799999999997</v>
      </c>
      <c r="E60" s="17">
        <v>4979.16</v>
      </c>
      <c r="F60" s="12">
        <v>315.95999999999998</v>
      </c>
      <c r="G60" s="12">
        <v>394.96000000000004</v>
      </c>
      <c r="H60" s="17">
        <v>3451.63</v>
      </c>
      <c r="I60" s="17">
        <v>779.34000000000015</v>
      </c>
      <c r="J60" s="13">
        <f t="shared" si="0"/>
        <v>70380.910000000018</v>
      </c>
      <c r="O60" s="14"/>
    </row>
    <row r="61" spans="1:15">
      <c r="A61" s="30" t="s">
        <v>113</v>
      </c>
      <c r="B61" s="27" t="s">
        <v>114</v>
      </c>
      <c r="C61" s="20">
        <v>210206.84999999998</v>
      </c>
      <c r="D61" s="12">
        <v>4854.7900000000036</v>
      </c>
      <c r="E61" s="17">
        <v>25455.65</v>
      </c>
      <c r="F61" s="12">
        <v>1756.55</v>
      </c>
      <c r="G61" s="12">
        <v>2195.5500000000002</v>
      </c>
      <c r="H61" s="17">
        <v>24630.600000000013</v>
      </c>
      <c r="I61" s="17">
        <v>41194.939999999995</v>
      </c>
      <c r="J61" s="13">
        <f t="shared" si="0"/>
        <v>310294.93</v>
      </c>
      <c r="O61" s="14"/>
    </row>
    <row r="62" spans="1:15">
      <c r="A62" s="16" t="s">
        <v>115</v>
      </c>
      <c r="B62" s="27" t="s">
        <v>116</v>
      </c>
      <c r="C62" s="20">
        <v>62204.159999999989</v>
      </c>
      <c r="D62" s="12">
        <v>696.17999999999984</v>
      </c>
      <c r="E62" s="17">
        <v>12697.2</v>
      </c>
      <c r="F62" s="12">
        <v>0</v>
      </c>
      <c r="G62" s="12">
        <v>0</v>
      </c>
      <c r="H62" s="17">
        <v>11262.309999999998</v>
      </c>
      <c r="I62" s="17">
        <v>18022.29</v>
      </c>
      <c r="J62" s="13">
        <f t="shared" si="0"/>
        <v>104882.13999999998</v>
      </c>
      <c r="O62" s="14"/>
    </row>
    <row r="63" spans="1:15">
      <c r="A63" s="16" t="s">
        <v>117</v>
      </c>
      <c r="B63" s="27" t="s">
        <v>118</v>
      </c>
      <c r="C63" s="17">
        <v>5802.8799999999992</v>
      </c>
      <c r="D63" s="12">
        <v>219.26000000000002</v>
      </c>
      <c r="E63" s="17">
        <v>1051.75</v>
      </c>
      <c r="F63" s="12">
        <v>118.99</v>
      </c>
      <c r="G63" s="12">
        <v>148.72999999999999</v>
      </c>
      <c r="H63" s="17">
        <v>571.78</v>
      </c>
      <c r="I63" s="17">
        <v>0</v>
      </c>
      <c r="J63" s="13">
        <f t="shared" si="0"/>
        <v>7913.3899999999985</v>
      </c>
      <c r="O63" s="14"/>
    </row>
    <row r="64" spans="1:15">
      <c r="A64" s="31" t="s">
        <v>119</v>
      </c>
      <c r="B64" s="27" t="s">
        <v>120</v>
      </c>
      <c r="C64" s="20">
        <v>0</v>
      </c>
      <c r="D64" s="12">
        <v>0</v>
      </c>
      <c r="E64" s="17">
        <v>0</v>
      </c>
      <c r="F64" s="12">
        <v>0</v>
      </c>
      <c r="G64" s="12">
        <v>0</v>
      </c>
      <c r="H64" s="17">
        <v>0</v>
      </c>
      <c r="I64" s="17">
        <v>0</v>
      </c>
      <c r="J64" s="13">
        <f t="shared" si="0"/>
        <v>0</v>
      </c>
      <c r="O64" s="14"/>
    </row>
    <row r="65" spans="1:15">
      <c r="A65" s="31" t="s">
        <v>121</v>
      </c>
      <c r="B65" s="27" t="s">
        <v>122</v>
      </c>
      <c r="C65" s="20">
        <v>41147.910000000003</v>
      </c>
      <c r="D65" s="12">
        <v>31.179999999999996</v>
      </c>
      <c r="E65" s="17">
        <v>0</v>
      </c>
      <c r="F65" s="12">
        <v>0</v>
      </c>
      <c r="G65" s="12">
        <v>0</v>
      </c>
      <c r="H65" s="17">
        <v>311.26</v>
      </c>
      <c r="I65" s="17">
        <v>0</v>
      </c>
      <c r="J65" s="13">
        <f t="shared" si="0"/>
        <v>41490.350000000006</v>
      </c>
      <c r="O65" s="14"/>
    </row>
    <row r="66" spans="1:15">
      <c r="A66" s="31" t="s">
        <v>123</v>
      </c>
      <c r="B66" s="27" t="s">
        <v>124</v>
      </c>
      <c r="C66" s="20">
        <v>35521.649999999994</v>
      </c>
      <c r="D66" s="12">
        <v>437.70000000000005</v>
      </c>
      <c r="E66" s="17">
        <v>0</v>
      </c>
      <c r="F66" s="12">
        <v>0</v>
      </c>
      <c r="G66" s="12">
        <v>0</v>
      </c>
      <c r="H66" s="17">
        <v>4766.59</v>
      </c>
      <c r="I66" s="17">
        <v>0</v>
      </c>
      <c r="J66" s="13">
        <f t="shared" si="0"/>
        <v>40725.939999999988</v>
      </c>
      <c r="O66" s="14"/>
    </row>
    <row r="67" spans="1:15">
      <c r="A67" s="31" t="s">
        <v>125</v>
      </c>
      <c r="B67" s="32" t="s">
        <v>126</v>
      </c>
      <c r="C67" s="20">
        <v>44966.789999999994</v>
      </c>
      <c r="D67" s="12">
        <v>146.12</v>
      </c>
      <c r="E67" s="17">
        <v>3288</v>
      </c>
      <c r="F67" s="12">
        <v>0</v>
      </c>
      <c r="G67" s="12">
        <v>0</v>
      </c>
      <c r="H67" s="17">
        <v>2118</v>
      </c>
      <c r="I67" s="17">
        <v>0</v>
      </c>
      <c r="J67" s="13">
        <f t="shared" si="0"/>
        <v>50518.909999999996</v>
      </c>
      <c r="O67" s="14"/>
    </row>
    <row r="68" spans="1:15" ht="15.75" thickBot="1">
      <c r="A68" s="31" t="s">
        <v>127</v>
      </c>
      <c r="B68" s="33" t="s">
        <v>128</v>
      </c>
      <c r="C68" s="20">
        <v>8740.5499999999993</v>
      </c>
      <c r="D68" s="17">
        <v>525.6400000000001</v>
      </c>
      <c r="E68" s="17">
        <v>892.37999999999988</v>
      </c>
      <c r="F68" s="17">
        <v>118.99</v>
      </c>
      <c r="G68" s="17">
        <v>148.72999999999999</v>
      </c>
      <c r="H68" s="17">
        <v>0</v>
      </c>
      <c r="I68" s="17">
        <v>0</v>
      </c>
      <c r="J68" s="13">
        <f t="shared" si="0"/>
        <v>10426.289999999997</v>
      </c>
      <c r="O68" s="14"/>
    </row>
    <row r="69" spans="1:15" ht="15.75" thickBot="1">
      <c r="A69" s="31" t="s">
        <v>129</v>
      </c>
      <c r="B69" s="33" t="s">
        <v>130</v>
      </c>
      <c r="C69" s="34">
        <v>0</v>
      </c>
      <c r="D69" s="35">
        <v>229.17</v>
      </c>
      <c r="E69" s="35">
        <v>0</v>
      </c>
      <c r="F69" s="35">
        <v>0</v>
      </c>
      <c r="G69" s="35">
        <v>0</v>
      </c>
      <c r="H69" s="36">
        <v>50.570000000000007</v>
      </c>
      <c r="I69" s="2">
        <v>0</v>
      </c>
      <c r="J69" s="37">
        <f t="shared" si="0"/>
        <v>279.74</v>
      </c>
      <c r="O69" s="14"/>
    </row>
    <row r="70" spans="1:15" ht="15.75" thickBot="1">
      <c r="A70" s="38"/>
      <c r="B70" s="38" t="s">
        <v>131</v>
      </c>
      <c r="C70" s="39">
        <v>16038478.91</v>
      </c>
      <c r="D70" s="40">
        <v>204946.39</v>
      </c>
      <c r="E70" s="41">
        <v>1671588.8399999999</v>
      </c>
      <c r="F70" s="42">
        <v>45565.359999999971</v>
      </c>
      <c r="G70" s="43">
        <v>57874.310000000027</v>
      </c>
      <c r="H70" s="44">
        <v>3697802.3400000175</v>
      </c>
      <c r="I70" s="45">
        <v>6875007.5799999973</v>
      </c>
      <c r="J70" s="46">
        <f t="shared" si="0"/>
        <v>28591263.730000015</v>
      </c>
      <c r="O70" s="14"/>
    </row>
    <row r="71" spans="1:15">
      <c r="A71" s="1"/>
      <c r="B71" s="1"/>
      <c r="C71" s="2"/>
      <c r="D71" s="1"/>
      <c r="E71" s="2"/>
      <c r="F71" s="2"/>
      <c r="G71" s="2"/>
      <c r="H71" s="2"/>
      <c r="I71" s="2"/>
      <c r="J71" s="3"/>
    </row>
    <row r="72" spans="1:15">
      <c r="A72" s="1"/>
      <c r="B72" s="1"/>
      <c r="C72" s="2"/>
      <c r="D72" s="2"/>
      <c r="E72" s="2"/>
      <c r="F72" s="2"/>
      <c r="G72" s="2"/>
      <c r="H72" s="2"/>
      <c r="I72" s="2"/>
      <c r="J72" s="2"/>
    </row>
    <row r="73" spans="1:15">
      <c r="A73" s="1"/>
      <c r="B73" s="1"/>
      <c r="C73" s="2"/>
      <c r="D73" s="2"/>
      <c r="E73" s="2"/>
      <c r="F73" s="2"/>
      <c r="G73" s="2"/>
      <c r="H73" s="2"/>
      <c r="I73" s="2"/>
      <c r="J73" s="48"/>
    </row>
    <row r="74" spans="1:15">
      <c r="A74" s="1"/>
      <c r="B74" s="1"/>
      <c r="C74" s="2"/>
      <c r="D74" s="2"/>
      <c r="E74" s="2"/>
      <c r="F74" s="2"/>
      <c r="G74" s="2"/>
      <c r="H74" s="2"/>
      <c r="I74" s="2"/>
      <c r="J74" s="3"/>
    </row>
    <row r="75" spans="1:15">
      <c r="A75" s="1"/>
      <c r="B75" s="1"/>
      <c r="C75" s="2"/>
      <c r="D75" s="2"/>
      <c r="E75" s="2"/>
      <c r="F75" s="2"/>
      <c r="G75" s="2"/>
      <c r="H75" s="2"/>
      <c r="I75" s="2" t="s">
        <v>132</v>
      </c>
      <c r="J75" s="3"/>
    </row>
    <row r="76" spans="1:15">
      <c r="E76" s="49"/>
      <c r="I76" s="47" t="s">
        <v>133</v>
      </c>
      <c r="J76" s="48"/>
    </row>
  </sheetData>
  <mergeCells count="1">
    <mergeCell ref="D4:J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0A5EE-8791-41E8-95C9-80E50FCE0BC8}">
  <dimension ref="A2:O78"/>
  <sheetViews>
    <sheetView topLeftCell="A52" workbookViewId="0">
      <selection activeCell="M71" sqref="M71:N74"/>
    </sheetView>
  </sheetViews>
  <sheetFormatPr defaultRowHeight="15"/>
  <cols>
    <col min="1" max="1" width="5.140625" customWidth="1"/>
    <col min="2" max="2" width="17.7109375" customWidth="1"/>
    <col min="3" max="3" width="12.5703125" style="50" customWidth="1"/>
    <col min="4" max="4" width="12.5703125" style="47" hidden="1" customWidth="1"/>
    <col min="5" max="5" width="13.28515625" style="47" hidden="1" customWidth="1"/>
    <col min="6" max="6" width="11.85546875" style="47" customWidth="1"/>
    <col min="7" max="7" width="10.85546875" style="47" customWidth="1"/>
    <col min="8" max="8" width="10.7109375" style="47" customWidth="1"/>
    <col min="9" max="9" width="9.85546875" style="47" customWidth="1"/>
    <col min="10" max="10" width="10.7109375" style="47" customWidth="1"/>
    <col min="11" max="12" width="11.85546875" style="50" customWidth="1"/>
    <col min="13" max="13" width="11.140625" style="47" customWidth="1"/>
    <col min="14" max="14" width="12.7109375" style="47" customWidth="1"/>
    <col min="15" max="15" width="13.42578125" customWidth="1"/>
  </cols>
  <sheetData>
    <row r="2" spans="1: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5.75" thickBot="1">
      <c r="A3" s="1" t="s">
        <v>0</v>
      </c>
      <c r="B3" s="1"/>
      <c r="C3" s="3" t="s">
        <v>223</v>
      </c>
      <c r="D3" s="2"/>
      <c r="E3" s="3" t="s">
        <v>202</v>
      </c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thickBot="1">
      <c r="A4" s="4" t="s">
        <v>1</v>
      </c>
      <c r="B4" s="5" t="s">
        <v>2</v>
      </c>
      <c r="C4" s="6"/>
      <c r="D4" s="81"/>
      <c r="E4" s="81"/>
      <c r="F4" s="81"/>
      <c r="G4" s="81"/>
      <c r="H4" s="81"/>
      <c r="I4" s="81"/>
      <c r="J4" s="81"/>
      <c r="K4" s="82"/>
      <c r="L4" s="82"/>
      <c r="M4" s="82"/>
      <c r="N4" s="82"/>
      <c r="O4" s="83"/>
    </row>
    <row r="5" spans="1:15" ht="44.25" customHeight="1" thickBot="1">
      <c r="A5" s="7"/>
      <c r="B5" s="7"/>
      <c r="C5" s="8" t="s">
        <v>213</v>
      </c>
      <c r="D5" s="8" t="s">
        <v>187</v>
      </c>
      <c r="E5" s="9" t="s">
        <v>197</v>
      </c>
      <c r="F5" s="8" t="s">
        <v>219</v>
      </c>
      <c r="G5" s="9" t="s">
        <v>218</v>
      </c>
      <c r="H5" s="9" t="s">
        <v>220</v>
      </c>
      <c r="I5" s="9" t="s">
        <v>214</v>
      </c>
      <c r="J5" s="9" t="s">
        <v>207</v>
      </c>
      <c r="K5" s="8" t="s">
        <v>215</v>
      </c>
      <c r="L5" s="8" t="s">
        <v>216</v>
      </c>
      <c r="M5" s="8" t="s">
        <v>221</v>
      </c>
      <c r="N5" s="8" t="s">
        <v>222</v>
      </c>
      <c r="O5" s="8" t="s">
        <v>217</v>
      </c>
    </row>
    <row r="6" spans="1:15">
      <c r="A6" s="10" t="s">
        <v>3</v>
      </c>
      <c r="B6" s="11" t="s">
        <v>4</v>
      </c>
      <c r="C6" s="12">
        <v>13994.158299999999</v>
      </c>
      <c r="D6" s="12"/>
      <c r="E6" s="12"/>
      <c r="F6" s="12">
        <v>780.28</v>
      </c>
      <c r="G6" s="12">
        <v>373.60540000000003</v>
      </c>
      <c r="H6" s="12">
        <v>0</v>
      </c>
      <c r="I6" s="12">
        <v>75.138395999999986</v>
      </c>
      <c r="J6" s="12">
        <v>259.85080600000003</v>
      </c>
      <c r="K6" s="12">
        <v>1166.5999999999999</v>
      </c>
      <c r="L6" s="12">
        <v>2180.9799999999996</v>
      </c>
      <c r="M6" s="12">
        <v>0</v>
      </c>
      <c r="N6" s="80">
        <v>1392.62</v>
      </c>
      <c r="O6" s="13">
        <f>C6+F6+G6+H6+I6+J6+K6+L6+M6+N6</f>
        <v>20223.232902</v>
      </c>
    </row>
    <row r="7" spans="1:15">
      <c r="A7" s="15" t="s">
        <v>5</v>
      </c>
      <c r="B7" s="16" t="s">
        <v>6</v>
      </c>
      <c r="C7" s="17">
        <v>62304.800000000003</v>
      </c>
      <c r="D7" s="12"/>
      <c r="E7" s="12"/>
      <c r="F7" s="12">
        <v>13255.220000000001</v>
      </c>
      <c r="G7" s="12">
        <v>7188.6135999999997</v>
      </c>
      <c r="H7" s="12">
        <v>1230.19</v>
      </c>
      <c r="I7" s="12">
        <v>586.16840400000001</v>
      </c>
      <c r="J7" s="12">
        <v>1485.3508900000006</v>
      </c>
      <c r="K7" s="12">
        <v>4997.5700000000043</v>
      </c>
      <c r="L7" s="12">
        <v>7327.6800000000039</v>
      </c>
      <c r="M7" s="12">
        <v>3148.28</v>
      </c>
      <c r="N7" s="80">
        <v>90</v>
      </c>
      <c r="O7" s="13">
        <f t="shared" ref="O7:O66" si="0">C7+F7+G7+H7+I7+J7+K7+L7+M7+N7</f>
        <v>101613.87289400001</v>
      </c>
    </row>
    <row r="8" spans="1:15">
      <c r="A8" s="15" t="s">
        <v>7</v>
      </c>
      <c r="B8" s="16" t="s">
        <v>8</v>
      </c>
      <c r="C8" s="17">
        <v>29491.889124999994</v>
      </c>
      <c r="D8" s="12"/>
      <c r="E8" s="12"/>
      <c r="F8" s="12">
        <v>3293.31</v>
      </c>
      <c r="G8" s="12">
        <v>463.70170000000002</v>
      </c>
      <c r="H8" s="12">
        <v>0</v>
      </c>
      <c r="I8" s="12">
        <v>80.503619999999998</v>
      </c>
      <c r="J8" s="12">
        <v>717.21777899999984</v>
      </c>
      <c r="K8" s="12">
        <v>480.23999999999995</v>
      </c>
      <c r="L8" s="12">
        <v>574.88000000000011</v>
      </c>
      <c r="M8" s="12">
        <v>0</v>
      </c>
      <c r="N8" s="80">
        <v>0</v>
      </c>
      <c r="O8" s="13">
        <f t="shared" si="0"/>
        <v>35101.742223999987</v>
      </c>
    </row>
    <row r="9" spans="1:15">
      <c r="A9" s="15" t="s">
        <v>9</v>
      </c>
      <c r="B9" s="16" t="s">
        <v>10</v>
      </c>
      <c r="C9" s="17">
        <v>496092.79892500007</v>
      </c>
      <c r="D9" s="12"/>
      <c r="E9" s="12"/>
      <c r="F9" s="12">
        <v>70867.34</v>
      </c>
      <c r="G9" s="12">
        <v>40054.0602</v>
      </c>
      <c r="H9" s="12">
        <v>4545.7200000000012</v>
      </c>
      <c r="I9" s="12">
        <v>2390.5912440000006</v>
      </c>
      <c r="J9" s="12">
        <v>8123.2000230000085</v>
      </c>
      <c r="K9" s="12">
        <v>79985.070000000007</v>
      </c>
      <c r="L9" s="12">
        <v>79551.740000000078</v>
      </c>
      <c r="M9" s="12">
        <v>50995.51</v>
      </c>
      <c r="N9" s="80">
        <v>38728.111708540004</v>
      </c>
      <c r="O9" s="13">
        <f t="shared" si="0"/>
        <v>871334.14210054011</v>
      </c>
    </row>
    <row r="10" spans="1:15">
      <c r="A10" s="15" t="s">
        <v>11</v>
      </c>
      <c r="B10" s="16" t="s">
        <v>12</v>
      </c>
      <c r="C10" s="17">
        <v>0</v>
      </c>
      <c r="D10" s="12"/>
      <c r="E10" s="12"/>
      <c r="F10" s="12">
        <v>0</v>
      </c>
      <c r="G10" s="17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80">
        <v>0</v>
      </c>
      <c r="O10" s="13">
        <f t="shared" si="0"/>
        <v>0</v>
      </c>
    </row>
    <row r="11" spans="1:15">
      <c r="A11" s="15" t="s">
        <v>13</v>
      </c>
      <c r="B11" s="16" t="s">
        <v>14</v>
      </c>
      <c r="C11" s="17">
        <v>15917.792475000004</v>
      </c>
      <c r="D11" s="12"/>
      <c r="E11" s="12"/>
      <c r="F11" s="12">
        <v>0</v>
      </c>
      <c r="G11" s="17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80">
        <v>0</v>
      </c>
      <c r="O11" s="13">
        <f t="shared" si="0"/>
        <v>15917.792475000004</v>
      </c>
    </row>
    <row r="12" spans="1:15">
      <c r="A12" s="15" t="s">
        <v>19</v>
      </c>
      <c r="B12" s="16" t="s">
        <v>20</v>
      </c>
      <c r="C12" s="17">
        <v>83794.285775000011</v>
      </c>
      <c r="D12" s="12"/>
      <c r="E12" s="12"/>
      <c r="F12" s="12">
        <v>7983.78</v>
      </c>
      <c r="G12" s="17">
        <v>4516.7807999999995</v>
      </c>
      <c r="H12" s="12">
        <v>308.5</v>
      </c>
      <c r="I12" s="12">
        <v>80.715804000000006</v>
      </c>
      <c r="J12" s="12">
        <v>407.80922299999992</v>
      </c>
      <c r="K12" s="12">
        <v>22269.390000000003</v>
      </c>
      <c r="L12" s="12">
        <v>17819.240000000005</v>
      </c>
      <c r="M12" s="12">
        <v>38675.78</v>
      </c>
      <c r="N12" s="80">
        <v>16301.268243455999</v>
      </c>
      <c r="O12" s="13">
        <f t="shared" si="0"/>
        <v>192157.54984545603</v>
      </c>
    </row>
    <row r="13" spans="1:15">
      <c r="A13" s="15" t="s">
        <v>21</v>
      </c>
      <c r="B13" s="16" t="s">
        <v>22</v>
      </c>
      <c r="C13" s="17">
        <v>77829.223624999999</v>
      </c>
      <c r="D13" s="12"/>
      <c r="E13" s="12"/>
      <c r="F13" s="12">
        <v>4186.63</v>
      </c>
      <c r="G13" s="17">
        <v>1588.1537000000001</v>
      </c>
      <c r="H13" s="12">
        <v>0</v>
      </c>
      <c r="I13" s="12">
        <v>0</v>
      </c>
      <c r="J13" s="12">
        <v>430.876103</v>
      </c>
      <c r="K13" s="12">
        <v>2931.9300000000003</v>
      </c>
      <c r="L13" s="12">
        <v>1020.1200000000002</v>
      </c>
      <c r="M13" s="12">
        <v>0</v>
      </c>
      <c r="N13" s="80">
        <v>0</v>
      </c>
      <c r="O13" s="13">
        <f t="shared" si="0"/>
        <v>87986.933427999989</v>
      </c>
    </row>
    <row r="14" spans="1:15">
      <c r="A14" s="15" t="s">
        <v>23</v>
      </c>
      <c r="B14" s="16" t="s">
        <v>24</v>
      </c>
      <c r="C14" s="17">
        <v>18381.679575000002</v>
      </c>
      <c r="D14" s="12"/>
      <c r="E14" s="12"/>
      <c r="F14" s="12">
        <v>1880.63</v>
      </c>
      <c r="G14" s="17">
        <v>1906.4185</v>
      </c>
      <c r="H14" s="12">
        <v>0</v>
      </c>
      <c r="I14" s="12">
        <v>0</v>
      </c>
      <c r="J14" s="12">
        <v>23.355216000000002</v>
      </c>
      <c r="K14" s="12">
        <v>3709.61</v>
      </c>
      <c r="L14" s="12">
        <v>12261.929999999997</v>
      </c>
      <c r="M14" s="12">
        <v>36268.850000000006</v>
      </c>
      <c r="N14" s="80">
        <v>28275.021412287999</v>
      </c>
      <c r="O14" s="13">
        <f t="shared" si="0"/>
        <v>102707.494703288</v>
      </c>
    </row>
    <row r="15" spans="1:15">
      <c r="A15" s="15" t="s">
        <v>25</v>
      </c>
      <c r="B15" s="16" t="s">
        <v>26</v>
      </c>
      <c r="C15" s="17">
        <v>118572.3737</v>
      </c>
      <c r="D15" s="12"/>
      <c r="E15" s="12"/>
      <c r="F15" s="12">
        <v>18256.84</v>
      </c>
      <c r="G15" s="17">
        <v>7715.7800999999999</v>
      </c>
      <c r="H15" s="12">
        <v>1430.1899999999998</v>
      </c>
      <c r="I15" s="12">
        <v>956.69218799999987</v>
      </c>
      <c r="J15" s="12">
        <v>2120.2607549999998</v>
      </c>
      <c r="K15" s="12">
        <v>6561.2000000000007</v>
      </c>
      <c r="L15" s="12">
        <v>3676.7900000000004</v>
      </c>
      <c r="M15" s="12">
        <v>12003.61</v>
      </c>
      <c r="N15" s="80">
        <v>15399.168982272</v>
      </c>
      <c r="O15" s="13">
        <f t="shared" si="0"/>
        <v>186692.90572527199</v>
      </c>
    </row>
    <row r="16" spans="1:15">
      <c r="A16" s="15" t="s">
        <v>27</v>
      </c>
      <c r="B16" s="16" t="s">
        <v>28</v>
      </c>
      <c r="C16" s="17">
        <v>22455.190325</v>
      </c>
      <c r="D16" s="12"/>
      <c r="E16" s="12"/>
      <c r="F16" s="12">
        <v>3642.31</v>
      </c>
      <c r="G16" s="17">
        <v>0</v>
      </c>
      <c r="H16" s="12">
        <v>297.45999999999998</v>
      </c>
      <c r="I16" s="12">
        <v>0</v>
      </c>
      <c r="J16" s="12">
        <v>0</v>
      </c>
      <c r="K16" s="12">
        <v>3565.61</v>
      </c>
      <c r="L16" s="12">
        <v>0</v>
      </c>
      <c r="M16" s="12">
        <v>3191.4900000000002</v>
      </c>
      <c r="N16" s="80">
        <v>0</v>
      </c>
      <c r="O16" s="13">
        <f t="shared" si="0"/>
        <v>33152.060324999999</v>
      </c>
    </row>
    <row r="17" spans="1:15">
      <c r="A17" s="15" t="s">
        <v>29</v>
      </c>
      <c r="B17" s="16" t="s">
        <v>30</v>
      </c>
      <c r="C17" s="17">
        <v>25340.276899999997</v>
      </c>
      <c r="D17" s="12"/>
      <c r="E17" s="12"/>
      <c r="F17" s="12">
        <v>0</v>
      </c>
      <c r="G17" s="17">
        <v>455.31779999999998</v>
      </c>
      <c r="H17" s="12">
        <v>0</v>
      </c>
      <c r="I17" s="12">
        <v>80.503619999999998</v>
      </c>
      <c r="J17" s="12">
        <v>129.60703199999998</v>
      </c>
      <c r="K17" s="12">
        <v>407.01</v>
      </c>
      <c r="L17" s="12">
        <v>862.5999999999998</v>
      </c>
      <c r="M17" s="12">
        <v>0</v>
      </c>
      <c r="N17" s="80">
        <v>0</v>
      </c>
      <c r="O17" s="13">
        <f t="shared" si="0"/>
        <v>27275.315351999994</v>
      </c>
    </row>
    <row r="18" spans="1:15">
      <c r="A18" s="15" t="s">
        <v>31</v>
      </c>
      <c r="B18" s="16" t="s">
        <v>32</v>
      </c>
      <c r="C18" s="17">
        <v>261382.96785000002</v>
      </c>
      <c r="D18" s="12"/>
      <c r="E18" s="12"/>
      <c r="F18" s="12">
        <v>19887.28</v>
      </c>
      <c r="G18" s="17">
        <v>10767.5442</v>
      </c>
      <c r="H18" s="12">
        <v>1262.79</v>
      </c>
      <c r="I18" s="12">
        <v>470.95249200000001</v>
      </c>
      <c r="J18" s="12">
        <v>2043.1008399999985</v>
      </c>
      <c r="K18" s="12">
        <v>44582.109999999964</v>
      </c>
      <c r="L18" s="12">
        <v>44879.17</v>
      </c>
      <c r="M18" s="12">
        <v>88358.22</v>
      </c>
      <c r="N18" s="80">
        <v>15019.226744815998</v>
      </c>
      <c r="O18" s="13">
        <f t="shared" si="0"/>
        <v>488653.36212681601</v>
      </c>
    </row>
    <row r="19" spans="1:15">
      <c r="A19" s="15" t="s">
        <v>33</v>
      </c>
      <c r="B19" s="16" t="s">
        <v>34</v>
      </c>
      <c r="C19" s="17">
        <v>2531086.53455</v>
      </c>
      <c r="D19" s="12"/>
      <c r="E19" s="17"/>
      <c r="F19" s="12">
        <v>421824.36000000004</v>
      </c>
      <c r="G19" s="17">
        <v>204618.4737</v>
      </c>
      <c r="H19" s="12">
        <v>22582.339999999986</v>
      </c>
      <c r="I19" s="12">
        <v>12364.012835999993</v>
      </c>
      <c r="J19" s="12">
        <v>21702.353912999923</v>
      </c>
      <c r="K19" s="12">
        <v>1109728.2400000195</v>
      </c>
      <c r="L19" s="12">
        <v>1207372.9400000037</v>
      </c>
      <c r="M19" s="12">
        <f>1746711.726019+11309.76</f>
        <v>1758021.4860189999</v>
      </c>
      <c r="N19" s="80">
        <v>1239792.8448582802</v>
      </c>
      <c r="O19" s="13">
        <f>C19+F19+G19+H19+I19+J19+K19+L19+M19+N19-153440.74</f>
        <v>8375652.8458763026</v>
      </c>
    </row>
    <row r="20" spans="1:15">
      <c r="A20" s="15" t="s">
        <v>35</v>
      </c>
      <c r="B20" s="16" t="s">
        <v>36</v>
      </c>
      <c r="C20" s="17">
        <v>117094.29</v>
      </c>
      <c r="D20" s="12"/>
      <c r="E20" s="17"/>
      <c r="F20" s="12">
        <v>22851.769999999997</v>
      </c>
      <c r="G20" s="17">
        <v>12442.264299999999</v>
      </c>
      <c r="H20" s="12">
        <v>4003.85</v>
      </c>
      <c r="I20" s="12">
        <v>2001.0163679999996</v>
      </c>
      <c r="J20" s="12">
        <v>4032.0485750000057</v>
      </c>
      <c r="K20" s="12">
        <v>13627.340000000004</v>
      </c>
      <c r="L20" s="12">
        <v>9078.9800000000068</v>
      </c>
      <c r="M20" s="12">
        <v>13924.11</v>
      </c>
      <c r="N20" s="80">
        <v>10065.18719192</v>
      </c>
      <c r="O20" s="13">
        <f t="shared" si="0"/>
        <v>209120.85643492005</v>
      </c>
    </row>
    <row r="21" spans="1:15">
      <c r="A21" s="15" t="s">
        <v>37</v>
      </c>
      <c r="B21" s="16" t="s">
        <v>38</v>
      </c>
      <c r="C21" s="17">
        <v>48493.479099999997</v>
      </c>
      <c r="D21" s="12"/>
      <c r="E21" s="17"/>
      <c r="F21" s="12">
        <v>5302.96</v>
      </c>
      <c r="G21" s="17">
        <v>3052.0286999999998</v>
      </c>
      <c r="H21" s="12">
        <v>468.66</v>
      </c>
      <c r="I21" s="12">
        <v>156.05122799999998</v>
      </c>
      <c r="J21" s="12">
        <v>1970.386104999998</v>
      </c>
      <c r="K21" s="12">
        <v>1974.12</v>
      </c>
      <c r="L21" s="12">
        <v>1599.78</v>
      </c>
      <c r="M21" s="12">
        <v>0</v>
      </c>
      <c r="N21" s="80">
        <v>0</v>
      </c>
      <c r="O21" s="13">
        <f t="shared" si="0"/>
        <v>63017.465132999998</v>
      </c>
    </row>
    <row r="22" spans="1:15">
      <c r="A22" s="15" t="s">
        <v>39</v>
      </c>
      <c r="B22" s="16" t="s">
        <v>40</v>
      </c>
      <c r="C22" s="17">
        <v>50602.860774999994</v>
      </c>
      <c r="D22" s="12"/>
      <c r="E22" s="17"/>
      <c r="F22" s="12">
        <v>4697.33</v>
      </c>
      <c r="G22" s="17">
        <v>2666.2957999999999</v>
      </c>
      <c r="H22" s="12">
        <v>778.72</v>
      </c>
      <c r="I22" s="12">
        <v>309.51583199999999</v>
      </c>
      <c r="J22" s="12">
        <v>2001.0938889999993</v>
      </c>
      <c r="K22" s="12">
        <v>2877.1</v>
      </c>
      <c r="L22" s="12">
        <v>2382.8200000000002</v>
      </c>
      <c r="M22" s="12">
        <v>1842.77</v>
      </c>
      <c r="N22" s="80">
        <v>180</v>
      </c>
      <c r="O22" s="13">
        <f t="shared" si="0"/>
        <v>68338.506295999992</v>
      </c>
    </row>
    <row r="23" spans="1:15">
      <c r="A23" s="15" t="s">
        <v>41</v>
      </c>
      <c r="B23" s="16" t="s">
        <v>42</v>
      </c>
      <c r="C23" s="17">
        <v>26273.439275000001</v>
      </c>
      <c r="D23" s="12"/>
      <c r="E23" s="17"/>
      <c r="F23" s="12">
        <v>3017.09</v>
      </c>
      <c r="G23" s="17">
        <v>1059.3702000000001</v>
      </c>
      <c r="H23" s="12">
        <v>0</v>
      </c>
      <c r="I23" s="12">
        <v>0</v>
      </c>
      <c r="J23" s="12">
        <v>164.97024100000004</v>
      </c>
      <c r="K23" s="12">
        <v>3284.0200000000004</v>
      </c>
      <c r="L23" s="12">
        <v>714.78999999999985</v>
      </c>
      <c r="M23" s="12">
        <v>6169.62</v>
      </c>
      <c r="N23" s="80">
        <v>2437.67</v>
      </c>
      <c r="O23" s="13">
        <f t="shared" si="0"/>
        <v>43120.969716000007</v>
      </c>
    </row>
    <row r="24" spans="1:15">
      <c r="A24" s="15" t="s">
        <v>43</v>
      </c>
      <c r="B24" s="16" t="s">
        <v>44</v>
      </c>
      <c r="C24" s="17">
        <v>25968.229875000001</v>
      </c>
      <c r="D24" s="12"/>
      <c r="E24" s="17"/>
      <c r="F24" s="12">
        <v>2039.79</v>
      </c>
      <c r="G24" s="17">
        <v>1616.3679</v>
      </c>
      <c r="H24" s="12">
        <v>313.39</v>
      </c>
      <c r="I24" s="12">
        <v>158.32462799999999</v>
      </c>
      <c r="J24" s="12">
        <v>443.31059299999993</v>
      </c>
      <c r="K24" s="12">
        <v>3286.3100000000004</v>
      </c>
      <c r="L24" s="12">
        <v>5325.0000000000018</v>
      </c>
      <c r="M24" s="12">
        <v>2577.27</v>
      </c>
      <c r="N24" s="80">
        <v>180</v>
      </c>
      <c r="O24" s="13">
        <f t="shared" si="0"/>
        <v>41907.992995999994</v>
      </c>
    </row>
    <row r="25" spans="1:15">
      <c r="A25" s="15" t="s">
        <v>45</v>
      </c>
      <c r="B25" s="16" t="s">
        <v>46</v>
      </c>
      <c r="C25" s="17">
        <v>161448.06067499999</v>
      </c>
      <c r="D25" s="12"/>
      <c r="E25" s="17"/>
      <c r="F25" s="12">
        <v>22665.809999999998</v>
      </c>
      <c r="G25" s="17">
        <v>13447.7168</v>
      </c>
      <c r="H25" s="12">
        <v>2713.0399999999995</v>
      </c>
      <c r="I25" s="12">
        <v>1120.1547</v>
      </c>
      <c r="J25" s="12">
        <v>3728.0463190000032</v>
      </c>
      <c r="K25" s="12">
        <v>17500.620000000003</v>
      </c>
      <c r="L25" s="12">
        <v>20573.549999999992</v>
      </c>
      <c r="M25" s="12">
        <v>6337.85</v>
      </c>
      <c r="N25" s="80">
        <v>900</v>
      </c>
      <c r="O25" s="13">
        <f t="shared" si="0"/>
        <v>250434.84849400001</v>
      </c>
    </row>
    <row r="26" spans="1:15">
      <c r="A26" s="15" t="s">
        <v>47</v>
      </c>
      <c r="B26" s="16" t="s">
        <v>48</v>
      </c>
      <c r="C26" s="17">
        <v>198566.66</v>
      </c>
      <c r="D26" s="12"/>
      <c r="E26" s="17"/>
      <c r="F26" s="12">
        <v>23995.55</v>
      </c>
      <c r="G26" s="17">
        <v>16680.4722</v>
      </c>
      <c r="H26" s="12">
        <v>862.18000000000006</v>
      </c>
      <c r="I26" s="12">
        <v>873.5211119999999</v>
      </c>
      <c r="J26" s="12">
        <v>3914.0230390000029</v>
      </c>
      <c r="K26" s="12">
        <v>35276.610000000008</v>
      </c>
      <c r="L26" s="12">
        <v>42918.810000000012</v>
      </c>
      <c r="M26" s="12">
        <v>41842.53</v>
      </c>
      <c r="N26" s="80">
        <v>9110.9658134839992</v>
      </c>
      <c r="O26" s="13">
        <f t="shared" si="0"/>
        <v>374041.32216448389</v>
      </c>
    </row>
    <row r="27" spans="1:15">
      <c r="A27" s="15" t="s">
        <v>49</v>
      </c>
      <c r="B27" s="16" t="s">
        <v>50</v>
      </c>
      <c r="C27" s="17">
        <v>46972.129275000014</v>
      </c>
      <c r="D27" s="12"/>
      <c r="E27" s="17"/>
      <c r="F27" s="12">
        <v>8759.1899999999987</v>
      </c>
      <c r="G27" s="17">
        <v>3559.4384</v>
      </c>
      <c r="H27" s="12">
        <v>1653.85</v>
      </c>
      <c r="I27" s="12">
        <v>916.02863999999977</v>
      </c>
      <c r="J27" s="12">
        <v>2476.433806</v>
      </c>
      <c r="K27" s="12">
        <v>4056.5200000000004</v>
      </c>
      <c r="L27" s="12">
        <v>1392.31</v>
      </c>
      <c r="M27" s="12">
        <v>0</v>
      </c>
      <c r="N27" s="80">
        <v>0</v>
      </c>
      <c r="O27" s="13">
        <f t="shared" si="0"/>
        <v>69785.900121000013</v>
      </c>
    </row>
    <row r="28" spans="1:15">
      <c r="A28" s="15" t="s">
        <v>51</v>
      </c>
      <c r="B28" s="16" t="s">
        <v>52</v>
      </c>
      <c r="C28" s="17">
        <v>886414.4556000001</v>
      </c>
      <c r="D28" s="12"/>
      <c r="E28" s="17"/>
      <c r="F28" s="12">
        <v>126593.89</v>
      </c>
      <c r="G28" s="17">
        <v>59437.832999999999</v>
      </c>
      <c r="H28" s="12">
        <v>7382.6800000000012</v>
      </c>
      <c r="I28" s="12">
        <v>3450.3998039999997</v>
      </c>
      <c r="J28" s="12">
        <v>12788.296292999967</v>
      </c>
      <c r="K28" s="12">
        <v>292449.06999999884</v>
      </c>
      <c r="L28" s="12">
        <v>254744.68999999901</v>
      </c>
      <c r="M28" s="12">
        <v>849378.39000000013</v>
      </c>
      <c r="N28" s="80">
        <v>679321.33103315614</v>
      </c>
      <c r="O28" s="13">
        <f t="shared" si="0"/>
        <v>3171961.0357301543</v>
      </c>
    </row>
    <row r="29" spans="1:15">
      <c r="A29" s="15" t="s">
        <v>53</v>
      </c>
      <c r="B29" s="16" t="s">
        <v>54</v>
      </c>
      <c r="C29" s="17">
        <v>102132.43625</v>
      </c>
      <c r="D29" s="12"/>
      <c r="E29" s="17"/>
      <c r="F29" s="12">
        <v>17256.18</v>
      </c>
      <c r="G29" s="17">
        <v>5548.9510999999993</v>
      </c>
      <c r="H29" s="12">
        <v>1247.56</v>
      </c>
      <c r="I29" s="12">
        <v>554.91673200000002</v>
      </c>
      <c r="J29" s="12">
        <v>1207.7614129999993</v>
      </c>
      <c r="K29" s="12">
        <v>16636.850000000002</v>
      </c>
      <c r="L29" s="12">
        <v>15745.470000000005</v>
      </c>
      <c r="M29" s="12">
        <v>39865.019999999997</v>
      </c>
      <c r="N29" s="80">
        <v>29123.290352592001</v>
      </c>
      <c r="O29" s="13">
        <f t="shared" si="0"/>
        <v>229318.43584759199</v>
      </c>
    </row>
    <row r="30" spans="1:15">
      <c r="A30" s="15" t="s">
        <v>55</v>
      </c>
      <c r="B30" s="16" t="s">
        <v>56</v>
      </c>
      <c r="C30" s="17">
        <v>327788.69104999996</v>
      </c>
      <c r="D30" s="12"/>
      <c r="E30" s="17"/>
      <c r="F30" s="12">
        <v>45725.42</v>
      </c>
      <c r="G30" s="17">
        <v>22468.803</v>
      </c>
      <c r="H30" s="12">
        <v>4937.6699999999992</v>
      </c>
      <c r="I30" s="12">
        <v>2725.766184000001</v>
      </c>
      <c r="J30" s="12">
        <v>9157.4552480000129</v>
      </c>
      <c r="K30" s="12">
        <v>27772.660000000011</v>
      </c>
      <c r="L30" s="12">
        <v>25589.180000000033</v>
      </c>
      <c r="M30" s="12">
        <v>17971.886276000001</v>
      </c>
      <c r="N30" s="80">
        <v>5352.6516320560004</v>
      </c>
      <c r="O30" s="13">
        <f t="shared" si="0"/>
        <v>489490.18339005607</v>
      </c>
    </row>
    <row r="31" spans="1:15">
      <c r="A31" s="15" t="s">
        <v>57</v>
      </c>
      <c r="B31" s="16" t="s">
        <v>58</v>
      </c>
      <c r="C31" s="17">
        <v>110058.07</v>
      </c>
      <c r="D31" s="12"/>
      <c r="E31" s="17"/>
      <c r="F31" s="12">
        <v>15908.560000000001</v>
      </c>
      <c r="G31" s="17">
        <v>8879.7848999999987</v>
      </c>
      <c r="H31" s="12">
        <v>935.7</v>
      </c>
      <c r="I31" s="12">
        <v>305.91880799999996</v>
      </c>
      <c r="J31" s="12">
        <v>1481.6505779999993</v>
      </c>
      <c r="K31" s="12">
        <v>17327.660000000003</v>
      </c>
      <c r="L31" s="12">
        <v>17207.080000000002</v>
      </c>
      <c r="M31" s="12">
        <v>15175.41</v>
      </c>
      <c r="N31" s="80">
        <v>2391.8419159320001</v>
      </c>
      <c r="O31" s="13">
        <f t="shared" si="0"/>
        <v>189671.67620193202</v>
      </c>
    </row>
    <row r="32" spans="1:15">
      <c r="A32" s="15" t="s">
        <v>59</v>
      </c>
      <c r="B32" s="16" t="s">
        <v>60</v>
      </c>
      <c r="C32" s="17">
        <v>43018.236025000013</v>
      </c>
      <c r="D32" s="12"/>
      <c r="E32" s="17"/>
      <c r="F32" s="12">
        <v>1051.73</v>
      </c>
      <c r="G32" s="17">
        <v>981.92570000000001</v>
      </c>
      <c r="H32" s="12">
        <v>222.75</v>
      </c>
      <c r="I32" s="12">
        <v>308.4246</v>
      </c>
      <c r="J32" s="12">
        <v>1412.3598329999998</v>
      </c>
      <c r="K32" s="12">
        <v>963.63000000000011</v>
      </c>
      <c r="L32" s="12">
        <v>296.02</v>
      </c>
      <c r="M32" s="12">
        <v>0</v>
      </c>
      <c r="N32" s="80">
        <v>0</v>
      </c>
      <c r="O32" s="13">
        <f t="shared" si="0"/>
        <v>48255.076158000011</v>
      </c>
    </row>
    <row r="33" spans="1:15">
      <c r="A33" s="15" t="s">
        <v>61</v>
      </c>
      <c r="B33" s="16" t="s">
        <v>62</v>
      </c>
      <c r="C33" s="17">
        <v>142069.60750000001</v>
      </c>
      <c r="D33" s="12"/>
      <c r="E33" s="17"/>
      <c r="F33" s="12">
        <v>18013.72</v>
      </c>
      <c r="G33" s="17">
        <v>11191.266799999999</v>
      </c>
      <c r="H33" s="12">
        <v>790.18999999999994</v>
      </c>
      <c r="I33" s="12">
        <v>557.24570399999993</v>
      </c>
      <c r="J33" s="12">
        <v>2322.8228019999992</v>
      </c>
      <c r="K33" s="12">
        <v>22039.59</v>
      </c>
      <c r="L33" s="12">
        <v>21604.190000000002</v>
      </c>
      <c r="M33" s="12">
        <v>25459.56</v>
      </c>
      <c r="N33" s="80">
        <v>4424.1703668119999</v>
      </c>
      <c r="O33" s="13">
        <f t="shared" si="0"/>
        <v>248472.36317281204</v>
      </c>
    </row>
    <row r="34" spans="1:15">
      <c r="A34" s="15" t="s">
        <v>63</v>
      </c>
      <c r="B34" s="16" t="s">
        <v>64</v>
      </c>
      <c r="C34" s="17">
        <v>34875.736650000013</v>
      </c>
      <c r="D34" s="12"/>
      <c r="E34" s="17"/>
      <c r="F34" s="12">
        <v>5633.76</v>
      </c>
      <c r="G34" s="17">
        <v>2863.7363999999998</v>
      </c>
      <c r="H34" s="12">
        <v>1821.19</v>
      </c>
      <c r="I34" s="12">
        <v>759.0579479999999</v>
      </c>
      <c r="J34" s="12">
        <v>1665.1283859999994</v>
      </c>
      <c r="K34" s="12">
        <v>2686.81</v>
      </c>
      <c r="L34" s="12">
        <v>3969.1</v>
      </c>
      <c r="M34" s="12">
        <v>0</v>
      </c>
      <c r="N34" s="80">
        <v>187.76365892399997</v>
      </c>
      <c r="O34" s="13">
        <f t="shared" si="0"/>
        <v>54462.283042924013</v>
      </c>
    </row>
    <row r="35" spans="1:15">
      <c r="A35" s="15" t="s">
        <v>65</v>
      </c>
      <c r="B35" s="16" t="s">
        <v>66</v>
      </c>
      <c r="C35" s="17">
        <v>39932.47</v>
      </c>
      <c r="D35" s="12"/>
      <c r="E35" s="17"/>
      <c r="F35" s="12">
        <v>6480.98</v>
      </c>
      <c r="G35" s="17">
        <v>3483.3217999999997</v>
      </c>
      <c r="H35" s="12">
        <v>1542.5</v>
      </c>
      <c r="I35" s="12">
        <v>623.41679999999997</v>
      </c>
      <c r="J35" s="12">
        <v>914.61981299999968</v>
      </c>
      <c r="K35" s="12">
        <v>771.7</v>
      </c>
      <c r="L35" s="12">
        <v>3170.3800000000006</v>
      </c>
      <c r="M35" s="12">
        <v>3318.23</v>
      </c>
      <c r="N35" s="80">
        <v>0</v>
      </c>
      <c r="O35" s="13">
        <f t="shared" si="0"/>
        <v>60237.618412999989</v>
      </c>
    </row>
    <row r="36" spans="1:15">
      <c r="A36" s="15" t="s">
        <v>69</v>
      </c>
      <c r="B36" s="16" t="s">
        <v>70</v>
      </c>
      <c r="C36" s="17">
        <v>0</v>
      </c>
      <c r="D36" s="17"/>
      <c r="E36" s="17"/>
      <c r="F36" s="12">
        <v>0</v>
      </c>
      <c r="G36" s="17">
        <v>0</v>
      </c>
      <c r="H36" s="12">
        <v>0</v>
      </c>
      <c r="I36" s="12">
        <v>0</v>
      </c>
      <c r="J36" s="12">
        <v>31.416610000000002</v>
      </c>
      <c r="K36" s="12">
        <v>70.05</v>
      </c>
      <c r="L36" s="12">
        <v>44.07</v>
      </c>
      <c r="M36" s="12">
        <v>0</v>
      </c>
      <c r="N36" s="80">
        <v>0</v>
      </c>
      <c r="O36" s="13">
        <f t="shared" si="0"/>
        <v>145.53661</v>
      </c>
    </row>
    <row r="37" spans="1:15">
      <c r="A37" s="15" t="s">
        <v>71</v>
      </c>
      <c r="B37" s="16" t="s">
        <v>72</v>
      </c>
      <c r="C37" s="17">
        <v>6194.6013249999996</v>
      </c>
      <c r="D37" s="12"/>
      <c r="E37" s="17"/>
      <c r="F37" s="12">
        <v>61588.85</v>
      </c>
      <c r="G37" s="17">
        <v>34740.201300000001</v>
      </c>
      <c r="H37" s="12">
        <v>3593.91</v>
      </c>
      <c r="I37" s="12">
        <v>1654.1915160000001</v>
      </c>
      <c r="J37" s="12">
        <v>5050.2651100000112</v>
      </c>
      <c r="K37" s="12">
        <v>77390.74000000002</v>
      </c>
      <c r="L37" s="12">
        <v>75884.859999999971</v>
      </c>
      <c r="M37" s="12">
        <v>73770.22</v>
      </c>
      <c r="N37" s="80">
        <v>51069.328241576004</v>
      </c>
      <c r="O37" s="13">
        <f t="shared" si="0"/>
        <v>390937.16749257594</v>
      </c>
    </row>
    <row r="38" spans="1:15">
      <c r="A38" s="15" t="s">
        <v>73</v>
      </c>
      <c r="B38" s="16" t="s">
        <v>74</v>
      </c>
      <c r="C38" s="17">
        <v>437749.93707499997</v>
      </c>
      <c r="D38" s="12"/>
      <c r="E38" s="17"/>
      <c r="F38" s="12">
        <v>90748</v>
      </c>
      <c r="G38" s="17">
        <v>42276.905999999995</v>
      </c>
      <c r="H38" s="12">
        <v>4807.58</v>
      </c>
      <c r="I38" s="12">
        <v>1692.5665079999999</v>
      </c>
      <c r="J38" s="12">
        <v>5859.6362760000084</v>
      </c>
      <c r="K38" s="12">
        <v>144605.24999999951</v>
      </c>
      <c r="L38" s="12">
        <v>156260.27999999953</v>
      </c>
      <c r="M38" s="12">
        <v>113790.29999999999</v>
      </c>
      <c r="N38" s="80">
        <v>39752.382233276003</v>
      </c>
      <c r="O38" s="13">
        <f t="shared" si="0"/>
        <v>1037542.8380922752</v>
      </c>
    </row>
    <row r="39" spans="1:15">
      <c r="A39" s="15" t="s">
        <v>75</v>
      </c>
      <c r="B39" s="16" t="s">
        <v>76</v>
      </c>
      <c r="C39" s="17">
        <v>323776.846525</v>
      </c>
      <c r="D39" s="12"/>
      <c r="E39" s="17"/>
      <c r="F39" s="12">
        <v>678.19</v>
      </c>
      <c r="G39" s="17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850.93</v>
      </c>
      <c r="N39" s="80">
        <v>0</v>
      </c>
      <c r="O39" s="13">
        <f t="shared" si="0"/>
        <v>325305.966525</v>
      </c>
    </row>
    <row r="40" spans="1:15">
      <c r="A40" s="15" t="s">
        <v>77</v>
      </c>
      <c r="B40" s="16" t="s">
        <v>78</v>
      </c>
      <c r="C40" s="17">
        <v>9203.7497249999979</v>
      </c>
      <c r="D40" s="12"/>
      <c r="E40" s="17"/>
      <c r="F40" s="12">
        <v>43481.270000000004</v>
      </c>
      <c r="G40" s="17">
        <v>21928.8573</v>
      </c>
      <c r="H40" s="12">
        <v>2300.2999999999997</v>
      </c>
      <c r="I40" s="12">
        <v>1561.9925159999996</v>
      </c>
      <c r="J40" s="12">
        <v>2761.5140119999996</v>
      </c>
      <c r="K40" s="12">
        <v>50357.77000000004</v>
      </c>
      <c r="L40" s="12">
        <v>63600.170000000035</v>
      </c>
      <c r="M40" s="12">
        <v>284788.040095</v>
      </c>
      <c r="N40" s="80">
        <v>250770.70316454</v>
      </c>
      <c r="O40" s="13">
        <f t="shared" si="0"/>
        <v>730754.3668125401</v>
      </c>
    </row>
    <row r="41" spans="1:15">
      <c r="A41" s="15" t="s">
        <v>79</v>
      </c>
      <c r="B41" s="16" t="s">
        <v>80</v>
      </c>
      <c r="C41" s="17">
        <v>300882.38767500001</v>
      </c>
      <c r="D41" s="12"/>
      <c r="E41" s="17"/>
      <c r="F41" s="12">
        <v>8635.2900000000009</v>
      </c>
      <c r="G41" s="17">
        <v>3835.2642999999998</v>
      </c>
      <c r="H41" s="12">
        <v>302.41999999999996</v>
      </c>
      <c r="I41" s="12">
        <v>152.78258399999999</v>
      </c>
      <c r="J41" s="12">
        <v>1264.0349889999998</v>
      </c>
      <c r="K41" s="12">
        <v>25281.469999999998</v>
      </c>
      <c r="L41" s="12">
        <v>31111.080000000009</v>
      </c>
      <c r="M41" s="12">
        <v>18124.897145999999</v>
      </c>
      <c r="N41" s="80">
        <v>6445.0010035639998</v>
      </c>
      <c r="O41" s="13">
        <f t="shared" si="0"/>
        <v>396034.6276975639</v>
      </c>
    </row>
    <row r="42" spans="1:15">
      <c r="A42" s="15" t="s">
        <v>81</v>
      </c>
      <c r="B42" s="16" t="s">
        <v>82</v>
      </c>
      <c r="C42" s="17">
        <v>78949.796474999996</v>
      </c>
      <c r="D42" s="12"/>
      <c r="E42" s="17"/>
      <c r="F42" s="12">
        <v>4085.23</v>
      </c>
      <c r="G42" s="17">
        <v>2878.9117000000001</v>
      </c>
      <c r="H42" s="12">
        <v>446.18999999999994</v>
      </c>
      <c r="I42" s="12">
        <v>190.531128</v>
      </c>
      <c r="J42" s="12">
        <v>252.08976200000006</v>
      </c>
      <c r="K42" s="12">
        <v>1451.07</v>
      </c>
      <c r="L42" s="12">
        <v>3617.2300000000005</v>
      </c>
      <c r="M42" s="12">
        <v>0</v>
      </c>
      <c r="N42" s="80">
        <v>90</v>
      </c>
      <c r="O42" s="13">
        <f t="shared" si="0"/>
        <v>91961.049064999999</v>
      </c>
    </row>
    <row r="43" spans="1:15">
      <c r="A43" s="18" t="s">
        <v>83</v>
      </c>
      <c r="B43" s="19" t="s">
        <v>84</v>
      </c>
      <c r="C43" s="20">
        <v>20073.421125000001</v>
      </c>
      <c r="D43" s="12"/>
      <c r="E43" s="17"/>
      <c r="F43" s="12">
        <v>3194.38</v>
      </c>
      <c r="G43" s="12">
        <v>1184.6533999999999</v>
      </c>
      <c r="H43" s="12">
        <v>520.55999999999995</v>
      </c>
      <c r="I43" s="12">
        <v>191.430384</v>
      </c>
      <c r="J43" s="12">
        <v>1304.7744629999995</v>
      </c>
      <c r="K43" s="12">
        <v>680.81</v>
      </c>
      <c r="L43" s="12">
        <v>1401.8900000000003</v>
      </c>
      <c r="M43" s="12">
        <v>0</v>
      </c>
      <c r="N43" s="80">
        <v>0</v>
      </c>
      <c r="O43" s="13">
        <f t="shared" si="0"/>
        <v>28551.919372</v>
      </c>
    </row>
    <row r="44" spans="1:15">
      <c r="A44" s="18" t="s">
        <v>85</v>
      </c>
      <c r="B44" s="19" t="s">
        <v>86</v>
      </c>
      <c r="C44" s="20">
        <v>30009.249399999997</v>
      </c>
      <c r="D44" s="12"/>
      <c r="E44" s="17"/>
      <c r="F44" s="12">
        <v>0</v>
      </c>
      <c r="G44" s="12">
        <v>0</v>
      </c>
      <c r="H44" s="12">
        <v>0</v>
      </c>
      <c r="I44" s="12">
        <v>0</v>
      </c>
      <c r="J44" s="12">
        <v>148.769362</v>
      </c>
      <c r="K44" s="12">
        <v>0</v>
      </c>
      <c r="L44" s="12">
        <v>0</v>
      </c>
      <c r="M44" s="12">
        <v>0</v>
      </c>
      <c r="N44" s="80">
        <v>0</v>
      </c>
      <c r="O44" s="13">
        <f t="shared" si="0"/>
        <v>30158.018761999996</v>
      </c>
    </row>
    <row r="45" spans="1:15">
      <c r="A45" s="18" t="s">
        <v>87</v>
      </c>
      <c r="B45" s="19" t="s">
        <v>88</v>
      </c>
      <c r="C45" s="20">
        <v>1922.8659</v>
      </c>
      <c r="D45" s="12"/>
      <c r="E45" s="17"/>
      <c r="F45" s="12">
        <v>1110.08</v>
      </c>
      <c r="G45" s="12">
        <v>622.02070000000003</v>
      </c>
      <c r="H45" s="12">
        <v>325.89</v>
      </c>
      <c r="I45" s="12">
        <v>161.00724</v>
      </c>
      <c r="J45" s="12">
        <v>312.58025200000014</v>
      </c>
      <c r="K45" s="12">
        <v>116.36999999999999</v>
      </c>
      <c r="L45" s="12">
        <v>63.27</v>
      </c>
      <c r="M45" s="12">
        <v>50.09</v>
      </c>
      <c r="N45" s="80">
        <v>0</v>
      </c>
      <c r="O45" s="13">
        <f t="shared" si="0"/>
        <v>4684.1740920000002</v>
      </c>
    </row>
    <row r="46" spans="1:15">
      <c r="A46" s="18" t="s">
        <v>89</v>
      </c>
      <c r="B46" s="19" t="s">
        <v>90</v>
      </c>
      <c r="C46" s="20">
        <v>8678.1815499999993</v>
      </c>
      <c r="D46" s="12"/>
      <c r="E46" s="17"/>
      <c r="F46" s="12">
        <v>2473.6999999999998</v>
      </c>
      <c r="G46" s="12">
        <v>1641.3725999999999</v>
      </c>
      <c r="H46" s="12">
        <v>791.93999999999994</v>
      </c>
      <c r="I46" s="12">
        <v>682.44942000000003</v>
      </c>
      <c r="J46" s="12">
        <v>884.93321899999967</v>
      </c>
      <c r="K46" s="12">
        <v>1681.5500000000002</v>
      </c>
      <c r="L46" s="12">
        <v>637.77</v>
      </c>
      <c r="M46" s="12">
        <v>0</v>
      </c>
      <c r="N46" s="80">
        <v>0</v>
      </c>
      <c r="O46" s="13">
        <f t="shared" si="0"/>
        <v>17471.896789000002</v>
      </c>
    </row>
    <row r="47" spans="1:15">
      <c r="A47" s="18" t="s">
        <v>91</v>
      </c>
      <c r="B47" s="19" t="s">
        <v>92</v>
      </c>
      <c r="C47" s="20">
        <v>25185.892524999996</v>
      </c>
      <c r="D47" s="12"/>
      <c r="E47" s="17"/>
      <c r="F47" s="12">
        <v>318.7</v>
      </c>
      <c r="G47" s="12">
        <v>159.69099999999997</v>
      </c>
      <c r="H47" s="12">
        <v>239.03</v>
      </c>
      <c r="I47" s="12">
        <v>0</v>
      </c>
      <c r="J47" s="12">
        <v>0</v>
      </c>
      <c r="K47" s="12">
        <v>0</v>
      </c>
      <c r="L47" s="12">
        <v>79.66</v>
      </c>
      <c r="M47" s="12">
        <v>13058.244863999998</v>
      </c>
      <c r="N47" s="80">
        <v>6645.78</v>
      </c>
      <c r="O47" s="13">
        <f t="shared" si="0"/>
        <v>45686.998388999993</v>
      </c>
    </row>
    <row r="48" spans="1:15">
      <c r="A48" s="21" t="s">
        <v>93</v>
      </c>
      <c r="B48" s="22" t="s">
        <v>94</v>
      </c>
      <c r="C48" s="20">
        <v>145281.05535000001</v>
      </c>
      <c r="D48" s="12"/>
      <c r="E48" s="17"/>
      <c r="F48" s="12">
        <v>1073.81</v>
      </c>
      <c r="G48" s="12">
        <v>965.99580000000003</v>
      </c>
      <c r="H48" s="12">
        <v>0</v>
      </c>
      <c r="I48" s="12">
        <v>0</v>
      </c>
      <c r="J48" s="12">
        <v>1036.8742769999994</v>
      </c>
      <c r="K48" s="12">
        <v>1299.3300000000002</v>
      </c>
      <c r="L48" s="12">
        <v>929.08</v>
      </c>
      <c r="M48" s="12">
        <v>0</v>
      </c>
      <c r="N48" s="80">
        <v>0</v>
      </c>
      <c r="O48" s="13">
        <f t="shared" si="0"/>
        <v>150586.14542699998</v>
      </c>
    </row>
    <row r="49" spans="1:15">
      <c r="A49" s="21" t="s">
        <v>95</v>
      </c>
      <c r="B49" s="23" t="s">
        <v>96</v>
      </c>
      <c r="C49" s="20">
        <v>16145.610325000001</v>
      </c>
      <c r="D49" s="12"/>
      <c r="E49" s="17"/>
      <c r="F49" s="12">
        <v>9585.89</v>
      </c>
      <c r="G49" s="12">
        <v>2610.2446999999997</v>
      </c>
      <c r="H49" s="12">
        <v>0</v>
      </c>
      <c r="I49" s="12">
        <v>80.503619999999998</v>
      </c>
      <c r="J49" s="12">
        <v>132.44233600000001</v>
      </c>
      <c r="K49" s="12">
        <v>2139.62</v>
      </c>
      <c r="L49" s="12">
        <v>3954.889999999999</v>
      </c>
      <c r="M49" s="12">
        <v>1264.69</v>
      </c>
      <c r="N49" s="80">
        <v>253.39455503999997</v>
      </c>
      <c r="O49" s="13">
        <f t="shared" si="0"/>
        <v>36167.285536039999</v>
      </c>
    </row>
    <row r="50" spans="1:15">
      <c r="A50" s="18" t="s">
        <v>97</v>
      </c>
      <c r="B50" s="19" t="s">
        <v>98</v>
      </c>
      <c r="C50" s="20">
        <v>33743.279849999999</v>
      </c>
      <c r="D50" s="12"/>
      <c r="E50" s="17"/>
      <c r="F50" s="12">
        <v>5400.6900000000005</v>
      </c>
      <c r="G50" s="12">
        <v>4288.4898000000003</v>
      </c>
      <c r="H50" s="12">
        <v>297.45999999999998</v>
      </c>
      <c r="I50" s="12">
        <v>150.27679199999997</v>
      </c>
      <c r="J50" s="12">
        <v>30.978099</v>
      </c>
      <c r="K50" s="12">
        <v>519.9799999999999</v>
      </c>
      <c r="L50" s="12">
        <v>1256.1500000000001</v>
      </c>
      <c r="M50" s="12">
        <v>1790.44</v>
      </c>
      <c r="N50" s="80">
        <v>942.01</v>
      </c>
      <c r="O50" s="13">
        <f t="shared" si="0"/>
        <v>48419.754541000009</v>
      </c>
    </row>
    <row r="51" spans="1:15">
      <c r="A51" s="18" t="s">
        <v>99</v>
      </c>
      <c r="B51" s="19" t="s">
        <v>100</v>
      </c>
      <c r="C51" s="20">
        <v>30339.782700000007</v>
      </c>
      <c r="D51" s="12"/>
      <c r="E51" s="17"/>
      <c r="F51" s="12">
        <v>7237.06</v>
      </c>
      <c r="G51" s="12">
        <v>5350.4177999999993</v>
      </c>
      <c r="H51" s="12">
        <v>768.18</v>
      </c>
      <c r="I51" s="12">
        <v>303.94347599999998</v>
      </c>
      <c r="J51" s="12">
        <v>1354.2180799999996</v>
      </c>
      <c r="K51" s="12">
        <v>13114.650000000001</v>
      </c>
      <c r="L51" s="12">
        <v>8798.2000000000007</v>
      </c>
      <c r="M51" s="12">
        <v>23919.46</v>
      </c>
      <c r="N51" s="80">
        <v>20352.560551984003</v>
      </c>
      <c r="O51" s="13">
        <f t="shared" si="0"/>
        <v>111538.472607984</v>
      </c>
    </row>
    <row r="52" spans="1:15">
      <c r="A52" s="18" t="s">
        <v>101</v>
      </c>
      <c r="B52" s="19" t="s">
        <v>102</v>
      </c>
      <c r="C52" s="20">
        <v>84334.791550000024</v>
      </c>
      <c r="D52" s="12"/>
      <c r="E52" s="17"/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80">
        <v>0</v>
      </c>
      <c r="O52" s="13">
        <f t="shared" si="0"/>
        <v>84334.791550000024</v>
      </c>
    </row>
    <row r="53" spans="1:15">
      <c r="A53" s="18" t="s">
        <v>103</v>
      </c>
      <c r="B53" s="19" t="s">
        <v>104</v>
      </c>
      <c r="C53" s="20">
        <v>0</v>
      </c>
      <c r="D53" s="12"/>
      <c r="E53" s="17"/>
      <c r="F53" s="12">
        <v>945.5</v>
      </c>
      <c r="G53" s="12">
        <v>296.71459999999996</v>
      </c>
      <c r="H53" s="12">
        <v>325.89999999999998</v>
      </c>
      <c r="I53" s="12">
        <v>239.78307599999999</v>
      </c>
      <c r="J53" s="12">
        <v>793.90914799999985</v>
      </c>
      <c r="K53" s="12">
        <v>529.66</v>
      </c>
      <c r="L53" s="12">
        <v>84.86</v>
      </c>
      <c r="M53" s="12">
        <v>0</v>
      </c>
      <c r="N53" s="80">
        <v>0</v>
      </c>
      <c r="O53" s="13">
        <f t="shared" si="0"/>
        <v>3216.3268239999998</v>
      </c>
    </row>
    <row r="54" spans="1:15">
      <c r="A54" s="24" t="s">
        <v>105</v>
      </c>
      <c r="B54" s="25" t="s">
        <v>106</v>
      </c>
      <c r="C54" s="20">
        <v>19079.059325000002</v>
      </c>
      <c r="D54" s="12"/>
      <c r="E54" s="17"/>
      <c r="F54" s="12">
        <v>6264.6900000000005</v>
      </c>
      <c r="G54" s="12">
        <v>2860.6738999999998</v>
      </c>
      <c r="H54" s="12">
        <v>765.73</v>
      </c>
      <c r="I54" s="12">
        <v>384.65927999999997</v>
      </c>
      <c r="J54" s="12">
        <v>996.67543299999966</v>
      </c>
      <c r="K54" s="12">
        <v>1131.8399999999997</v>
      </c>
      <c r="L54" s="12">
        <v>424.37</v>
      </c>
      <c r="M54" s="12">
        <v>0</v>
      </c>
      <c r="N54" s="80">
        <v>90</v>
      </c>
      <c r="O54" s="13">
        <f t="shared" si="0"/>
        <v>31997.697938000005</v>
      </c>
    </row>
    <row r="55" spans="1:15">
      <c r="A55" s="24" t="s">
        <v>107</v>
      </c>
      <c r="B55" s="23" t="s">
        <v>108</v>
      </c>
      <c r="C55" s="20">
        <v>23538.37</v>
      </c>
      <c r="D55" s="12"/>
      <c r="E55" s="17"/>
      <c r="F55" s="12">
        <v>1753.42</v>
      </c>
      <c r="G55" s="12">
        <v>525.96600000000001</v>
      </c>
      <c r="H55" s="12">
        <v>0</v>
      </c>
      <c r="I55" s="12">
        <v>75.138395999999986</v>
      </c>
      <c r="J55" s="12">
        <v>289.78368699999999</v>
      </c>
      <c r="K55" s="12">
        <v>1014.3</v>
      </c>
      <c r="L55" s="12">
        <v>166.37</v>
      </c>
      <c r="M55" s="12">
        <v>0</v>
      </c>
      <c r="N55" s="80">
        <v>0</v>
      </c>
      <c r="O55" s="13">
        <f t="shared" si="0"/>
        <v>27363.348082999997</v>
      </c>
    </row>
    <row r="56" spans="1:15">
      <c r="A56" s="26" t="s">
        <v>109</v>
      </c>
      <c r="B56" s="27" t="s">
        <v>110</v>
      </c>
      <c r="C56" s="20">
        <v>9898.474549999999</v>
      </c>
      <c r="D56" s="12"/>
      <c r="E56" s="17"/>
      <c r="F56" s="12">
        <v>23241.440000000002</v>
      </c>
      <c r="G56" s="12">
        <v>14526.931999999999</v>
      </c>
      <c r="H56" s="12">
        <v>1147.99</v>
      </c>
      <c r="I56" s="12">
        <v>882.91783199999998</v>
      </c>
      <c r="J56" s="12">
        <v>8264.2563970000228</v>
      </c>
      <c r="K56" s="12">
        <v>12000.990000000002</v>
      </c>
      <c r="L56" s="12">
        <v>15762.040000000008</v>
      </c>
      <c r="M56" s="12">
        <v>3404.8377249999999</v>
      </c>
      <c r="N56" s="80">
        <v>296.700566116</v>
      </c>
      <c r="O56" s="13">
        <f t="shared" si="0"/>
        <v>89426.579070116029</v>
      </c>
    </row>
    <row r="57" spans="1:15">
      <c r="A57" s="28" t="s">
        <v>111</v>
      </c>
      <c r="B57" s="29" t="s">
        <v>112</v>
      </c>
      <c r="C57" s="20">
        <v>256696.18887500002</v>
      </c>
      <c r="D57" s="12"/>
      <c r="E57" s="17"/>
      <c r="F57" s="12">
        <v>4413.3900000000003</v>
      </c>
      <c r="G57" s="12">
        <v>2452.0237000000002</v>
      </c>
      <c r="H57" s="12">
        <v>463.52</v>
      </c>
      <c r="I57" s="12">
        <v>396.00607200000007</v>
      </c>
      <c r="J57" s="12">
        <v>1180.6338009999999</v>
      </c>
      <c r="K57" s="12">
        <v>1997.52</v>
      </c>
      <c r="L57" s="12">
        <v>946.5100000000001</v>
      </c>
      <c r="M57" s="12">
        <v>385.12</v>
      </c>
      <c r="N57" s="80">
        <v>253.405360788</v>
      </c>
      <c r="O57" s="13">
        <f t="shared" si="0"/>
        <v>269184.3178087881</v>
      </c>
    </row>
    <row r="58" spans="1:15">
      <c r="A58" s="30" t="s">
        <v>113</v>
      </c>
      <c r="B58" s="27" t="s">
        <v>114</v>
      </c>
      <c r="C58" s="17">
        <v>26806.47625</v>
      </c>
      <c r="D58" s="12"/>
      <c r="E58" s="17"/>
      <c r="F58" s="12">
        <v>21217.1</v>
      </c>
      <c r="G58" s="12">
        <v>10456.4089</v>
      </c>
      <c r="H58" s="12">
        <v>2761.2099999999996</v>
      </c>
      <c r="I58" s="12">
        <v>1318.9963679999998</v>
      </c>
      <c r="J58" s="12">
        <v>3190.2876649999998</v>
      </c>
      <c r="K58" s="12">
        <v>16793.860000000008</v>
      </c>
      <c r="L58" s="12">
        <v>9520.6199999999972</v>
      </c>
      <c r="M58" s="12">
        <v>8891.4731459999985</v>
      </c>
      <c r="N58" s="80">
        <v>4317.9770201199999</v>
      </c>
      <c r="O58" s="13">
        <f t="shared" si="0"/>
        <v>105274.40934912</v>
      </c>
    </row>
    <row r="59" spans="1:15">
      <c r="A59" s="16" t="s">
        <v>115</v>
      </c>
      <c r="B59" s="27" t="s">
        <v>116</v>
      </c>
      <c r="C59" s="20">
        <v>109862.867925</v>
      </c>
      <c r="D59" s="12"/>
      <c r="E59" s="17"/>
      <c r="F59" s="12">
        <v>6948.17</v>
      </c>
      <c r="G59" s="12">
        <v>5117.8784999999998</v>
      </c>
      <c r="H59" s="12">
        <v>0</v>
      </c>
      <c r="I59" s="12">
        <v>75.138395999999986</v>
      </c>
      <c r="J59" s="12">
        <v>453.82884999999993</v>
      </c>
      <c r="K59" s="12">
        <v>7495.6500000000005</v>
      </c>
      <c r="L59" s="12">
        <v>5333.8799999999992</v>
      </c>
      <c r="M59" s="12">
        <v>2234.92</v>
      </c>
      <c r="N59" s="80">
        <v>3086.67</v>
      </c>
      <c r="O59" s="13">
        <f t="shared" si="0"/>
        <v>140609.00367100001</v>
      </c>
    </row>
    <row r="60" spans="1:15">
      <c r="A60" s="16" t="s">
        <v>117</v>
      </c>
      <c r="B60" s="27" t="s">
        <v>118</v>
      </c>
      <c r="C60" s="20">
        <v>21752.928625</v>
      </c>
      <c r="D60" s="12"/>
      <c r="E60" s="17"/>
      <c r="F60" s="12">
        <v>318.70999999999998</v>
      </c>
      <c r="G60" s="12">
        <v>312.33579999999995</v>
      </c>
      <c r="H60" s="12">
        <v>0</v>
      </c>
      <c r="I60" s="12">
        <v>0</v>
      </c>
      <c r="J60" s="12">
        <v>239.56516700000003</v>
      </c>
      <c r="K60" s="12">
        <v>0</v>
      </c>
      <c r="L60" s="12">
        <v>477.45</v>
      </c>
      <c r="M60" s="12">
        <v>0</v>
      </c>
      <c r="N60" s="80">
        <v>0</v>
      </c>
      <c r="O60" s="13">
        <f t="shared" si="0"/>
        <v>23100.989592000002</v>
      </c>
    </row>
    <row r="61" spans="1:15">
      <c r="A61" s="31" t="s">
        <v>121</v>
      </c>
      <c r="B61" s="27" t="s">
        <v>122</v>
      </c>
      <c r="C61" s="20">
        <v>2849.5417000000002</v>
      </c>
      <c r="D61" s="17"/>
      <c r="E61" s="17"/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80">
        <v>0</v>
      </c>
      <c r="O61" s="13">
        <f t="shared" si="0"/>
        <v>2849.5417000000002</v>
      </c>
    </row>
    <row r="62" spans="1:15">
      <c r="A62" s="31" t="s">
        <v>123</v>
      </c>
      <c r="B62" s="27" t="s">
        <v>124</v>
      </c>
      <c r="C62" s="70">
        <v>1068.3982249999999</v>
      </c>
      <c r="D62" s="12"/>
      <c r="E62" s="17"/>
      <c r="F62" s="12">
        <v>0</v>
      </c>
      <c r="G62" s="12">
        <v>0</v>
      </c>
      <c r="H62" s="12">
        <v>0</v>
      </c>
      <c r="I62" s="12">
        <v>0</v>
      </c>
      <c r="J62" s="12">
        <v>163.25223900000003</v>
      </c>
      <c r="K62" s="12">
        <v>706.49</v>
      </c>
      <c r="L62" s="12">
        <v>686.06999999999994</v>
      </c>
      <c r="M62" s="12">
        <v>0</v>
      </c>
      <c r="N62" s="17">
        <v>0</v>
      </c>
      <c r="O62" s="13">
        <f t="shared" si="0"/>
        <v>2624.2104639999998</v>
      </c>
    </row>
    <row r="63" spans="1:15">
      <c r="A63" s="31" t="s">
        <v>125</v>
      </c>
      <c r="B63" s="32" t="s">
        <v>126</v>
      </c>
      <c r="C63" s="20">
        <v>15456.516275</v>
      </c>
      <c r="D63" s="12"/>
      <c r="E63" s="17"/>
      <c r="F63" s="12">
        <v>1482.41</v>
      </c>
      <c r="G63" s="12">
        <v>648.50030000000004</v>
      </c>
      <c r="H63" s="12">
        <v>0</v>
      </c>
      <c r="I63" s="12">
        <v>0</v>
      </c>
      <c r="J63" s="12">
        <v>194.782982</v>
      </c>
      <c r="K63" s="12">
        <v>418.9</v>
      </c>
      <c r="L63" s="12">
        <v>819.45</v>
      </c>
      <c r="M63" s="12">
        <v>0</v>
      </c>
      <c r="N63" s="17">
        <v>0</v>
      </c>
      <c r="O63" s="13">
        <f t="shared" si="0"/>
        <v>19020.559557000004</v>
      </c>
    </row>
    <row r="64" spans="1:15">
      <c r="A64" s="31" t="s">
        <v>127</v>
      </c>
      <c r="B64" s="64" t="s">
        <v>128</v>
      </c>
      <c r="C64" s="20">
        <v>21775.704575000003</v>
      </c>
      <c r="D64" s="35"/>
      <c r="E64" s="65"/>
      <c r="F64" s="12">
        <v>754.69</v>
      </c>
      <c r="G64" s="35">
        <v>291.51079999999996</v>
      </c>
      <c r="H64" s="35">
        <v>446.18999999999994</v>
      </c>
      <c r="I64" s="35">
        <v>150.27679199999997</v>
      </c>
      <c r="J64" s="35">
        <v>229.32323199999996</v>
      </c>
      <c r="K64" s="35">
        <v>0</v>
      </c>
      <c r="L64" s="35">
        <v>0</v>
      </c>
      <c r="M64" s="35">
        <v>0</v>
      </c>
      <c r="N64" s="17">
        <v>0</v>
      </c>
      <c r="O64" s="13">
        <f t="shared" si="0"/>
        <v>23647.695399</v>
      </c>
    </row>
    <row r="65" spans="1:15">
      <c r="A65" s="31" t="s">
        <v>129</v>
      </c>
      <c r="B65" s="78" t="s">
        <v>130</v>
      </c>
      <c r="C65" s="20">
        <v>4255.8545000000004</v>
      </c>
      <c r="D65" s="17"/>
      <c r="E65" s="17"/>
      <c r="F65" s="12">
        <v>746.1</v>
      </c>
      <c r="G65" s="17">
        <v>380.00479999999999</v>
      </c>
      <c r="H65" s="17">
        <v>0</v>
      </c>
      <c r="I65" s="17">
        <v>80.503619999999998</v>
      </c>
      <c r="J65" s="17">
        <v>255.78406699999996</v>
      </c>
      <c r="K65" s="17">
        <v>854.49</v>
      </c>
      <c r="L65" s="17">
        <v>982.25</v>
      </c>
      <c r="M65" s="17">
        <v>0</v>
      </c>
      <c r="N65" s="80">
        <v>0</v>
      </c>
      <c r="O65" s="13">
        <f t="shared" si="0"/>
        <v>7554.9869870000002</v>
      </c>
    </row>
    <row r="66" spans="1:15" ht="15.75" thickBot="1">
      <c r="A66" s="31" t="s">
        <v>206</v>
      </c>
      <c r="B66" s="74" t="s">
        <v>208</v>
      </c>
      <c r="C66" s="65">
        <v>3652.9336750000007</v>
      </c>
      <c r="D66" s="76"/>
      <c r="E66" s="65"/>
      <c r="F66" s="3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40.68</v>
      </c>
      <c r="M66" s="65">
        <v>0</v>
      </c>
      <c r="N66" s="36">
        <v>0</v>
      </c>
      <c r="O66" s="37">
        <f t="shared" si="0"/>
        <v>3693.6136750000005</v>
      </c>
    </row>
    <row r="67" spans="1:15" ht="15.75" thickBot="1">
      <c r="A67" s="38"/>
      <c r="B67" s="38" t="s">
        <v>131</v>
      </c>
      <c r="C67" s="79">
        <v>8187517.5899999999</v>
      </c>
      <c r="D67" s="77"/>
      <c r="E67" s="52"/>
      <c r="F67" s="42">
        <v>1203548.47</v>
      </c>
      <c r="G67" s="40">
        <v>609380</v>
      </c>
      <c r="H67" s="75">
        <v>81635.12</v>
      </c>
      <c r="I67" s="52">
        <v>42330.13</v>
      </c>
      <c r="J67" s="73">
        <v>123799.99902799993</v>
      </c>
      <c r="K67" s="68">
        <v>2104567.5500000194</v>
      </c>
      <c r="L67" s="75">
        <v>2186723.3700000034</v>
      </c>
      <c r="M67" s="69">
        <f>SUM(M6:M66)</f>
        <v>3560849.535271001</v>
      </c>
      <c r="N67" s="77">
        <v>2483039.0466115326</v>
      </c>
      <c r="O67" s="46">
        <f>SUM(O6:O66)</f>
        <v>20429950.07276855</v>
      </c>
    </row>
    <row r="68" spans="1:15">
      <c r="A68" s="1"/>
      <c r="B68" s="1"/>
      <c r="C68" s="2"/>
      <c r="D68" s="1"/>
      <c r="F68" s="2"/>
      <c r="G68" s="2"/>
      <c r="H68" s="2"/>
      <c r="I68" s="2"/>
      <c r="J68" s="2"/>
      <c r="K68" s="2"/>
      <c r="L68" s="2"/>
      <c r="M68" s="2"/>
      <c r="N68" s="2"/>
      <c r="O68" s="3"/>
    </row>
    <row r="69" spans="1:15">
      <c r="A69" s="1"/>
      <c r="B69" s="1"/>
      <c r="D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1"/>
      <c r="B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48"/>
    </row>
    <row r="71" spans="1:15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</row>
    <row r="72" spans="1:15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 t="s">
        <v>132</v>
      </c>
      <c r="N72" s="2"/>
      <c r="O72" s="3"/>
    </row>
    <row r="73" spans="1:15">
      <c r="E73" s="49"/>
      <c r="M73" s="47" t="s">
        <v>133</v>
      </c>
      <c r="O73" s="48"/>
    </row>
    <row r="75" spans="1:15">
      <c r="D75" s="50"/>
    </row>
    <row r="78" spans="1:15" s="47" customFormat="1">
      <c r="A78"/>
      <c r="B78"/>
      <c r="C78" s="50"/>
      <c r="D78" s="50"/>
      <c r="K78" s="50"/>
      <c r="L78" s="50"/>
      <c r="O78" s="48"/>
    </row>
  </sheetData>
  <mergeCells count="1">
    <mergeCell ref="D4:O4"/>
  </mergeCells>
  <phoneticPr fontId="16" type="noConversion"/>
  <pageMargins left="0.11811023622047245" right="0" top="0" bottom="0" header="0.31496062992125984" footer="0.31496062992125984"/>
  <pageSetup scale="9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18021-2953-4A0C-8C83-9154FA04DC04}">
  <dimension ref="A2:S78"/>
  <sheetViews>
    <sheetView workbookViewId="0">
      <selection activeCell="O73" sqref="O73"/>
    </sheetView>
  </sheetViews>
  <sheetFormatPr defaultRowHeight="15"/>
  <cols>
    <col min="1" max="1" width="5.140625" customWidth="1"/>
    <col min="2" max="2" width="20.42578125" customWidth="1"/>
    <col min="3" max="3" width="12.5703125" style="50" customWidth="1"/>
    <col min="4" max="4" width="12.5703125" style="47" hidden="1" customWidth="1"/>
    <col min="5" max="5" width="13.28515625" style="47" hidden="1" customWidth="1"/>
    <col min="6" max="7" width="10.85546875" style="47" customWidth="1"/>
    <col min="8" max="8" width="10.7109375" style="47" customWidth="1"/>
    <col min="9" max="9" width="9.85546875" style="47" customWidth="1"/>
    <col min="10" max="10" width="10.7109375" style="47" customWidth="1"/>
    <col min="11" max="11" width="11.85546875" style="50" customWidth="1"/>
    <col min="12" max="12" width="11.140625" style="47" hidden="1" customWidth="1"/>
    <col min="13" max="13" width="12.7109375" style="47" customWidth="1"/>
    <col min="14" max="14" width="13.42578125" customWidth="1"/>
    <col min="15" max="16" width="14.42578125" customWidth="1"/>
    <col min="17" max="17" width="14.42578125" style="48" customWidth="1"/>
    <col min="18" max="30" width="14.42578125" customWidth="1"/>
  </cols>
  <sheetData>
    <row r="2" spans="1:19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9" ht="15.75" thickBot="1">
      <c r="A3" s="1" t="s">
        <v>0</v>
      </c>
      <c r="B3" s="1"/>
      <c r="C3" s="3" t="s">
        <v>224</v>
      </c>
      <c r="D3" s="2"/>
      <c r="E3" s="3" t="s">
        <v>202</v>
      </c>
      <c r="F3" s="3"/>
      <c r="G3" s="3"/>
      <c r="H3" s="3"/>
      <c r="I3" s="3"/>
      <c r="J3" s="3"/>
      <c r="K3" s="3"/>
      <c r="L3" s="3"/>
      <c r="M3" s="3"/>
      <c r="N3" s="3"/>
    </row>
    <row r="4" spans="1:19" ht="15.75" thickBot="1">
      <c r="A4" s="4" t="s">
        <v>1</v>
      </c>
      <c r="B4" s="5" t="s">
        <v>2</v>
      </c>
      <c r="C4" s="6"/>
      <c r="D4" s="81"/>
      <c r="E4" s="81"/>
      <c r="F4" s="81"/>
      <c r="G4" s="81"/>
      <c r="H4" s="81"/>
      <c r="I4" s="81"/>
      <c r="J4" s="81"/>
      <c r="K4" s="82"/>
      <c r="L4" s="82"/>
      <c r="M4" s="82"/>
      <c r="N4" s="83"/>
    </row>
    <row r="5" spans="1:19" ht="44.25" customHeight="1" thickBot="1">
      <c r="A5" s="7"/>
      <c r="B5" s="7"/>
      <c r="C5" s="8" t="s">
        <v>225</v>
      </c>
      <c r="D5" s="8" t="s">
        <v>187</v>
      </c>
      <c r="E5" s="9" t="s">
        <v>197</v>
      </c>
      <c r="F5" s="9" t="s">
        <v>218</v>
      </c>
      <c r="G5" s="9" t="s">
        <v>226</v>
      </c>
      <c r="H5" s="9" t="s">
        <v>227</v>
      </c>
      <c r="I5" s="9" t="s">
        <v>228</v>
      </c>
      <c r="J5" s="9" t="s">
        <v>233</v>
      </c>
      <c r="K5" s="8" t="s">
        <v>229</v>
      </c>
      <c r="L5" s="8" t="s">
        <v>230</v>
      </c>
      <c r="M5" s="8" t="s">
        <v>231</v>
      </c>
      <c r="N5" s="8" t="s">
        <v>232</v>
      </c>
    </row>
    <row r="6" spans="1:19">
      <c r="A6" s="10" t="s">
        <v>3</v>
      </c>
      <c r="B6" s="11" t="s">
        <v>4</v>
      </c>
      <c r="C6" s="12">
        <v>17831.071218000001</v>
      </c>
      <c r="D6" s="12"/>
      <c r="E6" s="12"/>
      <c r="F6" s="12">
        <v>388.8546</v>
      </c>
      <c r="G6" s="12">
        <v>574.26283999999987</v>
      </c>
      <c r="H6" s="12">
        <v>73.591604000000004</v>
      </c>
      <c r="I6" s="12">
        <v>94.315881000000005</v>
      </c>
      <c r="J6" s="12">
        <v>677.12000000000035</v>
      </c>
      <c r="K6" s="12">
        <v>2684.4700000000003</v>
      </c>
      <c r="L6" s="12"/>
      <c r="M6" s="80">
        <v>241.96799999999999</v>
      </c>
      <c r="N6" s="13">
        <f>C6+F6+G6+H6+I6+J6+K6+L6+M6</f>
        <v>22565.654143</v>
      </c>
      <c r="R6" s="48"/>
      <c r="S6" s="48"/>
    </row>
    <row r="7" spans="1:19">
      <c r="A7" s="15" t="s">
        <v>5</v>
      </c>
      <c r="B7" s="16" t="s">
        <v>6</v>
      </c>
      <c r="C7" s="17">
        <v>96900.036384000006</v>
      </c>
      <c r="D7" s="12"/>
      <c r="E7" s="12"/>
      <c r="F7" s="12">
        <v>7482.0263999999997</v>
      </c>
      <c r="G7" s="12">
        <v>8420.4260259999992</v>
      </c>
      <c r="H7" s="12">
        <v>574.10159599999997</v>
      </c>
      <c r="I7" s="12">
        <v>592.67186099999992</v>
      </c>
      <c r="J7" s="12">
        <v>3222.2700000000018</v>
      </c>
      <c r="K7" s="12">
        <v>10563.399999999998</v>
      </c>
      <c r="L7" s="12"/>
      <c r="M7" s="80">
        <v>1328.8400000000001</v>
      </c>
      <c r="N7" s="13">
        <f t="shared" ref="N7:N67" si="0">C7+F7+G7+H7+I7+J7+K7+L7+M7</f>
        <v>129083.77226699999</v>
      </c>
      <c r="R7" s="48"/>
      <c r="S7" s="48"/>
    </row>
    <row r="8" spans="1:19">
      <c r="A8" s="15" t="s">
        <v>7</v>
      </c>
      <c r="B8" s="16" t="s">
        <v>8</v>
      </c>
      <c r="C8" s="17">
        <v>43624.785517999997</v>
      </c>
      <c r="D8" s="12"/>
      <c r="E8" s="12"/>
      <c r="F8" s="12">
        <v>482.62830000000002</v>
      </c>
      <c r="G8" s="12">
        <v>577.38745799999992</v>
      </c>
      <c r="H8" s="12">
        <v>78.846379999999996</v>
      </c>
      <c r="I8" s="12">
        <v>88.025511000000009</v>
      </c>
      <c r="J8" s="12">
        <v>1100.5800000000002</v>
      </c>
      <c r="K8" s="12">
        <v>708.06999999999994</v>
      </c>
      <c r="L8" s="12"/>
      <c r="M8" s="80">
        <v>0</v>
      </c>
      <c r="N8" s="13">
        <f t="shared" si="0"/>
        <v>46660.323166999995</v>
      </c>
      <c r="R8" s="48"/>
      <c r="S8" s="48"/>
    </row>
    <row r="9" spans="1:19">
      <c r="A9" s="15" t="s">
        <v>9</v>
      </c>
      <c r="B9" s="16" t="s">
        <v>10</v>
      </c>
      <c r="C9" s="17">
        <v>782742.25844300003</v>
      </c>
      <c r="D9" s="12"/>
      <c r="E9" s="12"/>
      <c r="F9" s="12">
        <v>41688.919799999996</v>
      </c>
      <c r="G9" s="12">
        <v>44371.377229999998</v>
      </c>
      <c r="H9" s="12">
        <v>2341.3787560000005</v>
      </c>
      <c r="I9" s="12">
        <v>2790.8614919999991</v>
      </c>
      <c r="J9" s="12">
        <v>12381.999999999973</v>
      </c>
      <c r="K9" s="12">
        <v>116117.81000000011</v>
      </c>
      <c r="L9" s="12"/>
      <c r="M9" s="80">
        <v>58980.299761780792</v>
      </c>
      <c r="N9" s="13">
        <f t="shared" si="0"/>
        <v>1061414.9054827809</v>
      </c>
      <c r="R9" s="48"/>
      <c r="S9" s="48"/>
    </row>
    <row r="10" spans="1:19">
      <c r="A10" s="15" t="s">
        <v>11</v>
      </c>
      <c r="B10" s="16" t="s">
        <v>12</v>
      </c>
      <c r="C10" s="17">
        <v>0</v>
      </c>
      <c r="D10" s="12"/>
      <c r="E10" s="12"/>
      <c r="F10" s="17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/>
      <c r="M10" s="80">
        <v>0</v>
      </c>
      <c r="N10" s="13">
        <f t="shared" si="0"/>
        <v>0</v>
      </c>
      <c r="R10" s="48"/>
      <c r="S10" s="48"/>
    </row>
    <row r="11" spans="1:19">
      <c r="A11" s="15" t="s">
        <v>13</v>
      </c>
      <c r="B11" s="16" t="s">
        <v>14</v>
      </c>
      <c r="C11" s="17">
        <v>28624.264601000003</v>
      </c>
      <c r="D11" s="12"/>
      <c r="E11" s="12"/>
      <c r="F11" s="17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/>
      <c r="M11" s="80">
        <v>0</v>
      </c>
      <c r="N11" s="13">
        <f t="shared" si="0"/>
        <v>28624.264601000003</v>
      </c>
      <c r="R11" s="48"/>
      <c r="S11" s="48"/>
    </row>
    <row r="12" spans="1:19">
      <c r="A12" s="15" t="s">
        <v>19</v>
      </c>
      <c r="B12" s="16" t="s">
        <v>20</v>
      </c>
      <c r="C12" s="17">
        <v>132416.28356799998</v>
      </c>
      <c r="D12" s="12"/>
      <c r="E12" s="12"/>
      <c r="F12" s="17">
        <v>4701.1392000000005</v>
      </c>
      <c r="G12" s="12">
        <v>6322.1078999999991</v>
      </c>
      <c r="H12" s="12">
        <v>79.054196000000005</v>
      </c>
      <c r="I12" s="12">
        <v>234.08676900000003</v>
      </c>
      <c r="J12" s="12">
        <v>468.08000000000004</v>
      </c>
      <c r="K12" s="12">
        <v>28349.380000000016</v>
      </c>
      <c r="L12" s="12"/>
      <c r="M12" s="80">
        <v>31546.428615716402</v>
      </c>
      <c r="N12" s="13">
        <f t="shared" si="0"/>
        <v>204116.56024871639</v>
      </c>
      <c r="R12" s="48"/>
      <c r="S12" s="48"/>
    </row>
    <row r="13" spans="1:19">
      <c r="A13" s="15" t="s">
        <v>21</v>
      </c>
      <c r="B13" s="16" t="s">
        <v>22</v>
      </c>
      <c r="C13" s="17">
        <v>129343.325484</v>
      </c>
      <c r="D13" s="12"/>
      <c r="E13" s="12"/>
      <c r="F13" s="17">
        <v>1652.9763</v>
      </c>
      <c r="G13" s="12">
        <v>1306.4237599999997</v>
      </c>
      <c r="H13" s="12">
        <v>0</v>
      </c>
      <c r="I13" s="12">
        <v>0</v>
      </c>
      <c r="J13" s="12">
        <v>571.78000000000009</v>
      </c>
      <c r="K13" s="12">
        <v>743.77</v>
      </c>
      <c r="L13" s="12"/>
      <c r="M13" s="80">
        <v>0</v>
      </c>
      <c r="N13" s="13">
        <f t="shared" si="0"/>
        <v>133618.27554399997</v>
      </c>
      <c r="R13" s="48"/>
      <c r="S13" s="48"/>
    </row>
    <row r="14" spans="1:19">
      <c r="A14" s="15" t="s">
        <v>23</v>
      </c>
      <c r="B14" s="16" t="s">
        <v>24</v>
      </c>
      <c r="C14" s="17">
        <v>36672.417015999999</v>
      </c>
      <c r="D14" s="12"/>
      <c r="E14" s="12"/>
      <c r="F14" s="17">
        <v>1984.2315000000001</v>
      </c>
      <c r="G14" s="12">
        <v>486.3863199999999</v>
      </c>
      <c r="H14" s="12">
        <v>0</v>
      </c>
      <c r="I14" s="12">
        <v>155.97850800000001</v>
      </c>
      <c r="J14" s="12">
        <v>484.70000000000005</v>
      </c>
      <c r="K14" s="12">
        <v>7974.8</v>
      </c>
      <c r="L14" s="12"/>
      <c r="M14" s="80">
        <v>19112.183932505432</v>
      </c>
      <c r="N14" s="13">
        <f t="shared" si="0"/>
        <v>66870.697276505438</v>
      </c>
      <c r="R14" s="48"/>
      <c r="S14" s="48"/>
    </row>
    <row r="15" spans="1:19">
      <c r="A15" s="15" t="s">
        <v>25</v>
      </c>
      <c r="B15" s="16" t="s">
        <v>26</v>
      </c>
      <c r="C15" s="17">
        <v>156446.988744</v>
      </c>
      <c r="D15" s="12"/>
      <c r="E15" s="12"/>
      <c r="F15" s="17">
        <v>8030.7098999999998</v>
      </c>
      <c r="G15" s="12">
        <v>9639.8176119999989</v>
      </c>
      <c r="H15" s="12">
        <v>936.99781199999995</v>
      </c>
      <c r="I15" s="12">
        <v>1027.6651139999999</v>
      </c>
      <c r="J15" s="12">
        <v>3993.7400000000061</v>
      </c>
      <c r="K15" s="12">
        <v>4941.5500000000011</v>
      </c>
      <c r="L15" s="12"/>
      <c r="M15" s="80">
        <v>4461.1681101705981</v>
      </c>
      <c r="N15" s="13">
        <f t="shared" si="0"/>
        <v>189478.63729217058</v>
      </c>
      <c r="R15" s="48"/>
      <c r="S15" s="48"/>
    </row>
    <row r="16" spans="1:19">
      <c r="A16" s="15" t="s">
        <v>27</v>
      </c>
      <c r="B16" s="16" t="s">
        <v>28</v>
      </c>
      <c r="C16" s="17">
        <v>634.97967499999868</v>
      </c>
      <c r="D16" s="12"/>
      <c r="E16" s="12"/>
      <c r="F16" s="17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/>
      <c r="M16" s="80">
        <v>0</v>
      </c>
      <c r="N16" s="13">
        <f t="shared" si="0"/>
        <v>634.97967499999868</v>
      </c>
      <c r="R16" s="48"/>
      <c r="S16" s="48"/>
    </row>
    <row r="17" spans="1:19">
      <c r="A17" s="15" t="s">
        <v>29</v>
      </c>
      <c r="B17" s="16" t="s">
        <v>30</v>
      </c>
      <c r="C17" s="17">
        <v>40130.138933000002</v>
      </c>
      <c r="D17" s="12"/>
      <c r="E17" s="12"/>
      <c r="F17" s="17">
        <v>473.90220000000005</v>
      </c>
      <c r="G17" s="12">
        <v>316.43614199999996</v>
      </c>
      <c r="H17" s="12">
        <v>78.846379999999996</v>
      </c>
      <c r="I17" s="12">
        <v>0</v>
      </c>
      <c r="J17" s="12">
        <v>191.76</v>
      </c>
      <c r="K17" s="12">
        <v>1046.93</v>
      </c>
      <c r="L17" s="12"/>
      <c r="M17" s="80">
        <v>0</v>
      </c>
      <c r="N17" s="13">
        <f t="shared" si="0"/>
        <v>42238.013655000002</v>
      </c>
      <c r="R17" s="48"/>
      <c r="S17" s="48"/>
    </row>
    <row r="18" spans="1:19">
      <c r="A18" s="15" t="s">
        <v>31</v>
      </c>
      <c r="B18" s="16" t="s">
        <v>32</v>
      </c>
      <c r="C18" s="17">
        <v>400132.96301499999</v>
      </c>
      <c r="D18" s="12"/>
      <c r="E18" s="12"/>
      <c r="F18" s="17">
        <v>11207.035800000001</v>
      </c>
      <c r="G18" s="12">
        <v>11453.655671999999</v>
      </c>
      <c r="H18" s="12">
        <v>461.25750800000003</v>
      </c>
      <c r="I18" s="12">
        <v>411.85489200000001</v>
      </c>
      <c r="J18" s="12">
        <v>3603.1600000000008</v>
      </c>
      <c r="K18" s="12">
        <v>71513.749999999985</v>
      </c>
      <c r="L18" s="12"/>
      <c r="M18" s="80">
        <v>97778.498667467386</v>
      </c>
      <c r="N18" s="13">
        <f t="shared" si="0"/>
        <v>596562.17555446737</v>
      </c>
      <c r="R18" s="48"/>
      <c r="S18" s="48"/>
    </row>
    <row r="19" spans="1:19">
      <c r="A19" s="15" t="s">
        <v>33</v>
      </c>
      <c r="B19" s="16" t="s">
        <v>34</v>
      </c>
      <c r="C19" s="17">
        <v>3937477.992085</v>
      </c>
      <c r="D19" s="12"/>
      <c r="E19" s="17"/>
      <c r="F19" s="17">
        <v>212894.07630000002</v>
      </c>
      <c r="G19" s="12">
        <v>240103.55090599999</v>
      </c>
      <c r="H19" s="12">
        <v>12114.417163999993</v>
      </c>
      <c r="I19" s="12">
        <v>12272.091309000016</v>
      </c>
      <c r="J19" s="12">
        <v>39503.000000000226</v>
      </c>
      <c r="K19" s="12">
        <v>1235827.2699999961</v>
      </c>
      <c r="L19" s="12"/>
      <c r="M19" s="80">
        <f>1488850.62735189+77866.44</f>
        <v>1566717.06735189</v>
      </c>
      <c r="N19" s="13">
        <f t="shared" si="0"/>
        <v>7256909.4651158853</v>
      </c>
      <c r="R19" s="48"/>
      <c r="S19" s="48"/>
    </row>
    <row r="20" spans="1:19">
      <c r="A20" s="15" t="s">
        <v>35</v>
      </c>
      <c r="B20" s="16" t="s">
        <v>36</v>
      </c>
      <c r="C20" s="17">
        <v>216960.39101700002</v>
      </c>
      <c r="D20" s="12"/>
      <c r="E20" s="17"/>
      <c r="F20" s="17">
        <v>14684.805700000001</v>
      </c>
      <c r="G20" s="12">
        <v>16542.711865999998</v>
      </c>
      <c r="H20" s="12">
        <v>1959.8236319999996</v>
      </c>
      <c r="I20" s="12">
        <v>2873.2936739999991</v>
      </c>
      <c r="J20" s="12">
        <v>8792.9099999999835</v>
      </c>
      <c r="K20" s="12">
        <v>9434.42</v>
      </c>
      <c r="L20" s="12"/>
      <c r="M20" s="80">
        <v>14259.934195478223</v>
      </c>
      <c r="N20" s="13">
        <f t="shared" si="0"/>
        <v>285508.29008447821</v>
      </c>
      <c r="R20" s="48"/>
      <c r="S20" s="48"/>
    </row>
    <row r="21" spans="1:19">
      <c r="A21" s="15" t="s">
        <v>37</v>
      </c>
      <c r="B21" s="16" t="s">
        <v>38</v>
      </c>
      <c r="C21" s="17">
        <v>68979.617716000008</v>
      </c>
      <c r="D21" s="12"/>
      <c r="E21" s="17"/>
      <c r="F21" s="17">
        <v>3176.6013000000003</v>
      </c>
      <c r="G21" s="12">
        <v>3395.9757459999996</v>
      </c>
      <c r="H21" s="12">
        <v>152.83877200000001</v>
      </c>
      <c r="I21" s="12">
        <v>238.80737999999997</v>
      </c>
      <c r="J21" s="12">
        <v>2186.6899999999991</v>
      </c>
      <c r="K21" s="12">
        <v>697.52</v>
      </c>
      <c r="L21" s="12"/>
      <c r="M21" s="80">
        <v>0</v>
      </c>
      <c r="N21" s="13">
        <f t="shared" si="0"/>
        <v>78828.050914000007</v>
      </c>
      <c r="R21" s="48"/>
      <c r="S21" s="48"/>
    </row>
    <row r="22" spans="1:19">
      <c r="A22" s="15" t="s">
        <v>39</v>
      </c>
      <c r="B22" s="16" t="s">
        <v>40</v>
      </c>
      <c r="C22" s="17">
        <v>88881.391077000007</v>
      </c>
      <c r="D22" s="12"/>
      <c r="E22" s="17"/>
      <c r="F22" s="17">
        <v>2775.1242000000002</v>
      </c>
      <c r="G22" s="12">
        <v>2789.7568299999998</v>
      </c>
      <c r="H22" s="12">
        <v>303.14416799999998</v>
      </c>
      <c r="I22" s="12">
        <v>517.68045000000006</v>
      </c>
      <c r="J22" s="12">
        <v>3773.8600000000006</v>
      </c>
      <c r="K22" s="12">
        <v>2368.4200000000005</v>
      </c>
      <c r="L22" s="12"/>
      <c r="M22" s="80">
        <v>2636.498</v>
      </c>
      <c r="N22" s="13">
        <f t="shared" si="0"/>
        <v>104045.87472500002</v>
      </c>
      <c r="R22" s="48"/>
      <c r="S22" s="48"/>
    </row>
    <row r="23" spans="1:19">
      <c r="A23" s="15" t="s">
        <v>41</v>
      </c>
      <c r="B23" s="16" t="s">
        <v>42</v>
      </c>
      <c r="C23" s="17">
        <v>39882.842467000002</v>
      </c>
      <c r="D23" s="12"/>
      <c r="E23" s="17"/>
      <c r="F23" s="17">
        <v>1102.6098</v>
      </c>
      <c r="G23" s="12">
        <v>866.76150399999995</v>
      </c>
      <c r="H23" s="12">
        <v>0</v>
      </c>
      <c r="I23" s="12">
        <v>0</v>
      </c>
      <c r="J23" s="12">
        <v>97.780000000000015</v>
      </c>
      <c r="K23" s="12">
        <v>667.35</v>
      </c>
      <c r="L23" s="12"/>
      <c r="M23" s="80">
        <v>1766.904</v>
      </c>
      <c r="N23" s="13">
        <f t="shared" si="0"/>
        <v>44384.247771000002</v>
      </c>
      <c r="R23" s="48"/>
      <c r="S23" s="48"/>
    </row>
    <row r="24" spans="1:19">
      <c r="A24" s="15" t="s">
        <v>43</v>
      </c>
      <c r="B24" s="16" t="s">
        <v>44</v>
      </c>
      <c r="C24" s="17">
        <v>54537.544573000006</v>
      </c>
      <c r="D24" s="12"/>
      <c r="E24" s="17"/>
      <c r="F24" s="17">
        <v>1682.3421000000001</v>
      </c>
      <c r="G24" s="12">
        <v>1770.9431319999999</v>
      </c>
      <c r="H24" s="12">
        <v>155.065372</v>
      </c>
      <c r="I24" s="12">
        <v>239.674431</v>
      </c>
      <c r="J24" s="12">
        <v>571.66999999999996</v>
      </c>
      <c r="K24" s="12">
        <v>5566.0000000000009</v>
      </c>
      <c r="L24" s="12"/>
      <c r="M24" s="80">
        <v>637.245</v>
      </c>
      <c r="N24" s="13">
        <f t="shared" si="0"/>
        <v>65160.484608000006</v>
      </c>
      <c r="R24" s="48"/>
      <c r="S24" s="48"/>
    </row>
    <row r="25" spans="1:19">
      <c r="A25" s="15" t="s">
        <v>45</v>
      </c>
      <c r="B25" s="16" t="s">
        <v>46</v>
      </c>
      <c r="C25" s="17">
        <v>255059.398441</v>
      </c>
      <c r="D25" s="12"/>
      <c r="E25" s="17"/>
      <c r="F25" s="17">
        <v>13996.6032</v>
      </c>
      <c r="G25" s="12">
        <v>15052.140007999998</v>
      </c>
      <c r="H25" s="12">
        <v>1097.0953</v>
      </c>
      <c r="I25" s="12">
        <v>1169.969151</v>
      </c>
      <c r="J25" s="12">
        <v>6082.6099999999951</v>
      </c>
      <c r="K25" s="12">
        <v>21679.55</v>
      </c>
      <c r="L25" s="12"/>
      <c r="M25" s="80">
        <v>20926.366000000005</v>
      </c>
      <c r="N25" s="13">
        <f t="shared" si="0"/>
        <v>335063.73209999996</v>
      </c>
      <c r="R25" s="48"/>
      <c r="S25" s="48"/>
    </row>
    <row r="26" spans="1:19">
      <c r="A26" s="15" t="s">
        <v>47</v>
      </c>
      <c r="B26" s="16" t="s">
        <v>48</v>
      </c>
      <c r="C26" s="17">
        <v>314294.48777800001</v>
      </c>
      <c r="D26" s="12"/>
      <c r="E26" s="17"/>
      <c r="F26" s="17">
        <v>17361.307799999999</v>
      </c>
      <c r="G26" s="12">
        <v>18084.659757999998</v>
      </c>
      <c r="H26" s="12">
        <v>855.53888800000004</v>
      </c>
      <c r="I26" s="12">
        <v>1078.3394279999998</v>
      </c>
      <c r="J26" s="12">
        <v>7917.1299999999874</v>
      </c>
      <c r="K26" s="12">
        <v>43475.949999999968</v>
      </c>
      <c r="L26" s="12"/>
      <c r="M26" s="80">
        <v>22928.356021350861</v>
      </c>
      <c r="N26" s="13">
        <f t="shared" si="0"/>
        <v>425995.76967335085</v>
      </c>
      <c r="R26" s="48"/>
      <c r="S26" s="48"/>
    </row>
    <row r="27" spans="1:19">
      <c r="A27" s="15" t="s">
        <v>49</v>
      </c>
      <c r="B27" s="16" t="s">
        <v>50</v>
      </c>
      <c r="C27" s="17">
        <v>93707.613633000001</v>
      </c>
      <c r="D27" s="12"/>
      <c r="E27" s="17"/>
      <c r="F27" s="17">
        <v>3704.7215999999999</v>
      </c>
      <c r="G27" s="12">
        <v>5571.9091679999992</v>
      </c>
      <c r="H27" s="12">
        <v>897.17135999999982</v>
      </c>
      <c r="I27" s="12">
        <v>976.99079999999992</v>
      </c>
      <c r="J27" s="12">
        <v>5435.4599999999991</v>
      </c>
      <c r="K27" s="12">
        <v>2774.150000000001</v>
      </c>
      <c r="L27" s="12"/>
      <c r="M27" s="80">
        <v>0</v>
      </c>
      <c r="N27" s="13">
        <f t="shared" si="0"/>
        <v>113068.016561</v>
      </c>
      <c r="R27" s="48"/>
      <c r="S27" s="48"/>
    </row>
    <row r="28" spans="1:19">
      <c r="A28" s="15" t="s">
        <v>51</v>
      </c>
      <c r="B28" s="16" t="s">
        <v>52</v>
      </c>
      <c r="C28" s="17">
        <v>1385692.0632410001</v>
      </c>
      <c r="D28" s="12"/>
      <c r="E28" s="17"/>
      <c r="F28" s="17">
        <v>61863.866999999998</v>
      </c>
      <c r="G28" s="12">
        <v>67313.581037999989</v>
      </c>
      <c r="H28" s="12">
        <v>3379.3701959999999</v>
      </c>
      <c r="I28" s="12">
        <v>4837.9689030000009</v>
      </c>
      <c r="J28" s="12">
        <v>20787.389999999989</v>
      </c>
      <c r="K28" s="12">
        <v>272060.10999999894</v>
      </c>
      <c r="L28" s="12"/>
      <c r="M28" s="80">
        <v>909816.74878106359</v>
      </c>
      <c r="N28" s="13">
        <f t="shared" si="0"/>
        <v>2725751.0991590628</v>
      </c>
      <c r="R28" s="48"/>
      <c r="S28" s="48"/>
    </row>
    <row r="29" spans="1:19">
      <c r="A29" s="15" t="s">
        <v>53</v>
      </c>
      <c r="B29" s="16" t="s">
        <v>54</v>
      </c>
      <c r="C29" s="17">
        <v>137634.543641</v>
      </c>
      <c r="D29" s="12"/>
      <c r="E29" s="17"/>
      <c r="F29" s="17">
        <v>5775.4389000000001</v>
      </c>
      <c r="G29" s="12">
        <v>9984.4774979999984</v>
      </c>
      <c r="H29" s="12">
        <v>543.49326800000006</v>
      </c>
      <c r="I29" s="12">
        <v>357.48002699999995</v>
      </c>
      <c r="J29" s="12">
        <v>2064.98</v>
      </c>
      <c r="K29" s="12">
        <v>23855.559999999994</v>
      </c>
      <c r="L29" s="12"/>
      <c r="M29" s="80">
        <v>45062.845903961301</v>
      </c>
      <c r="N29" s="13">
        <f t="shared" si="0"/>
        <v>225278.81923796132</v>
      </c>
      <c r="R29" s="48"/>
      <c r="S29" s="48"/>
    </row>
    <row r="30" spans="1:19">
      <c r="A30" s="15" t="s">
        <v>55</v>
      </c>
      <c r="B30" s="16" t="s">
        <v>56</v>
      </c>
      <c r="C30" s="17">
        <v>528115.268591</v>
      </c>
      <c r="D30" s="12"/>
      <c r="E30" s="17"/>
      <c r="F30" s="17">
        <v>23385.896999999997</v>
      </c>
      <c r="G30" s="12">
        <v>25421.553233999995</v>
      </c>
      <c r="H30" s="12">
        <v>2669.6538160000009</v>
      </c>
      <c r="I30" s="12">
        <v>2568.3240689999998</v>
      </c>
      <c r="J30" s="12">
        <v>16865.249999999982</v>
      </c>
      <c r="K30" s="12">
        <v>27652.559999999972</v>
      </c>
      <c r="L30" s="12"/>
      <c r="M30" s="80">
        <v>22502.101269151324</v>
      </c>
      <c r="N30" s="13">
        <f t="shared" si="0"/>
        <v>649180.60797915119</v>
      </c>
      <c r="R30" s="48"/>
      <c r="S30" s="48"/>
    </row>
    <row r="31" spans="1:19">
      <c r="A31" s="15" t="s">
        <v>57</v>
      </c>
      <c r="B31" s="16" t="s">
        <v>58</v>
      </c>
      <c r="C31" s="17">
        <v>179938.99386799999</v>
      </c>
      <c r="D31" s="12"/>
      <c r="E31" s="17"/>
      <c r="F31" s="17">
        <v>9242.2250999999997</v>
      </c>
      <c r="G31" s="12">
        <v>11030.100525999998</v>
      </c>
      <c r="H31" s="12">
        <v>299.62119200000001</v>
      </c>
      <c r="I31" s="12">
        <v>318.36639299999996</v>
      </c>
      <c r="J31" s="12">
        <v>2881.4100000000017</v>
      </c>
      <c r="K31" s="12">
        <v>23349.789999999997</v>
      </c>
      <c r="L31" s="12"/>
      <c r="M31" s="80">
        <v>21118.504427062657</v>
      </c>
      <c r="N31" s="13">
        <f t="shared" si="0"/>
        <v>248179.01150606267</v>
      </c>
      <c r="R31" s="48"/>
      <c r="S31" s="48"/>
    </row>
    <row r="32" spans="1:19">
      <c r="A32" s="15" t="s">
        <v>59</v>
      </c>
      <c r="B32" s="16" t="s">
        <v>60</v>
      </c>
      <c r="C32" s="17">
        <v>69014.503877999989</v>
      </c>
      <c r="D32" s="12"/>
      <c r="E32" s="17"/>
      <c r="F32" s="17">
        <v>1022.0043000000001</v>
      </c>
      <c r="G32" s="12">
        <v>877.27549399999987</v>
      </c>
      <c r="H32" s="12">
        <v>302.0754</v>
      </c>
      <c r="I32" s="12">
        <v>257.41214100000002</v>
      </c>
      <c r="J32" s="12">
        <v>2478.5700000000006</v>
      </c>
      <c r="K32" s="12">
        <v>1847.8100000000004</v>
      </c>
      <c r="L32" s="12"/>
      <c r="M32" s="80">
        <v>0</v>
      </c>
      <c r="N32" s="13">
        <f t="shared" si="0"/>
        <v>75799.65121299999</v>
      </c>
      <c r="R32" s="48"/>
      <c r="S32" s="48"/>
    </row>
    <row r="33" spans="1:19">
      <c r="A33" s="15" t="s">
        <v>61</v>
      </c>
      <c r="B33" s="16" t="s">
        <v>62</v>
      </c>
      <c r="C33" s="17">
        <v>218876.794956</v>
      </c>
      <c r="D33" s="12"/>
      <c r="E33" s="17"/>
      <c r="F33" s="17">
        <v>11648.0532</v>
      </c>
      <c r="G33" s="12">
        <v>10743.974791999999</v>
      </c>
      <c r="H33" s="12">
        <v>545.77429600000005</v>
      </c>
      <c r="I33" s="12">
        <v>497.17157699999996</v>
      </c>
      <c r="J33" s="12">
        <v>4523.8199999999979</v>
      </c>
      <c r="K33" s="12">
        <v>23994.500000000011</v>
      </c>
      <c r="L33" s="12"/>
      <c r="M33" s="80">
        <v>26253.574370038594</v>
      </c>
      <c r="N33" s="13">
        <f t="shared" si="0"/>
        <v>297083.66319103859</v>
      </c>
      <c r="R33" s="48"/>
      <c r="S33" s="48"/>
    </row>
    <row r="34" spans="1:19">
      <c r="A34" s="15" t="s">
        <v>63</v>
      </c>
      <c r="B34" s="16" t="s">
        <v>64</v>
      </c>
      <c r="C34" s="17">
        <v>57355.238786999995</v>
      </c>
      <c r="D34" s="12"/>
      <c r="E34" s="17"/>
      <c r="F34" s="17">
        <v>2980.6235999999999</v>
      </c>
      <c r="G34" s="12">
        <v>2497.4302619999999</v>
      </c>
      <c r="H34" s="12">
        <v>743.43205199999989</v>
      </c>
      <c r="I34" s="12">
        <v>727.39911900000004</v>
      </c>
      <c r="J34" s="12">
        <v>2523.5100000000007</v>
      </c>
      <c r="K34" s="12">
        <v>2242.6200000000013</v>
      </c>
      <c r="L34" s="12"/>
      <c r="M34" s="80">
        <v>129.2445208028328</v>
      </c>
      <c r="N34" s="13">
        <f t="shared" si="0"/>
        <v>69199.49834080282</v>
      </c>
      <c r="R34" s="48"/>
      <c r="S34" s="48"/>
    </row>
    <row r="35" spans="1:19">
      <c r="A35" s="15" t="s">
        <v>65</v>
      </c>
      <c r="B35" s="16" t="s">
        <v>66</v>
      </c>
      <c r="C35" s="17">
        <v>61545.772232999996</v>
      </c>
      <c r="D35" s="12"/>
      <c r="E35" s="17"/>
      <c r="F35" s="17">
        <v>3625.4982</v>
      </c>
      <c r="G35" s="12">
        <v>3939.2397939999992</v>
      </c>
      <c r="H35" s="12">
        <v>610.58320000000003</v>
      </c>
      <c r="I35" s="12">
        <v>629.03700000000003</v>
      </c>
      <c r="J35" s="12">
        <v>1977.1499999999999</v>
      </c>
      <c r="K35" s="12">
        <v>644.09</v>
      </c>
      <c r="L35" s="12"/>
      <c r="M35" s="80">
        <v>3.0393599999999998</v>
      </c>
      <c r="N35" s="13">
        <f t="shared" si="0"/>
        <v>72974.409786999968</v>
      </c>
      <c r="R35" s="48"/>
      <c r="S35" s="48"/>
    </row>
    <row r="36" spans="1:19">
      <c r="A36" s="15" t="s">
        <v>69</v>
      </c>
      <c r="B36" s="16" t="s">
        <v>70</v>
      </c>
      <c r="C36" s="17">
        <v>8263.2471540000006</v>
      </c>
      <c r="D36" s="17"/>
      <c r="E36" s="17"/>
      <c r="F36" s="17">
        <v>0</v>
      </c>
      <c r="G36" s="12">
        <v>0</v>
      </c>
      <c r="H36" s="12">
        <v>0</v>
      </c>
      <c r="I36" s="12">
        <v>0</v>
      </c>
      <c r="J36" s="12">
        <v>36.46</v>
      </c>
      <c r="K36" s="12">
        <v>78.180000000000007</v>
      </c>
      <c r="L36" s="12"/>
      <c r="M36" s="80">
        <v>0</v>
      </c>
      <c r="N36" s="13">
        <f t="shared" si="0"/>
        <v>8377.887154</v>
      </c>
      <c r="R36" s="48"/>
      <c r="S36" s="48"/>
    </row>
    <row r="37" spans="1:19">
      <c r="A37" s="15" t="s">
        <v>71</v>
      </c>
      <c r="B37" s="16" t="s">
        <v>72</v>
      </c>
      <c r="C37" s="17">
        <v>715167.38537500007</v>
      </c>
      <c r="D37" s="12"/>
      <c r="E37" s="17"/>
      <c r="F37" s="17">
        <v>36158.168699999995</v>
      </c>
      <c r="G37" s="12">
        <v>39878.800393999991</v>
      </c>
      <c r="H37" s="12">
        <v>1620.1384840000003</v>
      </c>
      <c r="I37" s="12">
        <v>2240.6411279999993</v>
      </c>
      <c r="J37" s="12">
        <v>10630.430000000008</v>
      </c>
      <c r="K37" s="12">
        <v>59547.939999999981</v>
      </c>
      <c r="L37" s="12"/>
      <c r="M37" s="80">
        <v>55487.016191028262</v>
      </c>
      <c r="N37" s="13">
        <f t="shared" si="0"/>
        <v>920730.5202720284</v>
      </c>
      <c r="R37" s="48"/>
      <c r="S37" s="48"/>
    </row>
    <row r="38" spans="1:19">
      <c r="A38" s="15" t="s">
        <v>73</v>
      </c>
      <c r="B38" s="16" t="s">
        <v>74</v>
      </c>
      <c r="C38" s="17">
        <v>685352.08715500007</v>
      </c>
      <c r="D38" s="12"/>
      <c r="E38" s="17"/>
      <c r="F38" s="17">
        <v>44002.493999999999</v>
      </c>
      <c r="G38" s="12">
        <v>51725.324344000001</v>
      </c>
      <c r="H38" s="12">
        <v>1657.7234920000001</v>
      </c>
      <c r="I38" s="12">
        <v>2551.9067699999996</v>
      </c>
      <c r="J38" s="12">
        <v>8517.5399999999772</v>
      </c>
      <c r="K38" s="12">
        <v>235483.61000000068</v>
      </c>
      <c r="L38" s="12"/>
      <c r="M38" s="80">
        <v>68805.082893620012</v>
      </c>
      <c r="N38" s="13">
        <f t="shared" si="0"/>
        <v>1098095.7686546207</v>
      </c>
      <c r="R38" s="48"/>
      <c r="S38" s="48"/>
    </row>
    <row r="39" spans="1:19">
      <c r="A39" s="15" t="s">
        <v>75</v>
      </c>
      <c r="B39" s="16" t="s">
        <v>76</v>
      </c>
      <c r="C39" s="17">
        <v>25714.375220999991</v>
      </c>
      <c r="D39" s="12"/>
      <c r="E39" s="17"/>
      <c r="F39" s="17">
        <v>0</v>
      </c>
      <c r="G39" s="12">
        <v>89.054301999999993</v>
      </c>
      <c r="H39" s="12">
        <v>0</v>
      </c>
      <c r="I39" s="12">
        <v>0</v>
      </c>
      <c r="J39" s="12">
        <v>32.07</v>
      </c>
      <c r="K39" s="12">
        <v>874.61999999999989</v>
      </c>
      <c r="L39" s="12"/>
      <c r="M39" s="80">
        <v>0</v>
      </c>
      <c r="N39" s="13">
        <f t="shared" si="0"/>
        <v>26710.11952299999</v>
      </c>
      <c r="R39" s="48"/>
      <c r="S39" s="48"/>
    </row>
    <row r="40" spans="1:19">
      <c r="A40" s="15" t="s">
        <v>77</v>
      </c>
      <c r="B40" s="16" t="s">
        <v>78</v>
      </c>
      <c r="C40" s="17">
        <v>455154.55918099999</v>
      </c>
      <c r="D40" s="12"/>
      <c r="E40" s="17"/>
      <c r="F40" s="17">
        <v>22823.912699999997</v>
      </c>
      <c r="G40" s="12">
        <v>22913.641249999997</v>
      </c>
      <c r="H40" s="12">
        <v>1529.8374839999999</v>
      </c>
      <c r="I40" s="12">
        <v>1533.3315239999999</v>
      </c>
      <c r="J40" s="12">
        <v>5864.7799999999943</v>
      </c>
      <c r="K40" s="12">
        <v>62075.769999999917</v>
      </c>
      <c r="L40" s="12"/>
      <c r="M40" s="80">
        <v>338791.52882578399</v>
      </c>
      <c r="N40" s="13">
        <f t="shared" si="0"/>
        <v>910687.36096478382</v>
      </c>
      <c r="R40" s="48"/>
      <c r="S40" s="48"/>
    </row>
    <row r="41" spans="1:19">
      <c r="A41" s="15" t="s">
        <v>79</v>
      </c>
      <c r="B41" s="16" t="s">
        <v>80</v>
      </c>
      <c r="C41" s="17">
        <v>141108.06563200001</v>
      </c>
      <c r="D41" s="12"/>
      <c r="E41" s="17"/>
      <c r="F41" s="17">
        <v>3991.8056999999999</v>
      </c>
      <c r="G41" s="12">
        <v>5390.8641759999991</v>
      </c>
      <c r="H41" s="12">
        <v>149.63741599999997</v>
      </c>
      <c r="I41" s="12">
        <v>438.09310200000004</v>
      </c>
      <c r="J41" s="12">
        <v>1946.7600000000009</v>
      </c>
      <c r="K41" s="12">
        <v>40496.859999999986</v>
      </c>
      <c r="L41" s="12"/>
      <c r="M41" s="80">
        <v>39883.086871713036</v>
      </c>
      <c r="N41" s="13">
        <f t="shared" si="0"/>
        <v>233405.17289771308</v>
      </c>
      <c r="R41" s="48"/>
      <c r="S41" s="48"/>
    </row>
    <row r="42" spans="1:19">
      <c r="A42" s="15" t="s">
        <v>81</v>
      </c>
      <c r="B42" s="16" t="s">
        <v>82</v>
      </c>
      <c r="C42" s="17">
        <v>28698.550366000007</v>
      </c>
      <c r="D42" s="12"/>
      <c r="E42" s="17"/>
      <c r="F42" s="17">
        <v>2996.4182999999998</v>
      </c>
      <c r="G42" s="12">
        <v>2863.0428359999996</v>
      </c>
      <c r="H42" s="12">
        <v>186.60887199999999</v>
      </c>
      <c r="I42" s="12">
        <v>381.30976199999998</v>
      </c>
      <c r="J42" s="12">
        <v>404.85</v>
      </c>
      <c r="K42" s="12">
        <v>3862.21</v>
      </c>
      <c r="L42" s="12"/>
      <c r="M42" s="80">
        <v>729.59399999999994</v>
      </c>
      <c r="N42" s="13">
        <f t="shared" si="0"/>
        <v>40122.584135999998</v>
      </c>
      <c r="R42" s="48"/>
      <c r="S42" s="48"/>
    </row>
    <row r="43" spans="1:19">
      <c r="A43" s="18" t="s">
        <v>83</v>
      </c>
      <c r="B43" s="19" t="s">
        <v>84</v>
      </c>
      <c r="C43" s="20">
        <v>47371.177817000003</v>
      </c>
      <c r="D43" s="12"/>
      <c r="E43" s="17"/>
      <c r="F43" s="12">
        <v>1233.0065999999999</v>
      </c>
      <c r="G43" s="12">
        <v>1500.7201439999999</v>
      </c>
      <c r="H43" s="12">
        <v>187.48961600000001</v>
      </c>
      <c r="I43" s="12">
        <v>219.63025199999998</v>
      </c>
      <c r="J43" s="12">
        <v>2338.7499999999986</v>
      </c>
      <c r="K43" s="12">
        <v>2410.6800000000003</v>
      </c>
      <c r="L43" s="12"/>
      <c r="M43" s="80">
        <v>0</v>
      </c>
      <c r="N43" s="13">
        <f t="shared" si="0"/>
        <v>55261.454429000005</v>
      </c>
      <c r="R43" s="48"/>
      <c r="S43" s="48"/>
    </row>
    <row r="44" spans="1:19">
      <c r="A44" s="18" t="s">
        <v>85</v>
      </c>
      <c r="B44" s="19" t="s">
        <v>86</v>
      </c>
      <c r="C44" s="20">
        <v>3698.6293669999995</v>
      </c>
      <c r="D44" s="12"/>
      <c r="E44" s="17"/>
      <c r="F44" s="12">
        <v>0</v>
      </c>
      <c r="G44" s="12">
        <v>0</v>
      </c>
      <c r="H44" s="12">
        <v>0</v>
      </c>
      <c r="I44" s="12">
        <v>0</v>
      </c>
      <c r="J44" s="12">
        <v>325.56000000000006</v>
      </c>
      <c r="K44" s="12">
        <v>0</v>
      </c>
      <c r="L44" s="12"/>
      <c r="M44" s="80">
        <v>0</v>
      </c>
      <c r="N44" s="13">
        <f t="shared" si="0"/>
        <v>4024.1893669999995</v>
      </c>
      <c r="R44" s="48"/>
      <c r="S44" s="48"/>
    </row>
    <row r="45" spans="1:19">
      <c r="A45" s="18" t="s">
        <v>87</v>
      </c>
      <c r="B45" s="19" t="s">
        <v>88</v>
      </c>
      <c r="C45" s="20">
        <v>14306.95462</v>
      </c>
      <c r="D45" s="12"/>
      <c r="E45" s="17"/>
      <c r="F45" s="12">
        <v>647.40930000000003</v>
      </c>
      <c r="G45" s="12">
        <v>537.02556799999991</v>
      </c>
      <c r="H45" s="12">
        <v>157.69275999999999</v>
      </c>
      <c r="I45" s="12">
        <v>188.155734</v>
      </c>
      <c r="J45" s="12">
        <v>723.76999999999987</v>
      </c>
      <c r="K45" s="12">
        <v>70.739999999999995</v>
      </c>
      <c r="L45" s="12"/>
      <c r="M45" s="80">
        <v>36.006479999999996</v>
      </c>
      <c r="N45" s="13">
        <f t="shared" si="0"/>
        <v>16667.754462000001</v>
      </c>
      <c r="R45" s="48"/>
      <c r="S45" s="48"/>
    </row>
    <row r="46" spans="1:19">
      <c r="A46" s="18" t="s">
        <v>89</v>
      </c>
      <c r="B46" s="19" t="s">
        <v>90</v>
      </c>
      <c r="C46" s="20">
        <v>42000.000945000007</v>
      </c>
      <c r="D46" s="12"/>
      <c r="E46" s="17"/>
      <c r="F46" s="12">
        <v>1708.3673999999999</v>
      </c>
      <c r="G46" s="12">
        <v>1582.9927879999998</v>
      </c>
      <c r="H46" s="12">
        <v>668.4005800000001</v>
      </c>
      <c r="I46" s="12">
        <v>412.63693799999999</v>
      </c>
      <c r="J46" s="12">
        <v>2007.23</v>
      </c>
      <c r="K46" s="12">
        <v>1932.8599999999997</v>
      </c>
      <c r="L46" s="12"/>
      <c r="M46" s="80">
        <v>0</v>
      </c>
      <c r="N46" s="13">
        <f t="shared" si="0"/>
        <v>50312.488651000021</v>
      </c>
      <c r="R46" s="48"/>
      <c r="S46" s="48"/>
    </row>
    <row r="47" spans="1:19">
      <c r="A47" s="18" t="s">
        <v>91</v>
      </c>
      <c r="B47" s="19" t="s">
        <v>92</v>
      </c>
      <c r="C47" s="20">
        <v>129270.62719300002</v>
      </c>
      <c r="D47" s="12"/>
      <c r="E47" s="17"/>
      <c r="F47" s="12">
        <v>166.209</v>
      </c>
      <c r="G47" s="12">
        <v>244.73664599999998</v>
      </c>
      <c r="H47" s="12">
        <v>0</v>
      </c>
      <c r="I47" s="12">
        <v>75.546777000000006</v>
      </c>
      <c r="J47" s="12">
        <v>8.9600000000000009</v>
      </c>
      <c r="K47" s="12">
        <v>0</v>
      </c>
      <c r="L47" s="12"/>
      <c r="M47" s="80">
        <v>6175.4</v>
      </c>
      <c r="N47" s="13">
        <f t="shared" si="0"/>
        <v>135941.47961600003</v>
      </c>
      <c r="R47" s="48"/>
      <c r="S47" s="48"/>
    </row>
    <row r="48" spans="1:19">
      <c r="A48" s="21" t="s">
        <v>93</v>
      </c>
      <c r="B48" s="22" t="s">
        <v>94</v>
      </c>
      <c r="C48" s="20">
        <v>29874.089785</v>
      </c>
      <c r="D48" s="12"/>
      <c r="E48" s="17"/>
      <c r="F48" s="12">
        <v>1005.4242</v>
      </c>
      <c r="G48" s="12">
        <v>920.76200199999982</v>
      </c>
      <c r="H48" s="12">
        <v>0</v>
      </c>
      <c r="I48" s="12">
        <v>0</v>
      </c>
      <c r="J48" s="12">
        <v>1409.6099999999994</v>
      </c>
      <c r="K48" s="12">
        <v>516.32000000000005</v>
      </c>
      <c r="L48" s="12"/>
      <c r="M48" s="80">
        <v>0</v>
      </c>
      <c r="N48" s="13">
        <f t="shared" si="0"/>
        <v>33726.205987000001</v>
      </c>
      <c r="R48" s="48"/>
      <c r="S48" s="48"/>
    </row>
    <row r="49" spans="1:19">
      <c r="A49" s="21" t="s">
        <v>95</v>
      </c>
      <c r="B49" s="23" t="s">
        <v>96</v>
      </c>
      <c r="C49" s="20">
        <v>56798.491867000004</v>
      </c>
      <c r="D49" s="12"/>
      <c r="E49" s="17"/>
      <c r="F49" s="12">
        <v>2716.7853</v>
      </c>
      <c r="G49" s="12">
        <v>3983.8449259999998</v>
      </c>
      <c r="H49" s="12">
        <v>78.846379999999996</v>
      </c>
      <c r="I49" s="12">
        <v>91.170695999999992</v>
      </c>
      <c r="J49" s="12">
        <v>218.82000000000002</v>
      </c>
      <c r="K49" s="12">
        <v>2186.4000000000005</v>
      </c>
      <c r="L49" s="12"/>
      <c r="M49" s="80">
        <v>223.84519949308799</v>
      </c>
      <c r="N49" s="13">
        <f t="shared" si="0"/>
        <v>66298.204368493098</v>
      </c>
      <c r="R49" s="48"/>
      <c r="S49" s="48"/>
    </row>
    <row r="50" spans="1:19">
      <c r="A50" s="18" t="s">
        <v>97</v>
      </c>
      <c r="B50" s="19" t="s">
        <v>98</v>
      </c>
      <c r="C50" s="20">
        <v>45548.662777999998</v>
      </c>
      <c r="D50" s="12"/>
      <c r="E50" s="17"/>
      <c r="F50" s="12">
        <v>4463.5302000000001</v>
      </c>
      <c r="G50" s="12">
        <v>1336.449134</v>
      </c>
      <c r="H50" s="12">
        <v>147.18320800000001</v>
      </c>
      <c r="I50" s="12">
        <v>0</v>
      </c>
      <c r="J50" s="12">
        <v>12.45</v>
      </c>
      <c r="K50" s="12">
        <v>597.3900000000001</v>
      </c>
      <c r="L50" s="12"/>
      <c r="M50" s="80">
        <v>60</v>
      </c>
      <c r="N50" s="13">
        <f t="shared" si="0"/>
        <v>52165.66532</v>
      </c>
      <c r="R50" s="48"/>
      <c r="S50" s="48"/>
    </row>
    <row r="51" spans="1:19">
      <c r="A51" s="18" t="s">
        <v>99</v>
      </c>
      <c r="B51" s="19" t="s">
        <v>100</v>
      </c>
      <c r="C51" s="20">
        <v>129066.99920600001</v>
      </c>
      <c r="D51" s="12"/>
      <c r="E51" s="17"/>
      <c r="F51" s="12">
        <v>5568.8022000000001</v>
      </c>
      <c r="G51" s="12">
        <v>5555.7321439999996</v>
      </c>
      <c r="H51" s="12">
        <v>297.68652400000002</v>
      </c>
      <c r="I51" s="12">
        <v>263.20381500000002</v>
      </c>
      <c r="J51" s="12">
        <v>2289.5599999999995</v>
      </c>
      <c r="K51" s="12">
        <v>7852.8600000000015</v>
      </c>
      <c r="L51" s="12"/>
      <c r="M51" s="80">
        <v>27973.544704825559</v>
      </c>
      <c r="N51" s="13">
        <f t="shared" si="0"/>
        <v>178868.38859382557</v>
      </c>
      <c r="R51" s="48"/>
      <c r="S51" s="48"/>
    </row>
    <row r="52" spans="1:19">
      <c r="A52" s="18" t="s">
        <v>101</v>
      </c>
      <c r="B52" s="19" t="s">
        <v>102</v>
      </c>
      <c r="C52" s="20">
        <v>2384.7884499999927</v>
      </c>
      <c r="D52" s="12"/>
      <c r="E52" s="17"/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/>
      <c r="M52" s="80">
        <v>0</v>
      </c>
      <c r="N52" s="13">
        <f t="shared" si="0"/>
        <v>2384.7884499999927</v>
      </c>
      <c r="R52" s="48"/>
      <c r="S52" s="48"/>
    </row>
    <row r="53" spans="1:19">
      <c r="A53" s="18" t="s">
        <v>103</v>
      </c>
      <c r="B53" s="19" t="s">
        <v>104</v>
      </c>
      <c r="C53" s="20">
        <v>24974.098187999996</v>
      </c>
      <c r="D53" s="12"/>
      <c r="E53" s="17"/>
      <c r="F53" s="12">
        <v>308.8254</v>
      </c>
      <c r="G53" s="12">
        <v>407.03393</v>
      </c>
      <c r="H53" s="12">
        <v>234.846924</v>
      </c>
      <c r="I53" s="12">
        <v>352.98609600000003</v>
      </c>
      <c r="J53" s="12">
        <v>1264.0400000000006</v>
      </c>
      <c r="K53" s="12">
        <v>119.04</v>
      </c>
      <c r="L53" s="12"/>
      <c r="M53" s="80">
        <v>0</v>
      </c>
      <c r="N53" s="13">
        <f t="shared" si="0"/>
        <v>27660.870538000003</v>
      </c>
      <c r="R53" s="48"/>
      <c r="S53" s="48"/>
    </row>
    <row r="54" spans="1:19">
      <c r="A54" s="24" t="s">
        <v>105</v>
      </c>
      <c r="B54" s="25" t="s">
        <v>106</v>
      </c>
      <c r="C54" s="20">
        <v>38537.851711000003</v>
      </c>
      <c r="D54" s="12"/>
      <c r="E54" s="17"/>
      <c r="F54" s="12">
        <v>2977.4360999999999</v>
      </c>
      <c r="G54" s="12">
        <v>4749.7312839999995</v>
      </c>
      <c r="H54" s="12">
        <v>376.74072000000001</v>
      </c>
      <c r="I54" s="12">
        <v>331.59317099999998</v>
      </c>
      <c r="J54" s="12">
        <v>1344.7</v>
      </c>
      <c r="K54" s="12">
        <v>394.59999999999997</v>
      </c>
      <c r="L54" s="12"/>
      <c r="M54" s="80">
        <v>1429.8080000000002</v>
      </c>
      <c r="N54" s="13">
        <f t="shared" si="0"/>
        <v>50142.460985999998</v>
      </c>
      <c r="R54" s="48"/>
      <c r="S54" s="48"/>
    </row>
    <row r="55" spans="1:19">
      <c r="A55" s="24" t="s">
        <v>107</v>
      </c>
      <c r="B55" s="23" t="s">
        <v>108</v>
      </c>
      <c r="C55" s="20">
        <v>15325.058461999999</v>
      </c>
      <c r="D55" s="12"/>
      <c r="E55" s="17"/>
      <c r="F55" s="12">
        <v>547.43400000000008</v>
      </c>
      <c r="G55" s="12">
        <v>553.92324399999995</v>
      </c>
      <c r="H55" s="12">
        <v>73.591604000000004</v>
      </c>
      <c r="I55" s="12">
        <v>88.025511000000009</v>
      </c>
      <c r="J55" s="12">
        <v>546.02</v>
      </c>
      <c r="K55" s="12">
        <v>1493.21</v>
      </c>
      <c r="L55" s="12"/>
      <c r="M55" s="80">
        <v>0</v>
      </c>
      <c r="N55" s="13">
        <f t="shared" si="0"/>
        <v>18627.262821</v>
      </c>
      <c r="R55" s="48"/>
      <c r="S55" s="48"/>
    </row>
    <row r="56" spans="1:19">
      <c r="A56" s="26" t="s">
        <v>109</v>
      </c>
      <c r="B56" s="27" t="s">
        <v>110</v>
      </c>
      <c r="C56" s="20">
        <v>433735.29614500003</v>
      </c>
      <c r="D56" s="12"/>
      <c r="E56" s="17"/>
      <c r="F56" s="12">
        <v>15119.868</v>
      </c>
      <c r="G56" s="12">
        <v>12471.737961999999</v>
      </c>
      <c r="H56" s="12">
        <v>864.74216800000011</v>
      </c>
      <c r="I56" s="12">
        <v>799.61936700000012</v>
      </c>
      <c r="J56" s="12">
        <v>13224.989999999952</v>
      </c>
      <c r="K56" s="12">
        <v>13948.509999999982</v>
      </c>
      <c r="L56" s="12"/>
      <c r="M56" s="80">
        <v>948.32703996425516</v>
      </c>
      <c r="N56" s="13">
        <f t="shared" si="0"/>
        <v>491113.0906819643</v>
      </c>
      <c r="R56" s="48"/>
      <c r="S56" s="48"/>
    </row>
    <row r="57" spans="1:19">
      <c r="A57" s="28" t="s">
        <v>111</v>
      </c>
      <c r="B57" s="29" t="s">
        <v>112</v>
      </c>
      <c r="C57" s="20">
        <v>49953.161245999989</v>
      </c>
      <c r="D57" s="12"/>
      <c r="E57" s="17"/>
      <c r="F57" s="12">
        <v>2552.1062999999999</v>
      </c>
      <c r="G57" s="12">
        <v>4119.4888419999997</v>
      </c>
      <c r="H57" s="12">
        <v>387.85392800000005</v>
      </c>
      <c r="I57" s="12">
        <v>348.16914600000001</v>
      </c>
      <c r="J57" s="12">
        <v>1656.9999999999995</v>
      </c>
      <c r="K57" s="12">
        <v>550.1099999999999</v>
      </c>
      <c r="L57" s="12"/>
      <c r="M57" s="80">
        <v>846.93111324213351</v>
      </c>
      <c r="N57" s="13">
        <f t="shared" si="0"/>
        <v>60414.82057524212</v>
      </c>
      <c r="R57" s="48"/>
      <c r="S57" s="48"/>
    </row>
    <row r="58" spans="1:19">
      <c r="A58" s="30" t="s">
        <v>113</v>
      </c>
      <c r="B58" s="27" t="s">
        <v>114</v>
      </c>
      <c r="C58" s="17">
        <v>163621.28418099997</v>
      </c>
      <c r="D58" s="12"/>
      <c r="E58" s="17"/>
      <c r="F58" s="12">
        <v>10883.2011</v>
      </c>
      <c r="G58" s="12">
        <v>9910.2826100000002</v>
      </c>
      <c r="H58" s="12">
        <v>1291.8436319999998</v>
      </c>
      <c r="I58" s="12">
        <v>1302.3899400000005</v>
      </c>
      <c r="J58" s="12">
        <v>5492.970000000003</v>
      </c>
      <c r="K58" s="12">
        <v>12663.69</v>
      </c>
      <c r="L58" s="12"/>
      <c r="M58" s="80">
        <v>6357.480051360264</v>
      </c>
      <c r="N58" s="13">
        <f t="shared" si="0"/>
        <v>211523.14151436024</v>
      </c>
      <c r="R58" s="48"/>
      <c r="S58" s="48"/>
    </row>
    <row r="59" spans="1:19">
      <c r="A59" s="16" t="s">
        <v>115</v>
      </c>
      <c r="B59" s="27" t="s">
        <v>116</v>
      </c>
      <c r="C59" s="20">
        <v>40418.818441999996</v>
      </c>
      <c r="D59" s="12"/>
      <c r="E59" s="17"/>
      <c r="F59" s="12">
        <v>5326.7714999999998</v>
      </c>
      <c r="G59" s="12">
        <v>4905.0963259999999</v>
      </c>
      <c r="H59" s="12">
        <v>73.591604000000004</v>
      </c>
      <c r="I59" s="12">
        <v>88.025511000000009</v>
      </c>
      <c r="J59" s="12">
        <v>713.62000000000023</v>
      </c>
      <c r="K59" s="12">
        <v>7633.0599999999995</v>
      </c>
      <c r="L59" s="12"/>
      <c r="M59" s="80">
        <v>8584.7080000000005</v>
      </c>
      <c r="N59" s="13">
        <f t="shared" si="0"/>
        <v>67743.691382999998</v>
      </c>
      <c r="R59" s="48"/>
      <c r="S59" s="48"/>
    </row>
    <row r="60" spans="1:19">
      <c r="A60" s="16" t="s">
        <v>117</v>
      </c>
      <c r="B60" s="27" t="s">
        <v>118</v>
      </c>
      <c r="C60" s="20">
        <v>4397.4790519999988</v>
      </c>
      <c r="D60" s="12"/>
      <c r="E60" s="17"/>
      <c r="F60" s="12">
        <v>325.08420000000001</v>
      </c>
      <c r="G60" s="12">
        <v>0</v>
      </c>
      <c r="H60" s="12">
        <v>0</v>
      </c>
      <c r="I60" s="12">
        <v>0</v>
      </c>
      <c r="J60" s="12">
        <v>344.72</v>
      </c>
      <c r="K60" s="12">
        <v>0</v>
      </c>
      <c r="L60" s="12"/>
      <c r="M60" s="80">
        <v>0</v>
      </c>
      <c r="N60" s="13">
        <f t="shared" si="0"/>
        <v>5067.2832519999993</v>
      </c>
      <c r="R60" s="48"/>
      <c r="S60" s="48"/>
    </row>
    <row r="61" spans="1:19">
      <c r="A61" s="31" t="s">
        <v>121</v>
      </c>
      <c r="B61" s="27" t="s">
        <v>122</v>
      </c>
      <c r="C61" s="20">
        <v>80.578300000000127</v>
      </c>
      <c r="D61" s="17"/>
      <c r="E61" s="17"/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/>
      <c r="M61" s="80">
        <v>0</v>
      </c>
      <c r="N61" s="13">
        <f t="shared" si="0"/>
        <v>80.578300000000127</v>
      </c>
      <c r="R61" s="48"/>
      <c r="S61" s="48"/>
    </row>
    <row r="62" spans="1:19">
      <c r="A62" s="31" t="s">
        <v>123</v>
      </c>
      <c r="B62" s="27" t="s">
        <v>124</v>
      </c>
      <c r="C62" s="70">
        <v>23485.930981999998</v>
      </c>
      <c r="D62" s="12"/>
      <c r="E62" s="17"/>
      <c r="F62" s="12">
        <v>0</v>
      </c>
      <c r="G62" s="12">
        <v>0</v>
      </c>
      <c r="H62" s="12">
        <v>0</v>
      </c>
      <c r="I62" s="12">
        <v>0</v>
      </c>
      <c r="J62" s="12">
        <v>436.64</v>
      </c>
      <c r="K62" s="12">
        <v>44.64</v>
      </c>
      <c r="L62" s="12"/>
      <c r="M62" s="17">
        <v>0</v>
      </c>
      <c r="N62" s="13">
        <f t="shared" si="0"/>
        <v>23967.210981999997</v>
      </c>
      <c r="R62" s="48"/>
      <c r="S62" s="48"/>
    </row>
    <row r="63" spans="1:19">
      <c r="A63" s="31" t="s">
        <v>125</v>
      </c>
      <c r="B63" s="32" t="s">
        <v>126</v>
      </c>
      <c r="C63" s="20">
        <v>28410.670976000005</v>
      </c>
      <c r="D63" s="12"/>
      <c r="E63" s="17"/>
      <c r="F63" s="12">
        <v>674.96969999999999</v>
      </c>
      <c r="G63" s="12">
        <v>1147.4823479999998</v>
      </c>
      <c r="H63" s="12">
        <v>0</v>
      </c>
      <c r="I63" s="12">
        <v>182.34139199999998</v>
      </c>
      <c r="J63" s="12">
        <v>497.51</v>
      </c>
      <c r="K63" s="12">
        <v>449.33</v>
      </c>
      <c r="L63" s="12"/>
      <c r="M63" s="17">
        <v>0</v>
      </c>
      <c r="N63" s="13">
        <f t="shared" si="0"/>
        <v>31362.304416000006</v>
      </c>
      <c r="R63" s="48"/>
      <c r="S63" s="48"/>
    </row>
    <row r="64" spans="1:19">
      <c r="A64" s="31" t="s">
        <v>127</v>
      </c>
      <c r="B64" s="64" t="s">
        <v>128</v>
      </c>
      <c r="C64" s="20">
        <v>7606.4379359999984</v>
      </c>
      <c r="D64" s="35"/>
      <c r="E64" s="65"/>
      <c r="F64" s="35">
        <v>303.4092</v>
      </c>
      <c r="G64" s="35">
        <v>417.68236999999993</v>
      </c>
      <c r="H64" s="35">
        <v>147.18320800000001</v>
      </c>
      <c r="I64" s="35">
        <v>264.07653299999998</v>
      </c>
      <c r="J64" s="35">
        <v>375.84000000000009</v>
      </c>
      <c r="K64" s="35">
        <v>0</v>
      </c>
      <c r="L64" s="35"/>
      <c r="M64" s="17">
        <v>0</v>
      </c>
      <c r="N64" s="13">
        <f t="shared" si="0"/>
        <v>9114.6292469999989</v>
      </c>
      <c r="R64" s="48"/>
      <c r="S64" s="48"/>
    </row>
    <row r="65" spans="1:19">
      <c r="A65" s="31" t="s">
        <v>129</v>
      </c>
      <c r="B65" s="78" t="s">
        <v>130</v>
      </c>
      <c r="C65" s="20">
        <v>10949.893337999998</v>
      </c>
      <c r="D65" s="17"/>
      <c r="E65" s="17"/>
      <c r="F65" s="17">
        <v>395.51519999999999</v>
      </c>
      <c r="G65" s="17">
        <v>599.5394399999999</v>
      </c>
      <c r="H65" s="17">
        <v>78.846379999999996</v>
      </c>
      <c r="I65" s="17">
        <v>0</v>
      </c>
      <c r="J65" s="17">
        <v>445.97</v>
      </c>
      <c r="K65" s="17">
        <v>1568.42</v>
      </c>
      <c r="L65" s="17"/>
      <c r="M65" s="80">
        <v>0</v>
      </c>
      <c r="N65" s="13">
        <f t="shared" si="0"/>
        <v>14038.184357999999</v>
      </c>
      <c r="R65" s="48"/>
      <c r="S65" s="48"/>
    </row>
    <row r="66" spans="1:19" ht="15.75" thickBot="1">
      <c r="A66" s="31" t="s">
        <v>206</v>
      </c>
      <c r="B66" s="74" t="s">
        <v>208</v>
      </c>
      <c r="C66" s="65">
        <v>1980.7784729999998</v>
      </c>
      <c r="D66" s="76"/>
      <c r="E66" s="65"/>
      <c r="F66" s="65">
        <v>0</v>
      </c>
      <c r="G66" s="65">
        <v>89.506053999999992</v>
      </c>
      <c r="H66" s="65">
        <v>0</v>
      </c>
      <c r="I66" s="65">
        <v>88.025511000000009</v>
      </c>
      <c r="J66" s="65">
        <v>0</v>
      </c>
      <c r="K66" s="65">
        <v>14.88</v>
      </c>
      <c r="L66" s="65"/>
      <c r="M66" s="36">
        <v>75.983999999999995</v>
      </c>
      <c r="N66" s="37">
        <f t="shared" si="0"/>
        <v>2249.1740379999997</v>
      </c>
      <c r="R66" s="48"/>
      <c r="S66" s="48"/>
    </row>
    <row r="67" spans="1:19" ht="15.75" thickBot="1">
      <c r="A67" s="38"/>
      <c r="B67" s="38" t="s">
        <v>131</v>
      </c>
      <c r="C67" s="79">
        <v>12976710.000124998</v>
      </c>
      <c r="D67" s="77"/>
      <c r="E67" s="52"/>
      <c r="F67" s="40">
        <v>635911.17760000017</v>
      </c>
      <c r="G67" s="75">
        <v>697348.81758000003</v>
      </c>
      <c r="H67" s="75">
        <v>41463.657292000004</v>
      </c>
      <c r="I67" s="52">
        <v>47196.344556000018</v>
      </c>
      <c r="J67" s="73">
        <v>218270.00000000017</v>
      </c>
      <c r="K67" s="75">
        <v>2399647.5299999956</v>
      </c>
      <c r="L67" s="69"/>
      <c r="M67" s="77">
        <f>SUM(M6:M66)</f>
        <v>3424616.1596594714</v>
      </c>
      <c r="N67" s="46">
        <f t="shared" si="0"/>
        <v>20441163.686812464</v>
      </c>
      <c r="R67" s="48"/>
      <c r="S67" s="48"/>
    </row>
    <row r="68" spans="1:19">
      <c r="A68" s="1"/>
      <c r="B68" s="1"/>
      <c r="C68" s="2"/>
      <c r="D68" s="1"/>
      <c r="F68" s="2"/>
      <c r="G68" s="2"/>
      <c r="H68" s="2"/>
      <c r="I68" s="2"/>
      <c r="J68" s="2"/>
      <c r="K68" s="2"/>
      <c r="L68" s="2"/>
      <c r="M68" s="2"/>
      <c r="N68" s="3"/>
    </row>
    <row r="69" spans="1:19">
      <c r="A69" s="1"/>
      <c r="B69" s="1"/>
      <c r="D69" s="2"/>
      <c r="F69" s="2"/>
      <c r="G69" s="2"/>
      <c r="H69" s="2"/>
      <c r="I69" s="2"/>
      <c r="J69" s="2"/>
      <c r="K69" s="2"/>
      <c r="L69" s="2"/>
      <c r="M69" s="2"/>
      <c r="N69" s="2"/>
    </row>
    <row r="70" spans="1:19">
      <c r="A70" s="1"/>
      <c r="B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48"/>
    </row>
    <row r="71" spans="1:19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</row>
    <row r="72" spans="1:19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 t="s">
        <v>132</v>
      </c>
      <c r="M72" s="2"/>
      <c r="N72" s="3"/>
    </row>
    <row r="73" spans="1:19">
      <c r="E73" s="49"/>
      <c r="F73" s="2" t="s">
        <v>132</v>
      </c>
      <c r="G73" s="2"/>
      <c r="L73" s="47" t="s">
        <v>133</v>
      </c>
      <c r="N73" s="48"/>
    </row>
    <row r="74" spans="1:19">
      <c r="F74" s="47" t="s">
        <v>133</v>
      </c>
    </row>
    <row r="75" spans="1:19">
      <c r="D75" s="50"/>
    </row>
    <row r="78" spans="1:19" s="47" customFormat="1">
      <c r="A78"/>
      <c r="B78"/>
      <c r="C78" s="50"/>
      <c r="D78" s="50"/>
      <c r="K78" s="50"/>
      <c r="N78" s="48"/>
      <c r="Q78" s="50"/>
    </row>
  </sheetData>
  <mergeCells count="1">
    <mergeCell ref="D4:N4"/>
  </mergeCells>
  <pageMargins left="0.11811023622047245" right="0" top="0" bottom="0" header="0.31496062992125984" footer="0.31496062992125984"/>
  <pageSetup scale="9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DC9AA-3AAF-419A-817F-5CB11B493708}">
  <dimension ref="A2:S78"/>
  <sheetViews>
    <sheetView tabSelected="1" topLeftCell="A40" workbookViewId="0">
      <selection activeCell="O65" sqref="O65"/>
    </sheetView>
  </sheetViews>
  <sheetFormatPr defaultRowHeight="15"/>
  <cols>
    <col min="1" max="1" width="5.140625" customWidth="1"/>
    <col min="2" max="2" width="20.42578125" customWidth="1"/>
    <col min="3" max="3" width="14.42578125" style="50" customWidth="1"/>
    <col min="4" max="4" width="12.5703125" style="47" hidden="1" customWidth="1"/>
    <col min="5" max="5" width="13.28515625" style="47" hidden="1" customWidth="1"/>
    <col min="6" max="6" width="12.85546875" style="47" customWidth="1"/>
    <col min="7" max="7" width="13.5703125" style="47" customWidth="1"/>
    <col min="8" max="8" width="14.42578125" style="47" customWidth="1"/>
    <col min="9" max="9" width="13.7109375" style="47" customWidth="1"/>
    <col min="10" max="10" width="12.85546875" style="47" customWidth="1"/>
    <col min="11" max="11" width="13.5703125" style="50" customWidth="1"/>
    <col min="12" max="12" width="11.140625" style="47" hidden="1" customWidth="1"/>
    <col min="13" max="13" width="13.28515625" style="47" customWidth="1"/>
    <col min="14" max="14" width="13.42578125" customWidth="1"/>
    <col min="15" max="16" width="14.42578125" customWidth="1"/>
    <col min="17" max="17" width="14.42578125" style="48" customWidth="1"/>
    <col min="18" max="30" width="14.42578125" customWidth="1"/>
  </cols>
  <sheetData>
    <row r="2" spans="1:19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9" ht="15.75" thickBot="1">
      <c r="A3" s="1" t="s">
        <v>0</v>
      </c>
      <c r="B3" s="1"/>
      <c r="C3" s="3" t="s">
        <v>234</v>
      </c>
      <c r="D3" s="2"/>
      <c r="E3" s="3" t="s">
        <v>202</v>
      </c>
      <c r="F3" s="3"/>
      <c r="G3" s="3"/>
      <c r="H3" s="3"/>
      <c r="I3" s="3"/>
      <c r="J3" s="3"/>
      <c r="K3" s="3"/>
      <c r="L3" s="3"/>
      <c r="M3" s="3"/>
      <c r="N3" s="3"/>
    </row>
    <row r="4" spans="1:19" ht="15.75" thickBot="1">
      <c r="A4" s="4" t="s">
        <v>1</v>
      </c>
      <c r="B4" s="5" t="s">
        <v>2</v>
      </c>
      <c r="C4" s="6"/>
      <c r="D4" s="81"/>
      <c r="E4" s="81"/>
      <c r="F4" s="81"/>
      <c r="G4" s="81"/>
      <c r="H4" s="81"/>
      <c r="I4" s="81"/>
      <c r="J4" s="81"/>
      <c r="K4" s="82"/>
      <c r="L4" s="82"/>
      <c r="M4" s="82"/>
      <c r="N4" s="83"/>
    </row>
    <row r="5" spans="1:19" ht="50.25" customHeight="1" thickBot="1">
      <c r="A5" s="7"/>
      <c r="B5" s="7"/>
      <c r="C5" s="8" t="s">
        <v>235</v>
      </c>
      <c r="D5" s="8" t="s">
        <v>187</v>
      </c>
      <c r="E5" s="9" t="s">
        <v>197</v>
      </c>
      <c r="F5" s="9" t="s">
        <v>237</v>
      </c>
      <c r="G5" s="9" t="s">
        <v>241</v>
      </c>
      <c r="H5" s="9" t="s">
        <v>227</v>
      </c>
      <c r="I5" s="9" t="s">
        <v>238</v>
      </c>
      <c r="J5" s="9" t="s">
        <v>239</v>
      </c>
      <c r="K5" s="8" t="s">
        <v>240</v>
      </c>
      <c r="L5" s="8" t="s">
        <v>230</v>
      </c>
      <c r="M5" s="8" t="s">
        <v>231</v>
      </c>
      <c r="N5" s="8" t="s">
        <v>236</v>
      </c>
    </row>
    <row r="6" spans="1:19">
      <c r="A6" s="10" t="s">
        <v>3</v>
      </c>
      <c r="B6" s="11" t="s">
        <v>4</v>
      </c>
      <c r="C6" s="12">
        <v>13695.743041999998</v>
      </c>
      <c r="D6" s="12"/>
      <c r="E6" s="12"/>
      <c r="F6" s="12">
        <v>751.34844400000009</v>
      </c>
      <c r="G6" s="12">
        <v>0</v>
      </c>
      <c r="H6" s="12">
        <v>72.114119000000002</v>
      </c>
      <c r="I6" s="12">
        <v>133.13999999999999</v>
      </c>
      <c r="J6" s="12">
        <v>434.31999999999994</v>
      </c>
      <c r="K6" s="12">
        <v>330.50240999999994</v>
      </c>
      <c r="L6" s="12"/>
      <c r="M6" s="80">
        <v>1117.6179999999999</v>
      </c>
      <c r="N6" s="13">
        <f>C6+F6+G6+H6+I6+J6+K6+L6+M6</f>
        <v>16534.786014999994</v>
      </c>
      <c r="R6" s="48"/>
      <c r="S6" s="48"/>
    </row>
    <row r="7" spans="1:19">
      <c r="A7" s="15" t="s">
        <v>5</v>
      </c>
      <c r="B7" s="16" t="s">
        <v>6</v>
      </c>
      <c r="C7" s="17">
        <v>80764.06</v>
      </c>
      <c r="D7" s="12"/>
      <c r="E7" s="12"/>
      <c r="F7" s="12">
        <v>13274.714632000001</v>
      </c>
      <c r="G7" s="12">
        <v>0</v>
      </c>
      <c r="H7" s="12">
        <v>453.15813900000001</v>
      </c>
      <c r="I7" s="12">
        <v>836.64</v>
      </c>
      <c r="J7" s="12">
        <v>3558.6500000000033</v>
      </c>
      <c r="K7" s="12">
        <v>2359.5547050000005</v>
      </c>
      <c r="L7" s="12"/>
      <c r="M7" s="80">
        <v>5758.8540000000003</v>
      </c>
      <c r="N7" s="13">
        <f t="shared" ref="N7:N67" si="0">C7+F7+G7+H7+I7+J7+K7+L7+M7</f>
        <v>107005.63147600002</v>
      </c>
      <c r="R7" s="48"/>
      <c r="S7" s="48"/>
    </row>
    <row r="8" spans="1:19">
      <c r="A8" s="15" t="s">
        <v>7</v>
      </c>
      <c r="B8" s="16" t="s">
        <v>8</v>
      </c>
      <c r="C8" s="17">
        <v>40239.094316999995</v>
      </c>
      <c r="D8" s="12"/>
      <c r="E8" s="12"/>
      <c r="F8" s="12">
        <v>1517.633734</v>
      </c>
      <c r="G8" s="12">
        <v>0</v>
      </c>
      <c r="H8" s="12">
        <v>67.304489000000004</v>
      </c>
      <c r="I8" s="12">
        <v>124.26</v>
      </c>
      <c r="J8" s="12">
        <v>1796.7999999999986</v>
      </c>
      <c r="K8" s="12">
        <v>240.27421499999997</v>
      </c>
      <c r="L8" s="12"/>
      <c r="M8" s="80">
        <v>48.635999999999996</v>
      </c>
      <c r="N8" s="13">
        <f t="shared" si="0"/>
        <v>44034.002754999994</v>
      </c>
      <c r="R8" s="48"/>
      <c r="S8" s="48"/>
    </row>
    <row r="9" spans="1:19">
      <c r="A9" s="15" t="s">
        <v>9</v>
      </c>
      <c r="B9" s="16" t="s">
        <v>10</v>
      </c>
      <c r="C9" s="17">
        <v>570148.52127199993</v>
      </c>
      <c r="D9" s="12"/>
      <c r="E9" s="12"/>
      <c r="F9" s="12">
        <v>70289.404399999999</v>
      </c>
      <c r="G9" s="12">
        <v>0</v>
      </c>
      <c r="H9" s="12">
        <v>2133.8985079999993</v>
      </c>
      <c r="I9" s="12">
        <v>3939.8199999999993</v>
      </c>
      <c r="J9" s="12">
        <v>12410.869999999988</v>
      </c>
      <c r="K9" s="12">
        <v>30120.943635000011</v>
      </c>
      <c r="L9" s="12"/>
      <c r="M9" s="80">
        <v>36695.744289679213</v>
      </c>
      <c r="N9" s="13">
        <f t="shared" si="0"/>
        <v>725739.20210467908</v>
      </c>
      <c r="R9" s="48"/>
      <c r="S9" s="48"/>
    </row>
    <row r="10" spans="1:19">
      <c r="A10" s="15" t="s">
        <v>11</v>
      </c>
      <c r="B10" s="16" t="s">
        <v>12</v>
      </c>
      <c r="C10" s="17">
        <v>0</v>
      </c>
      <c r="D10" s="12"/>
      <c r="E10" s="12"/>
      <c r="F10" s="17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/>
      <c r="M10" s="80">
        <v>0</v>
      </c>
      <c r="N10" s="13">
        <f t="shared" si="0"/>
        <v>0</v>
      </c>
      <c r="R10" s="48"/>
      <c r="S10" s="48"/>
    </row>
    <row r="11" spans="1:19">
      <c r="A11" s="15" t="s">
        <v>13</v>
      </c>
      <c r="B11" s="16" t="s">
        <v>14</v>
      </c>
      <c r="C11" s="17">
        <v>25705.001523999999</v>
      </c>
      <c r="D11" s="12"/>
      <c r="E11" s="12"/>
      <c r="F11" s="17">
        <v>0</v>
      </c>
      <c r="G11" s="12">
        <v>0</v>
      </c>
      <c r="H11" s="12">
        <v>0</v>
      </c>
      <c r="I11" s="12">
        <v>0</v>
      </c>
      <c r="J11" s="12">
        <v>21.810000000000002</v>
      </c>
      <c r="K11" s="12">
        <v>0</v>
      </c>
      <c r="L11" s="12"/>
      <c r="M11" s="80">
        <v>0</v>
      </c>
      <c r="N11" s="13">
        <f t="shared" si="0"/>
        <v>25726.811524000001</v>
      </c>
      <c r="R11" s="48"/>
      <c r="S11" s="48"/>
    </row>
    <row r="12" spans="1:19">
      <c r="A12" s="15" t="s">
        <v>19</v>
      </c>
      <c r="B12" s="16" t="s">
        <v>20</v>
      </c>
      <c r="C12" s="17">
        <v>101555.09731699998</v>
      </c>
      <c r="D12" s="12"/>
      <c r="E12" s="12"/>
      <c r="F12" s="17">
        <v>11631.310438</v>
      </c>
      <c r="G12" s="12">
        <v>0</v>
      </c>
      <c r="H12" s="12">
        <v>178.98323100000002</v>
      </c>
      <c r="I12" s="12">
        <v>330.46</v>
      </c>
      <c r="J12" s="12">
        <v>1090.46</v>
      </c>
      <c r="K12" s="12">
        <v>8136.9133199999978</v>
      </c>
      <c r="L12" s="12"/>
      <c r="M12" s="80">
        <v>33662.3054608276</v>
      </c>
      <c r="N12" s="13">
        <f t="shared" si="0"/>
        <v>156585.52976682759</v>
      </c>
      <c r="R12" s="48"/>
      <c r="S12" s="48"/>
    </row>
    <row r="13" spans="1:19">
      <c r="A13" s="15" t="s">
        <v>21</v>
      </c>
      <c r="B13" s="16" t="s">
        <v>22</v>
      </c>
      <c r="C13" s="17">
        <v>89187.311770999979</v>
      </c>
      <c r="D13" s="12"/>
      <c r="E13" s="12"/>
      <c r="F13" s="17">
        <v>2178.9902440000001</v>
      </c>
      <c r="G13" s="12">
        <v>0</v>
      </c>
      <c r="H13" s="12">
        <v>0</v>
      </c>
      <c r="I13" s="12">
        <v>0</v>
      </c>
      <c r="J13" s="12">
        <v>662.01999999999987</v>
      </c>
      <c r="K13" s="12">
        <v>248.01498000000001</v>
      </c>
      <c r="L13" s="12"/>
      <c r="M13" s="80">
        <v>0</v>
      </c>
      <c r="N13" s="13">
        <f t="shared" si="0"/>
        <v>92276.336994999991</v>
      </c>
      <c r="R13" s="48"/>
      <c r="S13" s="48"/>
    </row>
    <row r="14" spans="1:19">
      <c r="A14" s="15" t="s">
        <v>23</v>
      </c>
      <c r="B14" s="16" t="s">
        <v>24</v>
      </c>
      <c r="C14" s="17">
        <v>21776.244108999999</v>
      </c>
      <c r="D14" s="12"/>
      <c r="E14" s="12"/>
      <c r="F14" s="17">
        <v>984.01225399999998</v>
      </c>
      <c r="G14" s="12">
        <v>0</v>
      </c>
      <c r="H14" s="12">
        <v>119.261492</v>
      </c>
      <c r="I14" s="12">
        <v>220.2</v>
      </c>
      <c r="J14" s="12">
        <v>28.799999999999997</v>
      </c>
      <c r="K14" s="12">
        <v>3551.89023</v>
      </c>
      <c r="L14" s="12"/>
      <c r="M14" s="80">
        <v>7845.6014552065662</v>
      </c>
      <c r="N14" s="13">
        <f t="shared" si="0"/>
        <v>34526.009540206571</v>
      </c>
      <c r="R14" s="48"/>
      <c r="S14" s="48"/>
    </row>
    <row r="15" spans="1:19">
      <c r="A15" s="15" t="s">
        <v>25</v>
      </c>
      <c r="B15" s="16" t="s">
        <v>26</v>
      </c>
      <c r="C15" s="17">
        <v>120492.57157599999</v>
      </c>
      <c r="D15" s="12"/>
      <c r="E15" s="12"/>
      <c r="F15" s="17">
        <v>15409.615168000002</v>
      </c>
      <c r="G15" s="12">
        <v>0</v>
      </c>
      <c r="H15" s="12">
        <v>785.75488600000017</v>
      </c>
      <c r="I15" s="12">
        <v>1450.74</v>
      </c>
      <c r="J15" s="12">
        <v>3822.4300000000026</v>
      </c>
      <c r="K15" s="12">
        <v>936.74434499999995</v>
      </c>
      <c r="L15" s="12"/>
      <c r="M15" s="80">
        <v>2733.8167475574019</v>
      </c>
      <c r="N15" s="13">
        <f t="shared" si="0"/>
        <v>145631.67272255738</v>
      </c>
      <c r="R15" s="48"/>
      <c r="S15" s="48"/>
    </row>
    <row r="16" spans="1:19">
      <c r="A16" s="15" t="s">
        <v>27</v>
      </c>
      <c r="B16" s="16" t="s">
        <v>28</v>
      </c>
      <c r="C16" s="17">
        <v>0</v>
      </c>
      <c r="D16" s="12"/>
      <c r="E16" s="12"/>
      <c r="F16" s="17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/>
      <c r="M16" s="80">
        <v>0</v>
      </c>
      <c r="N16" s="13">
        <f t="shared" si="0"/>
        <v>0</v>
      </c>
      <c r="R16" s="48"/>
      <c r="S16" s="48"/>
    </row>
    <row r="17" spans="1:19">
      <c r="A17" s="15" t="s">
        <v>29</v>
      </c>
      <c r="B17" s="16" t="s">
        <v>30</v>
      </c>
      <c r="C17" s="17">
        <v>34322.822267000003</v>
      </c>
      <c r="D17" s="12"/>
      <c r="E17" s="12"/>
      <c r="F17" s="17">
        <v>1217.277204</v>
      </c>
      <c r="G17" s="12">
        <v>0</v>
      </c>
      <c r="H17" s="12">
        <v>0</v>
      </c>
      <c r="I17" s="12">
        <v>0</v>
      </c>
      <c r="J17" s="12">
        <v>216.84000000000003</v>
      </c>
      <c r="K17" s="12">
        <v>222.65644500000005</v>
      </c>
      <c r="L17" s="12"/>
      <c r="M17" s="80">
        <v>0</v>
      </c>
      <c r="N17" s="13">
        <f t="shared" si="0"/>
        <v>35979.595915999998</v>
      </c>
      <c r="R17" s="48"/>
      <c r="S17" s="48"/>
    </row>
    <row r="18" spans="1:19">
      <c r="A18" s="15" t="s">
        <v>31</v>
      </c>
      <c r="B18" s="16" t="s">
        <v>32</v>
      </c>
      <c r="C18" s="17">
        <v>280577.56085499999</v>
      </c>
      <c r="D18" s="12"/>
      <c r="E18" s="12"/>
      <c r="F18" s="17">
        <v>19330.151352000001</v>
      </c>
      <c r="G18" s="12">
        <v>0</v>
      </c>
      <c r="H18" s="12">
        <v>314.90510799999998</v>
      </c>
      <c r="I18" s="12">
        <v>581.41999999999996</v>
      </c>
      <c r="J18" s="12">
        <v>2623.5900000000011</v>
      </c>
      <c r="K18" s="12">
        <v>15005.642174999986</v>
      </c>
      <c r="L18" s="12"/>
      <c r="M18" s="80">
        <v>93743.220587716598</v>
      </c>
      <c r="N18" s="13">
        <f t="shared" si="0"/>
        <v>412176.49007771659</v>
      </c>
      <c r="R18" s="48"/>
      <c r="S18" s="48"/>
    </row>
    <row r="19" spans="1:19">
      <c r="A19" s="15" t="s">
        <v>33</v>
      </c>
      <c r="B19" s="16" t="s">
        <v>34</v>
      </c>
      <c r="C19" s="17">
        <v>2827016.2846849998</v>
      </c>
      <c r="D19" s="12"/>
      <c r="E19" s="17"/>
      <c r="F19" s="17">
        <v>405135.66503000003</v>
      </c>
      <c r="G19" s="12">
        <v>170000</v>
      </c>
      <c r="H19" s="12">
        <v>31269.388691000007</v>
      </c>
      <c r="I19" s="12">
        <v>0</v>
      </c>
      <c r="J19" s="12">
        <v>0</v>
      </c>
      <c r="K19" s="12">
        <v>367896.29060499795</v>
      </c>
      <c r="L19" s="12"/>
      <c r="M19" s="80">
        <f>1451535.30772283+6.87</f>
        <v>1451542.1777228301</v>
      </c>
      <c r="N19" s="13">
        <f>C19+F19+G19+H19+I19+J19+K19+L19+M19-0.01</f>
        <v>5252859.7967338283</v>
      </c>
      <c r="R19" s="48"/>
      <c r="S19" s="48"/>
    </row>
    <row r="20" spans="1:19">
      <c r="A20" s="15" t="s">
        <v>35</v>
      </c>
      <c r="B20" s="16" t="s">
        <v>36</v>
      </c>
      <c r="C20" s="17">
        <v>160400.78</v>
      </c>
      <c r="D20" s="12"/>
      <c r="E20" s="17"/>
      <c r="F20" s="17">
        <v>25624.080498000003</v>
      </c>
      <c r="G20" s="12">
        <v>0</v>
      </c>
      <c r="H20" s="12">
        <v>2196.9263259999993</v>
      </c>
      <c r="I20" s="12">
        <v>0</v>
      </c>
      <c r="J20" s="12">
        <v>0</v>
      </c>
      <c r="K20" s="12">
        <v>3384.6</v>
      </c>
      <c r="L20" s="12"/>
      <c r="M20" s="80">
        <v>13137.250052601776</v>
      </c>
      <c r="N20" s="13">
        <f t="shared" si="0"/>
        <v>204743.63687660175</v>
      </c>
      <c r="R20" s="48"/>
      <c r="S20" s="48"/>
    </row>
    <row r="21" spans="1:19">
      <c r="A21" s="15" t="s">
        <v>37</v>
      </c>
      <c r="B21" s="16" t="s">
        <v>38</v>
      </c>
      <c r="C21" s="17">
        <v>45967.393144000001</v>
      </c>
      <c r="D21" s="12"/>
      <c r="E21" s="17"/>
      <c r="F21" s="17">
        <v>5469.1378239999995</v>
      </c>
      <c r="G21" s="12">
        <v>0</v>
      </c>
      <c r="H21" s="12">
        <v>182.59262000000001</v>
      </c>
      <c r="I21" s="12">
        <v>337.11</v>
      </c>
      <c r="J21" s="12">
        <v>2580.6000000000022</v>
      </c>
      <c r="K21" s="12">
        <v>88.911675000000002</v>
      </c>
      <c r="L21" s="12"/>
      <c r="M21" s="80">
        <v>0</v>
      </c>
      <c r="N21" s="13">
        <f t="shared" si="0"/>
        <v>54625.745263000012</v>
      </c>
      <c r="R21" s="48"/>
      <c r="S21" s="48"/>
    </row>
    <row r="22" spans="1:19">
      <c r="A22" s="15" t="s">
        <v>39</v>
      </c>
      <c r="B22" s="16" t="s">
        <v>40</v>
      </c>
      <c r="C22" s="17">
        <v>61257.428487999998</v>
      </c>
      <c r="D22" s="12"/>
      <c r="E22" s="17"/>
      <c r="F22" s="17">
        <v>4317.5622120000007</v>
      </c>
      <c r="G22" s="12">
        <v>0</v>
      </c>
      <c r="H22" s="12">
        <v>395.81955000000016</v>
      </c>
      <c r="I22" s="12">
        <v>730.78</v>
      </c>
      <c r="J22" s="12">
        <v>4009.9600000000059</v>
      </c>
      <c r="K22" s="12">
        <v>744.35854500000016</v>
      </c>
      <c r="L22" s="12"/>
      <c r="M22" s="80">
        <v>1380.8779999999999</v>
      </c>
      <c r="N22" s="13">
        <f t="shared" si="0"/>
        <v>72836.786794999993</v>
      </c>
      <c r="R22" s="48"/>
      <c r="S22" s="48"/>
    </row>
    <row r="23" spans="1:19">
      <c r="A23" s="15" t="s">
        <v>41</v>
      </c>
      <c r="B23" s="16" t="s">
        <v>42</v>
      </c>
      <c r="C23" s="17">
        <v>28580.384138000001</v>
      </c>
      <c r="D23" s="12"/>
      <c r="E23" s="17"/>
      <c r="F23" s="17">
        <v>1626.9514800000002</v>
      </c>
      <c r="G23" s="12">
        <v>0</v>
      </c>
      <c r="H23" s="12">
        <v>0</v>
      </c>
      <c r="I23" s="12">
        <v>0</v>
      </c>
      <c r="J23" s="12">
        <v>78.62</v>
      </c>
      <c r="K23" s="12">
        <v>498.55742999999995</v>
      </c>
      <c r="L23" s="12"/>
      <c r="M23" s="80">
        <v>4207.326</v>
      </c>
      <c r="N23" s="13">
        <f t="shared" si="0"/>
        <v>34991.839048000002</v>
      </c>
      <c r="R23" s="48"/>
      <c r="S23" s="48"/>
    </row>
    <row r="24" spans="1:19">
      <c r="A24" s="15" t="s">
        <v>43</v>
      </c>
      <c r="B24" s="16" t="s">
        <v>44</v>
      </c>
      <c r="C24" s="17">
        <v>39924.271792</v>
      </c>
      <c r="D24" s="12"/>
      <c r="E24" s="17"/>
      <c r="F24" s="17">
        <v>2592.9409180000002</v>
      </c>
      <c r="G24" s="12">
        <v>0</v>
      </c>
      <c r="H24" s="12">
        <v>183.25556900000001</v>
      </c>
      <c r="I24" s="12">
        <v>338.34000000000003</v>
      </c>
      <c r="J24" s="12">
        <v>909.5600000000004</v>
      </c>
      <c r="K24" s="12">
        <v>2230.765515000001</v>
      </c>
      <c r="L24" s="12"/>
      <c r="M24" s="80">
        <v>9242.2133999999969</v>
      </c>
      <c r="N24" s="13">
        <f t="shared" si="0"/>
        <v>55421.347193999987</v>
      </c>
      <c r="R24" s="48"/>
      <c r="S24" s="48"/>
    </row>
    <row r="25" spans="1:19">
      <c r="A25" s="15" t="s">
        <v>45</v>
      </c>
      <c r="B25" s="16" t="s">
        <v>46</v>
      </c>
      <c r="C25" s="17">
        <v>195210.67592400001</v>
      </c>
      <c r="D25" s="12"/>
      <c r="E25" s="17"/>
      <c r="F25" s="17">
        <v>26634.423974000001</v>
      </c>
      <c r="G25" s="12">
        <v>0</v>
      </c>
      <c r="H25" s="12">
        <v>894.56084900000019</v>
      </c>
      <c r="I25" s="12">
        <v>1651.7700000000002</v>
      </c>
      <c r="J25" s="12">
        <v>6937.159999999998</v>
      </c>
      <c r="K25" s="12">
        <v>6176.0561399999997</v>
      </c>
      <c r="L25" s="12"/>
      <c r="M25" s="80">
        <v>10014.650240000001</v>
      </c>
      <c r="N25" s="13">
        <f t="shared" si="0"/>
        <v>247519.297127</v>
      </c>
      <c r="R25" s="48"/>
      <c r="S25" s="48"/>
    </row>
    <row r="26" spans="1:19">
      <c r="A26" s="15" t="s">
        <v>47</v>
      </c>
      <c r="B26" s="16" t="s">
        <v>48</v>
      </c>
      <c r="C26" s="17">
        <v>250013.86</v>
      </c>
      <c r="D26" s="12"/>
      <c r="E26" s="17"/>
      <c r="F26" s="17">
        <v>24808.525716000004</v>
      </c>
      <c r="G26" s="12">
        <v>0</v>
      </c>
      <c r="H26" s="12">
        <v>824.50057199999992</v>
      </c>
      <c r="I26" s="12">
        <v>1522.26</v>
      </c>
      <c r="J26" s="12">
        <v>6238.2899999999854</v>
      </c>
      <c r="K26" s="12">
        <v>16370.342459999991</v>
      </c>
      <c r="L26" s="12"/>
      <c r="M26" s="80">
        <v>25137.495053165134</v>
      </c>
      <c r="N26" s="13">
        <f t="shared" si="0"/>
        <v>324915.27380116511</v>
      </c>
      <c r="R26" s="48"/>
      <c r="S26" s="48"/>
    </row>
    <row r="27" spans="1:19">
      <c r="A27" s="15" t="s">
        <v>49</v>
      </c>
      <c r="B27" s="16" t="s">
        <v>50</v>
      </c>
      <c r="C27" s="17">
        <v>82849.460372000001</v>
      </c>
      <c r="D27" s="12"/>
      <c r="E27" s="17"/>
      <c r="F27" s="17">
        <v>9068.879132</v>
      </c>
      <c r="G27" s="12">
        <v>0</v>
      </c>
      <c r="H27" s="12">
        <v>747.00920000000008</v>
      </c>
      <c r="I27" s="12">
        <v>0</v>
      </c>
      <c r="J27" s="12">
        <v>0</v>
      </c>
      <c r="K27" s="12">
        <v>1430.3710350000001</v>
      </c>
      <c r="L27" s="12"/>
      <c r="M27" s="80">
        <v>0</v>
      </c>
      <c r="N27" s="13">
        <f t="shared" si="0"/>
        <v>94095.719739000007</v>
      </c>
      <c r="R27" s="48"/>
      <c r="S27" s="48"/>
    </row>
    <row r="28" spans="1:19">
      <c r="A28" s="15" t="s">
        <v>51</v>
      </c>
      <c r="B28" s="16" t="s">
        <v>52</v>
      </c>
      <c r="C28" s="17">
        <v>986761.37021900003</v>
      </c>
      <c r="D28" s="12"/>
      <c r="E28" s="17"/>
      <c r="F28" s="17">
        <v>125894.00736200002</v>
      </c>
      <c r="G28" s="12">
        <v>0</v>
      </c>
      <c r="H28" s="12">
        <v>11613.951097000001</v>
      </c>
      <c r="I28" s="12">
        <v>0</v>
      </c>
      <c r="J28" s="12">
        <v>0</v>
      </c>
      <c r="K28" s="12">
        <v>94704.248114999602</v>
      </c>
      <c r="L28" s="12"/>
      <c r="M28" s="80">
        <v>784111.17314578057</v>
      </c>
      <c r="N28" s="13">
        <f t="shared" si="0"/>
        <v>2003084.7499387802</v>
      </c>
      <c r="R28" s="48"/>
      <c r="S28" s="48"/>
    </row>
    <row r="29" spans="1:19">
      <c r="A29" s="15" t="s">
        <v>53</v>
      </c>
      <c r="B29" s="16" t="s">
        <v>54</v>
      </c>
      <c r="C29" s="17">
        <v>106255.582909</v>
      </c>
      <c r="D29" s="12"/>
      <c r="E29" s="17"/>
      <c r="F29" s="17">
        <v>16719.097174000002</v>
      </c>
      <c r="G29" s="12">
        <v>0</v>
      </c>
      <c r="H29" s="12">
        <v>273.329973</v>
      </c>
      <c r="I29" s="12">
        <v>504.64</v>
      </c>
      <c r="J29" s="12">
        <v>2247.2999999999997</v>
      </c>
      <c r="K29" s="12">
        <v>5766.3513899999989</v>
      </c>
      <c r="L29" s="12"/>
      <c r="M29" s="80">
        <v>29503.508543446696</v>
      </c>
      <c r="N29" s="13">
        <f t="shared" si="0"/>
        <v>161269.80998944672</v>
      </c>
      <c r="R29" s="48"/>
      <c r="S29" s="48"/>
    </row>
    <row r="30" spans="1:19">
      <c r="A30" s="15" t="s">
        <v>55</v>
      </c>
      <c r="B30" s="16" t="s">
        <v>56</v>
      </c>
      <c r="C30" s="17">
        <v>379837.76847899996</v>
      </c>
      <c r="D30" s="12"/>
      <c r="E30" s="17"/>
      <c r="F30" s="17">
        <v>43963.732109999997</v>
      </c>
      <c r="G30" s="12">
        <v>0</v>
      </c>
      <c r="H30" s="12">
        <v>8246.3659310000003</v>
      </c>
      <c r="I30" s="12">
        <v>3625.599999999999</v>
      </c>
      <c r="J30" s="12">
        <v>15433.000000000025</v>
      </c>
      <c r="K30" s="12">
        <v>10221.669314999988</v>
      </c>
      <c r="L30" s="12"/>
      <c r="M30" s="80">
        <v>17819.937782792676</v>
      </c>
      <c r="N30" s="13">
        <f t="shared" si="0"/>
        <v>479148.07361779257</v>
      </c>
      <c r="R30" s="48"/>
      <c r="S30" s="48"/>
    </row>
    <row r="31" spans="1:19">
      <c r="A31" s="15" t="s">
        <v>57</v>
      </c>
      <c r="B31" s="16" t="s">
        <v>58</v>
      </c>
      <c r="C31" s="17">
        <v>141985.85</v>
      </c>
      <c r="D31" s="12"/>
      <c r="E31" s="17"/>
      <c r="F31" s="17">
        <v>16026.843263999999</v>
      </c>
      <c r="G31" s="12">
        <v>0</v>
      </c>
      <c r="H31" s="12">
        <v>243.423607</v>
      </c>
      <c r="I31" s="12">
        <v>449.43999999999994</v>
      </c>
      <c r="J31" s="12">
        <v>3006.05</v>
      </c>
      <c r="K31" s="12">
        <v>4167.0900899999979</v>
      </c>
      <c r="L31" s="12"/>
      <c r="M31" s="80">
        <v>15952.025577005352</v>
      </c>
      <c r="N31" s="13">
        <f t="shared" si="0"/>
        <v>181830.72253800533</v>
      </c>
      <c r="R31" s="48"/>
      <c r="S31" s="48"/>
    </row>
    <row r="32" spans="1:19">
      <c r="A32" s="15" t="s">
        <v>59</v>
      </c>
      <c r="B32" s="16" t="s">
        <v>60</v>
      </c>
      <c r="C32" s="17">
        <v>51436.719836999997</v>
      </c>
      <c r="D32" s="12"/>
      <c r="E32" s="17"/>
      <c r="F32" s="17">
        <v>1561.8155100000001</v>
      </c>
      <c r="G32" s="12">
        <v>0</v>
      </c>
      <c r="H32" s="12">
        <v>196.817859</v>
      </c>
      <c r="I32" s="12">
        <v>363.37</v>
      </c>
      <c r="J32" s="12">
        <v>2297.4899999999993</v>
      </c>
      <c r="K32" s="12">
        <v>744.21571499999993</v>
      </c>
      <c r="L32" s="12"/>
      <c r="M32" s="80">
        <v>0</v>
      </c>
      <c r="N32" s="13">
        <f t="shared" si="0"/>
        <v>56600.428920999999</v>
      </c>
      <c r="R32" s="48"/>
      <c r="S32" s="48"/>
    </row>
    <row r="33" spans="1:19">
      <c r="A33" s="15" t="s">
        <v>61</v>
      </c>
      <c r="B33" s="16" t="s">
        <v>62</v>
      </c>
      <c r="C33" s="17">
        <v>164491.444724</v>
      </c>
      <c r="D33" s="12"/>
      <c r="E33" s="17"/>
      <c r="F33" s="17">
        <v>17114.398430000001</v>
      </c>
      <c r="G33" s="12">
        <v>0</v>
      </c>
      <c r="H33" s="12">
        <v>380.13842299999999</v>
      </c>
      <c r="I33" s="12">
        <v>701.84</v>
      </c>
      <c r="J33" s="12">
        <v>4592.4499999999989</v>
      </c>
      <c r="K33" s="12">
        <v>6784.0306649999966</v>
      </c>
      <c r="L33" s="12"/>
      <c r="M33" s="80">
        <v>18566.344143149414</v>
      </c>
      <c r="N33" s="13">
        <f t="shared" si="0"/>
        <v>212630.64638514942</v>
      </c>
      <c r="R33" s="48"/>
      <c r="S33" s="48"/>
    </row>
    <row r="34" spans="1:19">
      <c r="A34" s="15" t="s">
        <v>63</v>
      </c>
      <c r="B34" s="16" t="s">
        <v>64</v>
      </c>
      <c r="C34" s="17">
        <v>41645.841642999992</v>
      </c>
      <c r="D34" s="12"/>
      <c r="E34" s="17"/>
      <c r="F34" s="17">
        <v>4340.973806</v>
      </c>
      <c r="G34" s="12">
        <v>0</v>
      </c>
      <c r="H34" s="12">
        <v>556.17088100000012</v>
      </c>
      <c r="I34" s="12">
        <v>1026.8900000000001</v>
      </c>
      <c r="J34" s="12">
        <v>2277.5000000000009</v>
      </c>
      <c r="K34" s="12">
        <v>2434.8820050000004</v>
      </c>
      <c r="L34" s="12"/>
      <c r="M34" s="80">
        <v>1243.4518202731672</v>
      </c>
      <c r="N34" s="13">
        <f t="shared" si="0"/>
        <v>53525.710155273162</v>
      </c>
      <c r="R34" s="48"/>
      <c r="S34" s="48"/>
    </row>
    <row r="35" spans="1:19">
      <c r="A35" s="15" t="s">
        <v>65</v>
      </c>
      <c r="B35" s="16" t="s">
        <v>66</v>
      </c>
      <c r="C35" s="17">
        <v>52051.509999999995</v>
      </c>
      <c r="D35" s="12"/>
      <c r="E35" s="17"/>
      <c r="F35" s="17">
        <v>6632.845510000001</v>
      </c>
      <c r="G35" s="12">
        <v>0</v>
      </c>
      <c r="H35" s="12">
        <v>480.96299999999997</v>
      </c>
      <c r="I35" s="12">
        <v>0</v>
      </c>
      <c r="J35" s="12">
        <v>0</v>
      </c>
      <c r="K35" s="12">
        <v>776.91446999999994</v>
      </c>
      <c r="L35" s="12"/>
      <c r="M35" s="80">
        <v>3639.4401600000001</v>
      </c>
      <c r="N35" s="13">
        <f t="shared" si="0"/>
        <v>63581.673139999999</v>
      </c>
      <c r="R35" s="48"/>
      <c r="S35" s="48"/>
    </row>
    <row r="36" spans="1:19">
      <c r="A36" s="15" t="s">
        <v>69</v>
      </c>
      <c r="B36" s="16" t="s">
        <v>70</v>
      </c>
      <c r="C36" s="17">
        <v>5819.7055810000002</v>
      </c>
      <c r="D36" s="17"/>
      <c r="E36" s="17"/>
      <c r="F36" s="17">
        <v>0</v>
      </c>
      <c r="G36" s="12">
        <v>0</v>
      </c>
      <c r="H36" s="12">
        <v>0</v>
      </c>
      <c r="I36" s="12">
        <v>0</v>
      </c>
      <c r="J36" s="12">
        <v>59.019999999999996</v>
      </c>
      <c r="K36" s="12">
        <v>8.0854199999999992</v>
      </c>
      <c r="L36" s="12"/>
      <c r="M36" s="80">
        <v>0</v>
      </c>
      <c r="N36" s="13">
        <f t="shared" si="0"/>
        <v>5886.8110010000009</v>
      </c>
      <c r="R36" s="48"/>
      <c r="S36" s="48"/>
    </row>
    <row r="37" spans="1:19">
      <c r="A37" s="15" t="s">
        <v>71</v>
      </c>
      <c r="B37" s="16" t="s">
        <v>72</v>
      </c>
      <c r="C37" s="20">
        <v>541521.15106000006</v>
      </c>
      <c r="D37" s="12"/>
      <c r="E37" s="17"/>
      <c r="F37" s="17">
        <v>62337.357052000007</v>
      </c>
      <c r="G37" s="12">
        <v>0</v>
      </c>
      <c r="H37" s="12">
        <v>1713.1988719999995</v>
      </c>
      <c r="I37" s="12">
        <v>3163.0099999999998</v>
      </c>
      <c r="J37" s="12">
        <v>8403.6700000000037</v>
      </c>
      <c r="K37" s="12">
        <v>20357.979074999963</v>
      </c>
      <c r="L37" s="12"/>
      <c r="M37" s="80">
        <v>68674.261647395746</v>
      </c>
      <c r="N37" s="13">
        <f t="shared" si="0"/>
        <v>706170.62770639581</v>
      </c>
      <c r="R37" s="48"/>
      <c r="S37" s="48"/>
    </row>
    <row r="38" spans="1:19">
      <c r="A38" s="15" t="s">
        <v>73</v>
      </c>
      <c r="B38" s="16" t="s">
        <v>74</v>
      </c>
      <c r="C38" s="20">
        <v>419848.16985000006</v>
      </c>
      <c r="D38" s="12"/>
      <c r="E38" s="17"/>
      <c r="F38" s="17">
        <v>83436.798734000011</v>
      </c>
      <c r="G38" s="12">
        <v>0</v>
      </c>
      <c r="H38" s="12">
        <v>1951.1932299999999</v>
      </c>
      <c r="I38" s="12">
        <v>0</v>
      </c>
      <c r="J38" s="12">
        <v>0</v>
      </c>
      <c r="K38" s="12">
        <v>46849.426110000066</v>
      </c>
      <c r="L38" s="12"/>
      <c r="M38" s="80">
        <v>151937.81287310403</v>
      </c>
      <c r="N38" s="13">
        <f t="shared" si="0"/>
        <v>704023.40079710411</v>
      </c>
      <c r="R38" s="48"/>
      <c r="S38" s="48"/>
    </row>
    <row r="39" spans="1:19">
      <c r="A39" s="15" t="s">
        <v>75</v>
      </c>
      <c r="B39" s="16" t="s">
        <v>76</v>
      </c>
      <c r="C39" s="20">
        <v>11373.633633999998</v>
      </c>
      <c r="D39" s="12"/>
      <c r="E39" s="17"/>
      <c r="F39" s="17">
        <v>240.76590199999998</v>
      </c>
      <c r="G39" s="12">
        <v>0</v>
      </c>
      <c r="H39" s="12">
        <v>0</v>
      </c>
      <c r="I39" s="12">
        <v>0</v>
      </c>
      <c r="J39" s="12">
        <v>0</v>
      </c>
      <c r="K39" s="12">
        <v>90.721889999999988</v>
      </c>
      <c r="L39" s="12"/>
      <c r="M39" s="80">
        <v>48.635999999999996</v>
      </c>
      <c r="N39" s="13">
        <f t="shared" si="0"/>
        <v>11753.757425999998</v>
      </c>
      <c r="R39" s="48"/>
      <c r="S39" s="48"/>
    </row>
    <row r="40" spans="1:19">
      <c r="A40" s="15" t="s">
        <v>77</v>
      </c>
      <c r="B40" s="16" t="s">
        <v>78</v>
      </c>
      <c r="C40" s="20">
        <v>351540.90663399996</v>
      </c>
      <c r="D40" s="12"/>
      <c r="E40" s="17"/>
      <c r="F40" s="17">
        <v>44564.356118000003</v>
      </c>
      <c r="G40" s="12">
        <v>0</v>
      </c>
      <c r="H40" s="12">
        <v>1172.3884759999999</v>
      </c>
      <c r="I40" s="12">
        <v>2164.59</v>
      </c>
      <c r="J40" s="12">
        <v>5542.7199999999939</v>
      </c>
      <c r="K40" s="12">
        <v>21286.712519999975</v>
      </c>
      <c r="L40" s="12"/>
      <c r="M40" s="80">
        <v>254683.76442267635</v>
      </c>
      <c r="N40" s="13">
        <f t="shared" si="0"/>
        <v>680955.43817067635</v>
      </c>
      <c r="R40" s="48"/>
      <c r="S40" s="48"/>
    </row>
    <row r="41" spans="1:19">
      <c r="A41" s="15" t="s">
        <v>79</v>
      </c>
      <c r="B41" s="16" t="s">
        <v>80</v>
      </c>
      <c r="C41" s="20">
        <v>97508.522772999975</v>
      </c>
      <c r="D41" s="12"/>
      <c r="E41" s="17"/>
      <c r="F41" s="17">
        <v>9879.6986920000018</v>
      </c>
      <c r="G41" s="12">
        <v>0</v>
      </c>
      <c r="H41" s="12">
        <v>334.96689800000001</v>
      </c>
      <c r="I41" s="12">
        <v>0</v>
      </c>
      <c r="J41" s="12">
        <v>0</v>
      </c>
      <c r="K41" s="12">
        <v>12743.258444999999</v>
      </c>
      <c r="L41" s="12"/>
      <c r="M41" s="80">
        <v>27252.229746722962</v>
      </c>
      <c r="N41" s="13">
        <f t="shared" si="0"/>
        <v>147718.67655472294</v>
      </c>
      <c r="R41" s="48"/>
      <c r="S41" s="48"/>
    </row>
    <row r="42" spans="1:19">
      <c r="A42" s="15" t="s">
        <v>81</v>
      </c>
      <c r="B42" s="16" t="s">
        <v>82</v>
      </c>
      <c r="C42" s="20">
        <v>22608.693299000002</v>
      </c>
      <c r="D42" s="12"/>
      <c r="E42" s="17"/>
      <c r="F42" s="17">
        <v>4215.5772040000002</v>
      </c>
      <c r="G42" s="12">
        <v>0</v>
      </c>
      <c r="H42" s="12">
        <v>291.55023800000004</v>
      </c>
      <c r="I42" s="12">
        <v>538.27</v>
      </c>
      <c r="J42" s="12">
        <v>479.88</v>
      </c>
      <c r="K42" s="12">
        <v>966.96531000000016</v>
      </c>
      <c r="L42" s="12"/>
      <c r="M42" s="80">
        <v>1038.712</v>
      </c>
      <c r="N42" s="13">
        <f t="shared" si="0"/>
        <v>30139.648051000004</v>
      </c>
      <c r="R42" s="48"/>
      <c r="S42" s="48"/>
    </row>
    <row r="43" spans="1:19">
      <c r="A43" s="18" t="s">
        <v>83</v>
      </c>
      <c r="B43" s="19" t="s">
        <v>84</v>
      </c>
      <c r="C43" s="20">
        <v>36860.755038000003</v>
      </c>
      <c r="D43" s="12"/>
      <c r="E43" s="17"/>
      <c r="F43" s="12">
        <v>2280.3293620000004</v>
      </c>
      <c r="G43" s="12">
        <v>0</v>
      </c>
      <c r="H43" s="12">
        <v>167.92974800000002</v>
      </c>
      <c r="I43" s="12">
        <v>0</v>
      </c>
      <c r="J43" s="12">
        <v>0</v>
      </c>
      <c r="K43" s="12">
        <v>108.62842499999999</v>
      </c>
      <c r="L43" s="12"/>
      <c r="M43" s="80">
        <v>0</v>
      </c>
      <c r="N43" s="13">
        <f t="shared" si="0"/>
        <v>39417.642573000012</v>
      </c>
      <c r="R43" s="48"/>
      <c r="S43" s="48"/>
    </row>
    <row r="44" spans="1:19">
      <c r="A44" s="18" t="s">
        <v>85</v>
      </c>
      <c r="B44" s="19" t="s">
        <v>86</v>
      </c>
      <c r="C44" s="20">
        <v>2698.9876529999997</v>
      </c>
      <c r="D44" s="12"/>
      <c r="E44" s="17"/>
      <c r="F44" s="12">
        <v>0</v>
      </c>
      <c r="G44" s="12">
        <v>0</v>
      </c>
      <c r="H44" s="12">
        <v>0</v>
      </c>
      <c r="I44" s="12">
        <v>0</v>
      </c>
      <c r="J44" s="12">
        <v>343.64</v>
      </c>
      <c r="K44" s="12">
        <v>0</v>
      </c>
      <c r="L44" s="12"/>
      <c r="M44" s="80">
        <v>0</v>
      </c>
      <c r="N44" s="13">
        <f t="shared" si="0"/>
        <v>3042.6276529999996</v>
      </c>
      <c r="R44" s="48"/>
      <c r="S44" s="48"/>
    </row>
    <row r="45" spans="1:19">
      <c r="A45" s="18" t="s">
        <v>87</v>
      </c>
      <c r="B45" s="19" t="s">
        <v>88</v>
      </c>
      <c r="C45" s="20">
        <v>10064.909180000002</v>
      </c>
      <c r="D45" s="12"/>
      <c r="E45" s="17"/>
      <c r="F45" s="12">
        <v>800.70949799999994</v>
      </c>
      <c r="G45" s="12">
        <v>0</v>
      </c>
      <c r="H45" s="12">
        <v>143.86426599999999</v>
      </c>
      <c r="I45" s="12">
        <v>265.62</v>
      </c>
      <c r="J45" s="12">
        <v>535.66000000000008</v>
      </c>
      <c r="K45" s="12">
        <v>14.88</v>
      </c>
      <c r="L45" s="12"/>
      <c r="M45" s="80">
        <v>15.593520000000005</v>
      </c>
      <c r="N45" s="13">
        <f t="shared" si="0"/>
        <v>11841.236464000003</v>
      </c>
      <c r="R45" s="48"/>
      <c r="S45" s="48"/>
    </row>
    <row r="46" spans="1:19">
      <c r="A46" s="18" t="s">
        <v>89</v>
      </c>
      <c r="B46" s="19" t="s">
        <v>90</v>
      </c>
      <c r="C46" s="20">
        <v>30138.865285000007</v>
      </c>
      <c r="D46" s="12"/>
      <c r="E46" s="17"/>
      <c r="F46" s="12">
        <v>2610.6469960000004</v>
      </c>
      <c r="G46" s="12">
        <v>0</v>
      </c>
      <c r="H46" s="12">
        <v>315.503062</v>
      </c>
      <c r="I46" s="12">
        <v>0</v>
      </c>
      <c r="J46" s="12">
        <v>0</v>
      </c>
      <c r="K46" s="12">
        <v>569.99106000000006</v>
      </c>
      <c r="L46" s="12"/>
      <c r="M46" s="80">
        <v>0</v>
      </c>
      <c r="N46" s="13">
        <f t="shared" si="0"/>
        <v>33635.006403000007</v>
      </c>
      <c r="R46" s="48"/>
      <c r="S46" s="48"/>
    </row>
    <row r="47" spans="1:19">
      <c r="A47" s="18" t="s">
        <v>91</v>
      </c>
      <c r="B47" s="19" t="s">
        <v>92</v>
      </c>
      <c r="C47" s="20">
        <v>138094.928762</v>
      </c>
      <c r="D47" s="12"/>
      <c r="E47" s="17"/>
      <c r="F47" s="12">
        <v>279.80123600000002</v>
      </c>
      <c r="G47" s="12">
        <v>0</v>
      </c>
      <c r="H47" s="12">
        <v>57.763222999999996</v>
      </c>
      <c r="I47" s="12">
        <v>106.66</v>
      </c>
      <c r="J47" s="12">
        <v>65.569999999999993</v>
      </c>
      <c r="K47" s="12">
        <v>74.459999999999994</v>
      </c>
      <c r="L47" s="12"/>
      <c r="M47" s="80">
        <v>4470.5888120000027</v>
      </c>
      <c r="N47" s="13">
        <f t="shared" si="0"/>
        <v>143149.77203299999</v>
      </c>
      <c r="R47" s="48"/>
      <c r="S47" s="48"/>
    </row>
    <row r="48" spans="1:19">
      <c r="A48" s="21" t="s">
        <v>93</v>
      </c>
      <c r="B48" s="22" t="s">
        <v>94</v>
      </c>
      <c r="C48" s="20">
        <v>19920.990104999997</v>
      </c>
      <c r="D48" s="12"/>
      <c r="E48" s="17"/>
      <c r="F48" s="12">
        <v>1296.327736</v>
      </c>
      <c r="G48" s="12">
        <v>0</v>
      </c>
      <c r="H48" s="12">
        <v>0</v>
      </c>
      <c r="I48" s="12">
        <v>0</v>
      </c>
      <c r="J48" s="12">
        <v>0</v>
      </c>
      <c r="K48" s="12">
        <v>55.480139999999992</v>
      </c>
      <c r="L48" s="12"/>
      <c r="M48" s="80">
        <v>0</v>
      </c>
      <c r="N48" s="13">
        <f t="shared" si="0"/>
        <v>21272.797980999996</v>
      </c>
      <c r="R48" s="48"/>
      <c r="S48" s="48"/>
    </row>
    <row r="49" spans="1:19">
      <c r="A49" s="21" t="s">
        <v>95</v>
      </c>
      <c r="B49" s="23" t="s">
        <v>96</v>
      </c>
      <c r="C49" s="20">
        <v>39305.726148000002</v>
      </c>
      <c r="D49" s="12"/>
      <c r="E49" s="17"/>
      <c r="F49" s="12">
        <v>6449.4741940000004</v>
      </c>
      <c r="G49" s="12">
        <v>0</v>
      </c>
      <c r="H49" s="12">
        <v>69.709304000000003</v>
      </c>
      <c r="I49" s="12">
        <v>128.69999999999999</v>
      </c>
      <c r="J49" s="12">
        <v>313.73</v>
      </c>
      <c r="K49" s="12">
        <v>1872.7745400000003</v>
      </c>
      <c r="L49" s="12"/>
      <c r="M49" s="80">
        <v>4289.1662454669122</v>
      </c>
      <c r="N49" s="13">
        <f t="shared" si="0"/>
        <v>52429.280431466919</v>
      </c>
      <c r="R49" s="48"/>
      <c r="S49" s="48"/>
    </row>
    <row r="50" spans="1:19">
      <c r="A50" s="18" t="s">
        <v>97</v>
      </c>
      <c r="B50" s="19" t="s">
        <v>98</v>
      </c>
      <c r="C50" s="20">
        <v>35728.861431999991</v>
      </c>
      <c r="D50" s="12"/>
      <c r="E50" s="17"/>
      <c r="F50" s="12">
        <v>2236.8762340000003</v>
      </c>
      <c r="G50" s="12">
        <v>0</v>
      </c>
      <c r="H50" s="12">
        <v>0</v>
      </c>
      <c r="I50" s="12">
        <v>0</v>
      </c>
      <c r="J50" s="12">
        <v>143.01999999999998</v>
      </c>
      <c r="K50" s="12">
        <v>532.76521500000001</v>
      </c>
      <c r="L50" s="12"/>
      <c r="M50" s="80">
        <v>0</v>
      </c>
      <c r="N50" s="13">
        <f t="shared" si="0"/>
        <v>38641.52288099999</v>
      </c>
      <c r="R50" s="48"/>
      <c r="S50" s="48"/>
    </row>
    <row r="51" spans="1:19">
      <c r="A51" s="18" t="s">
        <v>99</v>
      </c>
      <c r="B51" s="19" t="s">
        <v>100</v>
      </c>
      <c r="C51" s="20">
        <v>108045.89753400002</v>
      </c>
      <c r="D51" s="12"/>
      <c r="E51" s="17"/>
      <c r="F51" s="12">
        <v>8528.1505720000005</v>
      </c>
      <c r="G51" s="12">
        <v>0</v>
      </c>
      <c r="H51" s="12">
        <v>201.24618500000003</v>
      </c>
      <c r="I51" s="12">
        <v>371.54</v>
      </c>
      <c r="J51" s="12">
        <v>1917.6099999999997</v>
      </c>
      <c r="K51" s="12">
        <v>4826.3312699999997</v>
      </c>
      <c r="L51" s="12"/>
      <c r="M51" s="80">
        <v>15236.850023190435</v>
      </c>
      <c r="N51" s="13">
        <f t="shared" si="0"/>
        <v>139127.62558419045</v>
      </c>
      <c r="R51" s="48"/>
      <c r="S51" s="48"/>
    </row>
    <row r="52" spans="1:19">
      <c r="A52" s="18" t="s">
        <v>101</v>
      </c>
      <c r="B52" s="19" t="s">
        <v>102</v>
      </c>
      <c r="C52" s="17">
        <v>0</v>
      </c>
      <c r="D52" s="12"/>
      <c r="E52" s="17"/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/>
      <c r="M52" s="80">
        <v>0</v>
      </c>
      <c r="N52" s="13">
        <f t="shared" si="0"/>
        <v>0</v>
      </c>
      <c r="R52" s="48"/>
      <c r="S52" s="48"/>
    </row>
    <row r="53" spans="1:19">
      <c r="A53" s="18" t="s">
        <v>103</v>
      </c>
      <c r="B53" s="19" t="s">
        <v>104</v>
      </c>
      <c r="C53" s="20">
        <v>21634.746251999997</v>
      </c>
      <c r="D53" s="12"/>
      <c r="E53" s="17"/>
      <c r="F53" s="12">
        <v>678.62292000000002</v>
      </c>
      <c r="G53" s="12">
        <v>0</v>
      </c>
      <c r="H53" s="12">
        <v>269.89390400000008</v>
      </c>
      <c r="I53" s="12">
        <v>0</v>
      </c>
      <c r="J53" s="12">
        <v>0</v>
      </c>
      <c r="K53" s="12">
        <v>181.527615</v>
      </c>
      <c r="L53" s="12"/>
      <c r="M53" s="80">
        <v>0</v>
      </c>
      <c r="N53" s="13">
        <f t="shared" si="0"/>
        <v>22764.790690999998</v>
      </c>
      <c r="R53" s="48"/>
      <c r="S53" s="48"/>
    </row>
    <row r="54" spans="1:19">
      <c r="A54" s="24" t="s">
        <v>105</v>
      </c>
      <c r="B54" s="25" t="s">
        <v>106</v>
      </c>
      <c r="C54" s="20">
        <v>24943.45</v>
      </c>
      <c r="D54" s="12"/>
      <c r="E54" s="17"/>
      <c r="F54" s="12">
        <v>7559.7420360000015</v>
      </c>
      <c r="G54" s="12">
        <v>0</v>
      </c>
      <c r="H54" s="12">
        <v>253.53682900000001</v>
      </c>
      <c r="I54" s="12">
        <v>468.1</v>
      </c>
      <c r="J54" s="12">
        <v>1416.1999999999998</v>
      </c>
      <c r="K54" s="12">
        <v>921.60125999999991</v>
      </c>
      <c r="L54" s="12"/>
      <c r="M54" s="80">
        <v>3874.5420000000004</v>
      </c>
      <c r="N54" s="13">
        <f t="shared" si="0"/>
        <v>39437.172125000005</v>
      </c>
      <c r="R54" s="48"/>
      <c r="S54" s="48"/>
    </row>
    <row r="55" spans="1:19">
      <c r="A55" s="24" t="s">
        <v>107</v>
      </c>
      <c r="B55" s="23" t="s">
        <v>108</v>
      </c>
      <c r="C55" s="20">
        <v>12326.428838</v>
      </c>
      <c r="D55" s="12"/>
      <c r="E55" s="17"/>
      <c r="F55" s="12">
        <v>989.21249000000012</v>
      </c>
      <c r="G55" s="12">
        <v>0</v>
      </c>
      <c r="H55" s="12">
        <v>67.304489000000004</v>
      </c>
      <c r="I55" s="12">
        <v>124.26</v>
      </c>
      <c r="J55" s="12">
        <v>645.73</v>
      </c>
      <c r="K55" s="12">
        <v>0</v>
      </c>
      <c r="L55" s="12"/>
      <c r="M55" s="80">
        <v>0</v>
      </c>
      <c r="N55" s="13">
        <f t="shared" si="0"/>
        <v>14152.935817</v>
      </c>
      <c r="R55" s="48"/>
      <c r="S55" s="48"/>
    </row>
    <row r="56" spans="1:19">
      <c r="A56" s="26" t="s">
        <v>109</v>
      </c>
      <c r="B56" s="27" t="s">
        <v>110</v>
      </c>
      <c r="C56" s="70">
        <v>322064.07290500001</v>
      </c>
      <c r="D56" s="12"/>
      <c r="E56" s="17"/>
      <c r="F56" s="12">
        <v>16984.681884000001</v>
      </c>
      <c r="G56" s="12">
        <v>0</v>
      </c>
      <c r="H56" s="12">
        <v>611.39063300000009</v>
      </c>
      <c r="I56" s="12">
        <v>0</v>
      </c>
      <c r="J56" s="12">
        <v>0</v>
      </c>
      <c r="K56" s="12">
        <v>5951.5646399999987</v>
      </c>
      <c r="L56" s="12"/>
      <c r="M56" s="80">
        <v>1500.4719009197447</v>
      </c>
      <c r="N56" s="13">
        <f t="shared" si="0"/>
        <v>347112.18196291977</v>
      </c>
      <c r="R56" s="48"/>
      <c r="S56" s="48"/>
    </row>
    <row r="57" spans="1:19">
      <c r="A57" s="28" t="s">
        <v>111</v>
      </c>
      <c r="B57" s="29" t="s">
        <v>112</v>
      </c>
      <c r="C57" s="20">
        <v>25910.875919000002</v>
      </c>
      <c r="D57" s="12"/>
      <c r="E57" s="17"/>
      <c r="F57" s="12">
        <v>5426.7695000000003</v>
      </c>
      <c r="G57" s="12">
        <v>0</v>
      </c>
      <c r="H57" s="12">
        <v>266.21085399999998</v>
      </c>
      <c r="I57" s="12">
        <v>491.5</v>
      </c>
      <c r="J57" s="12">
        <v>1370.6799999999998</v>
      </c>
      <c r="K57" s="12">
        <v>235.33726499999997</v>
      </c>
      <c r="L57" s="12"/>
      <c r="M57" s="80">
        <v>68.709525969866405</v>
      </c>
      <c r="N57" s="13">
        <f t="shared" si="0"/>
        <v>33770.083063969869</v>
      </c>
      <c r="R57" s="48"/>
      <c r="S57" s="48"/>
    </row>
    <row r="58" spans="1:19">
      <c r="A58" s="30" t="s">
        <v>113</v>
      </c>
      <c r="B58" s="27" t="s">
        <v>114</v>
      </c>
      <c r="C58" s="20">
        <v>122273.76102899999</v>
      </c>
      <c r="D58" s="12"/>
      <c r="E58" s="17"/>
      <c r="F58" s="12">
        <v>16731.261296000001</v>
      </c>
      <c r="G58" s="12">
        <v>0</v>
      </c>
      <c r="H58" s="12">
        <v>995.81006000000025</v>
      </c>
      <c r="I58" s="12">
        <v>1838.5500000000002</v>
      </c>
      <c r="J58" s="12">
        <v>5580.8799999999928</v>
      </c>
      <c r="K58" s="12">
        <v>4436.2718549999991</v>
      </c>
      <c r="L58" s="12"/>
      <c r="M58" s="80">
        <v>7500.7121025197357</v>
      </c>
      <c r="N58" s="13">
        <f t="shared" si="0"/>
        <v>159357.24634251971</v>
      </c>
      <c r="R58" s="48"/>
      <c r="S58" s="48"/>
    </row>
    <row r="59" spans="1:19">
      <c r="A59" s="16" t="s">
        <v>115</v>
      </c>
      <c r="B59" s="27" t="s">
        <v>116</v>
      </c>
      <c r="C59" s="20">
        <v>28768.703272999999</v>
      </c>
      <c r="D59" s="12"/>
      <c r="E59" s="17"/>
      <c r="F59" s="12">
        <v>8117.3537420000002</v>
      </c>
      <c r="G59" s="12">
        <v>0</v>
      </c>
      <c r="H59" s="12">
        <v>67.304489000000004</v>
      </c>
      <c r="I59" s="12">
        <v>124.26</v>
      </c>
      <c r="J59" s="12">
        <v>749.90000000000009</v>
      </c>
      <c r="K59" s="12">
        <v>1345.5455399999998</v>
      </c>
      <c r="L59" s="12"/>
      <c r="M59" s="80">
        <v>10494.526000000002</v>
      </c>
      <c r="N59" s="13">
        <f t="shared" si="0"/>
        <v>49667.593044000008</v>
      </c>
      <c r="R59" s="48"/>
      <c r="S59" s="48"/>
    </row>
    <row r="60" spans="1:19">
      <c r="A60" s="16" t="s">
        <v>117</v>
      </c>
      <c r="B60" s="19" t="s">
        <v>118</v>
      </c>
      <c r="C60" s="17">
        <v>2462.882243</v>
      </c>
      <c r="D60" s="84"/>
      <c r="E60" s="17"/>
      <c r="F60" s="12">
        <v>0</v>
      </c>
      <c r="G60" s="12">
        <v>0</v>
      </c>
      <c r="H60" s="12">
        <v>0</v>
      </c>
      <c r="I60" s="12">
        <v>0</v>
      </c>
      <c r="J60" s="12">
        <v>179.28</v>
      </c>
      <c r="K60" s="12">
        <v>37.200000000000003</v>
      </c>
      <c r="L60" s="12"/>
      <c r="M60" s="80">
        <v>0</v>
      </c>
      <c r="N60" s="13">
        <f t="shared" si="0"/>
        <v>2679.362243</v>
      </c>
      <c r="R60" s="48"/>
      <c r="S60" s="48"/>
    </row>
    <row r="61" spans="1:19">
      <c r="A61" s="31" t="s">
        <v>121</v>
      </c>
      <c r="B61" s="19" t="s">
        <v>122</v>
      </c>
      <c r="C61" s="88">
        <v>0</v>
      </c>
      <c r="D61" s="85"/>
      <c r="E61" s="17"/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/>
      <c r="M61" s="80">
        <v>0</v>
      </c>
      <c r="N61" s="13">
        <f t="shared" si="0"/>
        <v>0</v>
      </c>
      <c r="R61" s="48"/>
      <c r="S61" s="48"/>
    </row>
    <row r="62" spans="1:19">
      <c r="A62" s="31" t="s">
        <v>123</v>
      </c>
      <c r="B62" s="19" t="s">
        <v>124</v>
      </c>
      <c r="C62" s="89">
        <v>18501.861412999999</v>
      </c>
      <c r="D62" s="84"/>
      <c r="E62" s="17"/>
      <c r="F62" s="12">
        <v>0</v>
      </c>
      <c r="G62" s="12">
        <v>0</v>
      </c>
      <c r="H62" s="12">
        <v>0</v>
      </c>
      <c r="I62" s="12">
        <v>0</v>
      </c>
      <c r="J62" s="12">
        <v>655.18000000000006</v>
      </c>
      <c r="K62" s="12">
        <v>0</v>
      </c>
      <c r="L62" s="12"/>
      <c r="M62" s="17">
        <v>0</v>
      </c>
      <c r="N62" s="13">
        <f t="shared" si="0"/>
        <v>19157.041412999999</v>
      </c>
      <c r="R62" s="48"/>
      <c r="S62" s="48"/>
    </row>
    <row r="63" spans="1:19">
      <c r="A63" s="31" t="s">
        <v>125</v>
      </c>
      <c r="B63" s="78" t="s">
        <v>126</v>
      </c>
      <c r="C63" s="89">
        <v>24074.987588999997</v>
      </c>
      <c r="D63" s="84"/>
      <c r="E63" s="17"/>
      <c r="F63" s="12">
        <v>1481.2599660000001</v>
      </c>
      <c r="G63" s="12">
        <v>0</v>
      </c>
      <c r="H63" s="12">
        <v>139.41860800000001</v>
      </c>
      <c r="I63" s="12">
        <v>257.39999999999998</v>
      </c>
      <c r="J63" s="12">
        <v>228.26</v>
      </c>
      <c r="K63" s="12">
        <v>245.515455</v>
      </c>
      <c r="L63" s="12"/>
      <c r="M63" s="17">
        <v>0</v>
      </c>
      <c r="N63" s="13">
        <f t="shared" si="0"/>
        <v>26426.841617999999</v>
      </c>
      <c r="R63" s="48"/>
      <c r="S63" s="48"/>
    </row>
    <row r="64" spans="1:19">
      <c r="A64" s="31" t="s">
        <v>127</v>
      </c>
      <c r="B64" s="64" t="s">
        <v>128</v>
      </c>
      <c r="C64" s="89">
        <v>4919.5800489999992</v>
      </c>
      <c r="D64" s="86"/>
      <c r="E64" s="65"/>
      <c r="F64" s="35">
        <v>553.471856</v>
      </c>
      <c r="G64" s="12">
        <v>0</v>
      </c>
      <c r="H64" s="35">
        <v>201.91346700000003</v>
      </c>
      <c r="I64" s="35">
        <v>0</v>
      </c>
      <c r="J64" s="35">
        <v>0</v>
      </c>
      <c r="K64" s="35">
        <v>0</v>
      </c>
      <c r="L64" s="35"/>
      <c r="M64" s="17">
        <v>0</v>
      </c>
      <c r="N64" s="13">
        <f t="shared" si="0"/>
        <v>5674.9653719999997</v>
      </c>
      <c r="R64" s="48"/>
      <c r="S64" s="48"/>
    </row>
    <row r="65" spans="1:19">
      <c r="A65" s="31" t="s">
        <v>129</v>
      </c>
      <c r="B65" s="78" t="s">
        <v>130</v>
      </c>
      <c r="C65" s="89">
        <v>7210.6567419999992</v>
      </c>
      <c r="D65" s="85"/>
      <c r="E65" s="17"/>
      <c r="F65" s="17">
        <v>570.90415400000006</v>
      </c>
      <c r="G65" s="12">
        <v>0</v>
      </c>
      <c r="H65" s="17">
        <v>0</v>
      </c>
      <c r="I65" s="17">
        <v>0</v>
      </c>
      <c r="J65" s="17">
        <v>305.21000000000004</v>
      </c>
      <c r="K65" s="17">
        <v>2213.5886550000005</v>
      </c>
      <c r="L65" s="17"/>
      <c r="M65" s="80">
        <v>0</v>
      </c>
      <c r="N65" s="13">
        <f t="shared" si="0"/>
        <v>10300.359551</v>
      </c>
      <c r="R65" s="48"/>
      <c r="S65" s="48"/>
    </row>
    <row r="66" spans="1:19" ht="15.75" thickBot="1">
      <c r="A66" s="31" t="s">
        <v>206</v>
      </c>
      <c r="B66" s="74" t="s">
        <v>208</v>
      </c>
      <c r="C66" s="89">
        <v>5686.6382719999992</v>
      </c>
      <c r="D66" s="76"/>
      <c r="E66" s="65"/>
      <c r="F66" s="65">
        <v>573.517248</v>
      </c>
      <c r="G66" s="12">
        <v>0</v>
      </c>
      <c r="H66" s="65">
        <v>67.304489000000004</v>
      </c>
      <c r="I66" s="65">
        <v>124.26</v>
      </c>
      <c r="J66" s="65">
        <v>201.13000000000002</v>
      </c>
      <c r="K66" s="65">
        <v>39.299985</v>
      </c>
      <c r="L66" s="65"/>
      <c r="M66" s="36">
        <v>1873.0060000000001</v>
      </c>
      <c r="N66" s="37">
        <f t="shared" si="0"/>
        <v>8565.1559939999988</v>
      </c>
      <c r="R66" s="48"/>
      <c r="S66" s="48"/>
    </row>
    <row r="67" spans="1:19" ht="15.75" thickBot="1">
      <c r="A67" s="38"/>
      <c r="B67" s="38" t="s">
        <v>131</v>
      </c>
      <c r="C67" s="87">
        <v>9486010.0028960016</v>
      </c>
      <c r="D67" s="77"/>
      <c r="E67" s="52"/>
      <c r="F67" s="40">
        <v>1162940.0044420003</v>
      </c>
      <c r="G67" s="52">
        <f>SUM(G6:G66)</f>
        <v>170000</v>
      </c>
      <c r="H67" s="75">
        <v>72169.995444000029</v>
      </c>
      <c r="I67" s="52">
        <v>29035.439999999988</v>
      </c>
      <c r="J67" s="73">
        <v>106411.54</v>
      </c>
      <c r="K67" s="52">
        <v>711538.70331999753</v>
      </c>
      <c r="L67" s="77"/>
      <c r="M67" s="77">
        <f>SUM(M6:M66)</f>
        <v>3120063.2510019992</v>
      </c>
      <c r="N67" s="46">
        <f>SUM(N6:N66)</f>
        <v>14858168.927103993</v>
      </c>
      <c r="R67" s="48"/>
      <c r="S67" s="48"/>
    </row>
    <row r="68" spans="1:19">
      <c r="A68" s="1"/>
      <c r="B68" s="1"/>
      <c r="D68" s="1"/>
      <c r="F68" s="2"/>
      <c r="G68" s="2"/>
      <c r="H68" s="2"/>
      <c r="I68" s="2"/>
      <c r="J68" s="2"/>
      <c r="K68" s="2"/>
      <c r="L68" s="2"/>
      <c r="M68" s="2"/>
      <c r="N68" s="3"/>
    </row>
    <row r="69" spans="1:19">
      <c r="A69" s="1"/>
      <c r="B69" s="1"/>
      <c r="D69" s="2"/>
      <c r="F69" s="2"/>
      <c r="G69" s="2"/>
      <c r="H69" s="2"/>
      <c r="I69" s="2"/>
      <c r="J69" s="2"/>
      <c r="K69" s="2"/>
      <c r="L69" s="2"/>
      <c r="M69" s="2"/>
      <c r="N69" s="2"/>
    </row>
    <row r="70" spans="1:19">
      <c r="A70" s="1"/>
      <c r="B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48"/>
    </row>
    <row r="71" spans="1:19">
      <c r="A71" s="1"/>
      <c r="B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</row>
    <row r="72" spans="1:19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 t="s">
        <v>132</v>
      </c>
      <c r="M72" s="2"/>
      <c r="N72" s="3"/>
    </row>
    <row r="73" spans="1:19">
      <c r="E73" s="49"/>
      <c r="F73" s="2" t="s">
        <v>132</v>
      </c>
      <c r="G73" s="2"/>
      <c r="L73" s="47" t="s">
        <v>133</v>
      </c>
      <c r="N73" s="48"/>
    </row>
    <row r="74" spans="1:19">
      <c r="F74" s="47" t="s">
        <v>133</v>
      </c>
    </row>
    <row r="75" spans="1:19">
      <c r="D75" s="50"/>
    </row>
    <row r="78" spans="1:19" s="47" customFormat="1">
      <c r="A78"/>
      <c r="B78"/>
      <c r="C78" s="50"/>
      <c r="D78" s="50"/>
      <c r="K78" s="50"/>
      <c r="N78" s="48"/>
      <c r="Q78" s="50"/>
    </row>
  </sheetData>
  <mergeCells count="1">
    <mergeCell ref="D4:N4"/>
  </mergeCells>
  <pageMargins left="0.11811023622047245" right="0" top="0" bottom="0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C7AB5-55F0-4C65-BC00-8E1EB999601A}">
  <dimension ref="A2:O76"/>
  <sheetViews>
    <sheetView workbookViewId="0">
      <selection activeCell="A12" sqref="A12:B13"/>
    </sheetView>
  </sheetViews>
  <sheetFormatPr defaultRowHeight="15"/>
  <cols>
    <col min="1" max="1" width="5.140625" customWidth="1"/>
    <col min="2" max="2" width="21" customWidth="1"/>
    <col min="3" max="3" width="13.7109375" style="47" customWidth="1"/>
    <col min="4" max="4" width="12.5703125" style="47" customWidth="1"/>
    <col min="5" max="5" width="11.5703125" style="47" customWidth="1"/>
    <col min="6" max="6" width="12.5703125" style="47" customWidth="1"/>
    <col min="7" max="7" width="12.140625" style="47" customWidth="1"/>
    <col min="8" max="8" width="12.7109375" style="47" customWidth="1"/>
    <col min="9" max="9" width="12" style="47" customWidth="1"/>
    <col min="10" max="10" width="12.5703125" customWidth="1"/>
    <col min="11" max="11" width="11.42578125" customWidth="1"/>
    <col min="15" max="15" width="11.42578125" customWidth="1"/>
  </cols>
  <sheetData>
    <row r="2" spans="1:15">
      <c r="A2" s="1"/>
      <c r="B2" s="1"/>
      <c r="C2" s="2"/>
      <c r="D2" s="2"/>
      <c r="E2" s="2"/>
      <c r="F2" s="2"/>
      <c r="G2" s="2"/>
      <c r="H2" s="2"/>
      <c r="I2" s="2"/>
      <c r="J2" s="3"/>
    </row>
    <row r="3" spans="1:15" ht="15.75" thickBot="1">
      <c r="A3" s="1" t="s">
        <v>0</v>
      </c>
      <c r="B3" s="1"/>
      <c r="C3" s="2"/>
      <c r="D3" s="2"/>
      <c r="E3" s="3" t="s">
        <v>143</v>
      </c>
      <c r="F3" s="3"/>
      <c r="G3" s="3"/>
      <c r="H3" s="3"/>
      <c r="I3" s="3"/>
      <c r="J3" s="3"/>
    </row>
    <row r="4" spans="1:15" ht="15.75" thickBot="1">
      <c r="A4" s="4" t="s">
        <v>1</v>
      </c>
      <c r="B4" s="5" t="s">
        <v>2</v>
      </c>
      <c r="C4" s="6"/>
      <c r="D4" s="81"/>
      <c r="E4" s="81"/>
      <c r="F4" s="81"/>
      <c r="G4" s="81"/>
      <c r="H4" s="82"/>
      <c r="I4" s="82"/>
      <c r="J4" s="83"/>
    </row>
    <row r="5" spans="1:15" ht="44.25" customHeight="1" thickBot="1">
      <c r="A5" s="7"/>
      <c r="B5" s="7"/>
      <c r="C5" s="8" t="s">
        <v>144</v>
      </c>
      <c r="D5" s="8" t="s">
        <v>145</v>
      </c>
      <c r="E5" s="9" t="s">
        <v>146</v>
      </c>
      <c r="F5" s="8" t="s">
        <v>147</v>
      </c>
      <c r="G5" s="9" t="s">
        <v>148</v>
      </c>
      <c r="H5" s="8" t="s">
        <v>149</v>
      </c>
      <c r="I5" s="8" t="s">
        <v>150</v>
      </c>
      <c r="J5" s="8" t="s">
        <v>151</v>
      </c>
    </row>
    <row r="6" spans="1:15">
      <c r="A6" s="10" t="s">
        <v>3</v>
      </c>
      <c r="B6" s="11" t="s">
        <v>4</v>
      </c>
      <c r="C6" s="12">
        <v>12364.71</v>
      </c>
      <c r="D6" s="12">
        <v>685.50000000000011</v>
      </c>
      <c r="E6" s="12">
        <v>927.04</v>
      </c>
      <c r="F6" s="12">
        <v>118.99</v>
      </c>
      <c r="G6" s="12">
        <v>148.72999999999999</v>
      </c>
      <c r="H6" s="12">
        <v>3798.52</v>
      </c>
      <c r="I6" s="12">
        <v>2665.86</v>
      </c>
      <c r="J6" s="13">
        <f>C6+D6+E6+F6+G6+H6+I6</f>
        <v>20709.349999999999</v>
      </c>
      <c r="O6" s="14"/>
    </row>
    <row r="7" spans="1:15">
      <c r="A7" s="15" t="s">
        <v>5</v>
      </c>
      <c r="B7" s="16" t="s">
        <v>6</v>
      </c>
      <c r="C7" s="17">
        <v>67575.66</v>
      </c>
      <c r="D7" s="12">
        <v>2299.8599999999988</v>
      </c>
      <c r="E7" s="12">
        <v>6837.37</v>
      </c>
      <c r="F7" s="12">
        <v>430.28</v>
      </c>
      <c r="G7" s="12">
        <v>537.83000000000004</v>
      </c>
      <c r="H7" s="12">
        <v>11356.460000000003</v>
      </c>
      <c r="I7" s="12">
        <v>3265.8899999999994</v>
      </c>
      <c r="J7" s="13">
        <f t="shared" ref="J7:J70" si="0">C7+D7+E7+F7+G7+H7+I7</f>
        <v>92303.35</v>
      </c>
      <c r="O7" s="14"/>
    </row>
    <row r="8" spans="1:15">
      <c r="A8" s="15" t="s">
        <v>7</v>
      </c>
      <c r="B8" s="16" t="s">
        <v>8</v>
      </c>
      <c r="C8" s="17">
        <v>34066.759999999995</v>
      </c>
      <c r="D8" s="12">
        <v>1331.3199999999995</v>
      </c>
      <c r="E8" s="12">
        <v>4557.24</v>
      </c>
      <c r="F8" s="12">
        <v>178.48</v>
      </c>
      <c r="G8" s="12">
        <v>223.1</v>
      </c>
      <c r="H8" s="12">
        <v>650.24999999999977</v>
      </c>
      <c r="I8" s="12">
        <v>0</v>
      </c>
      <c r="J8" s="13">
        <f t="shared" si="0"/>
        <v>41007.149999999994</v>
      </c>
      <c r="O8" s="14"/>
    </row>
    <row r="9" spans="1:15">
      <c r="A9" s="15" t="s">
        <v>9</v>
      </c>
      <c r="B9" s="16" t="s">
        <v>10</v>
      </c>
      <c r="C9" s="17">
        <v>527393.6</v>
      </c>
      <c r="D9" s="12">
        <v>11407.790000000028</v>
      </c>
      <c r="E9" s="12">
        <v>43133.25</v>
      </c>
      <c r="F9" s="12">
        <v>3369.8599999999979</v>
      </c>
      <c r="G9" s="12">
        <v>4212.3099999999995</v>
      </c>
      <c r="H9" s="12">
        <v>92478.45</v>
      </c>
      <c r="I9" s="12">
        <v>38931.999999999985</v>
      </c>
      <c r="J9" s="13">
        <f t="shared" si="0"/>
        <v>720927.26</v>
      </c>
      <c r="O9" s="14"/>
    </row>
    <row r="10" spans="1:15">
      <c r="A10" s="15" t="s">
        <v>11</v>
      </c>
      <c r="B10" s="16" t="s">
        <v>12</v>
      </c>
      <c r="C10" s="17">
        <v>34242.18</v>
      </c>
      <c r="D10" s="12">
        <v>919.96000000000015</v>
      </c>
      <c r="E10" s="12">
        <v>7368.65</v>
      </c>
      <c r="F10" s="12">
        <v>297.46999999999997</v>
      </c>
      <c r="G10" s="17">
        <v>371.83</v>
      </c>
      <c r="H10" s="12">
        <v>1972.7399999999998</v>
      </c>
      <c r="I10" s="12">
        <v>0</v>
      </c>
      <c r="J10" s="13">
        <f t="shared" si="0"/>
        <v>45172.83</v>
      </c>
      <c r="O10" s="14"/>
    </row>
    <row r="11" spans="1:15">
      <c r="A11" s="15" t="s">
        <v>13</v>
      </c>
      <c r="B11" s="16" t="s">
        <v>14</v>
      </c>
      <c r="C11" s="17">
        <v>43379.869999999995</v>
      </c>
      <c r="D11" s="12">
        <v>97</v>
      </c>
      <c r="E11" s="12">
        <v>0</v>
      </c>
      <c r="F11" s="12">
        <v>0</v>
      </c>
      <c r="G11" s="17">
        <v>0</v>
      </c>
      <c r="H11" s="12">
        <v>0</v>
      </c>
      <c r="I11" s="12">
        <v>0</v>
      </c>
      <c r="J11" s="13">
        <f t="shared" si="0"/>
        <v>43476.869999999995</v>
      </c>
      <c r="O11" s="14"/>
    </row>
    <row r="12" spans="1:15">
      <c r="A12" s="15" t="s">
        <v>15</v>
      </c>
      <c r="B12" s="16" t="s">
        <v>16</v>
      </c>
      <c r="C12" s="17">
        <v>0</v>
      </c>
      <c r="D12" s="12">
        <v>0</v>
      </c>
      <c r="E12" s="12">
        <v>0</v>
      </c>
      <c r="F12" s="12">
        <v>0</v>
      </c>
      <c r="G12" s="17">
        <v>0</v>
      </c>
      <c r="H12" s="12">
        <v>0</v>
      </c>
      <c r="I12" s="12">
        <v>0</v>
      </c>
      <c r="J12" s="13">
        <f t="shared" si="0"/>
        <v>0</v>
      </c>
      <c r="O12" s="14"/>
    </row>
    <row r="13" spans="1:15">
      <c r="A13" s="15" t="s">
        <v>17</v>
      </c>
      <c r="B13" s="16" t="s">
        <v>18</v>
      </c>
      <c r="C13" s="17">
        <v>0</v>
      </c>
      <c r="D13" s="12">
        <v>0</v>
      </c>
      <c r="E13" s="12">
        <v>0</v>
      </c>
      <c r="F13" s="12">
        <v>0</v>
      </c>
      <c r="G13" s="17">
        <v>0</v>
      </c>
      <c r="H13" s="12">
        <v>0</v>
      </c>
      <c r="I13" s="12">
        <v>0</v>
      </c>
      <c r="J13" s="13">
        <f t="shared" si="0"/>
        <v>0</v>
      </c>
      <c r="O13" s="14"/>
    </row>
    <row r="14" spans="1:15">
      <c r="A14" s="15" t="s">
        <v>19</v>
      </c>
      <c r="B14" s="16" t="s">
        <v>20</v>
      </c>
      <c r="C14" s="17">
        <v>75658.38</v>
      </c>
      <c r="D14" s="12">
        <v>921.81</v>
      </c>
      <c r="E14" s="12">
        <v>3824.94</v>
      </c>
      <c r="F14" s="12">
        <v>484.46</v>
      </c>
      <c r="G14" s="17">
        <v>605.54</v>
      </c>
      <c r="H14" s="12">
        <v>25500.519999999997</v>
      </c>
      <c r="I14" s="12">
        <v>52393.599999999999</v>
      </c>
      <c r="J14" s="13">
        <f t="shared" si="0"/>
        <v>159389.25</v>
      </c>
      <c r="O14" s="14"/>
    </row>
    <row r="15" spans="1:15">
      <c r="A15" s="15" t="s">
        <v>21</v>
      </c>
      <c r="B15" s="16" t="s">
        <v>22</v>
      </c>
      <c r="C15" s="17">
        <v>74227.350000000006</v>
      </c>
      <c r="D15" s="12">
        <v>585.46</v>
      </c>
      <c r="E15" s="12">
        <v>21740.13</v>
      </c>
      <c r="F15" s="12">
        <v>0</v>
      </c>
      <c r="G15" s="17">
        <v>0</v>
      </c>
      <c r="H15" s="12">
        <v>2318.77</v>
      </c>
      <c r="I15" s="12">
        <v>0</v>
      </c>
      <c r="J15" s="13">
        <f t="shared" si="0"/>
        <v>98871.710000000021</v>
      </c>
      <c r="O15" s="14"/>
    </row>
    <row r="16" spans="1:15">
      <c r="A16" s="15" t="s">
        <v>23</v>
      </c>
      <c r="B16" s="16" t="s">
        <v>24</v>
      </c>
      <c r="C16" s="17">
        <v>22529.269999999997</v>
      </c>
      <c r="D16" s="12">
        <v>286.93000000000006</v>
      </c>
      <c r="E16" s="12">
        <v>611.27</v>
      </c>
      <c r="F16" s="12">
        <v>0</v>
      </c>
      <c r="G16" s="17">
        <v>0</v>
      </c>
      <c r="H16" s="12">
        <v>6703.4200000000019</v>
      </c>
      <c r="I16" s="12">
        <v>31551.88</v>
      </c>
      <c r="J16" s="13">
        <f t="shared" si="0"/>
        <v>61682.770000000004</v>
      </c>
      <c r="O16" s="14"/>
    </row>
    <row r="17" spans="1:15">
      <c r="A17" s="15" t="s">
        <v>25</v>
      </c>
      <c r="B17" s="16" t="s">
        <v>26</v>
      </c>
      <c r="C17" s="17">
        <v>98194.79</v>
      </c>
      <c r="D17" s="12">
        <v>3550.470000000003</v>
      </c>
      <c r="E17" s="12">
        <v>9275.31</v>
      </c>
      <c r="F17" s="12">
        <v>1115.31</v>
      </c>
      <c r="G17" s="17">
        <v>1394.1599999999999</v>
      </c>
      <c r="H17" s="12">
        <v>3268.7500000000005</v>
      </c>
      <c r="I17" s="12">
        <v>11203.52</v>
      </c>
      <c r="J17" s="13">
        <f t="shared" si="0"/>
        <v>128002.31</v>
      </c>
      <c r="O17" s="14"/>
    </row>
    <row r="18" spans="1:15">
      <c r="A18" s="15" t="s">
        <v>27</v>
      </c>
      <c r="B18" s="16" t="s">
        <v>28</v>
      </c>
      <c r="C18" s="17">
        <v>48787.770000000004</v>
      </c>
      <c r="D18" s="12">
        <v>674.0200000000001</v>
      </c>
      <c r="E18" s="12">
        <v>6802.3600000000006</v>
      </c>
      <c r="F18" s="12">
        <v>118.99</v>
      </c>
      <c r="G18" s="17">
        <v>148.72999999999999</v>
      </c>
      <c r="H18" s="12">
        <v>2783.3700000000008</v>
      </c>
      <c r="I18" s="12">
        <v>5072.1899999999996</v>
      </c>
      <c r="J18" s="13">
        <f t="shared" si="0"/>
        <v>64387.430000000008</v>
      </c>
      <c r="O18" s="14"/>
    </row>
    <row r="19" spans="1:15">
      <c r="A19" s="15" t="s">
        <v>29</v>
      </c>
      <c r="B19" s="16" t="s">
        <v>30</v>
      </c>
      <c r="C19" s="17">
        <v>42260.83</v>
      </c>
      <c r="D19" s="12">
        <v>187.26</v>
      </c>
      <c r="E19" s="12">
        <v>1475.29</v>
      </c>
      <c r="F19" s="12">
        <v>118.98</v>
      </c>
      <c r="G19" s="17">
        <v>148.72999999999999</v>
      </c>
      <c r="H19" s="12">
        <v>2587.9299999999994</v>
      </c>
      <c r="I19" s="12">
        <v>425.36000000000013</v>
      </c>
      <c r="J19" s="13">
        <f t="shared" si="0"/>
        <v>47204.380000000012</v>
      </c>
      <c r="O19" s="14"/>
    </row>
    <row r="20" spans="1:15">
      <c r="A20" s="15" t="s">
        <v>31</v>
      </c>
      <c r="B20" s="16" t="s">
        <v>32</v>
      </c>
      <c r="C20" s="17">
        <v>264057.64</v>
      </c>
      <c r="D20" s="12">
        <v>3275.2399999999984</v>
      </c>
      <c r="E20" s="12">
        <v>10232.08</v>
      </c>
      <c r="F20" s="12">
        <v>604.06999999999994</v>
      </c>
      <c r="G20" s="17">
        <v>755.07999999999993</v>
      </c>
      <c r="H20" s="12">
        <v>49810.610000000022</v>
      </c>
      <c r="I20" s="12">
        <v>77934.569999999978</v>
      </c>
      <c r="J20" s="13">
        <f t="shared" si="0"/>
        <v>406669.29000000004</v>
      </c>
      <c r="O20" s="14"/>
    </row>
    <row r="21" spans="1:15">
      <c r="A21" s="15" t="s">
        <v>33</v>
      </c>
      <c r="B21" s="16" t="s">
        <v>34</v>
      </c>
      <c r="C21" s="17">
        <v>2450021.9</v>
      </c>
      <c r="D21" s="12">
        <v>33052.5099999999</v>
      </c>
      <c r="E21" s="17">
        <v>186964.19</v>
      </c>
      <c r="F21" s="12">
        <v>12538.189999999988</v>
      </c>
      <c r="G21" s="17">
        <v>15672.520000000004</v>
      </c>
      <c r="H21" s="17">
        <v>939170.81000000995</v>
      </c>
      <c r="I21" s="17">
        <v>1763301.9299999983</v>
      </c>
      <c r="J21" s="13">
        <f t="shared" si="0"/>
        <v>5400722.0500000082</v>
      </c>
      <c r="O21" s="14"/>
    </row>
    <row r="22" spans="1:15">
      <c r="A22" s="15" t="s">
        <v>35</v>
      </c>
      <c r="B22" s="16" t="s">
        <v>36</v>
      </c>
      <c r="C22" s="17">
        <v>115468.74999999999</v>
      </c>
      <c r="D22" s="12">
        <v>6630.150000000016</v>
      </c>
      <c r="E22" s="17">
        <v>146889.43000000002</v>
      </c>
      <c r="F22" s="12">
        <v>3899.409999999998</v>
      </c>
      <c r="G22" s="17">
        <v>4874.2199999999984</v>
      </c>
      <c r="H22" s="17">
        <v>7241.18</v>
      </c>
      <c r="I22" s="17">
        <v>3404.8799999999992</v>
      </c>
      <c r="J22" s="13">
        <f t="shared" si="0"/>
        <v>288408.01999999996</v>
      </c>
      <c r="O22" s="14"/>
    </row>
    <row r="23" spans="1:15">
      <c r="A23" s="15" t="s">
        <v>37</v>
      </c>
      <c r="B23" s="16" t="s">
        <v>38</v>
      </c>
      <c r="C23" s="17">
        <v>41145.020000000004</v>
      </c>
      <c r="D23" s="12">
        <v>2085.2100000000005</v>
      </c>
      <c r="E23" s="17">
        <v>7386.3499999999995</v>
      </c>
      <c r="F23" s="12">
        <v>118.99</v>
      </c>
      <c r="G23" s="17">
        <v>148.72999999999999</v>
      </c>
      <c r="H23" s="17">
        <v>1086.8800000000001</v>
      </c>
      <c r="I23" s="17">
        <v>0</v>
      </c>
      <c r="J23" s="13">
        <f t="shared" si="0"/>
        <v>51971.18</v>
      </c>
      <c r="O23" s="14"/>
    </row>
    <row r="24" spans="1:15">
      <c r="A24" s="15" t="s">
        <v>39</v>
      </c>
      <c r="B24" s="16" t="s">
        <v>40</v>
      </c>
      <c r="C24" s="17">
        <v>52306.68</v>
      </c>
      <c r="D24" s="12">
        <v>3133.7100000000014</v>
      </c>
      <c r="E24" s="17">
        <v>2594.4499999999998</v>
      </c>
      <c r="F24" s="12">
        <v>0</v>
      </c>
      <c r="G24" s="17">
        <v>0</v>
      </c>
      <c r="H24" s="17">
        <v>3225.7400000000007</v>
      </c>
      <c r="I24" s="17">
        <v>3752.54</v>
      </c>
      <c r="J24" s="13">
        <f t="shared" si="0"/>
        <v>65013.119999999995</v>
      </c>
      <c r="O24" s="14"/>
    </row>
    <row r="25" spans="1:15">
      <c r="A25" s="15" t="s">
        <v>41</v>
      </c>
      <c r="B25" s="16" t="s">
        <v>42</v>
      </c>
      <c r="C25" s="17">
        <v>32864.020000000004</v>
      </c>
      <c r="D25" s="12">
        <v>201.26</v>
      </c>
      <c r="E25" s="17">
        <v>1041.1099999999999</v>
      </c>
      <c r="F25" s="12">
        <v>0</v>
      </c>
      <c r="G25" s="17">
        <v>0</v>
      </c>
      <c r="H25" s="17">
        <v>857.38</v>
      </c>
      <c r="I25" s="17">
        <v>0</v>
      </c>
      <c r="J25" s="13">
        <f t="shared" si="0"/>
        <v>34963.770000000004</v>
      </c>
      <c r="O25" s="14"/>
    </row>
    <row r="26" spans="1:15">
      <c r="A26" s="15" t="s">
        <v>43</v>
      </c>
      <c r="B26" s="16" t="s">
        <v>44</v>
      </c>
      <c r="C26" s="17">
        <v>36422.380000000005</v>
      </c>
      <c r="D26" s="12">
        <v>451.17000000000007</v>
      </c>
      <c r="E26" s="17">
        <v>2493.59</v>
      </c>
      <c r="F26" s="12">
        <v>246.8</v>
      </c>
      <c r="G26" s="17">
        <v>308.5</v>
      </c>
      <c r="H26" s="17">
        <v>6791.0000000000018</v>
      </c>
      <c r="I26" s="17">
        <v>6062.0599999999995</v>
      </c>
      <c r="J26" s="13">
        <f t="shared" si="0"/>
        <v>52775.5</v>
      </c>
      <c r="O26" s="14"/>
    </row>
    <row r="27" spans="1:15">
      <c r="A27" s="15" t="s">
        <v>45</v>
      </c>
      <c r="B27" s="16" t="s">
        <v>46</v>
      </c>
      <c r="C27" s="17">
        <v>163159.16999999998</v>
      </c>
      <c r="D27" s="12">
        <v>5530.5700000000061</v>
      </c>
      <c r="E27" s="17">
        <v>16135.72</v>
      </c>
      <c r="F27" s="12">
        <v>1740.35</v>
      </c>
      <c r="G27" s="17">
        <v>2175.3599999999997</v>
      </c>
      <c r="H27" s="17">
        <v>21082.210000000006</v>
      </c>
      <c r="I27" s="17">
        <v>4323.4200000000019</v>
      </c>
      <c r="J27" s="13">
        <f t="shared" si="0"/>
        <v>214146.80000000002</v>
      </c>
      <c r="O27" s="14"/>
    </row>
    <row r="28" spans="1:15">
      <c r="A28" s="15" t="s">
        <v>47</v>
      </c>
      <c r="B28" s="16" t="s">
        <v>48</v>
      </c>
      <c r="C28" s="17">
        <v>232241.01999999993</v>
      </c>
      <c r="D28" s="12">
        <v>5986.3800000000101</v>
      </c>
      <c r="E28" s="17">
        <v>26750.69</v>
      </c>
      <c r="F28" s="12">
        <v>1753.4099999999999</v>
      </c>
      <c r="G28" s="17">
        <v>2191.79</v>
      </c>
      <c r="H28" s="17">
        <v>39581.08</v>
      </c>
      <c r="I28" s="17">
        <v>24843.060000000012</v>
      </c>
      <c r="J28" s="13">
        <f t="shared" si="0"/>
        <v>333347.42999999988</v>
      </c>
      <c r="O28" s="14"/>
    </row>
    <row r="29" spans="1:15">
      <c r="A29" s="15" t="s">
        <v>49</v>
      </c>
      <c r="B29" s="16" t="s">
        <v>50</v>
      </c>
      <c r="C29" s="17">
        <v>53003.849999999991</v>
      </c>
      <c r="D29" s="12">
        <v>4824.3200000000043</v>
      </c>
      <c r="E29" s="17">
        <v>15013.380000000001</v>
      </c>
      <c r="F29" s="12">
        <v>1671.4099999999999</v>
      </c>
      <c r="G29" s="17">
        <v>2089.2799999999997</v>
      </c>
      <c r="H29" s="17">
        <v>2987.9800000000005</v>
      </c>
      <c r="I29" s="17">
        <v>0</v>
      </c>
      <c r="J29" s="13">
        <f t="shared" si="0"/>
        <v>79590.22</v>
      </c>
      <c r="O29" s="14"/>
    </row>
    <row r="30" spans="1:15">
      <c r="A30" s="15" t="s">
        <v>51</v>
      </c>
      <c r="B30" s="16" t="s">
        <v>52</v>
      </c>
      <c r="C30" s="17">
        <v>767678.29</v>
      </c>
      <c r="D30" s="12">
        <v>14964.960000000028</v>
      </c>
      <c r="E30" s="17">
        <v>61416.98</v>
      </c>
      <c r="F30" s="12">
        <v>3139.2300000000009</v>
      </c>
      <c r="G30" s="17">
        <v>3923.9600000000009</v>
      </c>
      <c r="H30" s="17">
        <v>310937.30999999808</v>
      </c>
      <c r="I30" s="17">
        <v>912394.19000000006</v>
      </c>
      <c r="J30" s="13">
        <f t="shared" si="0"/>
        <v>2074454.9199999981</v>
      </c>
      <c r="O30" s="14"/>
    </row>
    <row r="31" spans="1:15">
      <c r="A31" s="15" t="s">
        <v>53</v>
      </c>
      <c r="B31" s="16" t="s">
        <v>54</v>
      </c>
      <c r="C31" s="17">
        <v>106716.43</v>
      </c>
      <c r="D31" s="12">
        <v>1906.7399999999993</v>
      </c>
      <c r="E31" s="17">
        <v>56611</v>
      </c>
      <c r="F31" s="12">
        <v>632.19999999999993</v>
      </c>
      <c r="G31" s="17">
        <v>790.26</v>
      </c>
      <c r="H31" s="17">
        <v>25341.640000000007</v>
      </c>
      <c r="I31" s="17">
        <v>82416.26999999999</v>
      </c>
      <c r="J31" s="13">
        <f t="shared" si="0"/>
        <v>274414.54000000004</v>
      </c>
      <c r="O31" s="14"/>
    </row>
    <row r="32" spans="1:15">
      <c r="A32" s="15" t="s">
        <v>55</v>
      </c>
      <c r="B32" s="16" t="s">
        <v>56</v>
      </c>
      <c r="C32" s="17">
        <v>344355.44</v>
      </c>
      <c r="D32" s="12">
        <v>14057.070000000012</v>
      </c>
      <c r="E32" s="17">
        <v>29491.41</v>
      </c>
      <c r="F32" s="12">
        <v>2928.9799999999991</v>
      </c>
      <c r="G32" s="17">
        <v>3661.1199999999994</v>
      </c>
      <c r="H32" s="17">
        <v>13201.080000000014</v>
      </c>
      <c r="I32" s="17">
        <v>22991.770000000004</v>
      </c>
      <c r="J32" s="13">
        <f t="shared" si="0"/>
        <v>430686.87</v>
      </c>
      <c r="O32" s="14"/>
    </row>
    <row r="33" spans="1:15">
      <c r="A33" s="15" t="s">
        <v>57</v>
      </c>
      <c r="B33" s="16" t="s">
        <v>58</v>
      </c>
      <c r="C33" s="17">
        <v>128422.57</v>
      </c>
      <c r="D33" s="12">
        <v>1973.2099999999996</v>
      </c>
      <c r="E33" s="17">
        <v>21035.159999999996</v>
      </c>
      <c r="F33" s="12">
        <v>740.40000000000009</v>
      </c>
      <c r="G33" s="17">
        <v>925.5</v>
      </c>
      <c r="H33" s="17">
        <v>20948.380000000008</v>
      </c>
      <c r="I33" s="17">
        <v>16659.310000000001</v>
      </c>
      <c r="J33" s="13">
        <f t="shared" si="0"/>
        <v>190704.53</v>
      </c>
      <c r="O33" s="14"/>
    </row>
    <row r="34" spans="1:15">
      <c r="A34" s="15" t="s">
        <v>59</v>
      </c>
      <c r="B34" s="16" t="s">
        <v>60</v>
      </c>
      <c r="C34" s="17">
        <v>53280.439999999995</v>
      </c>
      <c r="D34" s="12">
        <v>2202.0400000000004</v>
      </c>
      <c r="E34" s="17">
        <v>5259.85</v>
      </c>
      <c r="F34" s="12">
        <v>241.62</v>
      </c>
      <c r="G34" s="17">
        <v>302.02</v>
      </c>
      <c r="H34" s="17">
        <v>478.82</v>
      </c>
      <c r="I34" s="17">
        <v>0</v>
      </c>
      <c r="J34" s="13">
        <f t="shared" si="0"/>
        <v>61764.789999999994</v>
      </c>
      <c r="O34" s="14"/>
    </row>
    <row r="35" spans="1:15">
      <c r="A35" s="15" t="s">
        <v>61</v>
      </c>
      <c r="B35" s="16" t="s">
        <v>62</v>
      </c>
      <c r="C35" s="17">
        <v>140091.11000000002</v>
      </c>
      <c r="D35" s="12">
        <v>3951.7699999999959</v>
      </c>
      <c r="E35" s="17">
        <v>9680.9299999999985</v>
      </c>
      <c r="F35" s="12">
        <v>374.28999999999996</v>
      </c>
      <c r="G35" s="17">
        <v>467.85</v>
      </c>
      <c r="H35" s="17">
        <v>24703.820000000011</v>
      </c>
      <c r="I35" s="17">
        <v>15217.710000000003</v>
      </c>
      <c r="J35" s="13">
        <f t="shared" si="0"/>
        <v>194487.48</v>
      </c>
      <c r="O35" s="14"/>
    </row>
    <row r="36" spans="1:15">
      <c r="A36" s="15" t="s">
        <v>63</v>
      </c>
      <c r="B36" s="16" t="s">
        <v>64</v>
      </c>
      <c r="C36" s="17">
        <v>38658.729999999996</v>
      </c>
      <c r="D36" s="12">
        <v>2588.4900000000011</v>
      </c>
      <c r="E36" s="17">
        <v>11521.1</v>
      </c>
      <c r="F36" s="12">
        <v>1056.02</v>
      </c>
      <c r="G36" s="17">
        <v>1320.01</v>
      </c>
      <c r="H36" s="17">
        <v>3959.4499999999994</v>
      </c>
      <c r="I36" s="17">
        <v>868.84999999999991</v>
      </c>
      <c r="J36" s="13">
        <f t="shared" si="0"/>
        <v>59972.649999999987</v>
      </c>
      <c r="O36" s="14"/>
    </row>
    <row r="37" spans="1:15">
      <c r="A37" s="15" t="s">
        <v>65</v>
      </c>
      <c r="B37" s="16" t="s">
        <v>66</v>
      </c>
      <c r="C37" s="17">
        <v>39452.86</v>
      </c>
      <c r="D37" s="12">
        <v>1044.0899999999997</v>
      </c>
      <c r="E37" s="17">
        <v>3528.4700000000003</v>
      </c>
      <c r="F37" s="12">
        <v>740.39999999999986</v>
      </c>
      <c r="G37" s="17">
        <v>925.5</v>
      </c>
      <c r="H37" s="17">
        <v>3021.19</v>
      </c>
      <c r="I37" s="17">
        <v>2854.5399999999995</v>
      </c>
      <c r="J37" s="13">
        <f t="shared" si="0"/>
        <v>51567.05</v>
      </c>
      <c r="O37" s="14"/>
    </row>
    <row r="38" spans="1:15">
      <c r="A38" s="15" t="s">
        <v>67</v>
      </c>
      <c r="B38" s="16" t="s">
        <v>68</v>
      </c>
      <c r="C38" s="17">
        <v>0</v>
      </c>
      <c r="D38" s="12">
        <v>0</v>
      </c>
      <c r="E38" s="17">
        <v>0</v>
      </c>
      <c r="F38" s="12">
        <v>0</v>
      </c>
      <c r="G38" s="17">
        <v>0</v>
      </c>
      <c r="H38" s="17">
        <v>0</v>
      </c>
      <c r="I38" s="17">
        <v>0</v>
      </c>
      <c r="J38" s="13">
        <f t="shared" si="0"/>
        <v>0</v>
      </c>
      <c r="O38" s="14"/>
    </row>
    <row r="39" spans="1:15">
      <c r="A39" s="15" t="s">
        <v>69</v>
      </c>
      <c r="B39" s="16" t="s">
        <v>70</v>
      </c>
      <c r="C39" s="17">
        <v>4447.83</v>
      </c>
      <c r="D39" s="12">
        <v>97.759999999999991</v>
      </c>
      <c r="E39" s="17">
        <v>0</v>
      </c>
      <c r="F39" s="12">
        <v>0</v>
      </c>
      <c r="G39" s="17">
        <v>0</v>
      </c>
      <c r="H39" s="17">
        <v>16.95</v>
      </c>
      <c r="I39" s="17">
        <v>0</v>
      </c>
      <c r="J39" s="13">
        <f t="shared" si="0"/>
        <v>4562.54</v>
      </c>
      <c r="O39" s="14"/>
    </row>
    <row r="40" spans="1:15">
      <c r="A40" s="15" t="s">
        <v>71</v>
      </c>
      <c r="B40" s="16" t="s">
        <v>72</v>
      </c>
      <c r="C40" s="17">
        <v>437985.49</v>
      </c>
      <c r="D40" s="12">
        <v>8063.0200000000114</v>
      </c>
      <c r="E40" s="17">
        <v>38172.61</v>
      </c>
      <c r="F40" s="12">
        <v>2177.3999999999996</v>
      </c>
      <c r="G40" s="17">
        <v>2721.69</v>
      </c>
      <c r="H40" s="17">
        <v>50792.559999999954</v>
      </c>
      <c r="I40" s="17">
        <v>53667.150000000009</v>
      </c>
      <c r="J40" s="13">
        <f t="shared" si="0"/>
        <v>593579.92000000004</v>
      </c>
      <c r="O40" s="14"/>
    </row>
    <row r="41" spans="1:15">
      <c r="A41" s="15" t="s">
        <v>73</v>
      </c>
      <c r="B41" s="16" t="s">
        <v>74</v>
      </c>
      <c r="C41" s="17">
        <v>391651.92</v>
      </c>
      <c r="D41" s="12">
        <v>7492.4500000000089</v>
      </c>
      <c r="E41" s="17">
        <v>69499.11</v>
      </c>
      <c r="F41" s="12">
        <v>2917.3799999999992</v>
      </c>
      <c r="G41" s="17">
        <v>3646.73</v>
      </c>
      <c r="H41" s="17">
        <v>195509.9899999988</v>
      </c>
      <c r="I41" s="17">
        <v>151085.06000000008</v>
      </c>
      <c r="J41" s="13">
        <f t="shared" si="0"/>
        <v>821802.63999999885</v>
      </c>
      <c r="O41" s="14"/>
    </row>
    <row r="42" spans="1:15">
      <c r="A42" s="15" t="s">
        <v>75</v>
      </c>
      <c r="B42" s="16" t="s">
        <v>76</v>
      </c>
      <c r="C42" s="17">
        <v>11407.439999999999</v>
      </c>
      <c r="D42" s="12">
        <v>74.63</v>
      </c>
      <c r="E42" s="17">
        <v>17469.93</v>
      </c>
      <c r="F42" s="12">
        <v>0</v>
      </c>
      <c r="G42" s="17">
        <v>0</v>
      </c>
      <c r="H42" s="17">
        <v>492.64</v>
      </c>
      <c r="I42" s="17">
        <v>850.93000000000018</v>
      </c>
      <c r="J42" s="13">
        <f t="shared" si="0"/>
        <v>30295.57</v>
      </c>
      <c r="O42" s="14"/>
    </row>
    <row r="43" spans="1:15">
      <c r="A43" s="15" t="s">
        <v>77</v>
      </c>
      <c r="B43" s="16" t="s">
        <v>78</v>
      </c>
      <c r="C43" s="17">
        <v>314693.87999999995</v>
      </c>
      <c r="D43" s="12">
        <v>4664.2100000000046</v>
      </c>
      <c r="E43" s="17">
        <v>17832.22</v>
      </c>
      <c r="F43" s="12">
        <v>1449.7</v>
      </c>
      <c r="G43" s="12">
        <v>1812.0799999999997</v>
      </c>
      <c r="H43" s="17">
        <v>59376.870000000046</v>
      </c>
      <c r="I43" s="17">
        <v>232504.89999999997</v>
      </c>
      <c r="J43" s="13">
        <f t="shared" si="0"/>
        <v>632333.86</v>
      </c>
      <c r="O43" s="14"/>
    </row>
    <row r="44" spans="1:15">
      <c r="A44" s="15" t="s">
        <v>79</v>
      </c>
      <c r="B44" s="16" t="s">
        <v>80</v>
      </c>
      <c r="C44" s="17">
        <v>98996.359999999986</v>
      </c>
      <c r="D44" s="12">
        <v>1905.6299999999987</v>
      </c>
      <c r="E44" s="17">
        <v>17996.64</v>
      </c>
      <c r="F44" s="12">
        <v>735.22</v>
      </c>
      <c r="G44" s="12">
        <v>919</v>
      </c>
      <c r="H44" s="17">
        <v>25390.590000000007</v>
      </c>
      <c r="I44" s="17">
        <v>19582.430000000004</v>
      </c>
      <c r="J44" s="13">
        <f t="shared" si="0"/>
        <v>165525.87</v>
      </c>
      <c r="O44" s="14"/>
    </row>
    <row r="45" spans="1:15">
      <c r="A45" s="15" t="s">
        <v>81</v>
      </c>
      <c r="B45" s="16" t="s">
        <v>82</v>
      </c>
      <c r="C45" s="17">
        <v>18989.420000000002</v>
      </c>
      <c r="D45" s="12">
        <v>283.07</v>
      </c>
      <c r="E45" s="17">
        <v>3442.2799999999997</v>
      </c>
      <c r="F45" s="12">
        <v>420.71</v>
      </c>
      <c r="G45" s="12">
        <v>525.87</v>
      </c>
      <c r="H45" s="17">
        <v>602.04999999999995</v>
      </c>
      <c r="I45" s="17">
        <v>511.18000000000006</v>
      </c>
      <c r="J45" s="13">
        <f t="shared" si="0"/>
        <v>24774.579999999998</v>
      </c>
      <c r="O45" s="14"/>
    </row>
    <row r="46" spans="1:15">
      <c r="A46" s="18" t="s">
        <v>83</v>
      </c>
      <c r="B46" s="19" t="s">
        <v>84</v>
      </c>
      <c r="C46" s="17">
        <v>32407.410000000003</v>
      </c>
      <c r="D46" s="12">
        <v>2146.3999999999978</v>
      </c>
      <c r="E46" s="17">
        <v>5030.45</v>
      </c>
      <c r="F46" s="12">
        <v>0</v>
      </c>
      <c r="G46" s="12">
        <v>0</v>
      </c>
      <c r="H46" s="17">
        <v>420.17000000000007</v>
      </c>
      <c r="I46" s="17">
        <v>0</v>
      </c>
      <c r="J46" s="13">
        <f t="shared" si="0"/>
        <v>40004.429999999993</v>
      </c>
      <c r="O46" s="14"/>
    </row>
    <row r="47" spans="1:15">
      <c r="A47" s="18" t="s">
        <v>85</v>
      </c>
      <c r="B47" s="19" t="s">
        <v>86</v>
      </c>
      <c r="C47" s="17">
        <v>3808.2</v>
      </c>
      <c r="D47" s="12">
        <v>268.21999999999997</v>
      </c>
      <c r="E47" s="17">
        <v>260.38</v>
      </c>
      <c r="F47" s="12">
        <v>0</v>
      </c>
      <c r="G47" s="12">
        <v>0</v>
      </c>
      <c r="H47" s="17">
        <v>0</v>
      </c>
      <c r="I47" s="17">
        <v>0</v>
      </c>
      <c r="J47" s="13">
        <f t="shared" si="0"/>
        <v>4336.7999999999993</v>
      </c>
      <c r="O47" s="14"/>
    </row>
    <row r="48" spans="1:15">
      <c r="A48" s="18" t="s">
        <v>87</v>
      </c>
      <c r="B48" s="19" t="s">
        <v>88</v>
      </c>
      <c r="C48" s="20">
        <v>10571.27</v>
      </c>
      <c r="D48" s="12">
        <v>259.13999999999993</v>
      </c>
      <c r="E48" s="17">
        <v>594.91999999999996</v>
      </c>
      <c r="F48" s="12">
        <v>118.98</v>
      </c>
      <c r="G48" s="12">
        <v>148.72999999999999</v>
      </c>
      <c r="H48" s="17">
        <v>738.5</v>
      </c>
      <c r="I48" s="17">
        <v>0</v>
      </c>
      <c r="J48" s="13">
        <f t="shared" si="0"/>
        <v>12431.539999999999</v>
      </c>
      <c r="O48" s="14"/>
    </row>
    <row r="49" spans="1:15">
      <c r="A49" s="18" t="s">
        <v>89</v>
      </c>
      <c r="B49" s="19" t="s">
        <v>90</v>
      </c>
      <c r="C49" s="20">
        <v>31140.81</v>
      </c>
      <c r="D49" s="12">
        <v>1707.4900000000005</v>
      </c>
      <c r="E49" s="17">
        <v>3207.35</v>
      </c>
      <c r="F49" s="12">
        <v>312.33999999999997</v>
      </c>
      <c r="G49" s="12">
        <v>390.42</v>
      </c>
      <c r="H49" s="17">
        <v>3087.2</v>
      </c>
      <c r="I49" s="17">
        <v>0</v>
      </c>
      <c r="J49" s="13">
        <f t="shared" si="0"/>
        <v>39845.609999999993</v>
      </c>
      <c r="O49" s="14"/>
    </row>
    <row r="50" spans="1:15">
      <c r="A50" s="18" t="s">
        <v>91</v>
      </c>
      <c r="B50" s="19" t="s">
        <v>92</v>
      </c>
      <c r="C50" s="20">
        <v>91635.57</v>
      </c>
      <c r="D50" s="12">
        <v>23.65</v>
      </c>
      <c r="E50" s="17">
        <v>623.36</v>
      </c>
      <c r="F50" s="12">
        <v>0</v>
      </c>
      <c r="G50" s="12">
        <v>0</v>
      </c>
      <c r="H50" s="17">
        <v>107.36</v>
      </c>
      <c r="I50" s="17">
        <v>4471.12</v>
      </c>
      <c r="J50" s="13">
        <f t="shared" si="0"/>
        <v>96861.06</v>
      </c>
      <c r="O50" s="14"/>
    </row>
    <row r="51" spans="1:15">
      <c r="A51" s="21" t="s">
        <v>93</v>
      </c>
      <c r="B51" s="22" t="s">
        <v>94</v>
      </c>
      <c r="C51" s="20">
        <v>17753.27</v>
      </c>
      <c r="D51" s="12">
        <v>1438.74</v>
      </c>
      <c r="E51" s="17">
        <v>914.46</v>
      </c>
      <c r="F51" s="12">
        <v>0</v>
      </c>
      <c r="G51" s="12">
        <v>0</v>
      </c>
      <c r="H51" s="17">
        <v>187.01</v>
      </c>
      <c r="I51" s="17">
        <v>0</v>
      </c>
      <c r="J51" s="13">
        <f t="shared" si="0"/>
        <v>20293.48</v>
      </c>
      <c r="O51" s="14"/>
    </row>
    <row r="52" spans="1:15">
      <c r="A52" s="21" t="s">
        <v>95</v>
      </c>
      <c r="B52" s="23" t="s">
        <v>96</v>
      </c>
      <c r="C52" s="20">
        <v>39607.829999999994</v>
      </c>
      <c r="D52" s="12">
        <v>301.19000000000005</v>
      </c>
      <c r="E52" s="17">
        <v>3823.98</v>
      </c>
      <c r="F52" s="12">
        <v>0</v>
      </c>
      <c r="G52" s="12">
        <v>0</v>
      </c>
      <c r="H52" s="17">
        <v>4624.33</v>
      </c>
      <c r="I52" s="17">
        <v>4650.1099999999988</v>
      </c>
      <c r="J52" s="13">
        <f t="shared" si="0"/>
        <v>53007.44</v>
      </c>
      <c r="O52" s="14"/>
    </row>
    <row r="53" spans="1:15">
      <c r="A53" s="18" t="s">
        <v>97</v>
      </c>
      <c r="B53" s="19" t="s">
        <v>98</v>
      </c>
      <c r="C53" s="20">
        <v>26245.63</v>
      </c>
      <c r="D53" s="12">
        <v>215.8</v>
      </c>
      <c r="E53" s="17">
        <v>1758.01</v>
      </c>
      <c r="F53" s="12">
        <v>0</v>
      </c>
      <c r="G53" s="12">
        <v>0</v>
      </c>
      <c r="H53" s="17">
        <v>545.56999999999994</v>
      </c>
      <c r="I53" s="17">
        <v>0</v>
      </c>
      <c r="J53" s="13">
        <f t="shared" si="0"/>
        <v>28765.01</v>
      </c>
      <c r="O53" s="14"/>
    </row>
    <row r="54" spans="1:15">
      <c r="A54" s="18" t="s">
        <v>99</v>
      </c>
      <c r="B54" s="19" t="s">
        <v>100</v>
      </c>
      <c r="C54" s="20">
        <v>78203.51999999999</v>
      </c>
      <c r="D54" s="12">
        <v>2148.63</v>
      </c>
      <c r="E54" s="17">
        <v>5294.08</v>
      </c>
      <c r="F54" s="12">
        <v>0</v>
      </c>
      <c r="G54" s="12">
        <v>0</v>
      </c>
      <c r="H54" s="17">
        <v>7354.5600000000031</v>
      </c>
      <c r="I54" s="17">
        <v>14381.950000000003</v>
      </c>
      <c r="J54" s="13">
        <f t="shared" si="0"/>
        <v>107382.73999999999</v>
      </c>
      <c r="O54" s="14"/>
    </row>
    <row r="55" spans="1:15">
      <c r="A55" s="18" t="s">
        <v>101</v>
      </c>
      <c r="B55" s="19" t="s">
        <v>102</v>
      </c>
      <c r="C55" s="20">
        <v>2451.4</v>
      </c>
      <c r="D55" s="12">
        <v>62.900000000000006</v>
      </c>
      <c r="E55" s="17">
        <v>1989.09</v>
      </c>
      <c r="F55" s="12">
        <v>0</v>
      </c>
      <c r="G55" s="12">
        <v>0</v>
      </c>
      <c r="H55" s="17">
        <v>9220.0300000000007</v>
      </c>
      <c r="I55" s="17">
        <v>0</v>
      </c>
      <c r="J55" s="13">
        <f t="shared" si="0"/>
        <v>13723.420000000002</v>
      </c>
      <c r="O55" s="14"/>
    </row>
    <row r="56" spans="1:15">
      <c r="A56" s="18" t="s">
        <v>103</v>
      </c>
      <c r="B56" s="19" t="s">
        <v>104</v>
      </c>
      <c r="C56" s="20">
        <v>20405.11</v>
      </c>
      <c r="D56" s="12">
        <v>835.11000000000013</v>
      </c>
      <c r="E56" s="17">
        <v>446.19</v>
      </c>
      <c r="F56" s="12">
        <v>0</v>
      </c>
      <c r="G56" s="12">
        <v>0</v>
      </c>
      <c r="H56" s="17">
        <v>844.4</v>
      </c>
      <c r="I56" s="17">
        <v>0</v>
      </c>
      <c r="J56" s="13">
        <f t="shared" si="0"/>
        <v>22530.81</v>
      </c>
      <c r="O56" s="14"/>
    </row>
    <row r="57" spans="1:15">
      <c r="A57" s="24" t="s">
        <v>105</v>
      </c>
      <c r="B57" s="25" t="s">
        <v>106</v>
      </c>
      <c r="C57" s="20">
        <v>24137.07</v>
      </c>
      <c r="D57" s="12">
        <v>1282.7399999999993</v>
      </c>
      <c r="E57" s="17">
        <v>2134.63</v>
      </c>
      <c r="F57" s="12">
        <v>379.98</v>
      </c>
      <c r="G57" s="12">
        <v>474.98</v>
      </c>
      <c r="H57" s="17">
        <v>2305.9599999999996</v>
      </c>
      <c r="I57" s="17">
        <v>229.82999999999993</v>
      </c>
      <c r="J57" s="13">
        <f t="shared" si="0"/>
        <v>30945.189999999995</v>
      </c>
      <c r="O57" s="14"/>
    </row>
    <row r="58" spans="1:15">
      <c r="A58" s="24" t="s">
        <v>107</v>
      </c>
      <c r="B58" s="23" t="s">
        <v>108</v>
      </c>
      <c r="C58" s="20">
        <v>14137.100000000002</v>
      </c>
      <c r="D58" s="12">
        <v>682.74999999999989</v>
      </c>
      <c r="E58" s="17">
        <v>2944.96</v>
      </c>
      <c r="F58" s="12">
        <v>0</v>
      </c>
      <c r="G58" s="12">
        <v>0</v>
      </c>
      <c r="H58" s="17">
        <v>67.239999999999995</v>
      </c>
      <c r="I58" s="17">
        <v>0</v>
      </c>
      <c r="J58" s="13">
        <f t="shared" si="0"/>
        <v>17832.050000000003</v>
      </c>
      <c r="O58" s="14"/>
    </row>
    <row r="59" spans="1:15">
      <c r="A59" s="26" t="s">
        <v>109</v>
      </c>
      <c r="B59" s="27" t="s">
        <v>110</v>
      </c>
      <c r="C59" s="20">
        <v>255014.96999999997</v>
      </c>
      <c r="D59" s="12">
        <v>10687.880000000026</v>
      </c>
      <c r="E59" s="17">
        <v>22193.31</v>
      </c>
      <c r="F59" s="12">
        <v>1662.28</v>
      </c>
      <c r="G59" s="12">
        <v>2077.8200000000002</v>
      </c>
      <c r="H59" s="17">
        <v>11635.630000000001</v>
      </c>
      <c r="I59" s="17">
        <v>10952.439999999999</v>
      </c>
      <c r="J59" s="13">
        <f t="shared" si="0"/>
        <v>314224.33</v>
      </c>
      <c r="O59" s="14"/>
    </row>
    <row r="60" spans="1:15">
      <c r="A60" s="28" t="s">
        <v>111</v>
      </c>
      <c r="B60" s="29" t="s">
        <v>112</v>
      </c>
      <c r="C60" s="20">
        <v>29885.250000000004</v>
      </c>
      <c r="D60" s="12">
        <v>1912.0499999999988</v>
      </c>
      <c r="E60" s="17">
        <v>8767.81</v>
      </c>
      <c r="F60" s="12">
        <v>307.08999999999997</v>
      </c>
      <c r="G60" s="12">
        <v>383.84999999999997</v>
      </c>
      <c r="H60" s="17">
        <v>633.84999999999991</v>
      </c>
      <c r="I60" s="17">
        <v>2308.44</v>
      </c>
      <c r="J60" s="13">
        <f t="shared" si="0"/>
        <v>44198.34</v>
      </c>
      <c r="O60" s="14"/>
    </row>
    <row r="61" spans="1:15">
      <c r="A61" s="30" t="s">
        <v>113</v>
      </c>
      <c r="B61" s="27" t="s">
        <v>114</v>
      </c>
      <c r="C61" s="20">
        <v>102765.96999999999</v>
      </c>
      <c r="D61" s="12">
        <v>4877.9900000000034</v>
      </c>
      <c r="E61" s="17">
        <v>11496.32</v>
      </c>
      <c r="F61" s="12">
        <v>1382.26</v>
      </c>
      <c r="G61" s="12">
        <v>1727.6999999999998</v>
      </c>
      <c r="H61" s="17">
        <v>6846.7100000000037</v>
      </c>
      <c r="I61" s="17">
        <v>15991.819999999996</v>
      </c>
      <c r="J61" s="13">
        <f t="shared" si="0"/>
        <v>145088.76999999999</v>
      </c>
      <c r="O61" s="14"/>
    </row>
    <row r="62" spans="1:15">
      <c r="A62" s="16" t="s">
        <v>115</v>
      </c>
      <c r="B62" s="27" t="s">
        <v>116</v>
      </c>
      <c r="C62" s="20">
        <v>23952.590000000004</v>
      </c>
      <c r="D62" s="12">
        <v>804.18000000000018</v>
      </c>
      <c r="E62" s="17">
        <v>5897.6900000000005</v>
      </c>
      <c r="F62" s="12">
        <v>125.36</v>
      </c>
      <c r="G62" s="12">
        <v>156.69999999999999</v>
      </c>
      <c r="H62" s="17">
        <v>10332.470000000001</v>
      </c>
      <c r="I62" s="17">
        <v>12116.450000000004</v>
      </c>
      <c r="J62" s="13">
        <f t="shared" si="0"/>
        <v>53385.44000000001</v>
      </c>
      <c r="O62" s="14"/>
    </row>
    <row r="63" spans="1:15">
      <c r="A63" s="16" t="s">
        <v>117</v>
      </c>
      <c r="B63" s="27" t="s">
        <v>118</v>
      </c>
      <c r="C63" s="17">
        <v>4090.7000000000007</v>
      </c>
      <c r="D63" s="12">
        <v>382.24999999999989</v>
      </c>
      <c r="E63" s="17">
        <v>2455.17</v>
      </c>
      <c r="F63" s="12">
        <v>0</v>
      </c>
      <c r="G63" s="12">
        <v>0</v>
      </c>
      <c r="H63" s="17">
        <v>50.86</v>
      </c>
      <c r="I63" s="17">
        <v>0</v>
      </c>
      <c r="J63" s="13">
        <f t="shared" si="0"/>
        <v>6978.9800000000005</v>
      </c>
      <c r="O63" s="14"/>
    </row>
    <row r="64" spans="1:15">
      <c r="A64" s="31" t="s">
        <v>119</v>
      </c>
      <c r="B64" s="27" t="s">
        <v>120</v>
      </c>
      <c r="C64" s="20">
        <v>0</v>
      </c>
      <c r="D64" s="12">
        <v>0</v>
      </c>
      <c r="E64" s="17">
        <v>0</v>
      </c>
      <c r="F64" s="12">
        <v>0</v>
      </c>
      <c r="G64" s="12">
        <v>0</v>
      </c>
      <c r="H64" s="17">
        <v>0</v>
      </c>
      <c r="I64" s="17">
        <v>0</v>
      </c>
      <c r="J64" s="13">
        <f t="shared" si="0"/>
        <v>0</v>
      </c>
      <c r="O64" s="14"/>
    </row>
    <row r="65" spans="1:15">
      <c r="A65" s="31" t="s">
        <v>121</v>
      </c>
      <c r="B65" s="27" t="s">
        <v>122</v>
      </c>
      <c r="C65" s="20">
        <v>11328.710000000001</v>
      </c>
      <c r="D65" s="12">
        <v>19.21</v>
      </c>
      <c r="E65" s="17">
        <v>0</v>
      </c>
      <c r="F65" s="12">
        <v>0</v>
      </c>
      <c r="G65" s="12">
        <v>0</v>
      </c>
      <c r="H65" s="17">
        <v>13.56</v>
      </c>
      <c r="I65" s="17">
        <v>0</v>
      </c>
      <c r="J65" s="13">
        <f t="shared" si="0"/>
        <v>11361.48</v>
      </c>
      <c r="O65" s="14"/>
    </row>
    <row r="66" spans="1:15">
      <c r="A66" s="31" t="s">
        <v>123</v>
      </c>
      <c r="B66" s="27" t="s">
        <v>124</v>
      </c>
      <c r="C66" s="20">
        <v>20836.64</v>
      </c>
      <c r="D66" s="12">
        <v>566.48000000000025</v>
      </c>
      <c r="E66" s="17">
        <v>0</v>
      </c>
      <c r="F66" s="12">
        <v>0</v>
      </c>
      <c r="G66" s="12">
        <v>0</v>
      </c>
      <c r="H66" s="17">
        <v>2078.7999999999997</v>
      </c>
      <c r="I66" s="17">
        <v>0</v>
      </c>
      <c r="J66" s="13">
        <f t="shared" si="0"/>
        <v>23481.919999999998</v>
      </c>
      <c r="O66" s="14"/>
    </row>
    <row r="67" spans="1:15">
      <c r="A67" s="31" t="s">
        <v>125</v>
      </c>
      <c r="B67" s="32" t="s">
        <v>126</v>
      </c>
      <c r="C67" s="20">
        <v>21476.59</v>
      </c>
      <c r="D67" s="12">
        <v>324.85999999999996</v>
      </c>
      <c r="E67" s="17">
        <v>1189.8399999999999</v>
      </c>
      <c r="F67" s="12">
        <v>0</v>
      </c>
      <c r="G67" s="12">
        <v>0</v>
      </c>
      <c r="H67" s="17">
        <v>296.61</v>
      </c>
      <c r="I67" s="17">
        <v>0</v>
      </c>
      <c r="J67" s="13">
        <f t="shared" si="0"/>
        <v>23287.9</v>
      </c>
      <c r="O67" s="14"/>
    </row>
    <row r="68" spans="1:15" ht="15.75" thickBot="1">
      <c r="A68" s="31" t="s">
        <v>127</v>
      </c>
      <c r="B68" s="33" t="s">
        <v>128</v>
      </c>
      <c r="C68" s="20">
        <v>5790.8400000000011</v>
      </c>
      <c r="D68" s="17">
        <v>401.81</v>
      </c>
      <c r="E68" s="17">
        <v>594.91999999999996</v>
      </c>
      <c r="F68" s="17">
        <v>237.98</v>
      </c>
      <c r="G68" s="17">
        <v>297.45999999999998</v>
      </c>
      <c r="H68" s="17">
        <v>0</v>
      </c>
      <c r="I68" s="17">
        <v>0</v>
      </c>
      <c r="J68" s="13">
        <f t="shared" si="0"/>
        <v>7323.0100000000011</v>
      </c>
      <c r="O68" s="14"/>
    </row>
    <row r="69" spans="1:15" ht="15.75" thickBot="1">
      <c r="A69" s="31" t="s">
        <v>129</v>
      </c>
      <c r="B69" s="33" t="s">
        <v>130</v>
      </c>
      <c r="C69" s="34">
        <v>1766.37</v>
      </c>
      <c r="D69" s="35">
        <v>235.93999999999997</v>
      </c>
      <c r="E69" s="35">
        <v>0</v>
      </c>
      <c r="F69" s="35">
        <v>0</v>
      </c>
      <c r="G69" s="35">
        <v>0</v>
      </c>
      <c r="H69" s="36">
        <v>391.61</v>
      </c>
      <c r="I69" s="2">
        <v>0</v>
      </c>
      <c r="J69" s="37">
        <f t="shared" si="0"/>
        <v>2393.92</v>
      </c>
      <c r="O69" s="14"/>
    </row>
    <row r="70" spans="1:15" ht="15.75" thickBot="1">
      <c r="A70" s="38"/>
      <c r="B70" s="38" t="s">
        <v>131</v>
      </c>
      <c r="C70" s="39">
        <v>8287612.6300000008</v>
      </c>
      <c r="D70" s="40">
        <v>184972.44999999995</v>
      </c>
      <c r="E70" s="41">
        <v>966628.44999999984</v>
      </c>
      <c r="F70" s="42">
        <v>50885.269999999982</v>
      </c>
      <c r="G70" s="43">
        <v>63605.69</v>
      </c>
      <c r="H70" s="44">
        <f>SUM(H6:H69)</f>
        <v>2021809.8200000073</v>
      </c>
      <c r="I70" s="45">
        <v>3605839.2099999976</v>
      </c>
      <c r="J70" s="46">
        <f t="shared" si="0"/>
        <v>15181353.520000003</v>
      </c>
      <c r="O70" s="14"/>
    </row>
    <row r="71" spans="1:15">
      <c r="A71" s="1"/>
      <c r="B71" s="1"/>
      <c r="C71" s="2"/>
      <c r="D71" s="1"/>
      <c r="E71" s="2"/>
      <c r="F71" s="2"/>
      <c r="G71" s="2"/>
      <c r="H71" s="2"/>
      <c r="I71" s="2"/>
      <c r="J71" s="3"/>
    </row>
    <row r="72" spans="1:15">
      <c r="A72" s="1"/>
      <c r="B72" s="1"/>
      <c r="C72" s="2"/>
      <c r="D72" s="2"/>
      <c r="E72" s="2"/>
      <c r="F72" s="2"/>
      <c r="G72" s="2"/>
      <c r="H72" s="2"/>
      <c r="I72" s="2"/>
      <c r="J72" s="2"/>
    </row>
    <row r="73" spans="1:15">
      <c r="A73" s="1"/>
      <c r="B73" s="1"/>
      <c r="C73" s="2"/>
      <c r="D73" s="2"/>
      <c r="E73" s="2"/>
      <c r="F73" s="2"/>
      <c r="G73" s="2"/>
      <c r="H73" s="2"/>
      <c r="I73" s="2"/>
      <c r="J73" s="48"/>
    </row>
    <row r="74" spans="1:15">
      <c r="A74" s="1"/>
      <c r="B74" s="1"/>
      <c r="C74" s="2"/>
      <c r="D74" s="2"/>
      <c r="E74" s="2"/>
      <c r="F74" s="2"/>
      <c r="G74" s="2"/>
      <c r="H74" s="2"/>
      <c r="I74" s="2"/>
      <c r="J74" s="3"/>
    </row>
    <row r="75" spans="1:15">
      <c r="A75" s="1"/>
      <c r="B75" s="1"/>
      <c r="C75" s="2"/>
      <c r="D75" s="2"/>
      <c r="E75" s="2"/>
      <c r="F75" s="2"/>
      <c r="G75" s="2"/>
      <c r="H75" s="2"/>
      <c r="I75" s="2" t="s">
        <v>132</v>
      </c>
      <c r="J75" s="3"/>
    </row>
    <row r="76" spans="1:15">
      <c r="E76" s="49"/>
      <c r="I76" s="47" t="s">
        <v>133</v>
      </c>
      <c r="J76" s="48"/>
    </row>
  </sheetData>
  <mergeCells count="1">
    <mergeCell ref="D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1E5A-8B3C-49CB-97D1-BB3A61D68655}">
  <dimension ref="A2:O81"/>
  <sheetViews>
    <sheetView topLeftCell="A40" workbookViewId="0">
      <selection activeCell="G84" sqref="G84"/>
    </sheetView>
  </sheetViews>
  <sheetFormatPr defaultRowHeight="15"/>
  <cols>
    <col min="1" max="1" width="5.140625" customWidth="1"/>
    <col min="2" max="2" width="23.28515625" customWidth="1"/>
    <col min="3" max="3" width="13.7109375" style="47" customWidth="1"/>
    <col min="4" max="4" width="12.5703125" style="47" customWidth="1"/>
    <col min="5" max="5" width="11.5703125" style="47" customWidth="1"/>
    <col min="6" max="6" width="12.5703125" style="47" customWidth="1"/>
    <col min="7" max="7" width="12.140625" style="47" customWidth="1"/>
    <col min="8" max="8" width="12.7109375" style="47" customWidth="1"/>
    <col min="9" max="9" width="12.5703125" style="47" customWidth="1"/>
    <col min="10" max="10" width="12.5703125" customWidth="1"/>
    <col min="11" max="11" width="11.42578125" customWidth="1"/>
    <col min="15" max="15" width="11.42578125" customWidth="1"/>
  </cols>
  <sheetData>
    <row r="2" spans="1:15">
      <c r="A2" s="1"/>
      <c r="B2" s="1"/>
      <c r="C2" s="2"/>
      <c r="D2" s="2"/>
      <c r="E2" s="2"/>
      <c r="F2" s="2"/>
      <c r="G2" s="2"/>
      <c r="H2" s="2"/>
      <c r="I2" s="2"/>
      <c r="J2" s="3"/>
    </row>
    <row r="3" spans="1:15" ht="15.75" thickBot="1">
      <c r="A3" s="1" t="s">
        <v>0</v>
      </c>
      <c r="B3" s="1"/>
      <c r="C3" s="2"/>
      <c r="D3" s="2"/>
      <c r="E3" s="3" t="s">
        <v>152</v>
      </c>
      <c r="F3" s="3"/>
      <c r="G3" s="3"/>
      <c r="H3" s="3"/>
      <c r="I3" s="3"/>
      <c r="J3" s="3"/>
    </row>
    <row r="4" spans="1:15" ht="15.75" thickBot="1">
      <c r="A4" s="4" t="s">
        <v>1</v>
      </c>
      <c r="B4" s="5" t="s">
        <v>2</v>
      </c>
      <c r="C4" s="6"/>
      <c r="D4" s="81"/>
      <c r="E4" s="81"/>
      <c r="F4" s="81"/>
      <c r="G4" s="81"/>
      <c r="H4" s="82"/>
      <c r="I4" s="82"/>
      <c r="J4" s="83"/>
    </row>
    <row r="5" spans="1:15" ht="44.25" customHeight="1" thickBot="1">
      <c r="A5" s="7"/>
      <c r="B5" s="7"/>
      <c r="C5" s="8" t="s">
        <v>153</v>
      </c>
      <c r="D5" s="8" t="s">
        <v>154</v>
      </c>
      <c r="E5" s="9" t="s">
        <v>155</v>
      </c>
      <c r="F5" s="8" t="s">
        <v>156</v>
      </c>
      <c r="G5" s="9" t="s">
        <v>157</v>
      </c>
      <c r="H5" s="8" t="s">
        <v>158</v>
      </c>
      <c r="I5" s="8" t="s">
        <v>159</v>
      </c>
      <c r="J5" s="8" t="s">
        <v>160</v>
      </c>
    </row>
    <row r="6" spans="1:15">
      <c r="A6" s="10" t="s">
        <v>3</v>
      </c>
      <c r="B6" s="11" t="s">
        <v>4</v>
      </c>
      <c r="C6" s="12">
        <v>7338.1696000000002</v>
      </c>
      <c r="D6" s="12">
        <v>353.93000000000006</v>
      </c>
      <c r="E6" s="12">
        <v>934.24</v>
      </c>
      <c r="F6" s="12">
        <v>118.99</v>
      </c>
      <c r="G6" s="12">
        <v>148.72999999999999</v>
      </c>
      <c r="H6" s="12">
        <v>46.6</v>
      </c>
      <c r="I6" s="12">
        <v>632.13</v>
      </c>
      <c r="J6" s="13">
        <f>C6+D6+E6+F6+G6+H6+I6</f>
        <v>9572.7896000000001</v>
      </c>
      <c r="O6" s="14"/>
    </row>
    <row r="7" spans="1:15">
      <c r="A7" s="15" t="s">
        <v>5</v>
      </c>
      <c r="B7" s="16" t="s">
        <v>6</v>
      </c>
      <c r="C7" s="17">
        <v>42735.24</v>
      </c>
      <c r="D7" s="12">
        <v>2605.3899999999985</v>
      </c>
      <c r="E7" s="12">
        <v>7743.52</v>
      </c>
      <c r="F7" s="12">
        <v>425.74999999999994</v>
      </c>
      <c r="G7" s="12">
        <v>532.17000000000007</v>
      </c>
      <c r="H7" s="12">
        <v>3247.0699999999997</v>
      </c>
      <c r="I7" s="12">
        <v>1159.1599999999999</v>
      </c>
      <c r="J7" s="13">
        <f t="shared" ref="J7:J70" si="0">C7+D7+E7+F7+G7+H7+I7</f>
        <v>58448.299999999988</v>
      </c>
      <c r="O7" s="14"/>
    </row>
    <row r="8" spans="1:15">
      <c r="A8" s="15" t="s">
        <v>7</v>
      </c>
      <c r="B8" s="16" t="s">
        <v>8</v>
      </c>
      <c r="C8" s="17">
        <v>24714.547200000001</v>
      </c>
      <c r="D8" s="12">
        <v>1221.7200000000003</v>
      </c>
      <c r="E8" s="12">
        <v>860.51</v>
      </c>
      <c r="F8" s="12">
        <v>118.99</v>
      </c>
      <c r="G8" s="12">
        <v>148.72999999999999</v>
      </c>
      <c r="H8" s="12">
        <v>649.89999999999986</v>
      </c>
      <c r="I8" s="12">
        <v>2732.8900000000003</v>
      </c>
      <c r="J8" s="13">
        <f t="shared" si="0"/>
        <v>30447.287200000002</v>
      </c>
      <c r="O8" s="14"/>
    </row>
    <row r="9" spans="1:15">
      <c r="A9" s="15" t="s">
        <v>9</v>
      </c>
      <c r="B9" s="16" t="s">
        <v>10</v>
      </c>
      <c r="C9" s="17">
        <v>342163.22560000001</v>
      </c>
      <c r="D9" s="12">
        <v>12905.630000000021</v>
      </c>
      <c r="E9" s="12">
        <v>53934.06</v>
      </c>
      <c r="F9" s="12">
        <v>2629.1899999999996</v>
      </c>
      <c r="G9" s="12">
        <v>3286.5</v>
      </c>
      <c r="H9" s="12">
        <v>76279.310000000027</v>
      </c>
      <c r="I9" s="12">
        <v>36316.309999999983</v>
      </c>
      <c r="J9" s="13">
        <f t="shared" si="0"/>
        <v>527514.22560000001</v>
      </c>
      <c r="O9" s="14"/>
    </row>
    <row r="10" spans="1:15">
      <c r="A10" s="15" t="s">
        <v>11</v>
      </c>
      <c r="B10" s="16" t="s">
        <v>12</v>
      </c>
      <c r="C10" s="17">
        <v>21044.608000000004</v>
      </c>
      <c r="D10" s="12">
        <v>887.84999999999991</v>
      </c>
      <c r="E10" s="12">
        <v>1291.5999999999999</v>
      </c>
      <c r="F10" s="12">
        <v>416.46</v>
      </c>
      <c r="G10" s="17">
        <v>520.55999999999995</v>
      </c>
      <c r="H10" s="12">
        <v>519.48</v>
      </c>
      <c r="I10" s="12">
        <v>0</v>
      </c>
      <c r="J10" s="13">
        <f t="shared" si="0"/>
        <v>24680.558000000001</v>
      </c>
      <c r="O10" s="14"/>
    </row>
    <row r="11" spans="1:15">
      <c r="A11" s="15" t="s">
        <v>13</v>
      </c>
      <c r="B11" s="16" t="s">
        <v>14</v>
      </c>
      <c r="C11" s="17">
        <v>30513.952000000001</v>
      </c>
      <c r="D11" s="12">
        <v>93.679999999999993</v>
      </c>
      <c r="E11" s="12">
        <v>159.35</v>
      </c>
      <c r="F11" s="12">
        <v>0</v>
      </c>
      <c r="G11" s="17">
        <v>0</v>
      </c>
      <c r="H11" s="12">
        <v>40.69</v>
      </c>
      <c r="I11" s="12">
        <v>0</v>
      </c>
      <c r="J11" s="13">
        <f t="shared" si="0"/>
        <v>30807.671999999999</v>
      </c>
      <c r="O11" s="14"/>
    </row>
    <row r="12" spans="1:15">
      <c r="A12" s="15" t="s">
        <v>15</v>
      </c>
      <c r="B12" s="16" t="s">
        <v>16</v>
      </c>
      <c r="C12" s="17">
        <v>0</v>
      </c>
      <c r="D12" s="12">
        <v>0</v>
      </c>
      <c r="E12" s="12">
        <v>0</v>
      </c>
      <c r="F12" s="12">
        <v>0</v>
      </c>
      <c r="G12" s="17">
        <v>0</v>
      </c>
      <c r="H12" s="12">
        <v>0</v>
      </c>
      <c r="I12" s="12">
        <v>0</v>
      </c>
      <c r="J12" s="13">
        <f t="shared" si="0"/>
        <v>0</v>
      </c>
      <c r="O12" s="14"/>
    </row>
    <row r="13" spans="1:15">
      <c r="A13" s="15" t="s">
        <v>17</v>
      </c>
      <c r="B13" s="16" t="s">
        <v>18</v>
      </c>
      <c r="C13" s="17">
        <v>0</v>
      </c>
      <c r="D13" s="12">
        <v>0</v>
      </c>
      <c r="E13" s="12">
        <v>0</v>
      </c>
      <c r="F13" s="12">
        <v>0</v>
      </c>
      <c r="G13" s="17">
        <v>0</v>
      </c>
      <c r="H13" s="12">
        <v>0</v>
      </c>
      <c r="I13" s="12">
        <v>0</v>
      </c>
      <c r="J13" s="13">
        <f t="shared" si="0"/>
        <v>0</v>
      </c>
      <c r="O13" s="14"/>
    </row>
    <row r="14" spans="1:15">
      <c r="A14" s="15" t="s">
        <v>19</v>
      </c>
      <c r="B14" s="16" t="s">
        <v>20</v>
      </c>
      <c r="C14" s="17">
        <v>51366.380799999999</v>
      </c>
      <c r="D14" s="12">
        <v>939.2399999999999</v>
      </c>
      <c r="E14" s="12">
        <v>11168.949999999999</v>
      </c>
      <c r="F14" s="12">
        <v>475.96</v>
      </c>
      <c r="G14" s="17">
        <v>594.91999999999996</v>
      </c>
      <c r="H14" s="12">
        <v>30269.73000000001</v>
      </c>
      <c r="I14" s="12">
        <v>41743.799999999988</v>
      </c>
      <c r="J14" s="13">
        <f t="shared" si="0"/>
        <v>136558.98079999999</v>
      </c>
      <c r="O14" s="14"/>
    </row>
    <row r="15" spans="1:15">
      <c r="A15" s="15" t="s">
        <v>21</v>
      </c>
      <c r="B15" s="16" t="s">
        <v>22</v>
      </c>
      <c r="C15" s="17">
        <v>49618.5792</v>
      </c>
      <c r="D15" s="12">
        <v>995.37000000000012</v>
      </c>
      <c r="E15" s="12">
        <v>2783.49</v>
      </c>
      <c r="F15" s="12">
        <v>118.99</v>
      </c>
      <c r="G15" s="17">
        <v>148.72999999999999</v>
      </c>
      <c r="H15" s="12">
        <v>1082.3</v>
      </c>
      <c r="I15" s="12">
        <v>537.52</v>
      </c>
      <c r="J15" s="13">
        <f t="shared" si="0"/>
        <v>55284.979200000002</v>
      </c>
      <c r="O15" s="14"/>
    </row>
    <row r="16" spans="1:15">
      <c r="A16" s="15" t="s">
        <v>23</v>
      </c>
      <c r="B16" s="16" t="s">
        <v>24</v>
      </c>
      <c r="C16" s="17">
        <v>10643.001600000001</v>
      </c>
      <c r="D16" s="12">
        <v>58.129999999999995</v>
      </c>
      <c r="E16" s="12">
        <v>308.5</v>
      </c>
      <c r="F16" s="12">
        <v>0</v>
      </c>
      <c r="G16" s="17">
        <v>0</v>
      </c>
      <c r="H16" s="12">
        <v>3487.3300000000004</v>
      </c>
      <c r="I16" s="12">
        <v>33076.32</v>
      </c>
      <c r="J16" s="13">
        <f t="shared" si="0"/>
        <v>47573.281600000002</v>
      </c>
      <c r="O16" s="14"/>
    </row>
    <row r="17" spans="1:15">
      <c r="A17" s="15" t="s">
        <v>25</v>
      </c>
      <c r="B17" s="16" t="s">
        <v>26</v>
      </c>
      <c r="C17" s="17">
        <v>65373.17119999999</v>
      </c>
      <c r="D17" s="12">
        <v>3595.7300000000032</v>
      </c>
      <c r="E17" s="12">
        <v>14190.03</v>
      </c>
      <c r="F17" s="12">
        <v>1004.52</v>
      </c>
      <c r="G17" s="17">
        <v>1255.6600000000001</v>
      </c>
      <c r="H17" s="12">
        <v>4607.0599999999995</v>
      </c>
      <c r="I17" s="12">
        <v>13774.270000000002</v>
      </c>
      <c r="J17" s="13">
        <f t="shared" si="0"/>
        <v>103800.4412</v>
      </c>
      <c r="O17" s="14"/>
    </row>
    <row r="18" spans="1:15">
      <c r="A18" s="15" t="s">
        <v>27</v>
      </c>
      <c r="B18" s="16" t="s">
        <v>28</v>
      </c>
      <c r="C18" s="17">
        <v>31784.576000000001</v>
      </c>
      <c r="D18" s="12">
        <v>343.84000000000003</v>
      </c>
      <c r="E18" s="12">
        <v>5193.7199999999993</v>
      </c>
      <c r="F18" s="12">
        <v>237.98</v>
      </c>
      <c r="G18" s="17">
        <v>297.45999999999998</v>
      </c>
      <c r="H18" s="12">
        <v>2539.4600000000005</v>
      </c>
      <c r="I18" s="12">
        <v>2505.0499999999997</v>
      </c>
      <c r="J18" s="13">
        <f t="shared" si="0"/>
        <v>42902.086000000003</v>
      </c>
      <c r="O18" s="14"/>
    </row>
    <row r="19" spans="1:15">
      <c r="A19" s="15" t="s">
        <v>29</v>
      </c>
      <c r="B19" s="16" t="s">
        <v>30</v>
      </c>
      <c r="C19" s="17">
        <v>17113.4912</v>
      </c>
      <c r="D19" s="12">
        <v>186.29999999999998</v>
      </c>
      <c r="E19" s="17">
        <v>1169.55</v>
      </c>
      <c r="F19" s="12">
        <v>0</v>
      </c>
      <c r="G19" s="17">
        <v>0</v>
      </c>
      <c r="H19" s="12">
        <v>243.32999999999998</v>
      </c>
      <c r="I19" s="12">
        <v>411.52999999999992</v>
      </c>
      <c r="J19" s="13">
        <f t="shared" si="0"/>
        <v>19124.2012</v>
      </c>
      <c r="O19" s="14"/>
    </row>
    <row r="20" spans="1:15">
      <c r="A20" s="15" t="s">
        <v>31</v>
      </c>
      <c r="B20" s="16" t="s">
        <v>32</v>
      </c>
      <c r="C20" s="17">
        <v>173288.68480000002</v>
      </c>
      <c r="D20" s="12">
        <v>2571.5599999999986</v>
      </c>
      <c r="E20" s="17">
        <v>17730.62</v>
      </c>
      <c r="F20" s="12">
        <v>374.61</v>
      </c>
      <c r="G20" s="17">
        <v>468.27</v>
      </c>
      <c r="H20" s="12">
        <v>41994.07</v>
      </c>
      <c r="I20" s="12">
        <v>66769.22</v>
      </c>
      <c r="J20" s="13">
        <f t="shared" si="0"/>
        <v>303197.03480000002</v>
      </c>
      <c r="O20" s="14"/>
    </row>
    <row r="21" spans="1:15">
      <c r="A21" s="15" t="s">
        <v>33</v>
      </c>
      <c r="B21" s="16" t="s">
        <v>34</v>
      </c>
      <c r="C21" s="17">
        <v>1601628.2283999999</v>
      </c>
      <c r="D21" s="12">
        <v>35847.069999999963</v>
      </c>
      <c r="E21" s="17">
        <v>308795.24</v>
      </c>
      <c r="F21" s="12">
        <v>13152.209999999985</v>
      </c>
      <c r="G21" s="17">
        <v>16439.960000000003</v>
      </c>
      <c r="H21" s="17">
        <v>718964.67000001005</v>
      </c>
      <c r="I21" s="17">
        <v>1593089.3399999999</v>
      </c>
      <c r="J21" s="13">
        <f t="shared" si="0"/>
        <v>4287916.7184000099</v>
      </c>
      <c r="O21" s="14"/>
    </row>
    <row r="22" spans="1:15">
      <c r="A22" s="15" t="s">
        <v>35</v>
      </c>
      <c r="B22" s="16" t="s">
        <v>36</v>
      </c>
      <c r="C22" s="17">
        <v>83058.509999999995</v>
      </c>
      <c r="D22" s="12">
        <v>6232.3400000000165</v>
      </c>
      <c r="E22" s="17">
        <v>17414.940000000002</v>
      </c>
      <c r="F22" s="12">
        <v>3352.8599999999983</v>
      </c>
      <c r="G22" s="17">
        <v>4191</v>
      </c>
      <c r="H22" s="17">
        <v>13093.810000000003</v>
      </c>
      <c r="I22" s="17">
        <v>3485.9600000000009</v>
      </c>
      <c r="J22" s="13">
        <f t="shared" si="0"/>
        <v>130829.42000000001</v>
      </c>
      <c r="O22" s="14"/>
    </row>
    <row r="23" spans="1:15">
      <c r="A23" s="15" t="s">
        <v>37</v>
      </c>
      <c r="B23" s="16" t="s">
        <v>38</v>
      </c>
      <c r="C23" s="17">
        <v>32780.038400000005</v>
      </c>
      <c r="D23" s="12">
        <v>2759.8000000000006</v>
      </c>
      <c r="E23" s="17">
        <v>3124.6</v>
      </c>
      <c r="F23" s="12">
        <v>118.99</v>
      </c>
      <c r="G23" s="17">
        <v>148.72999999999999</v>
      </c>
      <c r="H23" s="17">
        <v>303.43</v>
      </c>
      <c r="I23" s="17">
        <v>0</v>
      </c>
      <c r="J23" s="13">
        <f t="shared" si="0"/>
        <v>39235.588400000008</v>
      </c>
      <c r="O23" s="14"/>
    </row>
    <row r="24" spans="1:15">
      <c r="A24" s="15" t="s">
        <v>39</v>
      </c>
      <c r="B24" s="16" t="s">
        <v>40</v>
      </c>
      <c r="C24" s="17">
        <v>36927.001599999996</v>
      </c>
      <c r="D24" s="12">
        <v>3698.3499999999995</v>
      </c>
      <c r="E24" s="17">
        <v>2057.54</v>
      </c>
      <c r="F24" s="12">
        <v>612.26</v>
      </c>
      <c r="G24" s="17">
        <v>765.31000000000006</v>
      </c>
      <c r="H24" s="17">
        <v>760.94999999999993</v>
      </c>
      <c r="I24" s="17">
        <v>1842.77</v>
      </c>
      <c r="J24" s="13">
        <f t="shared" si="0"/>
        <v>46664.181599999989</v>
      </c>
      <c r="O24" s="14"/>
    </row>
    <row r="25" spans="1:15">
      <c r="A25" s="15" t="s">
        <v>41</v>
      </c>
      <c r="B25" s="16" t="s">
        <v>42</v>
      </c>
      <c r="C25" s="17">
        <v>22429.990400000002</v>
      </c>
      <c r="D25" s="12">
        <v>257.08999999999997</v>
      </c>
      <c r="E25" s="17">
        <v>1041.1099999999999</v>
      </c>
      <c r="F25" s="12">
        <v>250.73</v>
      </c>
      <c r="G25" s="17">
        <v>313.39</v>
      </c>
      <c r="H25" s="17">
        <v>724.53000000000009</v>
      </c>
      <c r="I25" s="17">
        <v>1671.8899999999999</v>
      </c>
      <c r="J25" s="13">
        <f t="shared" si="0"/>
        <v>26688.7304</v>
      </c>
      <c r="O25" s="14"/>
    </row>
    <row r="26" spans="1:15">
      <c r="A26" s="15" t="s">
        <v>43</v>
      </c>
      <c r="B26" s="16" t="s">
        <v>44</v>
      </c>
      <c r="C26" s="17">
        <v>25001.6512</v>
      </c>
      <c r="D26" s="12">
        <v>617.68000000000018</v>
      </c>
      <c r="E26" s="17">
        <v>2564.21</v>
      </c>
      <c r="F26" s="12">
        <v>493.6</v>
      </c>
      <c r="G26" s="17">
        <v>617</v>
      </c>
      <c r="H26" s="17">
        <v>1987.96</v>
      </c>
      <c r="I26" s="17">
        <v>2604.1400000000003</v>
      </c>
      <c r="J26" s="13">
        <f t="shared" si="0"/>
        <v>33886.241199999997</v>
      </c>
      <c r="O26" s="14"/>
    </row>
    <row r="27" spans="1:15">
      <c r="A27" s="15" t="s">
        <v>45</v>
      </c>
      <c r="B27" s="16" t="s">
        <v>46</v>
      </c>
      <c r="C27" s="17">
        <v>109052.15359999999</v>
      </c>
      <c r="D27" s="12">
        <v>5388.5300000000116</v>
      </c>
      <c r="E27" s="17">
        <v>21822.100000000002</v>
      </c>
      <c r="F27" s="12">
        <v>1714.95</v>
      </c>
      <c r="G27" s="17">
        <v>2143.6699999999996</v>
      </c>
      <c r="H27" s="17">
        <v>31887.829999999987</v>
      </c>
      <c r="I27" s="17">
        <v>5899.5</v>
      </c>
      <c r="J27" s="13">
        <f t="shared" si="0"/>
        <v>177908.73360000001</v>
      </c>
      <c r="O27" s="14"/>
    </row>
    <row r="28" spans="1:15">
      <c r="A28" s="15" t="s">
        <v>47</v>
      </c>
      <c r="B28" s="16" t="s">
        <v>48</v>
      </c>
      <c r="C28" s="17">
        <v>150734.35999999999</v>
      </c>
      <c r="D28" s="12">
        <v>5816.2100000000146</v>
      </c>
      <c r="E28" s="17">
        <v>30508.870000000003</v>
      </c>
      <c r="F28" s="12">
        <v>1241.8499999999999</v>
      </c>
      <c r="G28" s="17">
        <v>1552.29</v>
      </c>
      <c r="H28" s="17">
        <v>37633.219999999987</v>
      </c>
      <c r="I28" s="17">
        <v>46698.119999999995</v>
      </c>
      <c r="J28" s="13">
        <f t="shared" si="0"/>
        <v>274184.92</v>
      </c>
      <c r="O28" s="14"/>
    </row>
    <row r="29" spans="1:15">
      <c r="A29" s="15" t="s">
        <v>49</v>
      </c>
      <c r="B29" s="16" t="s">
        <v>50</v>
      </c>
      <c r="C29" s="17">
        <v>39067.776000000005</v>
      </c>
      <c r="D29" s="12">
        <v>4539.5900000000056</v>
      </c>
      <c r="E29" s="17">
        <v>5426.88</v>
      </c>
      <c r="F29" s="12">
        <v>1293.1699999999998</v>
      </c>
      <c r="G29" s="17">
        <v>1616.45</v>
      </c>
      <c r="H29" s="17">
        <v>3196.24</v>
      </c>
      <c r="I29" s="17">
        <v>0</v>
      </c>
      <c r="J29" s="13">
        <f t="shared" si="0"/>
        <v>55140.106</v>
      </c>
      <c r="O29" s="14"/>
    </row>
    <row r="30" spans="1:15">
      <c r="A30" s="15" t="s">
        <v>51</v>
      </c>
      <c r="B30" s="16" t="s">
        <v>52</v>
      </c>
      <c r="C30" s="17">
        <v>574294.38080000004</v>
      </c>
      <c r="D30" s="12">
        <v>18568.940000000024</v>
      </c>
      <c r="E30" s="17">
        <v>102671.61</v>
      </c>
      <c r="F30" s="12">
        <v>3473.6500000000005</v>
      </c>
      <c r="G30" s="17">
        <v>4341.96</v>
      </c>
      <c r="H30" s="17">
        <v>237847.75999999914</v>
      </c>
      <c r="I30" s="17">
        <v>905168.69000000018</v>
      </c>
      <c r="J30" s="13">
        <f t="shared" si="0"/>
        <v>1846366.9907999993</v>
      </c>
      <c r="O30" s="14"/>
    </row>
    <row r="31" spans="1:15">
      <c r="A31" s="15" t="s">
        <v>53</v>
      </c>
      <c r="B31" s="16" t="s">
        <v>54</v>
      </c>
      <c r="C31" s="17">
        <v>69760.409600000014</v>
      </c>
      <c r="D31" s="12">
        <v>1240.4799999999998</v>
      </c>
      <c r="E31" s="17">
        <v>10331.200000000001</v>
      </c>
      <c r="F31" s="12">
        <v>362.34</v>
      </c>
      <c r="G31" s="17">
        <v>452.9</v>
      </c>
      <c r="H31" s="17">
        <v>21845.019999999997</v>
      </c>
      <c r="I31" s="17">
        <v>44404.26</v>
      </c>
      <c r="J31" s="13">
        <f t="shared" si="0"/>
        <v>148396.6096</v>
      </c>
      <c r="O31" s="14"/>
    </row>
    <row r="32" spans="1:15">
      <c r="A32" s="15" t="s">
        <v>55</v>
      </c>
      <c r="B32" s="16" t="s">
        <v>56</v>
      </c>
      <c r="C32" s="17">
        <v>221670.12479999996</v>
      </c>
      <c r="D32" s="12">
        <v>17307.670000000031</v>
      </c>
      <c r="E32" s="17">
        <v>38024.03</v>
      </c>
      <c r="F32" s="12">
        <v>2365.6599999999994</v>
      </c>
      <c r="G32" s="17">
        <v>2956.9799999999996</v>
      </c>
      <c r="H32" s="17">
        <v>17771.290000000008</v>
      </c>
      <c r="I32" s="17">
        <v>10462.459999999999</v>
      </c>
      <c r="J32" s="13">
        <f t="shared" si="0"/>
        <v>310558.21480000002</v>
      </c>
      <c r="O32" s="14"/>
    </row>
    <row r="33" spans="1:15">
      <c r="A33" s="15" t="s">
        <v>57</v>
      </c>
      <c r="B33" s="16" t="s">
        <v>58</v>
      </c>
      <c r="C33" s="17">
        <v>86131.78</v>
      </c>
      <c r="D33" s="12">
        <v>2427.8299999999995</v>
      </c>
      <c r="E33" s="17">
        <v>11225.869999999999</v>
      </c>
      <c r="F33" s="12">
        <v>493.59000000000003</v>
      </c>
      <c r="G33" s="17">
        <v>617</v>
      </c>
      <c r="H33" s="17">
        <v>23993.94000000001</v>
      </c>
      <c r="I33" s="17">
        <v>12107.659999999996</v>
      </c>
      <c r="J33" s="13">
        <f t="shared" si="0"/>
        <v>136997.67000000001</v>
      </c>
      <c r="O33" s="14"/>
    </row>
    <row r="34" spans="1:15">
      <c r="A34" s="15" t="s">
        <v>59</v>
      </c>
      <c r="B34" s="16" t="s">
        <v>60</v>
      </c>
      <c r="C34" s="17">
        <v>34631.123199999995</v>
      </c>
      <c r="D34" s="12">
        <v>2589.2899999999991</v>
      </c>
      <c r="E34" s="17">
        <v>2774.69</v>
      </c>
      <c r="F34" s="12">
        <v>237.98</v>
      </c>
      <c r="G34" s="17">
        <v>297.45999999999998</v>
      </c>
      <c r="H34" s="17">
        <v>1269.3900000000001</v>
      </c>
      <c r="I34" s="17">
        <v>0</v>
      </c>
      <c r="J34" s="13">
        <f t="shared" si="0"/>
        <v>41799.933199999999</v>
      </c>
      <c r="O34" s="14"/>
    </row>
    <row r="35" spans="1:15">
      <c r="A35" s="15" t="s">
        <v>61</v>
      </c>
      <c r="B35" s="16" t="s">
        <v>62</v>
      </c>
      <c r="C35" s="17">
        <v>88439.635200000004</v>
      </c>
      <c r="D35" s="12">
        <v>3850.7699999999986</v>
      </c>
      <c r="E35" s="17">
        <v>18204.38</v>
      </c>
      <c r="F35" s="12">
        <v>374.59000000000003</v>
      </c>
      <c r="G35" s="17">
        <v>468.24</v>
      </c>
      <c r="H35" s="17">
        <v>16597.02</v>
      </c>
      <c r="I35" s="17">
        <v>26658.859999999997</v>
      </c>
      <c r="J35" s="13">
        <f t="shared" si="0"/>
        <v>154593.4952</v>
      </c>
      <c r="O35" s="14"/>
    </row>
    <row r="36" spans="1:15">
      <c r="A36" s="15" t="s">
        <v>63</v>
      </c>
      <c r="B36" s="16" t="s">
        <v>64</v>
      </c>
      <c r="C36" s="17">
        <v>27524.192000000003</v>
      </c>
      <c r="D36" s="12">
        <v>2436.8200000000006</v>
      </c>
      <c r="E36" s="17">
        <v>5220.880000000001</v>
      </c>
      <c r="F36" s="12">
        <v>1047.2</v>
      </c>
      <c r="G36" s="17">
        <v>1308.9699999999998</v>
      </c>
      <c r="H36" s="17">
        <v>1984.8399999999995</v>
      </c>
      <c r="I36" s="17">
        <v>0</v>
      </c>
      <c r="J36" s="13">
        <f t="shared" si="0"/>
        <v>39522.902000000002</v>
      </c>
      <c r="O36" s="14"/>
    </row>
    <row r="37" spans="1:15">
      <c r="A37" s="15" t="s">
        <v>65</v>
      </c>
      <c r="B37" s="16" t="s">
        <v>66</v>
      </c>
      <c r="C37" s="17">
        <v>23906.803199999998</v>
      </c>
      <c r="D37" s="12">
        <v>1227.6000000000004</v>
      </c>
      <c r="E37" s="17">
        <v>3652.11</v>
      </c>
      <c r="F37" s="12">
        <v>978.38000000000011</v>
      </c>
      <c r="G37" s="17">
        <v>1222.96</v>
      </c>
      <c r="H37" s="17">
        <v>1471.2300000000002</v>
      </c>
      <c r="I37" s="17">
        <v>3440.9100000000008</v>
      </c>
      <c r="J37" s="13">
        <f t="shared" si="0"/>
        <v>35899.993200000004</v>
      </c>
      <c r="O37" s="14"/>
    </row>
    <row r="38" spans="1:15">
      <c r="A38" s="15" t="s">
        <v>67</v>
      </c>
      <c r="B38" s="16" t="s">
        <v>68</v>
      </c>
      <c r="C38" s="17">
        <v>0</v>
      </c>
      <c r="D38" s="53">
        <v>0</v>
      </c>
      <c r="E38" s="17">
        <v>0</v>
      </c>
      <c r="F38" s="12">
        <v>0</v>
      </c>
      <c r="G38" s="17">
        <v>0</v>
      </c>
      <c r="H38" s="17">
        <v>0</v>
      </c>
      <c r="I38" s="17">
        <v>0</v>
      </c>
      <c r="J38" s="13">
        <f t="shared" si="0"/>
        <v>0</v>
      </c>
      <c r="O38" s="14"/>
    </row>
    <row r="39" spans="1:15">
      <c r="A39" s="15" t="s">
        <v>69</v>
      </c>
      <c r="B39" s="16" t="s">
        <v>70</v>
      </c>
      <c r="C39" s="17">
        <v>2372.7488000000003</v>
      </c>
      <c r="D39" s="17">
        <v>32.39</v>
      </c>
      <c r="E39" s="17">
        <v>680.44</v>
      </c>
      <c r="F39" s="12">
        <v>0</v>
      </c>
      <c r="G39" s="17">
        <v>0</v>
      </c>
      <c r="H39" s="17">
        <v>47.46</v>
      </c>
      <c r="I39" s="17">
        <v>0</v>
      </c>
      <c r="J39" s="13">
        <f t="shared" si="0"/>
        <v>3133.0388000000003</v>
      </c>
      <c r="O39" s="14"/>
    </row>
    <row r="40" spans="1:15">
      <c r="A40" s="15" t="s">
        <v>71</v>
      </c>
      <c r="B40" s="16" t="s">
        <v>72</v>
      </c>
      <c r="C40" s="17">
        <v>279569.53599999996</v>
      </c>
      <c r="D40" s="12">
        <v>7595.4100000000162</v>
      </c>
      <c r="E40" s="17">
        <v>54666.239999999991</v>
      </c>
      <c r="F40" s="12">
        <v>2140.5899999999997</v>
      </c>
      <c r="G40" s="17">
        <v>2675.7000000000003</v>
      </c>
      <c r="H40" s="17">
        <v>45410.059999999961</v>
      </c>
      <c r="I40" s="17">
        <v>41519.049999999996</v>
      </c>
      <c r="J40" s="13">
        <f t="shared" si="0"/>
        <v>433576.58599999995</v>
      </c>
      <c r="O40" s="14"/>
    </row>
    <row r="41" spans="1:15">
      <c r="A41" s="15" t="s">
        <v>73</v>
      </c>
      <c r="B41" s="16" t="s">
        <v>74</v>
      </c>
      <c r="C41" s="17">
        <v>255217.64479999998</v>
      </c>
      <c r="D41" s="12">
        <v>11053.750000000007</v>
      </c>
      <c r="E41" s="17">
        <v>80467.180000000008</v>
      </c>
      <c r="F41" s="12">
        <v>3963.989999999998</v>
      </c>
      <c r="G41" s="17">
        <v>4954.9800000000005</v>
      </c>
      <c r="H41" s="17">
        <v>136349.03999999957</v>
      </c>
      <c r="I41" s="17">
        <v>109347.31</v>
      </c>
      <c r="J41" s="13">
        <f t="shared" si="0"/>
        <v>601353.89479999954</v>
      </c>
      <c r="O41" s="14"/>
    </row>
    <row r="42" spans="1:15">
      <c r="A42" s="15" t="s">
        <v>75</v>
      </c>
      <c r="B42" s="16" t="s">
        <v>76</v>
      </c>
      <c r="C42" s="17">
        <v>8250.4192000000003</v>
      </c>
      <c r="D42" s="12">
        <v>126.13999999999999</v>
      </c>
      <c r="E42" s="17">
        <v>529.46</v>
      </c>
      <c r="F42" s="12">
        <v>0</v>
      </c>
      <c r="G42" s="17">
        <v>0</v>
      </c>
      <c r="H42" s="17">
        <v>386.15</v>
      </c>
      <c r="I42" s="17">
        <v>0</v>
      </c>
      <c r="J42" s="13">
        <f t="shared" si="0"/>
        <v>9292.1691999999985</v>
      </c>
      <c r="O42" s="14"/>
    </row>
    <row r="43" spans="1:15">
      <c r="A43" s="15" t="s">
        <v>77</v>
      </c>
      <c r="B43" s="16" t="s">
        <v>78</v>
      </c>
      <c r="C43" s="17">
        <v>195184.67199999996</v>
      </c>
      <c r="D43" s="12">
        <v>5136.6400000000076</v>
      </c>
      <c r="E43" s="17">
        <v>35205.72</v>
      </c>
      <c r="F43" s="12">
        <v>1705</v>
      </c>
      <c r="G43" s="12">
        <v>2131.1999999999998</v>
      </c>
      <c r="H43" s="17">
        <v>70202.510000000024</v>
      </c>
      <c r="I43" s="17">
        <f>247546.5+4.64</f>
        <v>247551.14</v>
      </c>
      <c r="J43" s="13">
        <f t="shared" si="0"/>
        <v>557116.88199999998</v>
      </c>
      <c r="O43" s="14"/>
    </row>
    <row r="44" spans="1:15">
      <c r="A44" s="15" t="s">
        <v>79</v>
      </c>
      <c r="B44" s="16" t="s">
        <v>80</v>
      </c>
      <c r="C44" s="17">
        <v>59812.422400000003</v>
      </c>
      <c r="D44" s="12">
        <v>1929.4899999999991</v>
      </c>
      <c r="E44" s="17">
        <v>10890.2</v>
      </c>
      <c r="F44" s="12">
        <v>361.25</v>
      </c>
      <c r="G44" s="12">
        <v>451.57000000000005</v>
      </c>
      <c r="H44" s="17">
        <v>34445.380000000012</v>
      </c>
      <c r="I44" s="17">
        <v>18937.78</v>
      </c>
      <c r="J44" s="13">
        <f t="shared" si="0"/>
        <v>126828.09240000002</v>
      </c>
      <c r="O44" s="14"/>
    </row>
    <row r="45" spans="1:15">
      <c r="A45" s="15" t="s">
        <v>81</v>
      </c>
      <c r="B45" s="16" t="s">
        <v>82</v>
      </c>
      <c r="C45" s="17">
        <v>11535.270400000001</v>
      </c>
      <c r="D45" s="12">
        <v>512.62</v>
      </c>
      <c r="E45" s="17">
        <v>3479.5</v>
      </c>
      <c r="F45" s="12">
        <v>420.71</v>
      </c>
      <c r="G45" s="12">
        <v>525.86999999999989</v>
      </c>
      <c r="H45" s="17">
        <v>123.44</v>
      </c>
      <c r="I45" s="17">
        <v>0</v>
      </c>
      <c r="J45" s="13">
        <f t="shared" si="0"/>
        <v>16597.410400000001</v>
      </c>
      <c r="O45" s="14"/>
    </row>
    <row r="46" spans="1:15">
      <c r="A46" s="18" t="s">
        <v>83</v>
      </c>
      <c r="B46" s="19" t="s">
        <v>84</v>
      </c>
      <c r="C46" s="17">
        <v>20377.7984</v>
      </c>
      <c r="D46" s="12">
        <v>2295.9299999999985</v>
      </c>
      <c r="E46" s="17">
        <v>3272.75</v>
      </c>
      <c r="F46" s="12">
        <v>183.85</v>
      </c>
      <c r="G46" s="12">
        <v>229.81</v>
      </c>
      <c r="H46" s="17">
        <v>788.32999999999993</v>
      </c>
      <c r="I46" s="17">
        <v>0</v>
      </c>
      <c r="J46" s="13">
        <f t="shared" si="0"/>
        <v>27148.468399999998</v>
      </c>
      <c r="O46" s="14"/>
    </row>
    <row r="47" spans="1:15">
      <c r="A47" s="18" t="s">
        <v>85</v>
      </c>
      <c r="B47" s="19" t="s">
        <v>86</v>
      </c>
      <c r="C47" s="17">
        <v>1961.6000000000001</v>
      </c>
      <c r="D47" s="12">
        <v>440.82999999999993</v>
      </c>
      <c r="E47" s="17">
        <v>0</v>
      </c>
      <c r="F47" s="12">
        <v>0</v>
      </c>
      <c r="G47" s="12">
        <v>0</v>
      </c>
      <c r="H47" s="17">
        <v>0</v>
      </c>
      <c r="I47" s="17">
        <v>0</v>
      </c>
      <c r="J47" s="13">
        <f t="shared" si="0"/>
        <v>2402.4300000000003</v>
      </c>
      <c r="O47" s="14"/>
    </row>
    <row r="48" spans="1:15">
      <c r="A48" s="18" t="s">
        <v>87</v>
      </c>
      <c r="B48" s="19" t="s">
        <v>88</v>
      </c>
      <c r="C48" s="20">
        <v>6962.1568000000007</v>
      </c>
      <c r="D48" s="12">
        <v>851.18</v>
      </c>
      <c r="E48" s="17">
        <v>297.45999999999998</v>
      </c>
      <c r="F48" s="12">
        <v>385.47</v>
      </c>
      <c r="G48" s="12">
        <v>481.80999999999995</v>
      </c>
      <c r="H48" s="17">
        <v>40.69</v>
      </c>
      <c r="I48" s="17">
        <v>0</v>
      </c>
      <c r="J48" s="13">
        <f t="shared" si="0"/>
        <v>9018.7668000000012</v>
      </c>
      <c r="O48" s="14"/>
    </row>
    <row r="49" spans="1:15">
      <c r="A49" s="18" t="s">
        <v>89</v>
      </c>
      <c r="B49" s="19" t="s">
        <v>90</v>
      </c>
      <c r="C49" s="20">
        <v>21879.2448</v>
      </c>
      <c r="D49" s="12">
        <v>1663.4399999999998</v>
      </c>
      <c r="E49" s="17">
        <v>3086.81</v>
      </c>
      <c r="F49" s="12">
        <v>439.83</v>
      </c>
      <c r="G49" s="12">
        <v>549.77</v>
      </c>
      <c r="H49" s="17">
        <v>276.43</v>
      </c>
      <c r="I49" s="17">
        <v>0</v>
      </c>
      <c r="J49" s="13">
        <f t="shared" si="0"/>
        <v>27895.524800000003</v>
      </c>
      <c r="O49" s="14"/>
    </row>
    <row r="50" spans="1:15">
      <c r="A50" s="18" t="s">
        <v>91</v>
      </c>
      <c r="B50" s="19" t="s">
        <v>92</v>
      </c>
      <c r="C50" s="20">
        <v>73429.222399999999</v>
      </c>
      <c r="D50" s="12">
        <v>65.210000000000008</v>
      </c>
      <c r="E50" s="17">
        <v>616.16</v>
      </c>
      <c r="F50" s="12">
        <v>0</v>
      </c>
      <c r="G50" s="12">
        <v>0</v>
      </c>
      <c r="H50" s="17">
        <v>40.69</v>
      </c>
      <c r="I50" s="17">
        <v>1513.3</v>
      </c>
      <c r="J50" s="13">
        <f t="shared" si="0"/>
        <v>75664.582400000014</v>
      </c>
      <c r="O50" s="14"/>
    </row>
    <row r="51" spans="1:15">
      <c r="A51" s="21" t="s">
        <v>93</v>
      </c>
      <c r="B51" s="22" t="s">
        <v>94</v>
      </c>
      <c r="C51" s="20">
        <v>11561.8624</v>
      </c>
      <c r="D51" s="12">
        <v>1573.6999999999996</v>
      </c>
      <c r="E51" s="17">
        <v>1698.27</v>
      </c>
      <c r="F51" s="12">
        <v>0</v>
      </c>
      <c r="G51" s="12">
        <v>0</v>
      </c>
      <c r="H51" s="17">
        <v>187.27</v>
      </c>
      <c r="I51" s="17">
        <v>0</v>
      </c>
      <c r="J51" s="13">
        <f t="shared" si="0"/>
        <v>15021.1024</v>
      </c>
      <c r="O51" s="14"/>
    </row>
    <row r="52" spans="1:15">
      <c r="A52" s="21" t="s">
        <v>95</v>
      </c>
      <c r="B52" s="23" t="s">
        <v>96</v>
      </c>
      <c r="C52" s="20">
        <v>21704.249599999999</v>
      </c>
      <c r="D52" s="12">
        <v>349.83000000000004</v>
      </c>
      <c r="E52" s="17">
        <v>4343.17</v>
      </c>
      <c r="F52" s="12">
        <v>0</v>
      </c>
      <c r="G52" s="12">
        <v>0</v>
      </c>
      <c r="H52" s="17">
        <v>368.71000000000004</v>
      </c>
      <c r="I52" s="17">
        <v>547.23</v>
      </c>
      <c r="J52" s="13">
        <f t="shared" si="0"/>
        <v>27313.189600000002</v>
      </c>
      <c r="O52" s="14"/>
    </row>
    <row r="53" spans="1:15">
      <c r="A53" s="18" t="s">
        <v>97</v>
      </c>
      <c r="B53" s="19" t="s">
        <v>98</v>
      </c>
      <c r="C53" s="20">
        <v>18125.817600000002</v>
      </c>
      <c r="D53" s="12">
        <v>24.71</v>
      </c>
      <c r="E53" s="17">
        <v>2133.9299999999998</v>
      </c>
      <c r="F53" s="12">
        <v>0</v>
      </c>
      <c r="G53" s="12">
        <v>0</v>
      </c>
      <c r="H53" s="17">
        <v>347.96999999999997</v>
      </c>
      <c r="I53" s="17">
        <v>1830.86</v>
      </c>
      <c r="J53" s="13">
        <f t="shared" si="0"/>
        <v>22463.287600000003</v>
      </c>
      <c r="O53" s="14"/>
    </row>
    <row r="54" spans="1:15">
      <c r="A54" s="18" t="s">
        <v>99</v>
      </c>
      <c r="B54" s="19" t="s">
        <v>100</v>
      </c>
      <c r="C54" s="20">
        <v>53465.696000000004</v>
      </c>
      <c r="D54" s="12">
        <v>1807.59</v>
      </c>
      <c r="E54" s="17">
        <v>6774.6100000000006</v>
      </c>
      <c r="F54" s="12">
        <v>243.35</v>
      </c>
      <c r="G54" s="12">
        <v>304.16999999999996</v>
      </c>
      <c r="H54" s="17">
        <v>14485.83</v>
      </c>
      <c r="I54" s="17">
        <v>32475.279999999999</v>
      </c>
      <c r="J54" s="13">
        <f t="shared" si="0"/>
        <v>109556.526</v>
      </c>
      <c r="O54" s="14"/>
    </row>
    <row r="55" spans="1:15">
      <c r="A55" s="18" t="s">
        <v>101</v>
      </c>
      <c r="B55" s="19" t="s">
        <v>102</v>
      </c>
      <c r="C55" s="20">
        <v>1599.6479999999999</v>
      </c>
      <c r="D55" s="12">
        <v>54.36</v>
      </c>
      <c r="E55" s="17">
        <v>0</v>
      </c>
      <c r="F55" s="12">
        <v>0</v>
      </c>
      <c r="G55" s="12">
        <v>0</v>
      </c>
      <c r="H55" s="17">
        <v>6688.6299999999992</v>
      </c>
      <c r="I55" s="17">
        <v>0</v>
      </c>
      <c r="J55" s="13">
        <f t="shared" si="0"/>
        <v>8342.637999999999</v>
      </c>
      <c r="O55" s="14"/>
    </row>
    <row r="56" spans="1:15">
      <c r="A56" s="18" t="s">
        <v>103</v>
      </c>
      <c r="B56" s="19" t="s">
        <v>104</v>
      </c>
      <c r="C56" s="20">
        <v>16068.0576</v>
      </c>
      <c r="D56" s="12">
        <v>1150.2499999999995</v>
      </c>
      <c r="E56" s="17">
        <v>594.91999999999996</v>
      </c>
      <c r="F56" s="12">
        <v>260.71999999999997</v>
      </c>
      <c r="G56" s="12">
        <v>325.89999999999998</v>
      </c>
      <c r="H56" s="17">
        <v>190.70000000000002</v>
      </c>
      <c r="I56" s="17">
        <v>0</v>
      </c>
      <c r="J56" s="13">
        <f t="shared" si="0"/>
        <v>18590.547600000002</v>
      </c>
      <c r="O56" s="14"/>
    </row>
    <row r="57" spans="1:15">
      <c r="A57" s="24" t="s">
        <v>105</v>
      </c>
      <c r="B57" s="25" t="s">
        <v>106</v>
      </c>
      <c r="C57" s="20">
        <v>15117.29</v>
      </c>
      <c r="D57" s="12">
        <v>1488.4099999999992</v>
      </c>
      <c r="E57" s="17">
        <v>5762.87</v>
      </c>
      <c r="F57" s="12">
        <v>617.95999999999992</v>
      </c>
      <c r="G57" s="12">
        <v>772.43999999999994</v>
      </c>
      <c r="H57" s="17">
        <v>1192.3499999999999</v>
      </c>
      <c r="I57" s="17">
        <v>0</v>
      </c>
      <c r="J57" s="13">
        <f t="shared" si="0"/>
        <v>24951.319999999996</v>
      </c>
      <c r="O57" s="14"/>
    </row>
    <row r="58" spans="1:15">
      <c r="A58" s="24" t="s">
        <v>107</v>
      </c>
      <c r="B58" s="23" t="s">
        <v>108</v>
      </c>
      <c r="C58" s="20">
        <v>8431.9232000000011</v>
      </c>
      <c r="D58" s="12">
        <v>588.49000000000012</v>
      </c>
      <c r="E58" s="17">
        <v>754.27</v>
      </c>
      <c r="F58" s="12">
        <v>0</v>
      </c>
      <c r="G58" s="12">
        <v>0</v>
      </c>
      <c r="H58" s="17">
        <v>2774.31</v>
      </c>
      <c r="I58" s="17">
        <v>0</v>
      </c>
      <c r="J58" s="13">
        <f t="shared" si="0"/>
        <v>12548.993200000001</v>
      </c>
      <c r="O58" s="14"/>
    </row>
    <row r="59" spans="1:15">
      <c r="A59" s="26" t="s">
        <v>109</v>
      </c>
      <c r="B59" s="27" t="s">
        <v>110</v>
      </c>
      <c r="C59" s="20">
        <v>160380.08959999998</v>
      </c>
      <c r="D59" s="12">
        <v>10560.54000000001</v>
      </c>
      <c r="E59" s="17">
        <v>21763.94</v>
      </c>
      <c r="F59" s="12">
        <v>1466.48</v>
      </c>
      <c r="G59" s="12">
        <v>1833.06</v>
      </c>
      <c r="H59" s="17">
        <v>13734.290000000005</v>
      </c>
      <c r="I59" s="17">
        <v>12014.059999999998</v>
      </c>
      <c r="J59" s="13">
        <f t="shared" si="0"/>
        <v>221752.4596</v>
      </c>
      <c r="O59" s="14"/>
    </row>
    <row r="60" spans="1:15">
      <c r="A60" s="28" t="s">
        <v>111</v>
      </c>
      <c r="B60" s="29" t="s">
        <v>112</v>
      </c>
      <c r="C60" s="20">
        <v>17786.105600000003</v>
      </c>
      <c r="D60" s="12">
        <v>2294.0600000000004</v>
      </c>
      <c r="E60" s="17">
        <v>3688.58</v>
      </c>
      <c r="F60" s="12">
        <v>188.1</v>
      </c>
      <c r="G60" s="12">
        <v>235.12</v>
      </c>
      <c r="H60" s="17">
        <v>1295.0600000000002</v>
      </c>
      <c r="I60" s="17">
        <v>385.12000000000012</v>
      </c>
      <c r="J60" s="13">
        <f t="shared" si="0"/>
        <v>25872.1456</v>
      </c>
      <c r="O60" s="14"/>
    </row>
    <row r="61" spans="1:15">
      <c r="A61" s="30" t="s">
        <v>113</v>
      </c>
      <c r="B61" s="27" t="s">
        <v>114</v>
      </c>
      <c r="C61" s="20">
        <v>72550.624000000011</v>
      </c>
      <c r="D61" s="12">
        <v>5012.9700000000039</v>
      </c>
      <c r="E61" s="17">
        <v>14794.74</v>
      </c>
      <c r="F61" s="12">
        <v>2139.4499999999998</v>
      </c>
      <c r="G61" s="12">
        <v>2674.17</v>
      </c>
      <c r="H61" s="17">
        <v>5088.4599999999991</v>
      </c>
      <c r="I61" s="17">
        <v>15940.760000000002</v>
      </c>
      <c r="J61" s="13">
        <f t="shared" si="0"/>
        <v>118201.17400000003</v>
      </c>
      <c r="O61" s="14"/>
    </row>
    <row r="62" spans="1:15">
      <c r="A62" s="16" t="s">
        <v>115</v>
      </c>
      <c r="B62" s="27" t="s">
        <v>116</v>
      </c>
      <c r="C62" s="20">
        <v>14997.9648</v>
      </c>
      <c r="D62" s="12">
        <v>913.73</v>
      </c>
      <c r="E62" s="17">
        <v>3907.4399999999996</v>
      </c>
      <c r="F62" s="12">
        <v>244.35</v>
      </c>
      <c r="G62" s="12">
        <v>305.42999999999995</v>
      </c>
      <c r="H62" s="17">
        <v>7573.7199999999975</v>
      </c>
      <c r="I62" s="17">
        <v>6168.9700000000012</v>
      </c>
      <c r="J62" s="13">
        <f t="shared" si="0"/>
        <v>34111.604800000001</v>
      </c>
      <c r="O62" s="14"/>
    </row>
    <row r="63" spans="1:15">
      <c r="A63" s="16" t="s">
        <v>117</v>
      </c>
      <c r="B63" s="27" t="s">
        <v>118</v>
      </c>
      <c r="C63" s="17">
        <v>1424.0576000000001</v>
      </c>
      <c r="D63" s="12">
        <v>189.04</v>
      </c>
      <c r="E63" s="17">
        <v>0</v>
      </c>
      <c r="F63" s="12">
        <v>0</v>
      </c>
      <c r="G63" s="12">
        <v>0</v>
      </c>
      <c r="H63" s="17">
        <v>477.45</v>
      </c>
      <c r="I63" s="17">
        <v>0</v>
      </c>
      <c r="J63" s="13">
        <f t="shared" si="0"/>
        <v>2090.5475999999999</v>
      </c>
      <c r="O63" s="14"/>
    </row>
    <row r="64" spans="1:15">
      <c r="A64" s="31" t="s">
        <v>119</v>
      </c>
      <c r="B64" s="27" t="s">
        <v>120</v>
      </c>
      <c r="C64" s="20">
        <v>0</v>
      </c>
      <c r="D64" s="53">
        <v>0</v>
      </c>
      <c r="E64" s="17">
        <v>0</v>
      </c>
      <c r="F64" s="12">
        <v>0</v>
      </c>
      <c r="G64" s="12">
        <v>0</v>
      </c>
      <c r="H64" s="17">
        <v>0</v>
      </c>
      <c r="I64" s="17">
        <v>0</v>
      </c>
      <c r="J64" s="13">
        <f t="shared" si="0"/>
        <v>0</v>
      </c>
      <c r="O64" s="14"/>
    </row>
    <row r="65" spans="1:15">
      <c r="A65" s="31" t="s">
        <v>121</v>
      </c>
      <c r="B65" s="27" t="s">
        <v>122</v>
      </c>
      <c r="C65" s="20">
        <v>3392.0128000000004</v>
      </c>
      <c r="D65" s="17">
        <v>25.76</v>
      </c>
      <c r="E65" s="17">
        <v>0</v>
      </c>
      <c r="F65" s="12">
        <v>0</v>
      </c>
      <c r="G65" s="12">
        <v>0</v>
      </c>
      <c r="H65" s="17">
        <v>13.270000000000001</v>
      </c>
      <c r="I65" s="17">
        <v>0</v>
      </c>
      <c r="J65" s="13">
        <f t="shared" si="0"/>
        <v>3431.0428000000006</v>
      </c>
      <c r="O65" s="14"/>
    </row>
    <row r="66" spans="1:15">
      <c r="A66" s="31" t="s">
        <v>123</v>
      </c>
      <c r="B66" s="27" t="s">
        <v>124</v>
      </c>
      <c r="C66" s="20">
        <v>12265.881600000002</v>
      </c>
      <c r="D66" s="12">
        <v>360.91999999999996</v>
      </c>
      <c r="E66" s="17">
        <v>0</v>
      </c>
      <c r="F66" s="12">
        <v>0</v>
      </c>
      <c r="G66" s="12">
        <v>0</v>
      </c>
      <c r="H66" s="17">
        <v>93.22</v>
      </c>
      <c r="I66" s="17">
        <v>0</v>
      </c>
      <c r="J66" s="13">
        <f t="shared" si="0"/>
        <v>12720.021600000002</v>
      </c>
      <c r="O66" s="14"/>
    </row>
    <row r="67" spans="1:15">
      <c r="A67" s="31" t="s">
        <v>125</v>
      </c>
      <c r="B67" s="32" t="s">
        <v>126</v>
      </c>
      <c r="C67" s="20">
        <v>13457.823999999999</v>
      </c>
      <c r="D67" s="12">
        <v>184.73999999999998</v>
      </c>
      <c r="E67" s="35">
        <v>2152.6799999999998</v>
      </c>
      <c r="F67" s="12">
        <v>0</v>
      </c>
      <c r="G67" s="12">
        <v>0</v>
      </c>
      <c r="H67" s="17">
        <v>54.25</v>
      </c>
      <c r="I67" s="17">
        <v>0</v>
      </c>
      <c r="J67" s="13">
        <f t="shared" si="0"/>
        <v>15849.493999999999</v>
      </c>
      <c r="O67" s="14"/>
    </row>
    <row r="68" spans="1:15" ht="15.75" thickBot="1">
      <c r="A68" s="31" t="s">
        <v>127</v>
      </c>
      <c r="B68" s="33" t="s">
        <v>128</v>
      </c>
      <c r="C68" s="20">
        <v>4027.1168000000002</v>
      </c>
      <c r="D68" s="12">
        <v>478.89</v>
      </c>
      <c r="E68" s="17">
        <v>892.38</v>
      </c>
      <c r="F68" s="17">
        <v>118.99</v>
      </c>
      <c r="G68" s="17">
        <v>148.72999999999999</v>
      </c>
      <c r="H68" s="17">
        <v>0</v>
      </c>
      <c r="I68" s="17">
        <v>0</v>
      </c>
      <c r="J68" s="13">
        <f t="shared" si="0"/>
        <v>5666.1067999999996</v>
      </c>
      <c r="O68" s="14"/>
    </row>
    <row r="69" spans="1:15" ht="15.75" thickBot="1">
      <c r="A69" s="31" t="s">
        <v>129</v>
      </c>
      <c r="B69" s="33" t="s">
        <v>130</v>
      </c>
      <c r="C69" s="34">
        <v>1483.7247999999997</v>
      </c>
      <c r="D69" s="35">
        <v>188.35999999999999</v>
      </c>
      <c r="E69" s="2">
        <v>0</v>
      </c>
      <c r="F69" s="35">
        <v>0</v>
      </c>
      <c r="G69" s="35">
        <v>0</v>
      </c>
      <c r="H69" s="36">
        <v>2125.1000000000004</v>
      </c>
      <c r="I69" s="2">
        <v>0</v>
      </c>
      <c r="J69" s="37">
        <f t="shared" si="0"/>
        <v>3797.1848</v>
      </c>
      <c r="O69" s="14"/>
    </row>
    <row r="70" spans="1:15" ht="15.75" thickBot="1">
      <c r="A70" s="38"/>
      <c r="B70" s="38" t="s">
        <v>131</v>
      </c>
      <c r="C70" s="51">
        <v>5479128.4675999982</v>
      </c>
      <c r="D70" s="52">
        <v>200513.81000000008</v>
      </c>
      <c r="E70" s="52">
        <v>964782.12</v>
      </c>
      <c r="F70" s="54">
        <v>52365.539999999957</v>
      </c>
      <c r="G70" s="43">
        <v>65455.729999999989</v>
      </c>
      <c r="H70" s="44">
        <v>1641140.2300000088</v>
      </c>
      <c r="I70" s="45">
        <f>SUM(I6:I69)</f>
        <v>3345423.6199999987</v>
      </c>
      <c r="J70" s="46">
        <f t="shared" si="0"/>
        <v>11748809.517600007</v>
      </c>
      <c r="O70" s="14"/>
    </row>
    <row r="71" spans="1:15">
      <c r="A71" s="1"/>
      <c r="B71" s="1"/>
      <c r="C71" s="2"/>
      <c r="D71" s="1"/>
      <c r="F71" s="2"/>
      <c r="G71" s="2"/>
      <c r="H71" s="2"/>
      <c r="I71" s="2"/>
      <c r="J71" s="3"/>
    </row>
    <row r="72" spans="1:15">
      <c r="A72" s="1"/>
      <c r="B72" s="1"/>
      <c r="C72" s="2"/>
      <c r="D72" s="2"/>
      <c r="F72" s="2"/>
      <c r="G72" s="2"/>
      <c r="H72" s="2"/>
      <c r="I72" s="2"/>
      <c r="J72" s="2"/>
    </row>
    <row r="73" spans="1:15">
      <c r="A73" s="1"/>
      <c r="B73" s="1"/>
      <c r="C73" s="2"/>
      <c r="D73" s="2"/>
      <c r="E73" s="2"/>
      <c r="F73" s="2"/>
      <c r="G73" s="2"/>
      <c r="H73" s="2"/>
      <c r="I73" s="2"/>
      <c r="J73" s="48"/>
    </row>
    <row r="74" spans="1:15">
      <c r="A74" s="1"/>
      <c r="B74" s="1"/>
      <c r="C74" s="2"/>
      <c r="D74" s="2"/>
      <c r="E74" s="2"/>
      <c r="F74" s="2"/>
      <c r="G74" s="2"/>
      <c r="H74" s="2"/>
      <c r="I74" s="2"/>
      <c r="J74" s="3"/>
    </row>
    <row r="75" spans="1:15">
      <c r="A75" s="1"/>
      <c r="B75" s="1"/>
      <c r="C75" s="2"/>
      <c r="D75" s="2"/>
      <c r="E75" s="2"/>
      <c r="F75" s="2"/>
      <c r="G75" s="2"/>
      <c r="H75" s="2"/>
      <c r="I75" s="2" t="s">
        <v>132</v>
      </c>
      <c r="J75" s="3"/>
    </row>
    <row r="76" spans="1:15">
      <c r="E76" s="49"/>
      <c r="I76" s="47" t="s">
        <v>133</v>
      </c>
      <c r="J76" s="48"/>
    </row>
    <row r="78" spans="1:15">
      <c r="D78" s="50"/>
    </row>
    <row r="81" spans="4:4">
      <c r="D81" s="50"/>
    </row>
  </sheetData>
  <mergeCells count="1">
    <mergeCell ref="D4:J4"/>
  </mergeCells>
  <pageMargins left="0.11811023622047245" right="0" top="0" bottom="0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6E477-1900-4ACB-9373-A4EB07BD5FB2}">
  <dimension ref="A2:O81"/>
  <sheetViews>
    <sheetView topLeftCell="A39" workbookViewId="0">
      <selection activeCell="M63" sqref="M63"/>
    </sheetView>
  </sheetViews>
  <sheetFormatPr defaultRowHeight="15"/>
  <cols>
    <col min="1" max="1" width="5.140625" customWidth="1"/>
    <col min="2" max="2" width="23.28515625" customWidth="1"/>
    <col min="3" max="3" width="13.7109375" style="47" customWidth="1"/>
    <col min="4" max="4" width="12.5703125" style="47" hidden="1" customWidth="1"/>
    <col min="5" max="5" width="13.28515625" style="47" customWidth="1"/>
    <col min="6" max="6" width="12.5703125" style="47" hidden="1" customWidth="1"/>
    <col min="7" max="7" width="12.140625" style="47" customWidth="1"/>
    <col min="8" max="8" width="12.7109375" style="47" customWidth="1"/>
    <col min="9" max="9" width="12.5703125" style="47" customWidth="1"/>
    <col min="10" max="10" width="12.5703125" customWidth="1"/>
    <col min="11" max="11" width="11.42578125" customWidth="1"/>
    <col min="15" max="15" width="11.42578125" customWidth="1"/>
  </cols>
  <sheetData>
    <row r="2" spans="1:15">
      <c r="A2" s="1"/>
      <c r="B2" s="1"/>
      <c r="C2" s="2"/>
      <c r="D2" s="2"/>
      <c r="E2" s="2"/>
      <c r="F2" s="2"/>
      <c r="G2" s="2"/>
      <c r="H2" s="2"/>
      <c r="I2" s="2"/>
      <c r="J2" s="3"/>
    </row>
    <row r="3" spans="1:15" ht="15.75" thickBot="1">
      <c r="A3" s="1" t="s">
        <v>0</v>
      </c>
      <c r="B3" s="1"/>
      <c r="C3" s="2"/>
      <c r="D3" s="2"/>
      <c r="E3" s="3" t="s">
        <v>161</v>
      </c>
      <c r="F3" s="3"/>
      <c r="G3" s="3"/>
      <c r="H3" s="3"/>
      <c r="I3" s="3"/>
      <c r="J3" s="3"/>
    </row>
    <row r="4" spans="1:15" ht="15.75" thickBot="1">
      <c r="A4" s="4" t="s">
        <v>1</v>
      </c>
      <c r="B4" s="5" t="s">
        <v>2</v>
      </c>
      <c r="C4" s="6"/>
      <c r="D4" s="81"/>
      <c r="E4" s="81"/>
      <c r="F4" s="81"/>
      <c r="G4" s="81"/>
      <c r="H4" s="82"/>
      <c r="I4" s="82"/>
      <c r="J4" s="83"/>
    </row>
    <row r="5" spans="1:15" ht="44.25" customHeight="1" thickBot="1">
      <c r="A5" s="7"/>
      <c r="B5" s="7"/>
      <c r="C5" s="8" t="s">
        <v>162</v>
      </c>
      <c r="D5" s="8"/>
      <c r="E5" s="9" t="s">
        <v>163</v>
      </c>
      <c r="F5" s="8" t="s">
        <v>164</v>
      </c>
      <c r="G5" s="9" t="s">
        <v>165</v>
      </c>
      <c r="H5" s="8" t="s">
        <v>166</v>
      </c>
      <c r="I5" s="8" t="s">
        <v>167</v>
      </c>
      <c r="J5" s="8" t="s">
        <v>168</v>
      </c>
    </row>
    <row r="6" spans="1:15">
      <c r="A6" s="10" t="s">
        <v>3</v>
      </c>
      <c r="B6" s="11" t="s">
        <v>4</v>
      </c>
      <c r="C6" s="12">
        <v>13963.44</v>
      </c>
      <c r="D6" s="12"/>
      <c r="E6" s="12">
        <v>617.41</v>
      </c>
      <c r="F6" s="12"/>
      <c r="G6" s="12">
        <v>148.72999999999999</v>
      </c>
      <c r="H6" s="12">
        <v>501.44</v>
      </c>
      <c r="I6" s="12">
        <v>492.32</v>
      </c>
      <c r="J6" s="13">
        <f>C6+D6+E6+F6+G6+H6+I6</f>
        <v>15723.34</v>
      </c>
      <c r="O6" s="14"/>
    </row>
    <row r="7" spans="1:15">
      <c r="A7" s="15" t="s">
        <v>5</v>
      </c>
      <c r="B7" s="16" t="s">
        <v>6</v>
      </c>
      <c r="C7" s="17">
        <v>58143.87000000001</v>
      </c>
      <c r="D7" s="12"/>
      <c r="E7" s="12">
        <v>10770.490000000002</v>
      </c>
      <c r="F7" s="12"/>
      <c r="G7" s="12">
        <v>526.92000000000007</v>
      </c>
      <c r="H7" s="12">
        <v>9334.2400000000016</v>
      </c>
      <c r="I7" s="12">
        <v>775.38999999999942</v>
      </c>
      <c r="J7" s="13">
        <f t="shared" ref="J7:J70" si="0">C7+D7+E7+F7+G7+H7+I7</f>
        <v>79550.910000000018</v>
      </c>
      <c r="O7" s="14"/>
    </row>
    <row r="8" spans="1:15">
      <c r="A8" s="15" t="s">
        <v>7</v>
      </c>
      <c r="B8" s="16" t="s">
        <v>8</v>
      </c>
      <c r="C8" s="17">
        <v>31822.02</v>
      </c>
      <c r="D8" s="12"/>
      <c r="E8" s="12">
        <v>2103.48</v>
      </c>
      <c r="F8" s="12"/>
      <c r="G8" s="12">
        <v>159.35</v>
      </c>
      <c r="H8" s="12">
        <v>818.95999999999981</v>
      </c>
      <c r="I8" s="12">
        <v>0</v>
      </c>
      <c r="J8" s="13">
        <f t="shared" si="0"/>
        <v>34903.81</v>
      </c>
      <c r="O8" s="14"/>
    </row>
    <row r="9" spans="1:15">
      <c r="A9" s="15" t="s">
        <v>9</v>
      </c>
      <c r="B9" s="16" t="s">
        <v>10</v>
      </c>
      <c r="C9" s="17">
        <v>486093.95999999996</v>
      </c>
      <c r="D9" s="12"/>
      <c r="E9" s="12">
        <v>49032.81</v>
      </c>
      <c r="F9" s="12"/>
      <c r="G9" s="12">
        <v>3115.8899999999994</v>
      </c>
      <c r="H9" s="12">
        <v>76844.870000000024</v>
      </c>
      <c r="I9" s="12">
        <v>48787.979999999981</v>
      </c>
      <c r="J9" s="13">
        <f t="shared" si="0"/>
        <v>663875.51</v>
      </c>
      <c r="O9" s="14"/>
    </row>
    <row r="10" spans="1:15">
      <c r="A10" s="15" t="s">
        <v>11</v>
      </c>
      <c r="B10" s="16" t="s">
        <v>12</v>
      </c>
      <c r="C10" s="17">
        <v>34359.47</v>
      </c>
      <c r="D10" s="12"/>
      <c r="E10" s="12">
        <v>1291.5999999999999</v>
      </c>
      <c r="F10" s="12"/>
      <c r="G10" s="17">
        <v>371.83</v>
      </c>
      <c r="H10" s="12">
        <v>900.68999999999994</v>
      </c>
      <c r="I10" s="12">
        <v>0</v>
      </c>
      <c r="J10" s="13">
        <f t="shared" si="0"/>
        <v>36923.590000000004</v>
      </c>
      <c r="O10" s="14"/>
    </row>
    <row r="11" spans="1:15">
      <c r="A11" s="15" t="s">
        <v>13</v>
      </c>
      <c r="B11" s="16" t="s">
        <v>14</v>
      </c>
      <c r="C11" s="17">
        <v>51117.899999999994</v>
      </c>
      <c r="D11" s="12"/>
      <c r="E11" s="12">
        <v>0</v>
      </c>
      <c r="F11" s="12"/>
      <c r="G11" s="17">
        <v>0</v>
      </c>
      <c r="H11" s="12">
        <v>59.31</v>
      </c>
      <c r="I11" s="12">
        <v>0</v>
      </c>
      <c r="J11" s="13">
        <f t="shared" si="0"/>
        <v>51177.209999999992</v>
      </c>
      <c r="O11" s="14"/>
    </row>
    <row r="12" spans="1:15" s="59" customFormat="1">
      <c r="A12" s="55" t="s">
        <v>15</v>
      </c>
      <c r="B12" s="56" t="s">
        <v>16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13">
        <f t="shared" si="0"/>
        <v>0</v>
      </c>
      <c r="O12" s="60"/>
    </row>
    <row r="13" spans="1:15" s="59" customFormat="1">
      <c r="A13" s="55" t="s">
        <v>17</v>
      </c>
      <c r="B13" s="56" t="s">
        <v>18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13">
        <f t="shared" si="0"/>
        <v>0</v>
      </c>
      <c r="O13" s="60"/>
    </row>
    <row r="14" spans="1:15">
      <c r="A14" s="15" t="s">
        <v>19</v>
      </c>
      <c r="B14" s="16" t="s">
        <v>20</v>
      </c>
      <c r="C14" s="17">
        <v>75058.84</v>
      </c>
      <c r="D14" s="12"/>
      <c r="E14" s="58">
        <v>10702.36</v>
      </c>
      <c r="F14" s="12"/>
      <c r="G14" s="57">
        <v>446.18999999999994</v>
      </c>
      <c r="H14" s="58">
        <v>40326.87000000001</v>
      </c>
      <c r="I14" s="58">
        <v>55704.069999999992</v>
      </c>
      <c r="J14" s="13">
        <f t="shared" si="0"/>
        <v>182238.33000000002</v>
      </c>
      <c r="O14" s="14"/>
    </row>
    <row r="15" spans="1:15">
      <c r="A15" s="15" t="s">
        <v>21</v>
      </c>
      <c r="B15" s="16" t="s">
        <v>22</v>
      </c>
      <c r="C15" s="17">
        <v>74715.209999999992</v>
      </c>
      <c r="D15" s="12"/>
      <c r="E15" s="58">
        <v>2546.0100000000002</v>
      </c>
      <c r="F15" s="12"/>
      <c r="G15" s="57">
        <v>0</v>
      </c>
      <c r="H15" s="58">
        <v>1101.4600000000003</v>
      </c>
      <c r="I15" s="58">
        <v>0</v>
      </c>
      <c r="J15" s="13">
        <f t="shared" si="0"/>
        <v>78362.679999999993</v>
      </c>
      <c r="O15" s="14"/>
    </row>
    <row r="16" spans="1:15">
      <c r="A16" s="15" t="s">
        <v>23</v>
      </c>
      <c r="B16" s="16" t="s">
        <v>24</v>
      </c>
      <c r="C16" s="17">
        <v>19050.73</v>
      </c>
      <c r="D16" s="12"/>
      <c r="E16" s="12">
        <v>941.34999999999991</v>
      </c>
      <c r="F16" s="12"/>
      <c r="G16" s="17">
        <v>0</v>
      </c>
      <c r="H16" s="12">
        <v>920.24</v>
      </c>
      <c r="I16" s="12">
        <v>37963.4</v>
      </c>
      <c r="J16" s="13">
        <f t="shared" si="0"/>
        <v>58875.72</v>
      </c>
      <c r="O16" s="14"/>
    </row>
    <row r="17" spans="1:15">
      <c r="A17" s="15" t="s">
        <v>25</v>
      </c>
      <c r="B17" s="16" t="s">
        <v>26</v>
      </c>
      <c r="C17" s="17">
        <v>105038.79</v>
      </c>
      <c r="D17" s="12"/>
      <c r="E17" s="12">
        <v>10966.150000000001</v>
      </c>
      <c r="F17" s="12"/>
      <c r="G17" s="17">
        <v>1717.8700000000001</v>
      </c>
      <c r="H17" s="12">
        <v>1631.2800000000009</v>
      </c>
      <c r="I17" s="12">
        <v>11203.52</v>
      </c>
      <c r="J17" s="13">
        <f t="shared" si="0"/>
        <v>130557.61</v>
      </c>
      <c r="O17" s="14"/>
    </row>
    <row r="18" spans="1:15">
      <c r="A18" s="15" t="s">
        <v>27</v>
      </c>
      <c r="B18" s="16" t="s">
        <v>28</v>
      </c>
      <c r="C18" s="17">
        <v>44032.130000000005</v>
      </c>
      <c r="D18" s="12"/>
      <c r="E18" s="12">
        <v>4102.0599999999995</v>
      </c>
      <c r="F18" s="12"/>
      <c r="G18" s="17">
        <v>297.45999999999998</v>
      </c>
      <c r="H18" s="12">
        <v>4441.67</v>
      </c>
      <c r="I18" s="12">
        <v>5363.98</v>
      </c>
      <c r="J18" s="13">
        <f t="shared" si="0"/>
        <v>58237.3</v>
      </c>
      <c r="O18" s="14"/>
    </row>
    <row r="19" spans="1:15">
      <c r="A19" s="15" t="s">
        <v>29</v>
      </c>
      <c r="B19" s="16" t="s">
        <v>30</v>
      </c>
      <c r="C19" s="17">
        <v>28718.79</v>
      </c>
      <c r="D19" s="12"/>
      <c r="E19" s="12">
        <v>903.01</v>
      </c>
      <c r="F19" s="12"/>
      <c r="G19" s="17">
        <v>0</v>
      </c>
      <c r="H19" s="12">
        <v>514.38999999999987</v>
      </c>
      <c r="I19" s="12">
        <v>0</v>
      </c>
      <c r="J19" s="13">
        <f t="shared" si="0"/>
        <v>30136.19</v>
      </c>
      <c r="O19" s="14"/>
    </row>
    <row r="20" spans="1:15">
      <c r="A20" s="15" t="s">
        <v>31</v>
      </c>
      <c r="B20" s="16" t="s">
        <v>32</v>
      </c>
      <c r="C20" s="17">
        <v>250185.5</v>
      </c>
      <c r="D20" s="12"/>
      <c r="E20" s="12">
        <v>17125.439999999999</v>
      </c>
      <c r="F20" s="12"/>
      <c r="G20" s="17">
        <v>388.18</v>
      </c>
      <c r="H20" s="12">
        <v>35712.339999999997</v>
      </c>
      <c r="I20" s="12">
        <v>69499.300000000017</v>
      </c>
      <c r="J20" s="13">
        <f t="shared" si="0"/>
        <v>372910.76</v>
      </c>
      <c r="O20" s="14"/>
    </row>
    <row r="21" spans="1:15">
      <c r="A21" s="15" t="s">
        <v>33</v>
      </c>
      <c r="B21" s="16" t="s">
        <v>34</v>
      </c>
      <c r="C21" s="17">
        <v>2451752.2200000007</v>
      </c>
      <c r="D21" s="12"/>
      <c r="E21" s="17">
        <v>338030.09</v>
      </c>
      <c r="F21" s="12"/>
      <c r="G21" s="17">
        <v>18181.490000000009</v>
      </c>
      <c r="H21" s="12">
        <v>1179788.940000013</v>
      </c>
      <c r="I21" s="12">
        <v>1778463.79</v>
      </c>
      <c r="J21" s="13">
        <f t="shared" si="0"/>
        <v>5766216.5300000142</v>
      </c>
      <c r="O21" s="14"/>
    </row>
    <row r="22" spans="1:15">
      <c r="A22" s="15" t="s">
        <v>35</v>
      </c>
      <c r="B22" s="16" t="s">
        <v>36</v>
      </c>
      <c r="C22" s="17">
        <v>140919.10999999999</v>
      </c>
      <c r="D22" s="12"/>
      <c r="E22" s="17">
        <v>18980.64</v>
      </c>
      <c r="F22" s="12"/>
      <c r="G22" s="17">
        <v>4507.2699999999986</v>
      </c>
      <c r="H22" s="12">
        <v>4122.32</v>
      </c>
      <c r="I22" s="12">
        <v>278.21000000000004</v>
      </c>
      <c r="J22" s="13">
        <f t="shared" si="0"/>
        <v>168807.55</v>
      </c>
      <c r="O22" s="14"/>
    </row>
    <row r="23" spans="1:15">
      <c r="A23" s="15" t="s">
        <v>37</v>
      </c>
      <c r="B23" s="16" t="s">
        <v>38</v>
      </c>
      <c r="C23" s="17">
        <v>46368.37000000001</v>
      </c>
      <c r="D23" s="12"/>
      <c r="E23" s="17">
        <v>3394.03</v>
      </c>
      <c r="F23" s="12"/>
      <c r="G23" s="17">
        <v>0</v>
      </c>
      <c r="H23" s="17">
        <v>2916.2400000000002</v>
      </c>
      <c r="I23" s="17">
        <v>0</v>
      </c>
      <c r="J23" s="13">
        <f t="shared" si="0"/>
        <v>52678.640000000007</v>
      </c>
      <c r="O23" s="14"/>
    </row>
    <row r="24" spans="1:15">
      <c r="A24" s="15" t="s">
        <v>39</v>
      </c>
      <c r="B24" s="16" t="s">
        <v>40</v>
      </c>
      <c r="C24" s="17">
        <v>52291.199999999997</v>
      </c>
      <c r="D24" s="12"/>
      <c r="E24" s="17">
        <v>3401.64</v>
      </c>
      <c r="F24" s="12"/>
      <c r="G24" s="17">
        <v>605.95999999999992</v>
      </c>
      <c r="H24" s="17">
        <v>2894.1499999999996</v>
      </c>
      <c r="I24" s="17">
        <v>1276.0699999999997</v>
      </c>
      <c r="J24" s="13">
        <f t="shared" si="0"/>
        <v>60469.02</v>
      </c>
      <c r="O24" s="14"/>
    </row>
    <row r="25" spans="1:15">
      <c r="A25" s="15" t="s">
        <v>41</v>
      </c>
      <c r="B25" s="16" t="s">
        <v>42</v>
      </c>
      <c r="C25" s="17">
        <v>30157.879999999997</v>
      </c>
      <c r="D25" s="12"/>
      <c r="E25" s="17">
        <v>1944.11</v>
      </c>
      <c r="F25" s="12"/>
      <c r="G25" s="17">
        <v>0</v>
      </c>
      <c r="H25" s="17">
        <v>115.28999999999999</v>
      </c>
      <c r="I25" s="17">
        <v>3679.94</v>
      </c>
      <c r="J25" s="13">
        <f t="shared" si="0"/>
        <v>35897.22</v>
      </c>
      <c r="O25" s="14"/>
    </row>
    <row r="26" spans="1:15">
      <c r="A26" s="15" t="s">
        <v>43</v>
      </c>
      <c r="B26" s="16" t="s">
        <v>44</v>
      </c>
      <c r="C26" s="17">
        <v>33141.64</v>
      </c>
      <c r="D26" s="12"/>
      <c r="E26" s="17">
        <v>1413.09</v>
      </c>
      <c r="F26" s="12"/>
      <c r="G26" s="17">
        <v>148.72999999999999</v>
      </c>
      <c r="H26" s="17">
        <v>3616.32</v>
      </c>
      <c r="I26" s="17">
        <v>2561.77</v>
      </c>
      <c r="J26" s="13">
        <f t="shared" si="0"/>
        <v>40881.549999999996</v>
      </c>
      <c r="O26" s="14"/>
    </row>
    <row r="27" spans="1:15">
      <c r="A27" s="15" t="s">
        <v>45</v>
      </c>
      <c r="B27" s="16" t="s">
        <v>46</v>
      </c>
      <c r="C27" s="17">
        <v>149843.61000000002</v>
      </c>
      <c r="D27" s="12"/>
      <c r="E27" s="17">
        <v>17820.21</v>
      </c>
      <c r="F27" s="12"/>
      <c r="G27" s="17">
        <v>1617.6</v>
      </c>
      <c r="H27" s="17">
        <v>16556.410000000007</v>
      </c>
      <c r="I27" s="17">
        <v>14884.120000000003</v>
      </c>
      <c r="J27" s="13">
        <f t="shared" si="0"/>
        <v>200721.95</v>
      </c>
      <c r="O27" s="14"/>
    </row>
    <row r="28" spans="1:15">
      <c r="A28" s="15" t="s">
        <v>47</v>
      </c>
      <c r="B28" s="16" t="s">
        <v>48</v>
      </c>
      <c r="C28" s="17">
        <v>213608.59999999998</v>
      </c>
      <c r="D28" s="12"/>
      <c r="E28" s="17">
        <v>25602.940000000002</v>
      </c>
      <c r="F28" s="12"/>
      <c r="G28" s="17">
        <v>1168.25</v>
      </c>
      <c r="H28" s="17">
        <v>45398.95</v>
      </c>
      <c r="I28" s="17">
        <v>24691.449999999997</v>
      </c>
      <c r="J28" s="13">
        <f t="shared" si="0"/>
        <v>310470.19</v>
      </c>
      <c r="O28" s="14"/>
    </row>
    <row r="29" spans="1:15">
      <c r="A29" s="15" t="s">
        <v>49</v>
      </c>
      <c r="B29" s="16" t="s">
        <v>50</v>
      </c>
      <c r="C29" s="17">
        <v>49524.75</v>
      </c>
      <c r="D29" s="12"/>
      <c r="E29" s="17">
        <v>5401.5</v>
      </c>
      <c r="F29" s="12"/>
      <c r="G29" s="17">
        <v>2231.5300000000002</v>
      </c>
      <c r="H29" s="17">
        <v>1414.1</v>
      </c>
      <c r="I29" s="17">
        <v>0</v>
      </c>
      <c r="J29" s="13">
        <f t="shared" si="0"/>
        <v>58571.88</v>
      </c>
      <c r="O29" s="14"/>
    </row>
    <row r="30" spans="1:15">
      <c r="A30" s="15" t="s">
        <v>51</v>
      </c>
      <c r="B30" s="16" t="s">
        <v>52</v>
      </c>
      <c r="C30" s="17">
        <v>768143.15</v>
      </c>
      <c r="D30" s="12"/>
      <c r="E30" s="17">
        <v>100171.72000000002</v>
      </c>
      <c r="F30" s="12"/>
      <c r="G30" s="17">
        <v>5474.8899999999976</v>
      </c>
      <c r="H30" s="17">
        <v>278760.87999999837</v>
      </c>
      <c r="I30" s="17">
        <v>935531.39</v>
      </c>
      <c r="J30" s="13">
        <f t="shared" si="0"/>
        <v>2088082.0299999984</v>
      </c>
      <c r="O30" s="14"/>
    </row>
    <row r="31" spans="1:15">
      <c r="A31" s="15" t="s">
        <v>53</v>
      </c>
      <c r="B31" s="16" t="s">
        <v>54</v>
      </c>
      <c r="C31" s="17">
        <v>102261.20999999999</v>
      </c>
      <c r="D31" s="12"/>
      <c r="E31" s="17">
        <v>9201.2000000000007</v>
      </c>
      <c r="F31" s="12"/>
      <c r="G31" s="17">
        <v>475.05000000000007</v>
      </c>
      <c r="H31" s="17">
        <v>13878.270000000004</v>
      </c>
      <c r="I31" s="17">
        <v>48129.38</v>
      </c>
      <c r="J31" s="13">
        <f t="shared" si="0"/>
        <v>173945.11</v>
      </c>
      <c r="O31" s="14"/>
    </row>
    <row r="32" spans="1:15">
      <c r="A32" s="15" t="s">
        <v>55</v>
      </c>
      <c r="B32" s="16" t="s">
        <v>56</v>
      </c>
      <c r="C32" s="17">
        <v>323799.15000000002</v>
      </c>
      <c r="D32" s="12"/>
      <c r="E32" s="17">
        <v>40014.899999999994</v>
      </c>
      <c r="F32" s="12"/>
      <c r="G32" s="17">
        <v>2799.9300000000003</v>
      </c>
      <c r="H32" s="17">
        <v>17248.860000000008</v>
      </c>
      <c r="I32" s="17">
        <v>4458.119999999999</v>
      </c>
      <c r="J32" s="13">
        <f t="shared" si="0"/>
        <v>388320.96</v>
      </c>
      <c r="O32" s="14"/>
    </row>
    <row r="33" spans="1:15">
      <c r="A33" s="15" t="s">
        <v>57</v>
      </c>
      <c r="B33" s="16" t="s">
        <v>58</v>
      </c>
      <c r="C33" s="17">
        <v>107061.89</v>
      </c>
      <c r="D33" s="12"/>
      <c r="E33" s="17">
        <v>13558.059999999998</v>
      </c>
      <c r="F33" s="12"/>
      <c r="G33" s="17">
        <v>776.77</v>
      </c>
      <c r="H33" s="17">
        <v>15564.210000000003</v>
      </c>
      <c r="I33" s="17">
        <v>24979.179999999997</v>
      </c>
      <c r="J33" s="13">
        <f t="shared" si="0"/>
        <v>161940.10999999999</v>
      </c>
      <c r="O33" s="14"/>
    </row>
    <row r="34" spans="1:15">
      <c r="A34" s="15" t="s">
        <v>59</v>
      </c>
      <c r="B34" s="16" t="s">
        <v>60</v>
      </c>
      <c r="C34" s="17">
        <v>49678.39</v>
      </c>
      <c r="D34" s="12"/>
      <c r="E34" s="17">
        <v>1072.98</v>
      </c>
      <c r="F34" s="12"/>
      <c r="G34" s="17">
        <v>445.08999999999992</v>
      </c>
      <c r="H34" s="17">
        <v>512.81000000000006</v>
      </c>
      <c r="I34" s="17">
        <v>0</v>
      </c>
      <c r="J34" s="13">
        <f t="shared" si="0"/>
        <v>51709.27</v>
      </c>
      <c r="O34" s="14"/>
    </row>
    <row r="35" spans="1:15">
      <c r="A35" s="15" t="s">
        <v>61</v>
      </c>
      <c r="B35" s="16" t="s">
        <v>62</v>
      </c>
      <c r="C35" s="17">
        <v>135457.83000000002</v>
      </c>
      <c r="D35" s="12"/>
      <c r="E35" s="17">
        <v>28122.489999999998</v>
      </c>
      <c r="F35" s="12"/>
      <c r="G35" s="17">
        <v>772.44</v>
      </c>
      <c r="H35" s="17">
        <v>18228.240000000002</v>
      </c>
      <c r="I35" s="17">
        <v>23555.390000000003</v>
      </c>
      <c r="J35" s="13">
        <f t="shared" si="0"/>
        <v>206136.39</v>
      </c>
      <c r="O35" s="14"/>
    </row>
    <row r="36" spans="1:15">
      <c r="A36" s="15" t="s">
        <v>63</v>
      </c>
      <c r="B36" s="16" t="s">
        <v>64</v>
      </c>
      <c r="C36" s="17">
        <v>39080.78</v>
      </c>
      <c r="D36" s="12"/>
      <c r="E36" s="17">
        <v>5489.86</v>
      </c>
      <c r="F36" s="12"/>
      <c r="G36" s="17">
        <v>1784.44</v>
      </c>
      <c r="H36" s="17">
        <v>1246.2599999999995</v>
      </c>
      <c r="I36" s="17">
        <v>0</v>
      </c>
      <c r="J36" s="13">
        <f t="shared" si="0"/>
        <v>47601.340000000004</v>
      </c>
      <c r="O36" s="14"/>
    </row>
    <row r="37" spans="1:15">
      <c r="A37" s="15" t="s">
        <v>65</v>
      </c>
      <c r="B37" s="16" t="s">
        <v>66</v>
      </c>
      <c r="C37" s="17">
        <v>35083.83</v>
      </c>
      <c r="D37" s="12"/>
      <c r="E37" s="17">
        <v>3682.3</v>
      </c>
      <c r="F37" s="12"/>
      <c r="G37" s="17">
        <v>1063.19</v>
      </c>
      <c r="H37" s="17">
        <v>399.94</v>
      </c>
      <c r="I37" s="17">
        <v>0</v>
      </c>
      <c r="J37" s="13">
        <f t="shared" si="0"/>
        <v>40229.260000000009</v>
      </c>
      <c r="O37" s="14"/>
    </row>
    <row r="38" spans="1:15" s="59" customFormat="1">
      <c r="A38" s="55" t="s">
        <v>67</v>
      </c>
      <c r="B38" s="56" t="s">
        <v>68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13">
        <f t="shared" si="0"/>
        <v>0</v>
      </c>
      <c r="O38" s="60"/>
    </row>
    <row r="39" spans="1:15">
      <c r="A39" s="15" t="s">
        <v>69</v>
      </c>
      <c r="B39" s="16" t="s">
        <v>70</v>
      </c>
      <c r="C39" s="17">
        <v>4783.7299999999996</v>
      </c>
      <c r="D39" s="17"/>
      <c r="E39" s="17">
        <v>0</v>
      </c>
      <c r="F39" s="12"/>
      <c r="G39" s="17">
        <v>0</v>
      </c>
      <c r="H39" s="17">
        <v>16.95</v>
      </c>
      <c r="I39" s="17">
        <v>0</v>
      </c>
      <c r="J39" s="13">
        <f t="shared" si="0"/>
        <v>4800.6799999999994</v>
      </c>
      <c r="O39" s="14"/>
    </row>
    <row r="40" spans="1:15">
      <c r="A40" s="15" t="s">
        <v>71</v>
      </c>
      <c r="B40" s="16" t="s">
        <v>72</v>
      </c>
      <c r="C40" s="17">
        <v>439523</v>
      </c>
      <c r="D40" s="12"/>
      <c r="E40" s="17">
        <v>57510.2</v>
      </c>
      <c r="F40" s="12"/>
      <c r="G40" s="17">
        <v>2771.72</v>
      </c>
      <c r="H40" s="17">
        <v>60654.849999999948</v>
      </c>
      <c r="I40" s="17">
        <v>53878.459999999992</v>
      </c>
      <c r="J40" s="13">
        <f t="shared" si="0"/>
        <v>614338.22999999986</v>
      </c>
      <c r="O40" s="14"/>
    </row>
    <row r="41" spans="1:15">
      <c r="A41" s="15" t="s">
        <v>73</v>
      </c>
      <c r="B41" s="16" t="s">
        <v>74</v>
      </c>
      <c r="C41" s="17">
        <v>363836.66</v>
      </c>
      <c r="D41" s="12"/>
      <c r="E41" s="57">
        <v>78405.560000000012</v>
      </c>
      <c r="F41" s="12"/>
      <c r="G41" s="57">
        <v>3573.8199999999993</v>
      </c>
      <c r="H41" s="57">
        <v>129475.50999999967</v>
      </c>
      <c r="I41" s="57">
        <v>112966.29</v>
      </c>
      <c r="J41" s="13">
        <f t="shared" si="0"/>
        <v>688257.83999999973</v>
      </c>
      <c r="O41" s="14"/>
    </row>
    <row r="42" spans="1:15">
      <c r="A42" s="15" t="s">
        <v>75</v>
      </c>
      <c r="B42" s="16" t="s">
        <v>76</v>
      </c>
      <c r="C42" s="17">
        <v>11572.029999999999</v>
      </c>
      <c r="D42" s="12"/>
      <c r="E42" s="17">
        <v>232</v>
      </c>
      <c r="F42" s="12"/>
      <c r="G42" s="17">
        <v>0</v>
      </c>
      <c r="H42" s="17">
        <v>0</v>
      </c>
      <c r="I42" s="17">
        <v>0</v>
      </c>
      <c r="J42" s="13">
        <f t="shared" si="0"/>
        <v>11804.029999999999</v>
      </c>
      <c r="O42" s="14"/>
    </row>
    <row r="43" spans="1:15">
      <c r="A43" s="15" t="s">
        <v>77</v>
      </c>
      <c r="B43" s="16" t="s">
        <v>78</v>
      </c>
      <c r="C43" s="17">
        <v>287137.19</v>
      </c>
      <c r="D43" s="12"/>
      <c r="E43" s="17">
        <v>32470.649999999998</v>
      </c>
      <c r="F43" s="12"/>
      <c r="G43" s="17">
        <v>2279.9299999999998</v>
      </c>
      <c r="H43" s="17">
        <v>46937.890000000036</v>
      </c>
      <c r="I43" s="17">
        <v>267725.61000000004</v>
      </c>
      <c r="J43" s="13">
        <f t="shared" si="0"/>
        <v>636551.27</v>
      </c>
      <c r="O43" s="14"/>
    </row>
    <row r="44" spans="1:15">
      <c r="A44" s="15" t="s">
        <v>79</v>
      </c>
      <c r="B44" s="16" t="s">
        <v>80</v>
      </c>
      <c r="C44" s="17">
        <v>84975.56</v>
      </c>
      <c r="D44" s="12"/>
      <c r="E44" s="17">
        <v>9339.99</v>
      </c>
      <c r="F44" s="12"/>
      <c r="G44" s="17">
        <v>775.93</v>
      </c>
      <c r="H44" s="17">
        <v>29150.209999999995</v>
      </c>
      <c r="I44" s="17">
        <v>17837.280000000002</v>
      </c>
      <c r="J44" s="13">
        <f t="shared" si="0"/>
        <v>142078.97</v>
      </c>
      <c r="O44" s="14"/>
    </row>
    <row r="45" spans="1:15">
      <c r="A45" s="15" t="s">
        <v>81</v>
      </c>
      <c r="B45" s="16" t="s">
        <v>82</v>
      </c>
      <c r="C45" s="17">
        <v>20888.890000000003</v>
      </c>
      <c r="D45" s="12"/>
      <c r="E45" s="17">
        <v>3460.95</v>
      </c>
      <c r="F45" s="12"/>
      <c r="G45" s="17">
        <v>594.91999999999996</v>
      </c>
      <c r="H45" s="17">
        <v>1454.02</v>
      </c>
      <c r="I45" s="17">
        <v>0</v>
      </c>
      <c r="J45" s="13">
        <f t="shared" si="0"/>
        <v>26398.780000000002</v>
      </c>
      <c r="O45" s="14"/>
    </row>
    <row r="46" spans="1:15">
      <c r="A46" s="18" t="s">
        <v>83</v>
      </c>
      <c r="B46" s="19" t="s">
        <v>84</v>
      </c>
      <c r="C46" s="17">
        <v>34166.990000000005</v>
      </c>
      <c r="D46" s="12"/>
      <c r="E46" s="17">
        <v>3390.8500000000004</v>
      </c>
      <c r="F46" s="12"/>
      <c r="G46" s="12">
        <v>74.37</v>
      </c>
      <c r="H46" s="17">
        <v>1875.8399999999997</v>
      </c>
      <c r="I46" s="17">
        <v>0</v>
      </c>
      <c r="J46" s="13">
        <f t="shared" si="0"/>
        <v>39508.050000000003</v>
      </c>
      <c r="O46" s="14"/>
    </row>
    <row r="47" spans="1:15">
      <c r="A47" s="18" t="s">
        <v>85</v>
      </c>
      <c r="B47" s="19" t="s">
        <v>86</v>
      </c>
      <c r="C47" s="17">
        <v>2478.89</v>
      </c>
      <c r="D47" s="12"/>
      <c r="E47" s="17">
        <v>0</v>
      </c>
      <c r="F47" s="12"/>
      <c r="G47" s="12">
        <v>0</v>
      </c>
      <c r="H47" s="17">
        <v>0</v>
      </c>
      <c r="I47" s="17">
        <v>0</v>
      </c>
      <c r="J47" s="13">
        <f t="shared" si="0"/>
        <v>2478.89</v>
      </c>
      <c r="O47" s="14"/>
    </row>
    <row r="48" spans="1:15">
      <c r="A48" s="18" t="s">
        <v>87</v>
      </c>
      <c r="B48" s="19" t="s">
        <v>88</v>
      </c>
      <c r="C48" s="20">
        <v>6314.8600000000006</v>
      </c>
      <c r="D48" s="12"/>
      <c r="E48" s="17">
        <v>759.5</v>
      </c>
      <c r="F48" s="12"/>
      <c r="G48" s="12">
        <v>464</v>
      </c>
      <c r="H48" s="17">
        <v>209.01999999999998</v>
      </c>
      <c r="I48" s="17">
        <v>50.090000000000032</v>
      </c>
      <c r="J48" s="13">
        <f t="shared" si="0"/>
        <v>7797.4700000000012</v>
      </c>
      <c r="O48" s="14"/>
    </row>
    <row r="49" spans="1:15">
      <c r="A49" s="18" t="s">
        <v>89</v>
      </c>
      <c r="B49" s="19" t="s">
        <v>90</v>
      </c>
      <c r="C49" s="20">
        <v>27240.080000000002</v>
      </c>
      <c r="D49" s="12"/>
      <c r="E49" s="17">
        <v>2854.5</v>
      </c>
      <c r="F49" s="12"/>
      <c r="G49" s="12">
        <v>233.72</v>
      </c>
      <c r="H49" s="17">
        <v>416.65999999999997</v>
      </c>
      <c r="I49" s="17">
        <v>0</v>
      </c>
      <c r="J49" s="13">
        <f t="shared" si="0"/>
        <v>30744.960000000003</v>
      </c>
      <c r="O49" s="14"/>
    </row>
    <row r="50" spans="1:15">
      <c r="A50" s="18" t="s">
        <v>91</v>
      </c>
      <c r="B50" s="19" t="s">
        <v>92</v>
      </c>
      <c r="C50" s="20">
        <v>112168.6</v>
      </c>
      <c r="D50" s="12"/>
      <c r="E50" s="17">
        <v>1416.7</v>
      </c>
      <c r="F50" s="12"/>
      <c r="G50" s="12">
        <v>0</v>
      </c>
      <c r="H50" s="17">
        <v>66.67</v>
      </c>
      <c r="I50" s="17">
        <v>10469.01</v>
      </c>
      <c r="J50" s="13">
        <f t="shared" si="0"/>
        <v>124120.98</v>
      </c>
      <c r="O50" s="14"/>
    </row>
    <row r="51" spans="1:15">
      <c r="A51" s="21" t="s">
        <v>93</v>
      </c>
      <c r="B51" s="22" t="s">
        <v>94</v>
      </c>
      <c r="C51" s="20">
        <v>17395.72</v>
      </c>
      <c r="D51" s="12"/>
      <c r="E51" s="17">
        <v>148.72999999999999</v>
      </c>
      <c r="F51" s="12"/>
      <c r="G51" s="12">
        <v>0</v>
      </c>
      <c r="H51" s="17">
        <v>1003.6599999999999</v>
      </c>
      <c r="I51" s="17">
        <v>0</v>
      </c>
      <c r="J51" s="13">
        <f t="shared" si="0"/>
        <v>18548.11</v>
      </c>
      <c r="O51" s="14"/>
    </row>
    <row r="52" spans="1:15">
      <c r="A52" s="21" t="s">
        <v>95</v>
      </c>
      <c r="B52" s="23" t="s">
        <v>96</v>
      </c>
      <c r="C52" s="20">
        <v>39484.449999999997</v>
      </c>
      <c r="D52" s="12"/>
      <c r="E52" s="17">
        <v>15032.7</v>
      </c>
      <c r="F52" s="12"/>
      <c r="G52" s="12">
        <v>0</v>
      </c>
      <c r="H52" s="17">
        <v>1181.2999999999997</v>
      </c>
      <c r="I52" s="17">
        <v>2480.94</v>
      </c>
      <c r="J52" s="13">
        <f t="shared" si="0"/>
        <v>58179.39</v>
      </c>
      <c r="O52" s="14"/>
    </row>
    <row r="53" spans="1:15">
      <c r="A53" s="18" t="s">
        <v>97</v>
      </c>
      <c r="B53" s="19" t="s">
        <v>98</v>
      </c>
      <c r="C53" s="20">
        <v>29938.360000000004</v>
      </c>
      <c r="D53" s="12"/>
      <c r="E53" s="17">
        <v>2820.64</v>
      </c>
      <c r="F53" s="12"/>
      <c r="G53" s="12">
        <v>148.72999999999999</v>
      </c>
      <c r="H53" s="17">
        <v>921.98999999999978</v>
      </c>
      <c r="I53" s="17">
        <v>1053.03</v>
      </c>
      <c r="J53" s="13">
        <f t="shared" si="0"/>
        <v>34882.75</v>
      </c>
      <c r="O53" s="14"/>
    </row>
    <row r="54" spans="1:15">
      <c r="A54" s="18" t="s">
        <v>99</v>
      </c>
      <c r="B54" s="19" t="s">
        <v>100</v>
      </c>
      <c r="C54" s="20">
        <v>79588.609999999986</v>
      </c>
      <c r="D54" s="12"/>
      <c r="E54" s="17">
        <v>6126.5</v>
      </c>
      <c r="F54" s="12"/>
      <c r="G54" s="12">
        <v>304.16999999999996</v>
      </c>
      <c r="H54" s="17">
        <v>9970.5700000000033</v>
      </c>
      <c r="I54" s="17">
        <v>29618.069999999996</v>
      </c>
      <c r="J54" s="13">
        <f t="shared" si="0"/>
        <v>125607.91999999998</v>
      </c>
      <c r="O54" s="14"/>
    </row>
    <row r="55" spans="1:15">
      <c r="A55" s="18" t="s">
        <v>101</v>
      </c>
      <c r="B55" s="19" t="s">
        <v>102</v>
      </c>
      <c r="C55" s="20">
        <v>1956.58</v>
      </c>
      <c r="D55" s="12"/>
      <c r="E55" s="17">
        <v>0</v>
      </c>
      <c r="F55" s="12"/>
      <c r="G55" s="12">
        <v>0</v>
      </c>
      <c r="H55" s="17">
        <v>7187.28</v>
      </c>
      <c r="I55" s="17">
        <v>0</v>
      </c>
      <c r="J55" s="13">
        <f t="shared" si="0"/>
        <v>9143.86</v>
      </c>
      <c r="O55" s="14"/>
    </row>
    <row r="56" spans="1:15">
      <c r="A56" s="18" t="s">
        <v>103</v>
      </c>
      <c r="B56" s="19" t="s">
        <v>104</v>
      </c>
      <c r="C56" s="20">
        <v>23402.059999999998</v>
      </c>
      <c r="D56" s="12"/>
      <c r="E56" s="17">
        <v>754.27</v>
      </c>
      <c r="F56" s="12"/>
      <c r="G56" s="12">
        <v>474.63</v>
      </c>
      <c r="H56" s="17">
        <v>108.50999999999999</v>
      </c>
      <c r="I56" s="17">
        <v>0</v>
      </c>
      <c r="J56" s="13">
        <f t="shared" si="0"/>
        <v>24739.469999999998</v>
      </c>
      <c r="O56" s="14"/>
    </row>
    <row r="57" spans="1:15">
      <c r="A57" s="24" t="s">
        <v>105</v>
      </c>
      <c r="B57" s="25" t="s">
        <v>106</v>
      </c>
      <c r="C57" s="20">
        <v>26571.180000000004</v>
      </c>
      <c r="D57" s="12"/>
      <c r="E57" s="17">
        <v>5885.0599999999995</v>
      </c>
      <c r="F57" s="12"/>
      <c r="G57" s="12">
        <v>932.21</v>
      </c>
      <c r="H57" s="17">
        <v>4337.43</v>
      </c>
      <c r="I57" s="17">
        <v>4137.74</v>
      </c>
      <c r="J57" s="13">
        <f t="shared" si="0"/>
        <v>41863.620000000003</v>
      </c>
      <c r="O57" s="14"/>
    </row>
    <row r="58" spans="1:15">
      <c r="A58" s="24" t="s">
        <v>107</v>
      </c>
      <c r="B58" s="23" t="s">
        <v>108</v>
      </c>
      <c r="C58" s="20">
        <v>12380.2</v>
      </c>
      <c r="D58" s="12"/>
      <c r="E58" s="17">
        <v>605.96</v>
      </c>
      <c r="F58" s="12"/>
      <c r="G58" s="12">
        <v>0</v>
      </c>
      <c r="H58" s="17">
        <v>212.91</v>
      </c>
      <c r="I58" s="17">
        <v>949.53000000000009</v>
      </c>
      <c r="J58" s="13">
        <f t="shared" si="0"/>
        <v>14148.6</v>
      </c>
      <c r="O58" s="14"/>
    </row>
    <row r="59" spans="1:15">
      <c r="A59" s="26" t="s">
        <v>109</v>
      </c>
      <c r="B59" s="27" t="s">
        <v>110</v>
      </c>
      <c r="C59" s="20">
        <v>244597.53</v>
      </c>
      <c r="D59" s="12"/>
      <c r="E59" s="17">
        <v>21643.91</v>
      </c>
      <c r="F59" s="12"/>
      <c r="G59" s="12">
        <v>1513.94</v>
      </c>
      <c r="H59" s="17">
        <v>15332.300000000001</v>
      </c>
      <c r="I59" s="17">
        <v>14527.020000000002</v>
      </c>
      <c r="J59" s="13">
        <f t="shared" si="0"/>
        <v>297614.7</v>
      </c>
      <c r="O59" s="14"/>
    </row>
    <row r="60" spans="1:15">
      <c r="A60" s="28" t="s">
        <v>111</v>
      </c>
      <c r="B60" s="29" t="s">
        <v>112</v>
      </c>
      <c r="C60" s="20">
        <v>28101.829999999998</v>
      </c>
      <c r="D60" s="12"/>
      <c r="E60" s="17">
        <v>3329.71</v>
      </c>
      <c r="F60" s="12"/>
      <c r="G60" s="12">
        <v>383.84999999999997</v>
      </c>
      <c r="H60" s="17">
        <v>1339.7099999999996</v>
      </c>
      <c r="I60" s="17">
        <v>1312.1599999999999</v>
      </c>
      <c r="J60" s="13">
        <f t="shared" si="0"/>
        <v>34467.259999999995</v>
      </c>
      <c r="O60" s="14"/>
    </row>
    <row r="61" spans="1:15">
      <c r="A61" s="30" t="s">
        <v>113</v>
      </c>
      <c r="B61" s="27" t="s">
        <v>114</v>
      </c>
      <c r="C61" s="20">
        <v>94656.67</v>
      </c>
      <c r="D61" s="12"/>
      <c r="E61" s="17">
        <v>15303.52</v>
      </c>
      <c r="F61" s="12"/>
      <c r="G61" s="12">
        <v>2605.9199999999996</v>
      </c>
      <c r="H61" s="17">
        <v>16017.960000000001</v>
      </c>
      <c r="I61" s="17">
        <v>6568.7500000000018</v>
      </c>
      <c r="J61" s="13">
        <f t="shared" si="0"/>
        <v>135152.82</v>
      </c>
      <c r="O61" s="14"/>
    </row>
    <row r="62" spans="1:15">
      <c r="A62" s="16" t="s">
        <v>115</v>
      </c>
      <c r="B62" s="27" t="s">
        <v>116</v>
      </c>
      <c r="C62" s="20">
        <v>23034.22</v>
      </c>
      <c r="D62" s="12"/>
      <c r="E62" s="17">
        <v>4878.17</v>
      </c>
      <c r="F62" s="12"/>
      <c r="G62" s="12">
        <v>305.42999999999995</v>
      </c>
      <c r="H62" s="17">
        <v>6508.3</v>
      </c>
      <c r="I62" s="17">
        <v>14000.630000000001</v>
      </c>
      <c r="J62" s="13">
        <f t="shared" si="0"/>
        <v>48726.75</v>
      </c>
      <c r="O62" s="14"/>
    </row>
    <row r="63" spans="1:15">
      <c r="A63" s="16" t="s">
        <v>117</v>
      </c>
      <c r="B63" s="27" t="s">
        <v>118</v>
      </c>
      <c r="C63" s="17">
        <v>1976.6399999999999</v>
      </c>
      <c r="D63" s="12"/>
      <c r="E63" s="17">
        <v>456.81</v>
      </c>
      <c r="F63" s="12"/>
      <c r="G63" s="12">
        <v>148.74</v>
      </c>
      <c r="H63" s="17">
        <v>0</v>
      </c>
      <c r="I63" s="17">
        <v>0</v>
      </c>
      <c r="J63" s="13">
        <f t="shared" si="0"/>
        <v>2582.1899999999996</v>
      </c>
      <c r="O63" s="14"/>
    </row>
    <row r="64" spans="1:15" s="59" customFormat="1">
      <c r="A64" s="61" t="s">
        <v>119</v>
      </c>
      <c r="B64" s="62" t="s">
        <v>120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13">
        <f t="shared" si="0"/>
        <v>0</v>
      </c>
      <c r="O64" s="60"/>
    </row>
    <row r="65" spans="1:15">
      <c r="A65" s="31" t="s">
        <v>121</v>
      </c>
      <c r="B65" s="27" t="s">
        <v>122</v>
      </c>
      <c r="C65" s="20">
        <v>3114.3399999999997</v>
      </c>
      <c r="D65" s="17"/>
      <c r="E65" s="17">
        <v>0</v>
      </c>
      <c r="F65" s="12"/>
      <c r="G65" s="12">
        <v>0</v>
      </c>
      <c r="H65" s="17">
        <v>0</v>
      </c>
      <c r="I65" s="17">
        <v>0</v>
      </c>
      <c r="J65" s="13">
        <f t="shared" si="0"/>
        <v>3114.3399999999997</v>
      </c>
      <c r="O65" s="14"/>
    </row>
    <row r="66" spans="1:15">
      <c r="A66" s="31" t="s">
        <v>123</v>
      </c>
      <c r="B66" s="27" t="s">
        <v>124</v>
      </c>
      <c r="C66" s="20">
        <v>19325.77</v>
      </c>
      <c r="D66" s="12"/>
      <c r="E66" s="17">
        <v>0</v>
      </c>
      <c r="F66" s="12"/>
      <c r="G66" s="12">
        <v>0</v>
      </c>
      <c r="H66" s="17">
        <v>286.85000000000002</v>
      </c>
      <c r="I66" s="17">
        <v>0</v>
      </c>
      <c r="J66" s="13">
        <f t="shared" si="0"/>
        <v>19612.62</v>
      </c>
      <c r="O66" s="14"/>
    </row>
    <row r="67" spans="1:15">
      <c r="A67" s="31" t="s">
        <v>125</v>
      </c>
      <c r="B67" s="32" t="s">
        <v>126</v>
      </c>
      <c r="C67" s="20">
        <v>20702.48</v>
      </c>
      <c r="D67" s="12"/>
      <c r="E67" s="17">
        <v>2068.5100000000002</v>
      </c>
      <c r="F67" s="12"/>
      <c r="G67" s="12">
        <v>0</v>
      </c>
      <c r="H67" s="17">
        <v>938.93000000000018</v>
      </c>
      <c r="I67" s="17">
        <v>0</v>
      </c>
      <c r="J67" s="13">
        <f t="shared" si="0"/>
        <v>23709.919999999998</v>
      </c>
      <c r="O67" s="14"/>
    </row>
    <row r="68" spans="1:15" ht="15.75" thickBot="1">
      <c r="A68" s="31" t="s">
        <v>127</v>
      </c>
      <c r="B68" s="33" t="s">
        <v>128</v>
      </c>
      <c r="C68" s="20">
        <v>4821.2699999999995</v>
      </c>
      <c r="D68" s="12"/>
      <c r="E68" s="57">
        <v>446.19</v>
      </c>
      <c r="F68" s="17"/>
      <c r="G68" s="58">
        <v>594.91999999999996</v>
      </c>
      <c r="H68" s="57">
        <v>0</v>
      </c>
      <c r="I68" s="57">
        <v>0</v>
      </c>
      <c r="J68" s="13">
        <f t="shared" si="0"/>
        <v>5862.3799999999992</v>
      </c>
      <c r="O68" s="14"/>
    </row>
    <row r="69" spans="1:15" ht="15.75" thickBot="1">
      <c r="A69" s="31" t="s">
        <v>129</v>
      </c>
      <c r="B69" s="33" t="s">
        <v>130</v>
      </c>
      <c r="C69" s="34">
        <v>3959.7999999999997</v>
      </c>
      <c r="D69" s="35"/>
      <c r="E69" s="17">
        <v>635.08000000000004</v>
      </c>
      <c r="F69" s="35"/>
      <c r="G69" s="12">
        <v>0</v>
      </c>
      <c r="H69" s="17">
        <v>698.24</v>
      </c>
      <c r="I69" s="17">
        <v>0</v>
      </c>
      <c r="J69" s="13">
        <f t="shared" si="0"/>
        <v>5293.12</v>
      </c>
      <c r="O69" s="14"/>
    </row>
    <row r="70" spans="1:15" ht="15.75" thickBot="1">
      <c r="A70" s="38"/>
      <c r="B70" s="38" t="s">
        <v>131</v>
      </c>
      <c r="C70" s="51">
        <v>8070568.4499999993</v>
      </c>
      <c r="D70" s="52"/>
      <c r="E70" s="17">
        <v>998380.59</v>
      </c>
      <c r="F70" s="54"/>
      <c r="G70" s="12">
        <v>67406</v>
      </c>
      <c r="H70" s="17">
        <v>2112073.5100000114</v>
      </c>
      <c r="I70" s="17">
        <v>3629853.3800000004</v>
      </c>
      <c r="J70" s="13">
        <f t="shared" si="0"/>
        <v>14878281.930000011</v>
      </c>
      <c r="O70" s="14"/>
    </row>
    <row r="71" spans="1:15">
      <c r="A71" s="1"/>
      <c r="B71" s="1"/>
      <c r="C71" s="2"/>
      <c r="D71" s="1"/>
      <c r="F71" s="2"/>
      <c r="G71" s="2"/>
      <c r="H71" s="2"/>
      <c r="I71" s="2"/>
      <c r="J71" s="3"/>
    </row>
    <row r="72" spans="1:15">
      <c r="A72" s="1"/>
      <c r="B72" s="1"/>
      <c r="C72" s="2"/>
      <c r="D72" s="2"/>
      <c r="F72" s="2"/>
      <c r="G72" s="2"/>
      <c r="H72" s="2"/>
      <c r="I72" s="2"/>
      <c r="J72" s="2"/>
    </row>
    <row r="73" spans="1:15">
      <c r="A73" s="1"/>
      <c r="B73" s="1"/>
      <c r="C73" s="2"/>
      <c r="D73" s="2"/>
      <c r="E73" s="2"/>
      <c r="F73" s="2"/>
      <c r="G73" s="2"/>
      <c r="H73" s="2"/>
      <c r="I73" s="2"/>
      <c r="J73" s="48"/>
    </row>
    <row r="74" spans="1:15">
      <c r="A74" s="1"/>
      <c r="B74" s="1"/>
      <c r="C74" s="2"/>
      <c r="D74" s="2"/>
      <c r="E74" s="2"/>
      <c r="F74" s="2"/>
      <c r="G74" s="2"/>
      <c r="H74" s="2"/>
      <c r="I74" s="2"/>
      <c r="J74" s="3"/>
    </row>
    <row r="75" spans="1:15">
      <c r="A75" s="1"/>
      <c r="B75" s="1"/>
      <c r="C75" s="2"/>
      <c r="D75" s="2"/>
      <c r="E75" s="2"/>
      <c r="F75" s="2"/>
      <c r="G75" s="2"/>
      <c r="H75" s="2"/>
      <c r="I75" s="2" t="s">
        <v>132</v>
      </c>
      <c r="J75" s="3"/>
    </row>
    <row r="76" spans="1:15">
      <c r="E76" s="49"/>
      <c r="I76" s="47" t="s">
        <v>133</v>
      </c>
      <c r="J76" s="48"/>
    </row>
    <row r="78" spans="1:15">
      <c r="D78" s="50"/>
    </row>
    <row r="81" spans="4:4">
      <c r="D81" s="50"/>
    </row>
  </sheetData>
  <mergeCells count="1">
    <mergeCell ref="D4:J4"/>
  </mergeCells>
  <pageMargins left="0.11811023622047245" right="0" top="0" bottom="0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9968D-0706-41CA-A9A4-CAFD892D42C7}">
  <dimension ref="A2:M77"/>
  <sheetViews>
    <sheetView topLeftCell="A49" workbookViewId="0">
      <selection activeCell="H84" sqref="H84"/>
    </sheetView>
  </sheetViews>
  <sheetFormatPr defaultRowHeight="15"/>
  <cols>
    <col min="1" max="1" width="5.140625" customWidth="1"/>
    <col min="2" max="2" width="23.28515625" customWidth="1"/>
    <col min="3" max="3" width="13.7109375" style="47" customWidth="1"/>
    <col min="4" max="4" width="12.5703125" style="47" customWidth="1"/>
    <col min="5" max="5" width="13.28515625" style="47" customWidth="1"/>
    <col min="6" max="6" width="9.5703125" style="47" customWidth="1"/>
    <col min="7" max="7" width="12.5703125" style="47" customWidth="1"/>
    <col min="8" max="8" width="12.140625" style="47" customWidth="1"/>
    <col min="9" max="9" width="12.7109375" style="50" customWidth="1"/>
    <col min="10" max="10" width="17" style="47" customWidth="1"/>
    <col min="11" max="11" width="15.140625" customWidth="1"/>
    <col min="12" max="12" width="11.42578125" customWidth="1"/>
  </cols>
  <sheetData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3"/>
    </row>
    <row r="3" spans="1:11" ht="15.75" thickBot="1">
      <c r="A3" s="1" t="s">
        <v>0</v>
      </c>
      <c r="B3" s="1"/>
      <c r="C3" s="2"/>
      <c r="D3" s="2"/>
      <c r="E3" s="3" t="s">
        <v>169</v>
      </c>
      <c r="F3" s="3"/>
      <c r="G3" s="3"/>
      <c r="H3" s="3"/>
      <c r="I3" s="3"/>
      <c r="J3" s="3"/>
      <c r="K3" s="3"/>
    </row>
    <row r="4" spans="1:11" ht="15.75" thickBot="1">
      <c r="A4" s="4" t="s">
        <v>1</v>
      </c>
      <c r="B4" s="5" t="s">
        <v>2</v>
      </c>
      <c r="C4" s="6"/>
      <c r="D4" s="81"/>
      <c r="E4" s="81"/>
      <c r="F4" s="81"/>
      <c r="G4" s="81"/>
      <c r="H4" s="81"/>
      <c r="I4" s="82"/>
      <c r="J4" s="82"/>
      <c r="K4" s="83"/>
    </row>
    <row r="5" spans="1:11" ht="44.25" customHeight="1" thickBot="1">
      <c r="A5" s="7"/>
      <c r="B5" s="7"/>
      <c r="C5" s="8" t="s">
        <v>170</v>
      </c>
      <c r="D5" s="8" t="s">
        <v>178</v>
      </c>
      <c r="E5" s="9" t="s">
        <v>171</v>
      </c>
      <c r="F5" s="9" t="s">
        <v>177</v>
      </c>
      <c r="G5" s="8" t="s">
        <v>173</v>
      </c>
      <c r="H5" s="9" t="s">
        <v>172</v>
      </c>
      <c r="I5" s="8" t="s">
        <v>174</v>
      </c>
      <c r="J5" s="8" t="s">
        <v>175</v>
      </c>
      <c r="K5" s="8" t="s">
        <v>176</v>
      </c>
    </row>
    <row r="6" spans="1:11">
      <c r="A6" s="10" t="s">
        <v>3</v>
      </c>
      <c r="B6" s="11" t="s">
        <v>4</v>
      </c>
      <c r="C6" s="12">
        <v>11932.82</v>
      </c>
      <c r="D6" s="12">
        <v>1040.8100000000002</v>
      </c>
      <c r="E6" s="12">
        <v>606.79</v>
      </c>
      <c r="F6" s="12"/>
      <c r="G6" s="12">
        <v>237.98</v>
      </c>
      <c r="H6" s="12">
        <v>148.72999999999999</v>
      </c>
      <c r="I6" s="12">
        <v>2966.2300000000005</v>
      </c>
      <c r="J6" s="12">
        <v>1556.9099999999999</v>
      </c>
      <c r="K6" s="13">
        <f>C6+D6+E6+G6+H6+I6+J6+F6</f>
        <v>18490.269999999997</v>
      </c>
    </row>
    <row r="7" spans="1:11">
      <c r="A7" s="15" t="s">
        <v>5</v>
      </c>
      <c r="B7" s="16" t="s">
        <v>6</v>
      </c>
      <c r="C7" s="17">
        <v>64318.030000000013</v>
      </c>
      <c r="D7" s="12">
        <v>5508.8099999999995</v>
      </c>
      <c r="E7" s="12">
        <v>9710.0300000000007</v>
      </c>
      <c r="F7" s="12"/>
      <c r="G7" s="12">
        <v>1031.53</v>
      </c>
      <c r="H7" s="12">
        <v>762.45</v>
      </c>
      <c r="I7" s="12">
        <v>9278.7500000000036</v>
      </c>
      <c r="J7" s="12">
        <v>4552.91</v>
      </c>
      <c r="K7" s="13">
        <f t="shared" ref="K7:K66" si="0">C7+D7+E7+G7+H7+I7+J7+F7</f>
        <v>95162.510000000009</v>
      </c>
    </row>
    <row r="8" spans="1:11">
      <c r="A8" s="15" t="s">
        <v>7</v>
      </c>
      <c r="B8" s="16" t="s">
        <v>8</v>
      </c>
      <c r="C8" s="17">
        <v>31707.339999999997</v>
      </c>
      <c r="D8" s="12">
        <v>2295.9399999999996</v>
      </c>
      <c r="E8" s="12">
        <v>2645.11</v>
      </c>
      <c r="F8" s="12"/>
      <c r="G8" s="12">
        <v>373.96999999999997</v>
      </c>
      <c r="H8" s="12">
        <v>308.08</v>
      </c>
      <c r="I8" s="12">
        <v>617.83999999999992</v>
      </c>
      <c r="J8" s="12">
        <v>2732.8899999999994</v>
      </c>
      <c r="K8" s="13">
        <f t="shared" si="0"/>
        <v>40681.17</v>
      </c>
    </row>
    <row r="9" spans="1:11">
      <c r="A9" s="15" t="s">
        <v>9</v>
      </c>
      <c r="B9" s="16" t="s">
        <v>10</v>
      </c>
      <c r="C9" s="17">
        <v>526067.05000000005</v>
      </c>
      <c r="D9" s="12">
        <v>25608.329999999973</v>
      </c>
      <c r="E9" s="12">
        <v>54545.539999999994</v>
      </c>
      <c r="F9" s="12"/>
      <c r="G9" s="12">
        <v>4693.0299999999988</v>
      </c>
      <c r="H9" s="12">
        <v>2750.3199999999997</v>
      </c>
      <c r="I9" s="12">
        <v>73031.199999999968</v>
      </c>
      <c r="J9" s="12">
        <v>29592.349999999991</v>
      </c>
      <c r="K9" s="13">
        <f t="shared" si="0"/>
        <v>716287.82</v>
      </c>
    </row>
    <row r="10" spans="1:11">
      <c r="A10" s="15" t="s">
        <v>11</v>
      </c>
      <c r="B10" s="16" t="s">
        <v>12</v>
      </c>
      <c r="C10" s="17">
        <v>33999.39</v>
      </c>
      <c r="D10" s="12">
        <v>2282.2900000000004</v>
      </c>
      <c r="E10" s="12">
        <v>1360.65</v>
      </c>
      <c r="F10" s="12"/>
      <c r="G10" s="12">
        <v>594.93999999999994</v>
      </c>
      <c r="H10" s="17">
        <v>371.83</v>
      </c>
      <c r="I10" s="12">
        <v>2607.4400000000005</v>
      </c>
      <c r="J10" s="12">
        <v>0</v>
      </c>
      <c r="K10" s="13">
        <f t="shared" si="0"/>
        <v>41216.540000000008</v>
      </c>
    </row>
    <row r="11" spans="1:11">
      <c r="A11" s="15" t="s">
        <v>13</v>
      </c>
      <c r="B11" s="16" t="s">
        <v>14</v>
      </c>
      <c r="C11" s="17">
        <v>34524.449999999997</v>
      </c>
      <c r="D11" s="12">
        <v>89</v>
      </c>
      <c r="E11" s="12">
        <v>159.35</v>
      </c>
      <c r="F11" s="12"/>
      <c r="G11" s="12">
        <v>0</v>
      </c>
      <c r="H11" s="17">
        <v>0</v>
      </c>
      <c r="I11" s="12">
        <v>100</v>
      </c>
      <c r="J11" s="12">
        <v>0</v>
      </c>
      <c r="K11" s="13">
        <f t="shared" si="0"/>
        <v>34872.799999999996</v>
      </c>
    </row>
    <row r="12" spans="1:11">
      <c r="A12" s="15" t="s">
        <v>19</v>
      </c>
      <c r="B12" s="16" t="s">
        <v>20</v>
      </c>
      <c r="C12" s="17">
        <v>102593.23</v>
      </c>
      <c r="D12" s="12">
        <v>1585.4999999999998</v>
      </c>
      <c r="E12" s="58">
        <v>11922.619999999999</v>
      </c>
      <c r="F12" s="58"/>
      <c r="G12" s="12">
        <v>594.94999999999993</v>
      </c>
      <c r="H12" s="57">
        <v>297.45999999999998</v>
      </c>
      <c r="I12" s="58">
        <v>27146.500000000007</v>
      </c>
      <c r="J12" s="58">
        <v>37706.25</v>
      </c>
      <c r="K12" s="13">
        <f t="shared" si="0"/>
        <v>181846.51</v>
      </c>
    </row>
    <row r="13" spans="1:11">
      <c r="A13" s="15" t="s">
        <v>21</v>
      </c>
      <c r="B13" s="16" t="s">
        <v>22</v>
      </c>
      <c r="C13" s="17">
        <v>66829.36</v>
      </c>
      <c r="D13" s="12">
        <v>1486.44</v>
      </c>
      <c r="E13" s="58">
        <v>2198.36</v>
      </c>
      <c r="F13" s="58"/>
      <c r="G13" s="12">
        <v>127.49</v>
      </c>
      <c r="H13" s="57">
        <v>159.35</v>
      </c>
      <c r="I13" s="58">
        <v>878.47000000000014</v>
      </c>
      <c r="J13" s="58">
        <v>0</v>
      </c>
      <c r="K13" s="13">
        <f t="shared" si="0"/>
        <v>71679.470000000016</v>
      </c>
    </row>
    <row r="14" spans="1:11">
      <c r="A14" s="15" t="s">
        <v>23</v>
      </c>
      <c r="B14" s="16" t="s">
        <v>24</v>
      </c>
      <c r="C14" s="17">
        <v>22061.41</v>
      </c>
      <c r="D14" s="12">
        <v>667.77</v>
      </c>
      <c r="E14" s="12">
        <v>1580.73</v>
      </c>
      <c r="F14" s="12"/>
      <c r="G14" s="12">
        <v>0</v>
      </c>
      <c r="H14" s="17">
        <v>0</v>
      </c>
      <c r="I14" s="12">
        <v>3528.0600000000004</v>
      </c>
      <c r="J14" s="12">
        <v>43328.67</v>
      </c>
      <c r="K14" s="13">
        <f t="shared" si="0"/>
        <v>71166.64</v>
      </c>
    </row>
    <row r="15" spans="1:11">
      <c r="A15" s="15" t="s">
        <v>25</v>
      </c>
      <c r="B15" s="16" t="s">
        <v>26</v>
      </c>
      <c r="C15" s="17">
        <v>111118.82</v>
      </c>
      <c r="D15" s="12">
        <v>6699.3300000000017</v>
      </c>
      <c r="E15" s="12">
        <v>11448.340000000002</v>
      </c>
      <c r="F15" s="12"/>
      <c r="G15" s="12">
        <v>1885.51</v>
      </c>
      <c r="H15" s="17">
        <v>639.08000000000004</v>
      </c>
      <c r="I15" s="12">
        <v>2211.1399999999994</v>
      </c>
      <c r="J15" s="12">
        <v>11203.52</v>
      </c>
      <c r="K15" s="13">
        <f t="shared" si="0"/>
        <v>145205.73999999996</v>
      </c>
    </row>
    <row r="16" spans="1:11">
      <c r="A16" s="15" t="s">
        <v>27</v>
      </c>
      <c r="B16" s="16" t="s">
        <v>28</v>
      </c>
      <c r="C16" s="17">
        <v>47668.07</v>
      </c>
      <c r="D16" s="12">
        <v>892.2600000000001</v>
      </c>
      <c r="E16" s="12">
        <v>3514.38</v>
      </c>
      <c r="F16" s="12"/>
      <c r="G16" s="12">
        <v>713.93999999999994</v>
      </c>
      <c r="H16" s="17">
        <v>594.91999999999996</v>
      </c>
      <c r="I16" s="12">
        <v>1405.8799999999999</v>
      </c>
      <c r="J16" s="12">
        <v>4159.87</v>
      </c>
      <c r="K16" s="13">
        <f t="shared" si="0"/>
        <v>58949.32</v>
      </c>
    </row>
    <row r="17" spans="1:11">
      <c r="A17" s="15" t="s">
        <v>29</v>
      </c>
      <c r="B17" s="16" t="s">
        <v>30</v>
      </c>
      <c r="C17" s="17">
        <v>37769.58</v>
      </c>
      <c r="D17" s="12">
        <v>857.97</v>
      </c>
      <c r="E17" s="12">
        <v>1189.8399999999999</v>
      </c>
      <c r="F17" s="12"/>
      <c r="G17" s="12">
        <v>0</v>
      </c>
      <c r="H17" s="17">
        <v>0</v>
      </c>
      <c r="I17" s="12">
        <v>1232.25</v>
      </c>
      <c r="J17" s="12">
        <v>0</v>
      </c>
      <c r="K17" s="13">
        <f t="shared" si="0"/>
        <v>41049.64</v>
      </c>
    </row>
    <row r="18" spans="1:11">
      <c r="A18" s="15" t="s">
        <v>31</v>
      </c>
      <c r="B18" s="16" t="s">
        <v>32</v>
      </c>
      <c r="C18" s="17">
        <v>279149.46000000008</v>
      </c>
      <c r="D18" s="12">
        <v>6139.45</v>
      </c>
      <c r="E18" s="12">
        <v>20032.620000000003</v>
      </c>
      <c r="F18" s="12"/>
      <c r="G18" s="12">
        <v>690.2</v>
      </c>
      <c r="H18" s="17">
        <v>474.55999999999995</v>
      </c>
      <c r="I18" s="12">
        <v>51628.300000000032</v>
      </c>
      <c r="J18" s="12">
        <v>87753.63999999997</v>
      </c>
      <c r="K18" s="13">
        <f t="shared" si="0"/>
        <v>445868.2300000001</v>
      </c>
    </row>
    <row r="19" spans="1:11">
      <c r="A19" s="15" t="s">
        <v>33</v>
      </c>
      <c r="B19" s="16" t="s">
        <v>34</v>
      </c>
      <c r="C19" s="17">
        <v>2692392.7800000003</v>
      </c>
      <c r="D19" s="12">
        <v>67603.179999999862</v>
      </c>
      <c r="E19" s="17">
        <f>388513.86-1554.83</f>
        <v>386959.02999999997</v>
      </c>
      <c r="F19" s="12"/>
      <c r="G19" s="12">
        <v>30364.189999999984</v>
      </c>
      <c r="H19" s="17">
        <v>19588.869999999995</v>
      </c>
      <c r="I19" s="12">
        <f>1108286.59000002+160730.87</f>
        <v>1269017.46000002</v>
      </c>
      <c r="J19" s="12">
        <f>1780572.47+19156.37+0.72</f>
        <v>1799729.56</v>
      </c>
      <c r="K19" s="13">
        <f t="shared" si="0"/>
        <v>6265655.0700000208</v>
      </c>
    </row>
    <row r="20" spans="1:11">
      <c r="A20" s="15" t="s">
        <v>35</v>
      </c>
      <c r="B20" s="16" t="s">
        <v>36</v>
      </c>
      <c r="C20" s="17">
        <v>124276.43000000002</v>
      </c>
      <c r="D20" s="12">
        <v>14907.400000000009</v>
      </c>
      <c r="E20" s="17">
        <v>17777.91</v>
      </c>
      <c r="F20" s="12"/>
      <c r="G20" s="12">
        <v>6974.7599999999957</v>
      </c>
      <c r="H20" s="17">
        <v>4211.1099999999997</v>
      </c>
      <c r="I20" s="12">
        <v>3269.2399999999989</v>
      </c>
      <c r="J20" s="12">
        <v>3779.8499999999995</v>
      </c>
      <c r="K20" s="13">
        <f t="shared" si="0"/>
        <v>175196.7</v>
      </c>
    </row>
    <row r="21" spans="1:11">
      <c r="A21" s="15" t="s">
        <v>37</v>
      </c>
      <c r="B21" s="16" t="s">
        <v>38</v>
      </c>
      <c r="C21" s="17">
        <v>54951.66</v>
      </c>
      <c r="D21" s="12">
        <v>4616.7099999999991</v>
      </c>
      <c r="E21" s="17">
        <v>2639.34</v>
      </c>
      <c r="F21" s="12"/>
      <c r="G21" s="12">
        <v>0</v>
      </c>
      <c r="H21" s="17">
        <v>0</v>
      </c>
      <c r="I21" s="17">
        <v>1514.2299999999998</v>
      </c>
      <c r="J21" s="17">
        <v>340.66000000000008</v>
      </c>
      <c r="K21" s="13">
        <f t="shared" si="0"/>
        <v>64062.600000000013</v>
      </c>
    </row>
    <row r="22" spans="1:11">
      <c r="A22" s="15" t="s">
        <v>39</v>
      </c>
      <c r="B22" s="16" t="s">
        <v>40</v>
      </c>
      <c r="C22" s="17">
        <v>55061.130000000005</v>
      </c>
      <c r="D22" s="12">
        <v>6182.0700000000015</v>
      </c>
      <c r="E22" s="17">
        <v>3033.91</v>
      </c>
      <c r="F22" s="12"/>
      <c r="G22" s="12">
        <v>1105.8799999999999</v>
      </c>
      <c r="H22" s="17">
        <v>776.34</v>
      </c>
      <c r="I22" s="17">
        <v>2562.14</v>
      </c>
      <c r="J22" s="17">
        <v>4878.7200000000012</v>
      </c>
      <c r="K22" s="13">
        <f t="shared" si="0"/>
        <v>73600.19</v>
      </c>
    </row>
    <row r="23" spans="1:11">
      <c r="A23" s="15" t="s">
        <v>41</v>
      </c>
      <c r="B23" s="16" t="s">
        <v>42</v>
      </c>
      <c r="C23" s="17">
        <v>28642.399999999998</v>
      </c>
      <c r="D23" s="12">
        <v>238.67</v>
      </c>
      <c r="E23" s="17">
        <v>754.27</v>
      </c>
      <c r="F23" s="12"/>
      <c r="G23" s="12">
        <v>0</v>
      </c>
      <c r="H23" s="17">
        <v>0</v>
      </c>
      <c r="I23" s="17">
        <v>1067.1600000000001</v>
      </c>
      <c r="J23" s="17">
        <v>4144.8</v>
      </c>
      <c r="K23" s="13">
        <f t="shared" si="0"/>
        <v>34847.299999999996</v>
      </c>
    </row>
    <row r="24" spans="1:11">
      <c r="A24" s="15" t="s">
        <v>43</v>
      </c>
      <c r="B24" s="16" t="s">
        <v>44</v>
      </c>
      <c r="C24" s="17">
        <v>34327.86</v>
      </c>
      <c r="D24" s="12">
        <v>1530.02</v>
      </c>
      <c r="E24" s="17">
        <v>3207.54</v>
      </c>
      <c r="F24" s="12"/>
      <c r="G24" s="12">
        <v>246.8</v>
      </c>
      <c r="H24" s="17">
        <v>159.77000000000001</v>
      </c>
      <c r="I24" s="17">
        <v>6104.4800000000014</v>
      </c>
      <c r="J24" s="17">
        <v>6531.49</v>
      </c>
      <c r="K24" s="13">
        <f t="shared" si="0"/>
        <v>52107.96</v>
      </c>
    </row>
    <row r="25" spans="1:11">
      <c r="A25" s="15" t="s">
        <v>45</v>
      </c>
      <c r="B25" s="16" t="s">
        <v>46</v>
      </c>
      <c r="C25" s="17">
        <v>151911.16999999998</v>
      </c>
      <c r="D25" s="12">
        <v>12686.980000000021</v>
      </c>
      <c r="E25" s="17">
        <v>17620.22</v>
      </c>
      <c r="F25" s="12"/>
      <c r="G25" s="12">
        <v>2524.29</v>
      </c>
      <c r="H25" s="17">
        <v>1537.72</v>
      </c>
      <c r="I25" s="17">
        <v>19881.170000000009</v>
      </c>
      <c r="J25" s="17">
        <v>5739.0400000000009</v>
      </c>
      <c r="K25" s="13">
        <f t="shared" si="0"/>
        <v>211900.59000000003</v>
      </c>
    </row>
    <row r="26" spans="1:11">
      <c r="A26" s="15" t="s">
        <v>47</v>
      </c>
      <c r="B26" s="16" t="s">
        <v>48</v>
      </c>
      <c r="C26" s="17">
        <v>244611.65</v>
      </c>
      <c r="D26" s="12">
        <v>11477.640000000014</v>
      </c>
      <c r="E26" s="17">
        <v>24334.63</v>
      </c>
      <c r="F26" s="12"/>
      <c r="G26" s="12">
        <v>2431.17</v>
      </c>
      <c r="H26" s="17">
        <v>1870.66</v>
      </c>
      <c r="I26" s="17">
        <v>21601.17</v>
      </c>
      <c r="J26" s="17">
        <v>32983.269999999997</v>
      </c>
      <c r="K26" s="13">
        <f t="shared" si="0"/>
        <v>339310.18999999994</v>
      </c>
    </row>
    <row r="27" spans="1:11">
      <c r="A27" s="15" t="s">
        <v>49</v>
      </c>
      <c r="B27" s="16" t="s">
        <v>50</v>
      </c>
      <c r="C27" s="17">
        <v>52273.439999999995</v>
      </c>
      <c r="D27" s="12">
        <v>9088.5900000000111</v>
      </c>
      <c r="E27" s="17">
        <v>5413.71</v>
      </c>
      <c r="F27" s="12"/>
      <c r="G27" s="12">
        <v>3201</v>
      </c>
      <c r="H27" s="17">
        <v>1769.74</v>
      </c>
      <c r="I27" s="17">
        <v>1214.75</v>
      </c>
      <c r="J27" s="17">
        <v>0</v>
      </c>
      <c r="K27" s="13">
        <f t="shared" si="0"/>
        <v>72961.23000000001</v>
      </c>
    </row>
    <row r="28" spans="1:11">
      <c r="A28" s="15" t="s">
        <v>51</v>
      </c>
      <c r="B28" s="16" t="s">
        <v>52</v>
      </c>
      <c r="C28" s="17">
        <v>907177.91</v>
      </c>
      <c r="D28" s="12">
        <v>36836.28</v>
      </c>
      <c r="E28" s="17">
        <v>95757.46</v>
      </c>
      <c r="F28" s="12">
        <v>40.65</v>
      </c>
      <c r="G28" s="12">
        <v>8255.17</v>
      </c>
      <c r="H28" s="17">
        <v>4843.8600000000006</v>
      </c>
      <c r="I28" s="17">
        <v>310554.88999999833</v>
      </c>
      <c r="J28" s="17">
        <v>1016045.04</v>
      </c>
      <c r="K28" s="13">
        <f t="shared" si="0"/>
        <v>2379511.2599999984</v>
      </c>
    </row>
    <row r="29" spans="1:11">
      <c r="A29" s="15" t="s">
        <v>53</v>
      </c>
      <c r="B29" s="16" t="s">
        <v>54</v>
      </c>
      <c r="C29" s="17">
        <v>108049.05</v>
      </c>
      <c r="D29" s="12">
        <v>2768.3199999999997</v>
      </c>
      <c r="E29" s="17">
        <v>10369.26</v>
      </c>
      <c r="F29" s="12"/>
      <c r="G29" s="12">
        <v>999.95999999999992</v>
      </c>
      <c r="H29" s="17">
        <v>774.89</v>
      </c>
      <c r="I29" s="17">
        <v>29983.700000000015</v>
      </c>
      <c r="J29" s="17">
        <v>49481.91</v>
      </c>
      <c r="K29" s="13">
        <f t="shared" si="0"/>
        <v>202427.09000000003</v>
      </c>
    </row>
    <row r="30" spans="1:11">
      <c r="A30" s="15" t="s">
        <v>55</v>
      </c>
      <c r="B30" s="16" t="s">
        <v>56</v>
      </c>
      <c r="C30" s="17">
        <v>344982.91999999993</v>
      </c>
      <c r="D30" s="12">
        <v>31354.649999999958</v>
      </c>
      <c r="E30" s="17">
        <v>39494.85</v>
      </c>
      <c r="F30" s="12"/>
      <c r="G30" s="12">
        <v>4282.4399999999996</v>
      </c>
      <c r="H30" s="17">
        <v>2553.0499999999997</v>
      </c>
      <c r="I30" s="17">
        <v>20929.28000000001</v>
      </c>
      <c r="J30" s="17">
        <v>18978.749999999996</v>
      </c>
      <c r="K30" s="13">
        <f t="shared" si="0"/>
        <v>462575.93999999989</v>
      </c>
    </row>
    <row r="31" spans="1:11">
      <c r="A31" s="15" t="s">
        <v>57</v>
      </c>
      <c r="B31" s="16" t="s">
        <v>58</v>
      </c>
      <c r="C31" s="17">
        <v>123366.72</v>
      </c>
      <c r="D31" s="12">
        <v>4635.5300000000016</v>
      </c>
      <c r="E31" s="17">
        <v>13331.310000000001</v>
      </c>
      <c r="F31" s="12"/>
      <c r="G31" s="12">
        <v>1242.5</v>
      </c>
      <c r="H31" s="17">
        <v>776.35</v>
      </c>
      <c r="I31" s="17">
        <v>13246.94000000001</v>
      </c>
      <c r="J31" s="17">
        <v>13249.560000000001</v>
      </c>
      <c r="K31" s="13">
        <f t="shared" si="0"/>
        <v>169848.91</v>
      </c>
    </row>
    <row r="32" spans="1:11">
      <c r="A32" s="15" t="s">
        <v>59</v>
      </c>
      <c r="B32" s="16" t="s">
        <v>60</v>
      </c>
      <c r="C32" s="17">
        <v>54212.289999999994</v>
      </c>
      <c r="D32" s="12">
        <v>4543.1099999999969</v>
      </c>
      <c r="E32" s="17">
        <v>1820.42</v>
      </c>
      <c r="F32" s="12"/>
      <c r="G32" s="12">
        <v>589.53</v>
      </c>
      <c r="H32" s="17">
        <v>291.79999999999995</v>
      </c>
      <c r="I32" s="17">
        <v>1085.3600000000001</v>
      </c>
      <c r="J32" s="17">
        <v>0</v>
      </c>
      <c r="K32" s="13">
        <f t="shared" si="0"/>
        <v>62542.509999999995</v>
      </c>
    </row>
    <row r="33" spans="1:11">
      <c r="A33" s="15" t="s">
        <v>61</v>
      </c>
      <c r="B33" s="16" t="s">
        <v>62</v>
      </c>
      <c r="C33" s="17">
        <v>153726.5</v>
      </c>
      <c r="D33" s="12">
        <v>7548.4699999999984</v>
      </c>
      <c r="E33" s="17">
        <v>21212.39</v>
      </c>
      <c r="F33" s="12"/>
      <c r="G33" s="12">
        <v>1244.42</v>
      </c>
      <c r="H33" s="17">
        <v>783.06</v>
      </c>
      <c r="I33" s="17">
        <v>17576.17000000002</v>
      </c>
      <c r="J33" s="17">
        <v>25799.719999999994</v>
      </c>
      <c r="K33" s="13">
        <f t="shared" si="0"/>
        <v>227890.73</v>
      </c>
    </row>
    <row r="34" spans="1:11">
      <c r="A34" s="15" t="s">
        <v>63</v>
      </c>
      <c r="B34" s="16" t="s">
        <v>64</v>
      </c>
      <c r="C34" s="17">
        <v>39701.600000000006</v>
      </c>
      <c r="D34" s="12">
        <v>4400.5200000000004</v>
      </c>
      <c r="E34" s="17">
        <v>5937.25</v>
      </c>
      <c r="F34" s="12"/>
      <c r="G34" s="12">
        <v>2855.0999999999995</v>
      </c>
      <c r="H34" s="17">
        <v>1784.4399999999996</v>
      </c>
      <c r="I34" s="17">
        <v>2100.1699999999996</v>
      </c>
      <c r="J34" s="17">
        <v>2085.1</v>
      </c>
      <c r="K34" s="13">
        <f t="shared" si="0"/>
        <v>58864.180000000008</v>
      </c>
    </row>
    <row r="35" spans="1:11">
      <c r="A35" s="15" t="s">
        <v>65</v>
      </c>
      <c r="B35" s="16" t="s">
        <v>66</v>
      </c>
      <c r="C35" s="17">
        <v>36227.07</v>
      </c>
      <c r="D35" s="12">
        <v>2961.8199999999997</v>
      </c>
      <c r="E35" s="17">
        <v>5434.86</v>
      </c>
      <c r="F35" s="12"/>
      <c r="G35" s="12">
        <v>1837.77</v>
      </c>
      <c r="H35" s="17">
        <v>1234</v>
      </c>
      <c r="I35" s="17">
        <v>3051.64</v>
      </c>
      <c r="J35" s="17">
        <v>3373.4999999999995</v>
      </c>
      <c r="K35" s="13">
        <f t="shared" si="0"/>
        <v>54120.659999999996</v>
      </c>
    </row>
    <row r="36" spans="1:11">
      <c r="A36" s="15" t="s">
        <v>69</v>
      </c>
      <c r="B36" s="16" t="s">
        <v>70</v>
      </c>
      <c r="C36" s="17">
        <v>3721.12</v>
      </c>
      <c r="D36" s="17">
        <v>154.39999999999998</v>
      </c>
      <c r="E36" s="17">
        <v>1339.37</v>
      </c>
      <c r="F36" s="12"/>
      <c r="G36" s="12">
        <v>0</v>
      </c>
      <c r="H36" s="17">
        <v>0</v>
      </c>
      <c r="I36" s="17">
        <v>1555.5</v>
      </c>
      <c r="J36" s="17">
        <v>0</v>
      </c>
      <c r="K36" s="13">
        <f t="shared" si="0"/>
        <v>6770.3899999999994</v>
      </c>
    </row>
    <row r="37" spans="1:11">
      <c r="A37" s="15" t="s">
        <v>71</v>
      </c>
      <c r="B37" s="16" t="s">
        <v>72</v>
      </c>
      <c r="C37" s="17">
        <v>440570.99000000005</v>
      </c>
      <c r="D37" s="12">
        <v>16198.520000000008</v>
      </c>
      <c r="E37" s="17">
        <v>55281.19</v>
      </c>
      <c r="F37" s="12"/>
      <c r="G37" s="12">
        <v>3579.1999999999994</v>
      </c>
      <c r="H37" s="17">
        <v>1702.2399999999998</v>
      </c>
      <c r="I37" s="17">
        <v>67488.199999999895</v>
      </c>
      <c r="J37" s="17">
        <v>45851.600000000006</v>
      </c>
      <c r="K37" s="13">
        <f t="shared" si="0"/>
        <v>630671.93999999994</v>
      </c>
    </row>
    <row r="38" spans="1:11">
      <c r="A38" s="15" t="s">
        <v>73</v>
      </c>
      <c r="B38" s="16" t="s">
        <v>74</v>
      </c>
      <c r="C38" s="17">
        <v>434345.62</v>
      </c>
      <c r="D38" s="12">
        <v>17751.59</v>
      </c>
      <c r="E38" s="57">
        <v>87908.92</v>
      </c>
      <c r="F38" s="58"/>
      <c r="G38" s="12">
        <v>6434.7399999999961</v>
      </c>
      <c r="H38" s="57">
        <v>4469.4799999999987</v>
      </c>
      <c r="I38" s="57">
        <v>154019.02999999942</v>
      </c>
      <c r="J38" s="57">
        <v>106486.72000000003</v>
      </c>
      <c r="K38" s="13">
        <f t="shared" si="0"/>
        <v>811416.09999999939</v>
      </c>
    </row>
    <row r="39" spans="1:11">
      <c r="A39" s="15" t="s">
        <v>75</v>
      </c>
      <c r="B39" s="16" t="s">
        <v>76</v>
      </c>
      <c r="C39" s="17">
        <v>11771.34</v>
      </c>
      <c r="D39" s="12">
        <v>74.740000000000009</v>
      </c>
      <c r="E39" s="17">
        <v>678.19</v>
      </c>
      <c r="F39" s="12"/>
      <c r="G39" s="12">
        <v>0</v>
      </c>
      <c r="H39" s="17">
        <v>0</v>
      </c>
      <c r="I39" s="17">
        <v>845.46</v>
      </c>
      <c r="J39" s="17">
        <v>850.93000000000006</v>
      </c>
      <c r="K39" s="13">
        <f t="shared" si="0"/>
        <v>14220.66</v>
      </c>
    </row>
    <row r="40" spans="1:11">
      <c r="A40" s="15" t="s">
        <v>77</v>
      </c>
      <c r="B40" s="16" t="s">
        <v>78</v>
      </c>
      <c r="C40" s="17">
        <v>365716.42999999993</v>
      </c>
      <c r="D40" s="12">
        <v>9226.200000000008</v>
      </c>
      <c r="E40" s="17">
        <v>34492.880000000005</v>
      </c>
      <c r="F40" s="12"/>
      <c r="G40" s="12">
        <v>2788.91</v>
      </c>
      <c r="H40" s="17">
        <v>1206.1199999999999</v>
      </c>
      <c r="I40" s="17">
        <v>57328.440000000046</v>
      </c>
      <c r="J40" s="17">
        <f>227619.82+6655.03</f>
        <v>234274.85</v>
      </c>
      <c r="K40" s="13">
        <f t="shared" si="0"/>
        <v>705033.83</v>
      </c>
    </row>
    <row r="41" spans="1:11">
      <c r="A41" s="15" t="s">
        <v>79</v>
      </c>
      <c r="B41" s="16" t="s">
        <v>80</v>
      </c>
      <c r="C41" s="17">
        <v>102079.23000000001</v>
      </c>
      <c r="D41" s="12">
        <v>3406.42</v>
      </c>
      <c r="E41" s="17">
        <v>13113.91</v>
      </c>
      <c r="F41" s="12">
        <v>38.909999999999997</v>
      </c>
      <c r="G41" s="12">
        <v>1228.8</v>
      </c>
      <c r="H41" s="17">
        <v>760.04</v>
      </c>
      <c r="I41" s="17">
        <v>18201.219999999998</v>
      </c>
      <c r="J41" s="17">
        <v>20172.38</v>
      </c>
      <c r="K41" s="13">
        <f t="shared" si="0"/>
        <v>159000.91</v>
      </c>
    </row>
    <row r="42" spans="1:11">
      <c r="A42" s="15" t="s">
        <v>81</v>
      </c>
      <c r="B42" s="16" t="s">
        <v>82</v>
      </c>
      <c r="C42" s="17">
        <v>17849.05</v>
      </c>
      <c r="D42" s="12">
        <v>645.96</v>
      </c>
      <c r="E42" s="17">
        <v>3763.54</v>
      </c>
      <c r="F42" s="12"/>
      <c r="G42" s="12">
        <v>1015.6599999999999</v>
      </c>
      <c r="H42" s="17">
        <v>674.59999999999991</v>
      </c>
      <c r="I42" s="17">
        <v>2046.3100000000002</v>
      </c>
      <c r="J42" s="17">
        <v>0</v>
      </c>
      <c r="K42" s="13">
        <f t="shared" si="0"/>
        <v>25995.119999999999</v>
      </c>
    </row>
    <row r="43" spans="1:11">
      <c r="A43" s="18" t="s">
        <v>83</v>
      </c>
      <c r="B43" s="19" t="s">
        <v>84</v>
      </c>
      <c r="C43" s="17">
        <v>38271.29</v>
      </c>
      <c r="D43" s="12">
        <v>4106.3499999999995</v>
      </c>
      <c r="E43" s="17">
        <v>4164.72</v>
      </c>
      <c r="F43" s="12"/>
      <c r="G43" s="12">
        <v>118.99000000000001</v>
      </c>
      <c r="H43" s="12">
        <v>74.36</v>
      </c>
      <c r="I43" s="17">
        <v>145.18</v>
      </c>
      <c r="J43" s="17">
        <v>0</v>
      </c>
      <c r="K43" s="13">
        <f t="shared" si="0"/>
        <v>46880.89</v>
      </c>
    </row>
    <row r="44" spans="1:11">
      <c r="A44" s="18" t="s">
        <v>85</v>
      </c>
      <c r="B44" s="19" t="s">
        <v>86</v>
      </c>
      <c r="C44" s="17">
        <v>3152.1600000000003</v>
      </c>
      <c r="D44" s="12">
        <v>779.33000000000015</v>
      </c>
      <c r="E44" s="17">
        <v>0</v>
      </c>
      <c r="F44" s="12"/>
      <c r="G44" s="12">
        <v>0</v>
      </c>
      <c r="H44" s="12">
        <v>0</v>
      </c>
      <c r="I44" s="17">
        <v>0</v>
      </c>
      <c r="J44" s="17">
        <v>0</v>
      </c>
      <c r="K44" s="13">
        <f t="shared" si="0"/>
        <v>3931.4900000000007</v>
      </c>
    </row>
    <row r="45" spans="1:11">
      <c r="A45" s="18" t="s">
        <v>87</v>
      </c>
      <c r="B45" s="19" t="s">
        <v>88</v>
      </c>
      <c r="C45" s="20">
        <v>8832.58</v>
      </c>
      <c r="D45" s="12">
        <v>1158.2000000000003</v>
      </c>
      <c r="E45" s="17">
        <v>311.51</v>
      </c>
      <c r="F45" s="12"/>
      <c r="G45" s="12">
        <v>623.45000000000005</v>
      </c>
      <c r="H45" s="12">
        <v>315.27</v>
      </c>
      <c r="I45" s="17">
        <v>1535.85</v>
      </c>
      <c r="J45" s="17">
        <v>0</v>
      </c>
      <c r="K45" s="13">
        <f t="shared" si="0"/>
        <v>12776.860000000002</v>
      </c>
    </row>
    <row r="46" spans="1:11">
      <c r="A46" s="18" t="s">
        <v>89</v>
      </c>
      <c r="B46" s="19" t="s">
        <v>90</v>
      </c>
      <c r="C46" s="20">
        <v>34029.94</v>
      </c>
      <c r="D46" s="12">
        <v>3338.1999999999994</v>
      </c>
      <c r="E46" s="17">
        <v>2940.89</v>
      </c>
      <c r="F46" s="12"/>
      <c r="G46" s="12">
        <v>1135</v>
      </c>
      <c r="H46" s="12">
        <v>1185.01</v>
      </c>
      <c r="I46" s="17">
        <v>619.18000000000006</v>
      </c>
      <c r="J46" s="17">
        <v>883.56</v>
      </c>
      <c r="K46" s="13">
        <f t="shared" si="0"/>
        <v>44131.78</v>
      </c>
    </row>
    <row r="47" spans="1:11">
      <c r="A47" s="18" t="s">
        <v>91</v>
      </c>
      <c r="B47" s="19" t="s">
        <v>92</v>
      </c>
      <c r="C47" s="20">
        <v>74104.92</v>
      </c>
      <c r="D47" s="12">
        <v>48.75</v>
      </c>
      <c r="E47" s="17">
        <v>952.7</v>
      </c>
      <c r="F47" s="12"/>
      <c r="G47" s="12">
        <v>63.74</v>
      </c>
      <c r="H47" s="12">
        <v>79.680000000000007</v>
      </c>
      <c r="I47" s="17">
        <v>0</v>
      </c>
      <c r="J47" s="17">
        <v>3555.46</v>
      </c>
      <c r="K47" s="13">
        <f t="shared" si="0"/>
        <v>78805.25</v>
      </c>
    </row>
    <row r="48" spans="1:11">
      <c r="A48" s="21" t="s">
        <v>93</v>
      </c>
      <c r="B48" s="22" t="s">
        <v>94</v>
      </c>
      <c r="C48" s="20">
        <v>18672.11</v>
      </c>
      <c r="D48" s="12">
        <v>3197.7299999999987</v>
      </c>
      <c r="E48" s="17">
        <v>914.46</v>
      </c>
      <c r="F48" s="12"/>
      <c r="G48" s="12">
        <v>0</v>
      </c>
      <c r="H48" s="12">
        <v>0</v>
      </c>
      <c r="I48" s="17">
        <v>70.349999999999994</v>
      </c>
      <c r="J48" s="17">
        <v>0</v>
      </c>
      <c r="K48" s="13">
        <f t="shared" si="0"/>
        <v>22854.649999999998</v>
      </c>
    </row>
    <row r="49" spans="1:11">
      <c r="A49" s="21" t="s">
        <v>95</v>
      </c>
      <c r="B49" s="23" t="s">
        <v>96</v>
      </c>
      <c r="C49" s="20">
        <v>36636.15</v>
      </c>
      <c r="D49" s="12">
        <v>714.68000000000006</v>
      </c>
      <c r="E49" s="17">
        <v>4421.3500000000004</v>
      </c>
      <c r="F49" s="12"/>
      <c r="G49" s="12">
        <v>127.49</v>
      </c>
      <c r="H49" s="12">
        <v>159.35</v>
      </c>
      <c r="I49" s="17">
        <v>4952.51</v>
      </c>
      <c r="J49" s="17">
        <v>4782.9000000000015</v>
      </c>
      <c r="K49" s="13">
        <f t="shared" si="0"/>
        <v>51794.43</v>
      </c>
    </row>
    <row r="50" spans="1:11">
      <c r="A50" s="18" t="s">
        <v>97</v>
      </c>
      <c r="B50" s="19" t="s">
        <v>98</v>
      </c>
      <c r="C50" s="20">
        <v>28853.550000000003</v>
      </c>
      <c r="D50" s="12">
        <v>107.96</v>
      </c>
      <c r="E50" s="17">
        <v>4015.73</v>
      </c>
      <c r="F50" s="12"/>
      <c r="G50" s="12">
        <v>237.98</v>
      </c>
      <c r="H50" s="12">
        <v>148.72999999999999</v>
      </c>
      <c r="I50" s="17">
        <v>373.18</v>
      </c>
      <c r="J50" s="17">
        <v>0</v>
      </c>
      <c r="K50" s="13">
        <f t="shared" si="0"/>
        <v>33737.130000000012</v>
      </c>
    </row>
    <row r="51" spans="1:11">
      <c r="A51" s="18" t="s">
        <v>99</v>
      </c>
      <c r="B51" s="19" t="s">
        <v>100</v>
      </c>
      <c r="C51" s="20">
        <v>77010.350000000006</v>
      </c>
      <c r="D51" s="12">
        <v>4281.9399999999996</v>
      </c>
      <c r="E51" s="17">
        <v>7381.68</v>
      </c>
      <c r="F51" s="12"/>
      <c r="G51" s="12">
        <v>724.68</v>
      </c>
      <c r="H51" s="12">
        <v>601.63</v>
      </c>
      <c r="I51" s="17">
        <v>7561.2000000000016</v>
      </c>
      <c r="J51" s="17">
        <v>29602.590000000007</v>
      </c>
      <c r="K51" s="13">
        <f t="shared" si="0"/>
        <v>127164.07</v>
      </c>
    </row>
    <row r="52" spans="1:11">
      <c r="A52" s="18" t="s">
        <v>101</v>
      </c>
      <c r="B52" s="19" t="s">
        <v>102</v>
      </c>
      <c r="C52" s="20">
        <v>2480.6400000000003</v>
      </c>
      <c r="D52" s="12">
        <v>0</v>
      </c>
      <c r="E52" s="17">
        <v>0</v>
      </c>
      <c r="F52" s="12"/>
      <c r="G52" s="12">
        <v>0</v>
      </c>
      <c r="H52" s="12">
        <v>0</v>
      </c>
      <c r="I52" s="17">
        <v>0</v>
      </c>
      <c r="J52" s="17">
        <v>0</v>
      </c>
      <c r="K52" s="13">
        <f t="shared" si="0"/>
        <v>2480.6400000000003</v>
      </c>
    </row>
    <row r="53" spans="1:11">
      <c r="A53" s="18" t="s">
        <v>103</v>
      </c>
      <c r="B53" s="19" t="s">
        <v>104</v>
      </c>
      <c r="C53" s="20">
        <v>20863.589999999997</v>
      </c>
      <c r="D53" s="12">
        <v>1901.15</v>
      </c>
      <c r="E53" s="17">
        <v>1540.41</v>
      </c>
      <c r="F53" s="12"/>
      <c r="G53" s="12">
        <v>512.93999999999994</v>
      </c>
      <c r="H53" s="12">
        <v>166.55</v>
      </c>
      <c r="I53" s="17">
        <v>433.23</v>
      </c>
      <c r="J53" s="17">
        <v>0</v>
      </c>
      <c r="K53" s="13">
        <f t="shared" si="0"/>
        <v>25417.869999999995</v>
      </c>
    </row>
    <row r="54" spans="1:11">
      <c r="A54" s="24" t="s">
        <v>105</v>
      </c>
      <c r="B54" s="25" t="s">
        <v>106</v>
      </c>
      <c r="C54" s="20">
        <v>25028.999999999996</v>
      </c>
      <c r="D54" s="12">
        <v>2430.2700000000004</v>
      </c>
      <c r="E54" s="17">
        <v>4152.8899999999994</v>
      </c>
      <c r="F54" s="12"/>
      <c r="G54" s="12">
        <v>1116.93</v>
      </c>
      <c r="H54" s="12">
        <v>463.94000000000005</v>
      </c>
      <c r="I54" s="17">
        <v>4094.3499999999995</v>
      </c>
      <c r="J54" s="17">
        <v>0</v>
      </c>
      <c r="K54" s="13">
        <f t="shared" si="0"/>
        <v>37287.379999999997</v>
      </c>
    </row>
    <row r="55" spans="1:11">
      <c r="A55" s="24" t="s">
        <v>107</v>
      </c>
      <c r="B55" s="23" t="s">
        <v>108</v>
      </c>
      <c r="C55" s="20">
        <v>11391.57</v>
      </c>
      <c r="D55" s="12">
        <v>1326.08</v>
      </c>
      <c r="E55" s="17">
        <v>467.85</v>
      </c>
      <c r="F55" s="12"/>
      <c r="G55" s="12">
        <v>0</v>
      </c>
      <c r="H55" s="12">
        <v>0</v>
      </c>
      <c r="I55" s="17">
        <v>198.58999999999997</v>
      </c>
      <c r="J55" s="17">
        <v>0</v>
      </c>
      <c r="K55" s="13">
        <f t="shared" si="0"/>
        <v>13384.09</v>
      </c>
    </row>
    <row r="56" spans="1:11">
      <c r="A56" s="26" t="s">
        <v>109</v>
      </c>
      <c r="B56" s="27" t="s">
        <v>110</v>
      </c>
      <c r="C56" s="20">
        <v>245328.09999999998</v>
      </c>
      <c r="D56" s="12">
        <v>21389.430000000022</v>
      </c>
      <c r="E56" s="17">
        <v>16372.29</v>
      </c>
      <c r="F56" s="12"/>
      <c r="G56" s="12">
        <v>2417.79</v>
      </c>
      <c r="H56" s="12">
        <v>1508.21</v>
      </c>
      <c r="I56" s="17">
        <v>12255.590000000011</v>
      </c>
      <c r="J56" s="17">
        <v>13533.400000000001</v>
      </c>
      <c r="K56" s="13">
        <f t="shared" si="0"/>
        <v>312804.81000000006</v>
      </c>
    </row>
    <row r="57" spans="1:11">
      <c r="A57" s="28" t="s">
        <v>111</v>
      </c>
      <c r="B57" s="29" t="s">
        <v>112</v>
      </c>
      <c r="C57" s="20">
        <v>39838.47</v>
      </c>
      <c r="D57" s="12">
        <v>3179.579999999999</v>
      </c>
      <c r="E57" s="17">
        <v>2740.51</v>
      </c>
      <c r="F57" s="12"/>
      <c r="G57" s="12">
        <v>558.93999999999994</v>
      </c>
      <c r="H57" s="12">
        <v>314.78999999999996</v>
      </c>
      <c r="I57" s="17">
        <v>507.82999999999993</v>
      </c>
      <c r="J57" s="17">
        <v>1116.57</v>
      </c>
      <c r="K57" s="13">
        <f t="shared" si="0"/>
        <v>48256.69000000001</v>
      </c>
    </row>
    <row r="58" spans="1:11">
      <c r="A58" s="30" t="s">
        <v>113</v>
      </c>
      <c r="B58" s="27" t="s">
        <v>114</v>
      </c>
      <c r="C58" s="20">
        <v>111477.16</v>
      </c>
      <c r="D58" s="12">
        <v>10976.000000000013</v>
      </c>
      <c r="E58" s="17">
        <v>14749.67</v>
      </c>
      <c r="F58" s="12"/>
      <c r="G58" s="12">
        <v>3601.2999999999993</v>
      </c>
      <c r="H58" s="12">
        <v>1895.3999999999999</v>
      </c>
      <c r="I58" s="17">
        <v>10006.740000000005</v>
      </c>
      <c r="J58" s="17">
        <v>6634.6399999999994</v>
      </c>
      <c r="K58" s="13">
        <f t="shared" si="0"/>
        <v>159340.91000000003</v>
      </c>
    </row>
    <row r="59" spans="1:11">
      <c r="A59" s="16" t="s">
        <v>115</v>
      </c>
      <c r="B59" s="27" t="s">
        <v>116</v>
      </c>
      <c r="C59" s="20">
        <v>28007.960000000003</v>
      </c>
      <c r="D59" s="12">
        <v>1320.8199999999997</v>
      </c>
      <c r="E59" s="17">
        <v>4020.68</v>
      </c>
      <c r="F59" s="12"/>
      <c r="G59" s="12">
        <v>363.34</v>
      </c>
      <c r="H59" s="12">
        <v>148.72999999999999</v>
      </c>
      <c r="I59" s="17">
        <v>8918.9</v>
      </c>
      <c r="J59" s="17">
        <v>9298.7499999999982</v>
      </c>
      <c r="K59" s="13">
        <f t="shared" si="0"/>
        <v>52079.18</v>
      </c>
    </row>
    <row r="60" spans="1:11">
      <c r="A60" s="16" t="s">
        <v>117</v>
      </c>
      <c r="B60" s="27" t="s">
        <v>118</v>
      </c>
      <c r="C60" s="17">
        <v>4156.26</v>
      </c>
      <c r="D60" s="12">
        <v>730.59999999999991</v>
      </c>
      <c r="E60" s="17">
        <v>297.45999999999998</v>
      </c>
      <c r="F60" s="12"/>
      <c r="G60" s="12">
        <v>118.97</v>
      </c>
      <c r="H60" s="12">
        <v>0</v>
      </c>
      <c r="I60" s="17">
        <v>0</v>
      </c>
      <c r="J60" s="17">
        <v>0</v>
      </c>
      <c r="K60" s="13">
        <f t="shared" si="0"/>
        <v>5303.2900000000009</v>
      </c>
    </row>
    <row r="61" spans="1:11">
      <c r="A61" s="31" t="s">
        <v>121</v>
      </c>
      <c r="B61" s="27" t="s">
        <v>122</v>
      </c>
      <c r="C61" s="20">
        <v>3617.65</v>
      </c>
      <c r="D61" s="17">
        <v>19.059999999999999</v>
      </c>
      <c r="E61" s="17">
        <v>0</v>
      </c>
      <c r="F61" s="12"/>
      <c r="G61" s="12">
        <v>0</v>
      </c>
      <c r="H61" s="12">
        <v>0</v>
      </c>
      <c r="I61" s="17">
        <v>0</v>
      </c>
      <c r="J61" s="17">
        <v>0</v>
      </c>
      <c r="K61" s="13">
        <f t="shared" si="0"/>
        <v>3636.71</v>
      </c>
    </row>
    <row r="62" spans="1:11">
      <c r="A62" s="31" t="s">
        <v>123</v>
      </c>
      <c r="B62" s="27" t="s">
        <v>124</v>
      </c>
      <c r="C62" s="20">
        <v>17583.979999999996</v>
      </c>
      <c r="D62" s="12">
        <v>833.85000000000025</v>
      </c>
      <c r="E62" s="17">
        <v>0</v>
      </c>
      <c r="F62" s="12"/>
      <c r="G62" s="12">
        <v>0</v>
      </c>
      <c r="H62" s="12">
        <v>0</v>
      </c>
      <c r="I62" s="17">
        <v>1870.4900000000002</v>
      </c>
      <c r="J62" s="17">
        <v>0</v>
      </c>
      <c r="K62" s="13">
        <f t="shared" si="0"/>
        <v>20288.319999999996</v>
      </c>
    </row>
    <row r="63" spans="1:11">
      <c r="A63" s="31" t="s">
        <v>125</v>
      </c>
      <c r="B63" s="32" t="s">
        <v>126</v>
      </c>
      <c r="C63" s="20">
        <v>20335.68</v>
      </c>
      <c r="D63" s="12">
        <v>419.16999999999996</v>
      </c>
      <c r="E63" s="17">
        <v>913.63</v>
      </c>
      <c r="F63" s="12"/>
      <c r="G63" s="12">
        <v>0</v>
      </c>
      <c r="H63" s="12">
        <v>0</v>
      </c>
      <c r="I63" s="17">
        <v>1801.9099999999999</v>
      </c>
      <c r="J63" s="17">
        <v>0</v>
      </c>
      <c r="K63" s="13">
        <f t="shared" si="0"/>
        <v>23470.39</v>
      </c>
    </row>
    <row r="64" spans="1:11" ht="15.75" thickBot="1">
      <c r="A64" s="31" t="s">
        <v>127</v>
      </c>
      <c r="B64" s="33" t="s">
        <v>128</v>
      </c>
      <c r="C64" s="20">
        <v>5510.0999999999995</v>
      </c>
      <c r="D64" s="12">
        <v>979.10000000000014</v>
      </c>
      <c r="E64" s="57">
        <v>446.19</v>
      </c>
      <c r="F64" s="57"/>
      <c r="G64" s="17">
        <v>951.92</v>
      </c>
      <c r="H64" s="58">
        <v>594.91999999999996</v>
      </c>
      <c r="I64" s="57">
        <v>0</v>
      </c>
      <c r="J64" s="57">
        <v>0</v>
      </c>
      <c r="K64" s="13">
        <f t="shared" si="0"/>
        <v>8482.23</v>
      </c>
    </row>
    <row r="65" spans="1:13" ht="15.75" thickBot="1">
      <c r="A65" s="31" t="s">
        <v>129</v>
      </c>
      <c r="B65" s="64" t="s">
        <v>130</v>
      </c>
      <c r="C65" s="34">
        <v>2845.7</v>
      </c>
      <c r="D65" s="35">
        <v>807.40000000000009</v>
      </c>
      <c r="E65" s="65">
        <v>0</v>
      </c>
      <c r="F65" s="35"/>
      <c r="G65" s="35">
        <v>118.99</v>
      </c>
      <c r="H65" s="35">
        <v>148.72999999999999</v>
      </c>
      <c r="I65" s="65">
        <v>54.81</v>
      </c>
      <c r="J65" s="65">
        <v>0</v>
      </c>
      <c r="K65" s="13">
        <f t="shared" si="0"/>
        <v>3975.6299999999997</v>
      </c>
    </row>
    <row r="66" spans="1:13" ht="15.75" thickBot="1">
      <c r="A66" s="38"/>
      <c r="B66" s="38" t="s">
        <v>131</v>
      </c>
      <c r="C66" s="51">
        <v>8809714.2800000012</v>
      </c>
      <c r="D66" s="52">
        <v>390037.33999999991</v>
      </c>
      <c r="E66" s="42">
        <v>1044950.1699999999</v>
      </c>
      <c r="F66" s="54">
        <f>SUM(F6:F65)</f>
        <v>79.56</v>
      </c>
      <c r="G66" s="54">
        <v>106938.27999999994</v>
      </c>
      <c r="H66" s="42">
        <v>66080.22</v>
      </c>
      <c r="I66" s="42">
        <f>SUM(I6:I65)</f>
        <v>2258276.0600000182</v>
      </c>
      <c r="J66" s="42">
        <f>SUM(J6:J65)</f>
        <v>3686772.330000001</v>
      </c>
      <c r="K66" s="13">
        <f t="shared" si="0"/>
        <v>16362848.240000023</v>
      </c>
    </row>
    <row r="67" spans="1:13">
      <c r="A67" s="1"/>
      <c r="B67" s="1"/>
      <c r="C67" s="2"/>
      <c r="D67" s="1"/>
      <c r="G67" s="2"/>
      <c r="H67" s="2"/>
      <c r="I67" s="2"/>
      <c r="J67" s="2"/>
      <c r="K67" s="3"/>
    </row>
    <row r="68" spans="1:13">
      <c r="A68" s="1"/>
      <c r="B68" s="1"/>
      <c r="C68" s="2"/>
      <c r="D68" s="2"/>
      <c r="G68" s="2"/>
      <c r="H68" s="2"/>
      <c r="I68" s="2"/>
      <c r="J68" s="2"/>
      <c r="K68" s="2"/>
    </row>
    <row r="69" spans="1:13">
      <c r="A69" s="1"/>
      <c r="B69" s="1"/>
      <c r="C69" s="2"/>
      <c r="D69" s="2"/>
      <c r="E69" s="2"/>
      <c r="F69" s="2"/>
      <c r="G69" s="2"/>
      <c r="H69" s="2"/>
      <c r="I69" s="2"/>
      <c r="J69" s="2"/>
      <c r="K69" s="48"/>
    </row>
    <row r="70" spans="1:13">
      <c r="A70" s="1"/>
      <c r="B70" s="1"/>
      <c r="C70" s="2"/>
      <c r="D70" s="2"/>
      <c r="E70" s="2"/>
      <c r="F70" s="2"/>
      <c r="G70" s="2"/>
      <c r="H70" s="2"/>
      <c r="I70" s="2"/>
      <c r="J70" s="2"/>
      <c r="K70" s="3"/>
    </row>
    <row r="71" spans="1:13">
      <c r="A71" s="1"/>
      <c r="B71" s="1"/>
      <c r="C71" s="2"/>
      <c r="D71" s="2"/>
      <c r="E71" s="2"/>
      <c r="F71" s="2"/>
      <c r="G71" s="2"/>
      <c r="H71" s="2"/>
      <c r="I71" s="2"/>
      <c r="J71" s="2" t="s">
        <v>132</v>
      </c>
      <c r="K71" s="3"/>
    </row>
    <row r="72" spans="1:13">
      <c r="E72" s="49"/>
      <c r="F72" s="49"/>
      <c r="J72" s="47" t="s">
        <v>133</v>
      </c>
      <c r="K72" s="48"/>
    </row>
    <row r="74" spans="1:13">
      <c r="D74" s="50"/>
    </row>
    <row r="77" spans="1:13" s="47" customFormat="1">
      <c r="A77"/>
      <c r="B77"/>
      <c r="D77" s="50"/>
      <c r="I77" s="50"/>
      <c r="K77" s="48"/>
      <c r="L77"/>
      <c r="M77"/>
    </row>
  </sheetData>
  <mergeCells count="1">
    <mergeCell ref="D4:K4"/>
  </mergeCells>
  <pageMargins left="0.11811023622047245" right="0" top="0" bottom="0" header="0.31496062992125984" footer="0.31496062992125984"/>
  <pageSetup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BF75F-76D0-4EBF-8C69-FE0328FE481F}">
  <dimension ref="A2:M77"/>
  <sheetViews>
    <sheetView workbookViewId="0">
      <selection activeCell="K66" sqref="K66"/>
    </sheetView>
  </sheetViews>
  <sheetFormatPr defaultRowHeight="15"/>
  <cols>
    <col min="1" max="1" width="5.140625" customWidth="1"/>
    <col min="2" max="2" width="23.28515625" customWidth="1"/>
    <col min="3" max="3" width="13.7109375" style="50" customWidth="1"/>
    <col min="4" max="4" width="12.5703125" style="47" customWidth="1"/>
    <col min="5" max="5" width="13.28515625" style="47" customWidth="1"/>
    <col min="6" max="6" width="9.5703125" style="47" hidden="1" customWidth="1"/>
    <col min="7" max="7" width="12.5703125" style="47" customWidth="1"/>
    <col min="8" max="8" width="12.140625" style="47" customWidth="1"/>
    <col min="9" max="9" width="12.7109375" style="50" customWidth="1"/>
    <col min="10" max="10" width="17" style="47" customWidth="1"/>
    <col min="11" max="11" width="15.140625" customWidth="1"/>
    <col min="12" max="12" width="11.42578125" customWidth="1"/>
  </cols>
  <sheetData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3"/>
    </row>
    <row r="3" spans="1:11" ht="15.75" thickBot="1">
      <c r="A3" s="1" t="s">
        <v>0</v>
      </c>
      <c r="B3" s="1"/>
      <c r="C3" s="2"/>
      <c r="D3" s="2"/>
      <c r="E3" s="3" t="s">
        <v>179</v>
      </c>
      <c r="F3" s="3"/>
      <c r="G3" s="3"/>
      <c r="H3" s="3"/>
      <c r="I3" s="3"/>
      <c r="J3" s="3"/>
      <c r="K3" s="3"/>
    </row>
    <row r="4" spans="1:11" ht="15.75" thickBot="1">
      <c r="A4" s="4" t="s">
        <v>1</v>
      </c>
      <c r="B4" s="5" t="s">
        <v>2</v>
      </c>
      <c r="C4" s="6"/>
      <c r="D4" s="81"/>
      <c r="E4" s="81"/>
      <c r="F4" s="81"/>
      <c r="G4" s="81"/>
      <c r="H4" s="81"/>
      <c r="I4" s="82"/>
      <c r="J4" s="82"/>
      <c r="K4" s="83"/>
    </row>
    <row r="5" spans="1:11" ht="44.25" customHeight="1" thickBot="1">
      <c r="A5" s="7"/>
      <c r="B5" s="7"/>
      <c r="C5" s="8" t="s">
        <v>180</v>
      </c>
      <c r="D5" s="8" t="s">
        <v>187</v>
      </c>
      <c r="E5" s="9" t="s">
        <v>181</v>
      </c>
      <c r="F5" s="9" t="s">
        <v>177</v>
      </c>
      <c r="G5" s="8" t="s">
        <v>182</v>
      </c>
      <c r="H5" s="9" t="s">
        <v>183</v>
      </c>
      <c r="I5" s="8" t="s">
        <v>184</v>
      </c>
      <c r="J5" s="8" t="s">
        <v>185</v>
      </c>
      <c r="K5" s="8" t="s">
        <v>186</v>
      </c>
    </row>
    <row r="6" spans="1:11">
      <c r="A6" s="10" t="s">
        <v>3</v>
      </c>
      <c r="B6" s="11" t="s">
        <v>4</v>
      </c>
      <c r="C6" s="12">
        <v>7271.0566720000015</v>
      </c>
      <c r="D6" s="12">
        <v>484.42999999999995</v>
      </c>
      <c r="E6" s="12">
        <v>1705.85</v>
      </c>
      <c r="F6" s="12"/>
      <c r="G6" s="12">
        <v>0</v>
      </c>
      <c r="H6" s="12">
        <v>0</v>
      </c>
      <c r="I6" s="12">
        <v>958.33999999999992</v>
      </c>
      <c r="J6" s="12">
        <v>0</v>
      </c>
      <c r="K6" s="13">
        <f>C6+D6+E6+G6+H6+I6+J6+F6</f>
        <v>10419.676672000001</v>
      </c>
    </row>
    <row r="7" spans="1:11">
      <c r="A7" s="15" t="s">
        <v>5</v>
      </c>
      <c r="B7" s="16" t="s">
        <v>6</v>
      </c>
      <c r="C7" s="17">
        <v>35780.44</v>
      </c>
      <c r="D7" s="12">
        <v>2535.4900000000011</v>
      </c>
      <c r="E7" s="12">
        <v>11220.02</v>
      </c>
      <c r="F7" s="12"/>
      <c r="G7" s="12">
        <v>401.64767999999998</v>
      </c>
      <c r="H7" s="12">
        <v>783.01</v>
      </c>
      <c r="I7" s="12">
        <v>2992.2400000000002</v>
      </c>
      <c r="J7" s="12">
        <v>884.04999999999973</v>
      </c>
      <c r="K7" s="13">
        <f t="shared" ref="K7:K66" si="0">C7+D7+E7+G7+H7+I7+J7+F7</f>
        <v>54596.897680000002</v>
      </c>
    </row>
    <row r="8" spans="1:11">
      <c r="A8" s="15" t="s">
        <v>7</v>
      </c>
      <c r="B8" s="16" t="s">
        <v>8</v>
      </c>
      <c r="C8" s="17">
        <v>18873.835199999998</v>
      </c>
      <c r="D8" s="12">
        <v>775.65000000000009</v>
      </c>
      <c r="E8" s="12">
        <v>2465.0700000000002</v>
      </c>
      <c r="F8" s="12"/>
      <c r="G8" s="12">
        <v>158.04297599999998</v>
      </c>
      <c r="H8" s="12">
        <v>308.08</v>
      </c>
      <c r="I8" s="12">
        <v>622.25</v>
      </c>
      <c r="J8" s="12">
        <v>0</v>
      </c>
      <c r="K8" s="13">
        <f t="shared" si="0"/>
        <v>23202.928176000001</v>
      </c>
    </row>
    <row r="9" spans="1:11">
      <c r="A9" s="15" t="s">
        <v>9</v>
      </c>
      <c r="B9" s="16" t="s">
        <v>10</v>
      </c>
      <c r="C9" s="17">
        <v>294073.30972800002</v>
      </c>
      <c r="D9" s="12">
        <v>13149.959999999997</v>
      </c>
      <c r="E9" s="12">
        <v>69365.58</v>
      </c>
      <c r="F9" s="12"/>
      <c r="G9" s="12">
        <v>1829.8822079999993</v>
      </c>
      <c r="H9" s="12">
        <v>3567.3799999999992</v>
      </c>
      <c r="I9" s="12">
        <v>110569.00000000016</v>
      </c>
      <c r="J9" s="12">
        <v>51927.449999999968</v>
      </c>
      <c r="K9" s="13">
        <f t="shared" si="0"/>
        <v>544482.56193600025</v>
      </c>
    </row>
    <row r="10" spans="1:11">
      <c r="A10" s="15" t="s">
        <v>11</v>
      </c>
      <c r="B10" s="16" t="s">
        <v>12</v>
      </c>
      <c r="C10" s="17">
        <v>17899.245056</v>
      </c>
      <c r="D10" s="12">
        <v>1160.9300000000005</v>
      </c>
      <c r="E10" s="12">
        <v>1451.37</v>
      </c>
      <c r="F10" s="12"/>
      <c r="G10" s="12">
        <v>346.77378399999998</v>
      </c>
      <c r="H10" s="17">
        <v>675.99999999999989</v>
      </c>
      <c r="I10" s="12">
        <v>524.83999999999992</v>
      </c>
      <c r="J10" s="12">
        <v>0</v>
      </c>
      <c r="K10" s="13">
        <f t="shared" si="0"/>
        <v>22059.15884</v>
      </c>
    </row>
    <row r="11" spans="1:11">
      <c r="A11" s="15" t="s">
        <v>13</v>
      </c>
      <c r="B11" s="16" t="s">
        <v>14</v>
      </c>
      <c r="C11" s="17">
        <v>23216.579584000003</v>
      </c>
      <c r="D11" s="12">
        <v>0</v>
      </c>
      <c r="E11" s="12">
        <v>0</v>
      </c>
      <c r="F11" s="12"/>
      <c r="G11" s="12">
        <v>0</v>
      </c>
      <c r="H11" s="17">
        <v>0</v>
      </c>
      <c r="I11" s="12">
        <v>0</v>
      </c>
      <c r="J11" s="12">
        <v>0</v>
      </c>
      <c r="K11" s="13">
        <f t="shared" si="0"/>
        <v>23216.579584000003</v>
      </c>
    </row>
    <row r="12" spans="1:11">
      <c r="A12" s="15" t="s">
        <v>19</v>
      </c>
      <c r="B12" s="16" t="s">
        <v>20</v>
      </c>
      <c r="C12" s="17">
        <v>51455.159359999998</v>
      </c>
      <c r="D12" s="12">
        <v>745.03999999999985</v>
      </c>
      <c r="E12" s="58">
        <v>17540.14</v>
      </c>
      <c r="F12" s="58"/>
      <c r="G12" s="12">
        <v>305.18555199999997</v>
      </c>
      <c r="H12" s="57">
        <v>594.91999999999996</v>
      </c>
      <c r="I12" s="58">
        <v>26209.540000000012</v>
      </c>
      <c r="J12" s="58">
        <v>37190.160000000003</v>
      </c>
      <c r="K12" s="13">
        <f t="shared" si="0"/>
        <v>134040.14491199999</v>
      </c>
    </row>
    <row r="13" spans="1:11">
      <c r="A13" s="15" t="s">
        <v>21</v>
      </c>
      <c r="B13" s="16" t="s">
        <v>22</v>
      </c>
      <c r="C13" s="17">
        <v>51065.289792000003</v>
      </c>
      <c r="D13" s="12">
        <v>726.62999999999988</v>
      </c>
      <c r="E13" s="58">
        <v>4294.37</v>
      </c>
      <c r="F13" s="58"/>
      <c r="G13" s="12">
        <v>0</v>
      </c>
      <c r="H13" s="57">
        <v>0</v>
      </c>
      <c r="I13" s="58">
        <v>4563.34</v>
      </c>
      <c r="J13" s="58">
        <v>2700.8100000000004</v>
      </c>
      <c r="K13" s="13">
        <f t="shared" si="0"/>
        <v>63350.439792000005</v>
      </c>
    </row>
    <row r="14" spans="1:11">
      <c r="A14" s="15" t="s">
        <v>23</v>
      </c>
      <c r="B14" s="16" t="s">
        <v>24</v>
      </c>
      <c r="C14" s="17">
        <v>12270.347584000003</v>
      </c>
      <c r="D14" s="12">
        <v>224.60999999999999</v>
      </c>
      <c r="E14" s="12">
        <v>1062.77</v>
      </c>
      <c r="F14" s="12"/>
      <c r="G14" s="12">
        <v>0</v>
      </c>
      <c r="H14" s="17">
        <v>0</v>
      </c>
      <c r="I14" s="12">
        <v>3308.1500000000005</v>
      </c>
      <c r="J14" s="12">
        <v>34853.440000000002</v>
      </c>
      <c r="K14" s="13">
        <f t="shared" si="0"/>
        <v>51719.317584000004</v>
      </c>
    </row>
    <row r="15" spans="1:11">
      <c r="A15" s="15" t="s">
        <v>25</v>
      </c>
      <c r="B15" s="16" t="s">
        <v>26</v>
      </c>
      <c r="C15" s="17">
        <v>54335.785152000011</v>
      </c>
      <c r="D15" s="12">
        <v>3380.8400000000011</v>
      </c>
      <c r="E15" s="12">
        <v>13275.21</v>
      </c>
      <c r="F15" s="12"/>
      <c r="G15" s="12">
        <v>728.17877999999985</v>
      </c>
      <c r="H15" s="17">
        <v>1419.57</v>
      </c>
      <c r="I15" s="12">
        <v>4067.9500000000007</v>
      </c>
      <c r="J15" s="12">
        <v>11203.52</v>
      </c>
      <c r="K15" s="13">
        <f t="shared" si="0"/>
        <v>88411.053932000024</v>
      </c>
    </row>
    <row r="16" spans="1:11">
      <c r="A16" s="15" t="s">
        <v>27</v>
      </c>
      <c r="B16" s="16" t="s">
        <v>28</v>
      </c>
      <c r="C16" s="17">
        <v>28611.694144000005</v>
      </c>
      <c r="D16" s="12">
        <v>760.07</v>
      </c>
      <c r="E16" s="12">
        <v>3503.7599999999998</v>
      </c>
      <c r="F16" s="12"/>
      <c r="G16" s="12">
        <v>228.88916399999997</v>
      </c>
      <c r="H16" s="17">
        <v>446.18999999999994</v>
      </c>
      <c r="I16" s="12">
        <v>3935.69</v>
      </c>
      <c r="J16" s="12">
        <v>7400.9</v>
      </c>
      <c r="K16" s="13">
        <f t="shared" si="0"/>
        <v>44887.193308000009</v>
      </c>
    </row>
    <row r="17" spans="1:11">
      <c r="A17" s="15" t="s">
        <v>29</v>
      </c>
      <c r="B17" s="16" t="s">
        <v>30</v>
      </c>
      <c r="C17" s="17">
        <v>13920.172288000002</v>
      </c>
      <c r="D17" s="12">
        <v>326.95999999999998</v>
      </c>
      <c r="E17" s="12">
        <v>1598.62</v>
      </c>
      <c r="F17" s="12"/>
      <c r="G17" s="12">
        <v>76.296387999999993</v>
      </c>
      <c r="H17" s="17">
        <v>148.72999999999999</v>
      </c>
      <c r="I17" s="12">
        <v>511.15</v>
      </c>
      <c r="J17" s="12">
        <v>577.30000000000007</v>
      </c>
      <c r="K17" s="13">
        <f t="shared" si="0"/>
        <v>17159.228675999999</v>
      </c>
    </row>
    <row r="18" spans="1:11">
      <c r="A18" s="15" t="s">
        <v>31</v>
      </c>
      <c r="B18" s="16" t="s">
        <v>32</v>
      </c>
      <c r="C18" s="17">
        <v>140791.57593600001</v>
      </c>
      <c r="D18" s="12">
        <v>2908.7899999999986</v>
      </c>
      <c r="E18" s="12">
        <v>20930.170000000002</v>
      </c>
      <c r="F18" s="12"/>
      <c r="G18" s="12">
        <v>325.59494799999999</v>
      </c>
      <c r="H18" s="17">
        <v>634.75</v>
      </c>
      <c r="I18" s="12">
        <v>40505.19000000001</v>
      </c>
      <c r="J18" s="12">
        <v>89678.380000000034</v>
      </c>
      <c r="K18" s="13">
        <f t="shared" si="0"/>
        <v>295774.45088400005</v>
      </c>
    </row>
    <row r="19" spans="1:11">
      <c r="A19" s="15" t="s">
        <v>33</v>
      </c>
      <c r="B19" s="16" t="s">
        <v>34</v>
      </c>
      <c r="C19" s="17">
        <v>1509299.2077280001</v>
      </c>
      <c r="D19" s="12">
        <f>33380.8499999998+1.72</f>
        <v>33382.569999999803</v>
      </c>
      <c r="E19" s="17">
        <v>371087.48000000004</v>
      </c>
      <c r="F19" s="12"/>
      <c r="G19" s="12">
        <v>11192.213831999996</v>
      </c>
      <c r="H19" s="17">
        <v>21815.69</v>
      </c>
      <c r="I19" s="12">
        <v>675463.82000001369</v>
      </c>
      <c r="J19" s="12">
        <v>1601577.3499999996</v>
      </c>
      <c r="K19" s="13">
        <f t="shared" si="0"/>
        <v>4223818.3315600138</v>
      </c>
    </row>
    <row r="20" spans="1:11">
      <c r="A20" s="15" t="s">
        <v>35</v>
      </c>
      <c r="B20" s="16" t="s">
        <v>36</v>
      </c>
      <c r="C20" s="17">
        <v>73869.63</v>
      </c>
      <c r="D20" s="12">
        <v>6986.1500000000115</v>
      </c>
      <c r="E20" s="17">
        <v>20895.18</v>
      </c>
      <c r="F20" s="12"/>
      <c r="G20" s="12">
        <v>2939.7929959999988</v>
      </c>
      <c r="H20" s="17">
        <v>5731.0099999999984</v>
      </c>
      <c r="I20" s="12">
        <v>20358.140000000003</v>
      </c>
      <c r="J20" s="12">
        <v>1653.4499999999971</v>
      </c>
      <c r="K20" s="13">
        <f t="shared" si="0"/>
        <v>132433.35299600003</v>
      </c>
    </row>
    <row r="21" spans="1:11">
      <c r="A21" s="15" t="s">
        <v>37</v>
      </c>
      <c r="B21" s="16" t="s">
        <v>38</v>
      </c>
      <c r="C21" s="17">
        <v>27305.476704000004</v>
      </c>
      <c r="D21" s="12">
        <v>2420.6900000000005</v>
      </c>
      <c r="E21" s="17">
        <v>4053.12</v>
      </c>
      <c r="F21" s="12"/>
      <c r="G21" s="12">
        <v>0</v>
      </c>
      <c r="H21" s="17">
        <v>0</v>
      </c>
      <c r="I21" s="17">
        <v>1682.12</v>
      </c>
      <c r="J21" s="17">
        <v>1076.9000000000001</v>
      </c>
      <c r="K21" s="13">
        <f t="shared" si="0"/>
        <v>36538.30670400001</v>
      </c>
    </row>
    <row r="22" spans="1:11">
      <c r="A22" s="15" t="s">
        <v>39</v>
      </c>
      <c r="B22" s="16" t="s">
        <v>40</v>
      </c>
      <c r="C22" s="17">
        <v>30919.399807999998</v>
      </c>
      <c r="D22" s="12">
        <v>2988.1500000000005</v>
      </c>
      <c r="E22" s="17">
        <v>2357.35</v>
      </c>
      <c r="F22" s="12"/>
      <c r="G22" s="12">
        <v>310.83452399999999</v>
      </c>
      <c r="H22" s="17">
        <v>605.95999999999992</v>
      </c>
      <c r="I22" s="17">
        <v>1909.4699999999998</v>
      </c>
      <c r="J22" s="17">
        <v>806.92000000000007</v>
      </c>
      <c r="K22" s="13">
        <f t="shared" si="0"/>
        <v>39898.084331999991</v>
      </c>
    </row>
    <row r="23" spans="1:11">
      <c r="A23" s="15" t="s">
        <v>41</v>
      </c>
      <c r="B23" s="16" t="s">
        <v>42</v>
      </c>
      <c r="C23" s="17">
        <v>14789.749216000002</v>
      </c>
      <c r="D23" s="12">
        <v>311.01</v>
      </c>
      <c r="E23" s="17">
        <v>1837.87</v>
      </c>
      <c r="F23" s="12"/>
      <c r="G23" s="12">
        <v>0</v>
      </c>
      <c r="H23" s="17">
        <v>0</v>
      </c>
      <c r="I23" s="17">
        <v>749.81</v>
      </c>
      <c r="J23" s="17">
        <v>2070.4</v>
      </c>
      <c r="K23" s="13">
        <f t="shared" si="0"/>
        <v>19758.839216000004</v>
      </c>
    </row>
    <row r="24" spans="1:11">
      <c r="A24" s="15" t="s">
        <v>43</v>
      </c>
      <c r="B24" s="16" t="s">
        <v>44</v>
      </c>
      <c r="C24" s="17">
        <v>19757.498464000004</v>
      </c>
      <c r="D24" s="12">
        <v>706.90000000000009</v>
      </c>
      <c r="E24" s="17">
        <v>3557.09</v>
      </c>
      <c r="F24" s="12"/>
      <c r="G24" s="12">
        <v>152.59277599999999</v>
      </c>
      <c r="H24" s="17">
        <v>297.45999999999998</v>
      </c>
      <c r="I24" s="17">
        <v>7306.9799999999987</v>
      </c>
      <c r="J24" s="17">
        <v>5461.1199999999981</v>
      </c>
      <c r="K24" s="13">
        <f t="shared" si="0"/>
        <v>37239.641240000004</v>
      </c>
    </row>
    <row r="25" spans="1:11">
      <c r="A25" s="15" t="s">
        <v>45</v>
      </c>
      <c r="B25" s="16" t="s">
        <v>46</v>
      </c>
      <c r="C25" s="17">
        <v>95986.848671999993</v>
      </c>
      <c r="D25" s="12">
        <v>5326.0500000000029</v>
      </c>
      <c r="E25" s="17">
        <v>22737.61</v>
      </c>
      <c r="F25" s="12"/>
      <c r="G25" s="12">
        <v>1427.2406679999999</v>
      </c>
      <c r="H25" s="17">
        <v>2782.2999999999997</v>
      </c>
      <c r="I25" s="17">
        <v>28813.359999999986</v>
      </c>
      <c r="J25" s="17">
        <v>9563.5999999999985</v>
      </c>
      <c r="K25" s="13">
        <f t="shared" si="0"/>
        <v>166637.00933999999</v>
      </c>
    </row>
    <row r="26" spans="1:11">
      <c r="A26" s="15" t="s">
        <v>47</v>
      </c>
      <c r="B26" s="16" t="s">
        <v>48</v>
      </c>
      <c r="C26" s="17">
        <v>132706.85999999999</v>
      </c>
      <c r="D26" s="12">
        <v>6592.6900000000032</v>
      </c>
      <c r="E26" s="17">
        <v>31420.809999999998</v>
      </c>
      <c r="F26" s="12"/>
      <c r="G26" s="12">
        <v>798.6146</v>
      </c>
      <c r="H26" s="17">
        <v>1556.84</v>
      </c>
      <c r="I26" s="17">
        <v>36346.810000000005</v>
      </c>
      <c r="J26" s="17">
        <v>36059.980000000003</v>
      </c>
      <c r="K26" s="13">
        <f t="shared" si="0"/>
        <v>245482.60459999999</v>
      </c>
    </row>
    <row r="27" spans="1:11">
      <c r="A27" s="15" t="s">
        <v>49</v>
      </c>
      <c r="B27" s="16" t="s">
        <v>50</v>
      </c>
      <c r="C27" s="17">
        <v>28375.433855999996</v>
      </c>
      <c r="D27" s="12">
        <v>4128.6100000000033</v>
      </c>
      <c r="E27" s="17">
        <v>6690.3300000000008</v>
      </c>
      <c r="F27" s="12"/>
      <c r="G27" s="12">
        <v>1077.1582919999998</v>
      </c>
      <c r="H27" s="17">
        <v>2099.9</v>
      </c>
      <c r="I27" s="17">
        <v>5238.0199999999986</v>
      </c>
      <c r="J27" s="17">
        <v>0</v>
      </c>
      <c r="K27" s="13">
        <f t="shared" si="0"/>
        <v>47609.452147999997</v>
      </c>
    </row>
    <row r="28" spans="1:11">
      <c r="A28" s="15" t="s">
        <v>51</v>
      </c>
      <c r="B28" s="16" t="s">
        <v>52</v>
      </c>
      <c r="C28" s="17">
        <v>505497.34083200002</v>
      </c>
      <c r="D28" s="12">
        <v>17720.850000000009</v>
      </c>
      <c r="E28" s="17">
        <v>115817.93000000001</v>
      </c>
      <c r="F28" s="12"/>
      <c r="G28" s="12">
        <v>2697.9387679999995</v>
      </c>
      <c r="H28" s="17">
        <v>5259.3700000000008</v>
      </c>
      <c r="I28" s="17">
        <v>126959.07999999923</v>
      </c>
      <c r="J28" s="17">
        <v>956834.89</v>
      </c>
      <c r="K28" s="13">
        <f t="shared" si="0"/>
        <v>1730787.3995999992</v>
      </c>
    </row>
    <row r="29" spans="1:11">
      <c r="A29" s="15" t="s">
        <v>53</v>
      </c>
      <c r="B29" s="16" t="s">
        <v>54</v>
      </c>
      <c r="C29" s="17">
        <v>57347.298975999998</v>
      </c>
      <c r="D29" s="12">
        <v>1246.2399999999993</v>
      </c>
      <c r="E29" s="17">
        <v>12018.36</v>
      </c>
      <c r="F29" s="12"/>
      <c r="G29" s="12">
        <v>243.67523599999998</v>
      </c>
      <c r="H29" s="17">
        <v>475.05</v>
      </c>
      <c r="I29" s="17">
        <v>26537.199999999993</v>
      </c>
      <c r="J29" s="17">
        <v>53072.359999999986</v>
      </c>
      <c r="K29" s="13">
        <f t="shared" si="0"/>
        <v>150940.18421199999</v>
      </c>
    </row>
    <row r="30" spans="1:11">
      <c r="A30" s="15" t="s">
        <v>55</v>
      </c>
      <c r="B30" s="16" t="s">
        <v>56</v>
      </c>
      <c r="C30" s="17">
        <v>188637.41388800004</v>
      </c>
      <c r="D30" s="12">
        <v>14906.830000000024</v>
      </c>
      <c r="E30" s="17">
        <v>47944.1</v>
      </c>
      <c r="F30" s="12"/>
      <c r="G30" s="12">
        <v>1966.0602639999995</v>
      </c>
      <c r="H30" s="17">
        <v>3832.7699999999995</v>
      </c>
      <c r="I30" s="17">
        <v>20312.36000000003</v>
      </c>
      <c r="J30" s="17">
        <v>8964.9099999999962</v>
      </c>
      <c r="K30" s="13">
        <f t="shared" si="0"/>
        <v>286564.44415200007</v>
      </c>
    </row>
    <row r="31" spans="1:11">
      <c r="A31" s="15" t="s">
        <v>57</v>
      </c>
      <c r="B31" s="16" t="s">
        <v>58</v>
      </c>
      <c r="C31" s="17">
        <v>78382.52</v>
      </c>
      <c r="D31" s="12">
        <v>2496.9100000000017</v>
      </c>
      <c r="E31" s="17">
        <v>17158.91</v>
      </c>
      <c r="F31" s="12"/>
      <c r="G31" s="12">
        <v>245.65013200000001</v>
      </c>
      <c r="H31" s="17">
        <v>478.89</v>
      </c>
      <c r="I31" s="17">
        <v>26988.650000000012</v>
      </c>
      <c r="J31" s="17">
        <v>13238.52</v>
      </c>
      <c r="K31" s="13">
        <f t="shared" si="0"/>
        <v>138990.050132</v>
      </c>
    </row>
    <row r="32" spans="1:11">
      <c r="A32" s="15" t="s">
        <v>59</v>
      </c>
      <c r="B32" s="16" t="s">
        <v>60</v>
      </c>
      <c r="C32" s="17">
        <v>27464.597248000002</v>
      </c>
      <c r="D32" s="12">
        <v>2001.8499999999985</v>
      </c>
      <c r="E32" s="17">
        <v>3187.07</v>
      </c>
      <c r="F32" s="12"/>
      <c r="G32" s="12">
        <v>231.43472800000001</v>
      </c>
      <c r="H32" s="17">
        <v>451.15</v>
      </c>
      <c r="I32" s="17">
        <v>938.42000000000007</v>
      </c>
      <c r="J32" s="17">
        <v>0</v>
      </c>
      <c r="K32" s="13">
        <f t="shared" si="0"/>
        <v>34274.521975999996</v>
      </c>
    </row>
    <row r="33" spans="1:11">
      <c r="A33" s="15" t="s">
        <v>61</v>
      </c>
      <c r="B33" s="16" t="s">
        <v>62</v>
      </c>
      <c r="C33" s="17">
        <v>84806.396928000002</v>
      </c>
      <c r="D33" s="12">
        <v>3842.5300000000007</v>
      </c>
      <c r="E33" s="17">
        <v>20995.06</v>
      </c>
      <c r="F33" s="12"/>
      <c r="G33" s="12">
        <v>396.235952</v>
      </c>
      <c r="H33" s="17">
        <v>772.44</v>
      </c>
      <c r="I33" s="17">
        <v>25696.23000000001</v>
      </c>
      <c r="J33" s="17">
        <v>32441.939999999995</v>
      </c>
      <c r="K33" s="13">
        <f t="shared" si="0"/>
        <v>168950.83288</v>
      </c>
    </row>
    <row r="34" spans="1:11">
      <c r="A34" s="15" t="s">
        <v>63</v>
      </c>
      <c r="B34" s="16" t="s">
        <v>64</v>
      </c>
      <c r="C34" s="17">
        <v>22274.021792</v>
      </c>
      <c r="D34" s="12">
        <v>2246.6099999999992</v>
      </c>
      <c r="E34" s="17">
        <v>3055.56</v>
      </c>
      <c r="F34" s="12"/>
      <c r="G34" s="12">
        <v>833.39328799999998</v>
      </c>
      <c r="H34" s="17">
        <v>1624.67</v>
      </c>
      <c r="I34" s="17">
        <v>1117.1799999999998</v>
      </c>
      <c r="J34" s="17">
        <v>0</v>
      </c>
      <c r="K34" s="13">
        <f t="shared" si="0"/>
        <v>31151.435080000003</v>
      </c>
    </row>
    <row r="35" spans="1:11">
      <c r="A35" s="15" t="s">
        <v>65</v>
      </c>
      <c r="B35" s="16" t="s">
        <v>66</v>
      </c>
      <c r="C35" s="17">
        <v>22062.277952</v>
      </c>
      <c r="D35" s="12">
        <v>1189.0100000000004</v>
      </c>
      <c r="E35" s="17">
        <v>4506.8500000000004</v>
      </c>
      <c r="F35" s="12"/>
      <c r="G35" s="12">
        <v>474.74447999999995</v>
      </c>
      <c r="H35" s="17">
        <v>925.50000000000011</v>
      </c>
      <c r="I35" s="17">
        <v>1995.9</v>
      </c>
      <c r="J35" s="17">
        <v>3480.6199999999994</v>
      </c>
      <c r="K35" s="13">
        <f t="shared" si="0"/>
        <v>34634.90243200001</v>
      </c>
    </row>
    <row r="36" spans="1:11">
      <c r="A36" s="15" t="s">
        <v>69</v>
      </c>
      <c r="B36" s="16" t="s">
        <v>70</v>
      </c>
      <c r="C36" s="17">
        <v>2937.5575679999997</v>
      </c>
      <c r="D36" s="17">
        <v>52.120000000000005</v>
      </c>
      <c r="E36" s="17">
        <v>474.15</v>
      </c>
      <c r="F36" s="12"/>
      <c r="G36" s="12">
        <v>0</v>
      </c>
      <c r="H36" s="17">
        <v>0</v>
      </c>
      <c r="I36" s="17">
        <v>60.45</v>
      </c>
      <c r="J36" s="17">
        <v>0</v>
      </c>
      <c r="K36" s="13">
        <f t="shared" si="0"/>
        <v>3524.2775679999995</v>
      </c>
    </row>
    <row r="37" spans="1:11">
      <c r="A37" s="15" t="s">
        <v>71</v>
      </c>
      <c r="B37" s="16" t="s">
        <v>72</v>
      </c>
      <c r="C37" s="17">
        <v>262027.06288000001</v>
      </c>
      <c r="D37" s="12">
        <v>7997.3400000000092</v>
      </c>
      <c r="E37" s="17">
        <v>55376.86</v>
      </c>
      <c r="F37" s="12"/>
      <c r="G37" s="12">
        <v>1272.6858199999999</v>
      </c>
      <c r="H37" s="17">
        <v>2481.04</v>
      </c>
      <c r="I37" s="17">
        <v>64156.97</v>
      </c>
      <c r="J37" s="17">
        <v>63382.369999999995</v>
      </c>
      <c r="K37" s="13">
        <f t="shared" si="0"/>
        <v>456694.32869999995</v>
      </c>
    </row>
    <row r="38" spans="1:11">
      <c r="A38" s="15" t="s">
        <v>73</v>
      </c>
      <c r="B38" s="16" t="s">
        <v>74</v>
      </c>
      <c r="C38" s="17">
        <v>222882.05667200004</v>
      </c>
      <c r="D38" s="12">
        <v>9763.8800000000028</v>
      </c>
      <c r="E38" s="57">
        <v>99893.989999999991</v>
      </c>
      <c r="F38" s="58"/>
      <c r="G38" s="12">
        <v>2223.1942879999992</v>
      </c>
      <c r="H38" s="57">
        <v>4333.99</v>
      </c>
      <c r="I38" s="57">
        <v>91087.919999999402</v>
      </c>
      <c r="J38" s="57">
        <v>133920.65000000005</v>
      </c>
      <c r="K38" s="13">
        <f t="shared" si="0"/>
        <v>564105.68095999944</v>
      </c>
    </row>
    <row r="39" spans="1:11">
      <c r="A39" s="15" t="s">
        <v>75</v>
      </c>
      <c r="B39" s="16" t="s">
        <v>76</v>
      </c>
      <c r="C39" s="17">
        <v>6420.1019520000009</v>
      </c>
      <c r="D39" s="12">
        <v>74.63</v>
      </c>
      <c r="E39" s="17">
        <v>232</v>
      </c>
      <c r="F39" s="12"/>
      <c r="G39" s="12">
        <v>0</v>
      </c>
      <c r="H39" s="17">
        <v>0</v>
      </c>
      <c r="I39" s="17">
        <v>172.87</v>
      </c>
      <c r="J39" s="17">
        <v>0</v>
      </c>
      <c r="K39" s="13">
        <f t="shared" si="0"/>
        <v>6899.6019520000009</v>
      </c>
    </row>
    <row r="40" spans="1:11">
      <c r="A40" s="15" t="s">
        <v>77</v>
      </c>
      <c r="B40" s="16" t="s">
        <v>78</v>
      </c>
      <c r="C40" s="17">
        <v>190777.96249599999</v>
      </c>
      <c r="D40" s="12">
        <v>3936.9600000000028</v>
      </c>
      <c r="E40" s="17">
        <v>44542.21</v>
      </c>
      <c r="F40" s="12"/>
      <c r="G40" s="12">
        <v>1425.4709559999997</v>
      </c>
      <c r="H40" s="17">
        <v>2778.81</v>
      </c>
      <c r="I40" s="17">
        <v>53461.680000000037</v>
      </c>
      <c r="J40" s="17">
        <v>227346.16000000003</v>
      </c>
      <c r="K40" s="13">
        <f t="shared" si="0"/>
        <v>524269.25345200003</v>
      </c>
    </row>
    <row r="41" spans="1:11">
      <c r="A41" s="15" t="s">
        <v>79</v>
      </c>
      <c r="B41" s="16" t="s">
        <v>80</v>
      </c>
      <c r="C41" s="17">
        <v>53255.882592000009</v>
      </c>
      <c r="D41" s="12">
        <v>1947.8799999999999</v>
      </c>
      <c r="E41" s="17">
        <v>7104.49</v>
      </c>
      <c r="F41" s="12"/>
      <c r="G41" s="12">
        <v>302.27450399999998</v>
      </c>
      <c r="H41" s="17">
        <v>589.26</v>
      </c>
      <c r="I41" s="17">
        <v>34451.64</v>
      </c>
      <c r="J41" s="17">
        <v>19700.599999999999</v>
      </c>
      <c r="K41" s="13">
        <f t="shared" si="0"/>
        <v>117352.02709600001</v>
      </c>
    </row>
    <row r="42" spans="1:11">
      <c r="A42" s="15" t="s">
        <v>81</v>
      </c>
      <c r="B42" s="16" t="s">
        <v>82</v>
      </c>
      <c r="C42" s="17">
        <v>10641.275392</v>
      </c>
      <c r="D42" s="12">
        <v>184.23</v>
      </c>
      <c r="E42" s="17">
        <v>3946.94</v>
      </c>
      <c r="F42" s="12"/>
      <c r="G42" s="12">
        <v>346.05563999999993</v>
      </c>
      <c r="H42" s="17">
        <v>674.6</v>
      </c>
      <c r="I42" s="17">
        <v>941.68999999999983</v>
      </c>
      <c r="J42" s="17">
        <v>0</v>
      </c>
      <c r="K42" s="13">
        <f t="shared" si="0"/>
        <v>16734.791032000001</v>
      </c>
    </row>
    <row r="43" spans="1:11">
      <c r="A43" s="18" t="s">
        <v>83</v>
      </c>
      <c r="B43" s="19" t="s">
        <v>84</v>
      </c>
      <c r="C43" s="17">
        <v>18431.073055999997</v>
      </c>
      <c r="D43" s="12">
        <v>1838.919999999998</v>
      </c>
      <c r="E43" s="17">
        <v>3976.39</v>
      </c>
      <c r="F43" s="12"/>
      <c r="G43" s="12">
        <v>0</v>
      </c>
      <c r="H43" s="12">
        <v>0</v>
      </c>
      <c r="I43" s="17">
        <v>950.12999999999988</v>
      </c>
      <c r="J43" s="17">
        <v>0</v>
      </c>
      <c r="K43" s="13">
        <f t="shared" si="0"/>
        <v>25196.513055999996</v>
      </c>
    </row>
    <row r="44" spans="1:11">
      <c r="A44" s="18" t="s">
        <v>85</v>
      </c>
      <c r="B44" s="19" t="s">
        <v>86</v>
      </c>
      <c r="C44" s="17">
        <v>1380.6404480000003</v>
      </c>
      <c r="D44" s="12">
        <v>291.58</v>
      </c>
      <c r="E44" s="17">
        <v>0</v>
      </c>
      <c r="F44" s="12"/>
      <c r="G44" s="12">
        <v>0</v>
      </c>
      <c r="H44" s="12">
        <v>0</v>
      </c>
      <c r="I44" s="17">
        <v>0</v>
      </c>
      <c r="J44" s="17">
        <v>0</v>
      </c>
      <c r="K44" s="13">
        <f t="shared" si="0"/>
        <v>1672.2204480000003</v>
      </c>
    </row>
    <row r="45" spans="1:11">
      <c r="A45" s="18" t="s">
        <v>87</v>
      </c>
      <c r="B45" s="19" t="s">
        <v>88</v>
      </c>
      <c r="C45" s="20">
        <v>6062.5639360000014</v>
      </c>
      <c r="D45" s="12">
        <v>374.64</v>
      </c>
      <c r="E45" s="17">
        <v>908.23</v>
      </c>
      <c r="F45" s="12"/>
      <c r="G45" s="12">
        <v>76.296387999999993</v>
      </c>
      <c r="H45" s="12">
        <v>148.72999999999999</v>
      </c>
      <c r="I45" s="17">
        <v>735.16000000000008</v>
      </c>
      <c r="J45" s="17">
        <v>50.090000000000032</v>
      </c>
      <c r="K45" s="13">
        <f t="shared" si="0"/>
        <v>8355.7103240000015</v>
      </c>
    </row>
    <row r="46" spans="1:11">
      <c r="A46" s="18" t="s">
        <v>89</v>
      </c>
      <c r="B46" s="19" t="s">
        <v>90</v>
      </c>
      <c r="C46" s="20">
        <v>18540.765760000002</v>
      </c>
      <c r="D46" s="12">
        <v>1383.2999999999995</v>
      </c>
      <c r="E46" s="17">
        <v>3289.2599999999998</v>
      </c>
      <c r="F46" s="12"/>
      <c r="G46" s="12">
        <v>201.24703200000002</v>
      </c>
      <c r="H46" s="12">
        <v>392.31</v>
      </c>
      <c r="I46" s="17">
        <v>194.47</v>
      </c>
      <c r="J46" s="17">
        <v>0</v>
      </c>
      <c r="K46" s="13">
        <f t="shared" si="0"/>
        <v>24001.352792000002</v>
      </c>
    </row>
    <row r="47" spans="1:11">
      <c r="A47" s="18" t="s">
        <v>91</v>
      </c>
      <c r="B47" s="19" t="s">
        <v>92</v>
      </c>
      <c r="C47" s="20">
        <v>67211.432287999996</v>
      </c>
      <c r="D47" s="12">
        <v>43.839999999999996</v>
      </c>
      <c r="E47" s="17">
        <v>467.43</v>
      </c>
      <c r="F47" s="12"/>
      <c r="G47" s="12">
        <v>0</v>
      </c>
      <c r="H47" s="12">
        <v>0</v>
      </c>
      <c r="I47" s="17">
        <v>66.67</v>
      </c>
      <c r="J47" s="17">
        <v>5008.29</v>
      </c>
      <c r="K47" s="13">
        <f t="shared" si="0"/>
        <v>72797.662287999978</v>
      </c>
    </row>
    <row r="48" spans="1:11">
      <c r="A48" s="21" t="s">
        <v>93</v>
      </c>
      <c r="B48" s="22" t="s">
        <v>94</v>
      </c>
      <c r="C48" s="20">
        <v>10142.688512000001</v>
      </c>
      <c r="D48" s="12">
        <v>1716.5199999999991</v>
      </c>
      <c r="E48" s="17">
        <v>914.46</v>
      </c>
      <c r="F48" s="12"/>
      <c r="G48" s="12">
        <v>0</v>
      </c>
      <c r="H48" s="12">
        <v>0</v>
      </c>
      <c r="I48" s="17">
        <v>810.28</v>
      </c>
      <c r="J48" s="17">
        <v>0</v>
      </c>
      <c r="K48" s="13">
        <f t="shared" si="0"/>
        <v>13583.948512000001</v>
      </c>
    </row>
    <row r="49" spans="1:11">
      <c r="A49" s="21" t="s">
        <v>95</v>
      </c>
      <c r="B49" s="23" t="s">
        <v>96</v>
      </c>
      <c r="C49" s="20">
        <v>24496.293888</v>
      </c>
      <c r="D49" s="12">
        <v>342.2600000000001</v>
      </c>
      <c r="E49" s="17">
        <v>7443.2699999999986</v>
      </c>
      <c r="F49" s="12"/>
      <c r="G49" s="12">
        <v>81.746588000000003</v>
      </c>
      <c r="H49" s="12">
        <v>159.35</v>
      </c>
      <c r="I49" s="17">
        <v>1609.3500000000004</v>
      </c>
      <c r="J49" s="17">
        <v>1898.73</v>
      </c>
      <c r="K49" s="13">
        <f t="shared" si="0"/>
        <v>36031.000476000001</v>
      </c>
    </row>
    <row r="50" spans="1:11">
      <c r="A50" s="18" t="s">
        <v>97</v>
      </c>
      <c r="B50" s="19" t="s">
        <v>98</v>
      </c>
      <c r="C50" s="20">
        <v>14767.895648</v>
      </c>
      <c r="D50" s="12">
        <v>61.26</v>
      </c>
      <c r="E50" s="17">
        <v>5940.03</v>
      </c>
      <c r="F50" s="12"/>
      <c r="G50" s="12">
        <v>0</v>
      </c>
      <c r="H50" s="12">
        <v>0</v>
      </c>
      <c r="I50" s="17">
        <v>268.45999999999998</v>
      </c>
      <c r="J50" s="17">
        <v>3144.8300000000004</v>
      </c>
      <c r="K50" s="13">
        <f t="shared" si="0"/>
        <v>24182.475648</v>
      </c>
    </row>
    <row r="51" spans="1:11">
      <c r="A51" s="18" t="s">
        <v>99</v>
      </c>
      <c r="B51" s="19" t="s">
        <v>100</v>
      </c>
      <c r="C51" s="20">
        <v>48326.861792000003</v>
      </c>
      <c r="D51" s="12">
        <v>2260.3399999999992</v>
      </c>
      <c r="E51" s="17">
        <v>7707.7199999999993</v>
      </c>
      <c r="F51" s="12"/>
      <c r="G51" s="12">
        <v>232.33240799999999</v>
      </c>
      <c r="H51" s="12">
        <v>452.9</v>
      </c>
      <c r="I51" s="17">
        <v>18511.299999999996</v>
      </c>
      <c r="J51" s="17">
        <v>24651.040000000001</v>
      </c>
      <c r="K51" s="13">
        <f t="shared" si="0"/>
        <v>102142.49420000002</v>
      </c>
    </row>
    <row r="52" spans="1:11">
      <c r="A52" s="18" t="s">
        <v>101</v>
      </c>
      <c r="B52" s="19" t="s">
        <v>102</v>
      </c>
      <c r="C52" s="20">
        <v>0</v>
      </c>
      <c r="D52" s="12">
        <v>0</v>
      </c>
      <c r="E52" s="17">
        <v>0</v>
      </c>
      <c r="F52" s="12"/>
      <c r="G52" s="12">
        <v>0</v>
      </c>
      <c r="H52" s="12">
        <v>0</v>
      </c>
      <c r="I52" s="17">
        <v>0</v>
      </c>
      <c r="J52" s="17">
        <v>0</v>
      </c>
      <c r="K52" s="13">
        <f t="shared" si="0"/>
        <v>0</v>
      </c>
    </row>
    <row r="53" spans="1:11">
      <c r="A53" s="18" t="s">
        <v>103</v>
      </c>
      <c r="B53" s="19" t="s">
        <v>104</v>
      </c>
      <c r="C53" s="20">
        <v>12265.458656000001</v>
      </c>
      <c r="D53" s="12">
        <v>897.61000000000013</v>
      </c>
      <c r="E53" s="17">
        <v>297.45999999999998</v>
      </c>
      <c r="F53" s="12"/>
      <c r="G53" s="12">
        <v>328.89712799999995</v>
      </c>
      <c r="H53" s="12">
        <v>641.18000000000006</v>
      </c>
      <c r="I53" s="17">
        <v>550.01</v>
      </c>
      <c r="J53" s="17">
        <v>0</v>
      </c>
      <c r="K53" s="13">
        <f t="shared" si="0"/>
        <v>14980.615784000001</v>
      </c>
    </row>
    <row r="54" spans="1:11">
      <c r="A54" s="24" t="s">
        <v>105</v>
      </c>
      <c r="B54" s="25" t="s">
        <v>106</v>
      </c>
      <c r="C54" s="20">
        <v>16081.46</v>
      </c>
      <c r="D54" s="12">
        <v>1247.9999999999998</v>
      </c>
      <c r="E54" s="17">
        <v>4935.1900000000005</v>
      </c>
      <c r="F54" s="12"/>
      <c r="G54" s="12">
        <v>472.53234000000003</v>
      </c>
      <c r="H54" s="12">
        <v>921.17000000000007</v>
      </c>
      <c r="I54" s="17">
        <v>3189.58</v>
      </c>
      <c r="J54" s="17">
        <v>0</v>
      </c>
      <c r="K54" s="13">
        <f t="shared" si="0"/>
        <v>26847.932340000007</v>
      </c>
    </row>
    <row r="55" spans="1:11">
      <c r="A55" s="24" t="s">
        <v>107</v>
      </c>
      <c r="B55" s="23" t="s">
        <v>108</v>
      </c>
      <c r="C55" s="20">
        <v>6365.1628479999999</v>
      </c>
      <c r="D55" s="12">
        <v>634.16</v>
      </c>
      <c r="E55" s="17">
        <v>319.54000000000002</v>
      </c>
      <c r="F55" s="12"/>
      <c r="G55" s="12">
        <v>79.739632</v>
      </c>
      <c r="H55" s="12">
        <v>155.44</v>
      </c>
      <c r="I55" s="17">
        <v>6.78</v>
      </c>
      <c r="J55" s="17">
        <v>0</v>
      </c>
      <c r="K55" s="13">
        <f t="shared" si="0"/>
        <v>7560.8224799999989</v>
      </c>
    </row>
    <row r="56" spans="1:11">
      <c r="A56" s="26" t="s">
        <v>109</v>
      </c>
      <c r="B56" s="27" t="s">
        <v>110</v>
      </c>
      <c r="C56" s="20">
        <v>134404.062848</v>
      </c>
      <c r="D56" s="12">
        <v>11420.000000000013</v>
      </c>
      <c r="E56" s="17">
        <v>19775.280000000002</v>
      </c>
      <c r="F56" s="12"/>
      <c r="G56" s="12">
        <v>861.08030400000007</v>
      </c>
      <c r="H56" s="12">
        <v>1678.6000000000001</v>
      </c>
      <c r="I56" s="17">
        <v>15216.200000000006</v>
      </c>
      <c r="J56" s="17">
        <v>14207.269999999999</v>
      </c>
      <c r="K56" s="13">
        <f t="shared" si="0"/>
        <v>197562.49315200001</v>
      </c>
    </row>
    <row r="57" spans="1:11">
      <c r="A57" s="28" t="s">
        <v>111</v>
      </c>
      <c r="B57" s="29" t="s">
        <v>112</v>
      </c>
      <c r="C57" s="20">
        <v>15067.340991999999</v>
      </c>
      <c r="D57" s="12">
        <v>2029.2500000000002</v>
      </c>
      <c r="E57" s="17">
        <v>3153.17</v>
      </c>
      <c r="F57" s="12"/>
      <c r="G57" s="12">
        <v>314.07899599999996</v>
      </c>
      <c r="H57" s="12">
        <v>612.25</v>
      </c>
      <c r="I57" s="17">
        <v>2137.23</v>
      </c>
      <c r="J57" s="17">
        <v>385.11999999999989</v>
      </c>
      <c r="K57" s="13">
        <f t="shared" si="0"/>
        <v>23698.439988000002</v>
      </c>
    </row>
    <row r="58" spans="1:11">
      <c r="A58" s="30" t="s">
        <v>113</v>
      </c>
      <c r="B58" s="27" t="s">
        <v>114</v>
      </c>
      <c r="C58" s="20">
        <v>56077.518111999998</v>
      </c>
      <c r="D58" s="12">
        <v>5222.2200000000057</v>
      </c>
      <c r="E58" s="17">
        <v>16879.59</v>
      </c>
      <c r="F58" s="12"/>
      <c r="G58" s="12">
        <v>1337.9856279999997</v>
      </c>
      <c r="H58" s="12">
        <v>2608.1899999999991</v>
      </c>
      <c r="I58" s="17">
        <v>13874.160000000003</v>
      </c>
      <c r="J58" s="17">
        <v>16061.819999999996</v>
      </c>
      <c r="K58" s="13">
        <f t="shared" si="0"/>
        <v>112061.48374</v>
      </c>
    </row>
    <row r="59" spans="1:11">
      <c r="A59" s="16" t="s">
        <v>115</v>
      </c>
      <c r="B59" s="27" t="s">
        <v>116</v>
      </c>
      <c r="C59" s="20">
        <v>14015.742752000002</v>
      </c>
      <c r="D59" s="12">
        <v>519.22</v>
      </c>
      <c r="E59" s="17">
        <v>5384.3200000000006</v>
      </c>
      <c r="F59" s="12"/>
      <c r="G59" s="12">
        <v>156.67722000000001</v>
      </c>
      <c r="H59" s="12">
        <v>305.42999999999995</v>
      </c>
      <c r="I59" s="17">
        <v>8202.7799999999988</v>
      </c>
      <c r="J59" s="17">
        <v>7588.25</v>
      </c>
      <c r="K59" s="13">
        <f t="shared" si="0"/>
        <v>36172.419972000003</v>
      </c>
    </row>
    <row r="60" spans="1:11">
      <c r="A60" s="16" t="s">
        <v>117</v>
      </c>
      <c r="B60" s="27" t="s">
        <v>118</v>
      </c>
      <c r="C60" s="17">
        <v>1474.66704</v>
      </c>
      <c r="D60" s="12">
        <v>378.37999999999994</v>
      </c>
      <c r="E60" s="17">
        <v>616.16999999999996</v>
      </c>
      <c r="F60" s="12"/>
      <c r="G60" s="12">
        <v>0</v>
      </c>
      <c r="H60" s="12">
        <v>0</v>
      </c>
      <c r="I60" s="17">
        <v>599.52</v>
      </c>
      <c r="J60" s="17">
        <v>0</v>
      </c>
      <c r="K60" s="13">
        <f t="shared" si="0"/>
        <v>3068.73704</v>
      </c>
    </row>
    <row r="61" spans="1:11">
      <c r="A61" s="31" t="s">
        <v>121</v>
      </c>
      <c r="B61" s="27" t="s">
        <v>122</v>
      </c>
      <c r="C61" s="20">
        <v>1086.6884160000002</v>
      </c>
      <c r="D61" s="17">
        <v>19.059999999999999</v>
      </c>
      <c r="E61" s="17">
        <v>0</v>
      </c>
      <c r="F61" s="12"/>
      <c r="G61" s="12">
        <v>0</v>
      </c>
      <c r="H61" s="12">
        <v>0</v>
      </c>
      <c r="I61" s="17">
        <v>0</v>
      </c>
      <c r="J61" s="17">
        <v>0</v>
      </c>
      <c r="K61" s="13">
        <f t="shared" si="0"/>
        <v>1105.7484160000001</v>
      </c>
    </row>
    <row r="62" spans="1:11">
      <c r="A62" s="31" t="s">
        <v>123</v>
      </c>
      <c r="B62" s="27" t="s">
        <v>124</v>
      </c>
      <c r="C62" s="20">
        <v>10962.711936000002</v>
      </c>
      <c r="D62" s="12">
        <v>357.92</v>
      </c>
      <c r="E62" s="17">
        <v>0</v>
      </c>
      <c r="F62" s="12"/>
      <c r="G62" s="12">
        <v>0</v>
      </c>
      <c r="H62" s="12">
        <v>0</v>
      </c>
      <c r="I62" s="17">
        <v>686.06999999999994</v>
      </c>
      <c r="J62" s="17">
        <v>0</v>
      </c>
      <c r="K62" s="13">
        <f t="shared" si="0"/>
        <v>12006.701936000001</v>
      </c>
    </row>
    <row r="63" spans="1:11">
      <c r="A63" s="31" t="s">
        <v>125</v>
      </c>
      <c r="B63" s="32" t="s">
        <v>126</v>
      </c>
      <c r="C63" s="20">
        <v>12519.479456000003</v>
      </c>
      <c r="D63" s="12">
        <v>461.4199999999999</v>
      </c>
      <c r="E63" s="17">
        <v>1301.3900000000001</v>
      </c>
      <c r="F63" s="12"/>
      <c r="G63" s="12">
        <v>0</v>
      </c>
      <c r="H63" s="12">
        <v>0</v>
      </c>
      <c r="I63" s="17">
        <v>212.99</v>
      </c>
      <c r="J63" s="17">
        <v>0</v>
      </c>
      <c r="K63" s="13">
        <f t="shared" si="0"/>
        <v>14495.279456000002</v>
      </c>
    </row>
    <row r="64" spans="1:11" ht="15.75" thickBot="1">
      <c r="A64" s="31" t="s">
        <v>127</v>
      </c>
      <c r="B64" s="33" t="s">
        <v>128</v>
      </c>
      <c r="C64" s="20">
        <v>3059.7807680000001</v>
      </c>
      <c r="D64" s="12">
        <v>577.67000000000007</v>
      </c>
      <c r="E64" s="57">
        <v>148.72999999999999</v>
      </c>
      <c r="F64" s="57"/>
      <c r="G64" s="17">
        <v>305.18555199999997</v>
      </c>
      <c r="H64" s="58">
        <v>594.91999999999996</v>
      </c>
      <c r="I64" s="57">
        <v>0</v>
      </c>
      <c r="J64" s="57">
        <v>0</v>
      </c>
      <c r="K64" s="13">
        <f t="shared" si="0"/>
        <v>4686.2863200000002</v>
      </c>
    </row>
    <row r="65" spans="1:13" ht="15.75" thickBot="1">
      <c r="A65" s="31" t="s">
        <v>129</v>
      </c>
      <c r="B65" s="64" t="s">
        <v>130</v>
      </c>
      <c r="C65" s="34">
        <v>2046.6237440000004</v>
      </c>
      <c r="D65" s="35">
        <v>362.34000000000003</v>
      </c>
      <c r="E65" s="65">
        <v>148.72999999999999</v>
      </c>
      <c r="F65" s="35"/>
      <c r="G65" s="35">
        <v>0</v>
      </c>
      <c r="H65" s="35">
        <v>0</v>
      </c>
      <c r="I65" s="65">
        <v>423.52</v>
      </c>
      <c r="J65" s="65">
        <v>0</v>
      </c>
      <c r="K65" s="13">
        <f t="shared" si="0"/>
        <v>2981.2137440000006</v>
      </c>
    </row>
    <row r="66" spans="1:13" ht="15.75" thickBot="1">
      <c r="A66" s="38"/>
      <c r="B66" s="38" t="s">
        <v>131</v>
      </c>
      <c r="C66" s="51">
        <f>SUM(C6:C65)</f>
        <v>4912775.2750079995</v>
      </c>
      <c r="D66" s="52">
        <f>SUM(D6:D65)</f>
        <v>192069.99999999985</v>
      </c>
      <c r="E66" s="42">
        <v>1132910</v>
      </c>
      <c r="F66" s="54"/>
      <c r="G66" s="54">
        <v>39405.552439999992</v>
      </c>
      <c r="H66" s="42">
        <v>76815.799999999988</v>
      </c>
      <c r="I66" s="42">
        <v>1519759.110000012</v>
      </c>
      <c r="J66" s="42">
        <v>3480064.19</v>
      </c>
      <c r="K66" s="13">
        <f t="shared" si="0"/>
        <v>11353799.92744801</v>
      </c>
    </row>
    <row r="67" spans="1:13">
      <c r="A67" s="1"/>
      <c r="B67" s="1"/>
      <c r="C67" s="2"/>
      <c r="D67" s="1"/>
      <c r="G67" s="2"/>
      <c r="H67" s="2"/>
      <c r="I67" s="2"/>
      <c r="J67" s="2"/>
      <c r="K67" s="3"/>
    </row>
    <row r="68" spans="1:13">
      <c r="A68" s="1"/>
      <c r="B68" s="1"/>
      <c r="C68" s="2"/>
      <c r="D68" s="2"/>
      <c r="G68" s="2"/>
      <c r="H68" s="2"/>
      <c r="I68" s="2"/>
      <c r="J68" s="2"/>
      <c r="K68" s="2"/>
    </row>
    <row r="69" spans="1:13">
      <c r="A69" s="1"/>
      <c r="B69" s="1"/>
      <c r="C69" s="2"/>
      <c r="D69" s="2"/>
      <c r="E69" s="2"/>
      <c r="F69" s="2"/>
      <c r="G69" s="2"/>
      <c r="H69" s="2"/>
      <c r="I69" s="2"/>
      <c r="J69" s="2"/>
      <c r="K69" s="48"/>
    </row>
    <row r="70" spans="1:13">
      <c r="A70" s="1"/>
      <c r="B70" s="1"/>
      <c r="C70" s="2"/>
      <c r="D70" s="2"/>
      <c r="E70" s="2"/>
      <c r="F70" s="2"/>
      <c r="G70" s="2"/>
      <c r="H70" s="2"/>
      <c r="I70" s="2"/>
      <c r="J70" s="2"/>
      <c r="K70" s="3"/>
    </row>
    <row r="71" spans="1:13">
      <c r="A71" s="1"/>
      <c r="B71" s="1"/>
      <c r="C71" s="2"/>
      <c r="D71" s="2"/>
      <c r="E71" s="2"/>
      <c r="F71" s="2"/>
      <c r="G71" s="2"/>
      <c r="H71" s="2"/>
      <c r="I71" s="2"/>
      <c r="J71" s="2" t="s">
        <v>132</v>
      </c>
      <c r="K71" s="3"/>
    </row>
    <row r="72" spans="1:13">
      <c r="E72" s="49"/>
      <c r="F72" s="49"/>
      <c r="J72" s="47" t="s">
        <v>133</v>
      </c>
      <c r="K72" s="48"/>
    </row>
    <row r="74" spans="1:13">
      <c r="D74" s="50"/>
    </row>
    <row r="77" spans="1:13" s="47" customFormat="1">
      <c r="A77"/>
      <c r="B77"/>
      <c r="C77" s="50"/>
      <c r="D77" s="50"/>
      <c r="I77" s="50"/>
      <c r="K77" s="48"/>
      <c r="L77"/>
      <c r="M77"/>
    </row>
  </sheetData>
  <mergeCells count="1">
    <mergeCell ref="D4:K4"/>
  </mergeCells>
  <pageMargins left="0.11811023622047245" right="0" top="0" bottom="0" header="0.31496062992125984" footer="0.31496062992125984"/>
  <pageSetup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EA019-5517-449F-8F94-EBC217C680A3}">
  <dimension ref="A2:N77"/>
  <sheetViews>
    <sheetView topLeftCell="A31" workbookViewId="0">
      <selection activeCell="O61" sqref="O61"/>
    </sheetView>
  </sheetViews>
  <sheetFormatPr defaultRowHeight="15"/>
  <cols>
    <col min="1" max="1" width="5.140625" customWidth="1"/>
    <col min="2" max="2" width="23.28515625" customWidth="1"/>
    <col min="3" max="4" width="13.7109375" style="50" customWidth="1"/>
    <col min="5" max="5" width="12.5703125" style="47" hidden="1" customWidth="1"/>
    <col min="6" max="6" width="13.28515625" style="47" customWidth="1"/>
    <col min="7" max="7" width="9.5703125" style="47" hidden="1" customWidth="1"/>
    <col min="8" max="8" width="12.5703125" style="47" hidden="1" customWidth="1"/>
    <col min="9" max="9" width="12.140625" style="47" customWidth="1"/>
    <col min="10" max="10" width="12.7109375" style="50" customWidth="1"/>
    <col min="11" max="11" width="17" style="47" customWidth="1"/>
    <col min="12" max="12" width="15.140625" customWidth="1"/>
    <col min="13" max="13" width="11.42578125" customWidth="1"/>
  </cols>
  <sheetData>
    <row r="2" spans="1:1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thickBot="1">
      <c r="A3" s="1" t="s">
        <v>0</v>
      </c>
      <c r="B3" s="1"/>
      <c r="C3" s="2"/>
      <c r="D3" s="2"/>
      <c r="E3" s="2"/>
      <c r="F3" s="3" t="s">
        <v>188</v>
      </c>
      <c r="G3" s="3"/>
      <c r="H3" s="3"/>
      <c r="I3" s="3"/>
      <c r="J3" s="3"/>
      <c r="K3" s="3"/>
      <c r="L3" s="3"/>
    </row>
    <row r="4" spans="1:12" ht="15.75" thickBot="1">
      <c r="A4" s="4" t="s">
        <v>1</v>
      </c>
      <c r="B4" s="5" t="s">
        <v>2</v>
      </c>
      <c r="C4" s="6"/>
      <c r="D4" s="6"/>
      <c r="E4" s="81"/>
      <c r="F4" s="81"/>
      <c r="G4" s="81"/>
      <c r="H4" s="81"/>
      <c r="I4" s="81"/>
      <c r="J4" s="82"/>
      <c r="K4" s="82"/>
      <c r="L4" s="83"/>
    </row>
    <row r="5" spans="1:12" ht="44.25" customHeight="1" thickBot="1">
      <c r="A5" s="7"/>
      <c r="B5" s="7"/>
      <c r="C5" s="8" t="s">
        <v>180</v>
      </c>
      <c r="D5" s="8" t="s">
        <v>189</v>
      </c>
      <c r="E5" s="8" t="s">
        <v>187</v>
      </c>
      <c r="F5" s="9" t="s">
        <v>190</v>
      </c>
      <c r="G5" s="9" t="s">
        <v>177</v>
      </c>
      <c r="H5" s="8" t="s">
        <v>182</v>
      </c>
      <c r="I5" s="9" t="s">
        <v>191</v>
      </c>
      <c r="J5" s="8" t="s">
        <v>192</v>
      </c>
      <c r="K5" s="8" t="s">
        <v>193</v>
      </c>
      <c r="L5" s="8" t="s">
        <v>194</v>
      </c>
    </row>
    <row r="6" spans="1:12">
      <c r="A6" s="10" t="s">
        <v>3</v>
      </c>
      <c r="B6" s="11" t="s">
        <v>4</v>
      </c>
      <c r="C6" s="12">
        <v>4879.7733280000002</v>
      </c>
      <c r="D6" s="12">
        <v>13867.48</v>
      </c>
      <c r="E6" s="12"/>
      <c r="F6" s="12">
        <v>1059.92</v>
      </c>
      <c r="G6" s="12"/>
      <c r="H6" s="12"/>
      <c r="I6" s="12">
        <v>0</v>
      </c>
      <c r="J6" s="12">
        <v>361.21</v>
      </c>
      <c r="K6" s="12">
        <v>2114.75</v>
      </c>
      <c r="L6" s="13">
        <f>C6+D6+F6+I6+J6+K6</f>
        <v>22283.133327999996</v>
      </c>
    </row>
    <row r="7" spans="1:12">
      <c r="A7" s="15" t="s">
        <v>5</v>
      </c>
      <c r="B7" s="16" t="s">
        <v>6</v>
      </c>
      <c r="C7" s="17">
        <v>24013.08</v>
      </c>
      <c r="D7" s="12">
        <v>66539.02</v>
      </c>
      <c r="E7" s="12"/>
      <c r="F7" s="12">
        <v>9907.1800000000039</v>
      </c>
      <c r="G7" s="12"/>
      <c r="H7" s="12"/>
      <c r="I7" s="12">
        <v>908.32999999999993</v>
      </c>
      <c r="J7" s="12">
        <v>8320.7400000000016</v>
      </c>
      <c r="K7" s="12">
        <v>2988.48</v>
      </c>
      <c r="L7" s="13">
        <f t="shared" ref="L7:L66" si="0">C7+D7+F7+I7+J7+K7</f>
        <v>112676.83000000002</v>
      </c>
    </row>
    <row r="8" spans="1:12">
      <c r="A8" s="15" t="s">
        <v>7</v>
      </c>
      <c r="B8" s="16" t="s">
        <v>8</v>
      </c>
      <c r="C8" s="17">
        <v>12666.664799999999</v>
      </c>
      <c r="D8" s="12">
        <v>34528.539999999994</v>
      </c>
      <c r="E8" s="12"/>
      <c r="F8" s="12">
        <v>3537.64</v>
      </c>
      <c r="G8" s="12"/>
      <c r="H8" s="12"/>
      <c r="I8" s="12">
        <v>308.08</v>
      </c>
      <c r="J8" s="12">
        <v>614.68000000000006</v>
      </c>
      <c r="K8" s="12">
        <v>0</v>
      </c>
      <c r="L8" s="13">
        <f t="shared" si="0"/>
        <v>51655.604799999994</v>
      </c>
    </row>
    <row r="9" spans="1:12">
      <c r="A9" s="15" t="s">
        <v>9</v>
      </c>
      <c r="B9" s="16" t="s">
        <v>10</v>
      </c>
      <c r="C9" s="17">
        <v>197359.36027200002</v>
      </c>
      <c r="D9" s="12">
        <v>545905.13</v>
      </c>
      <c r="E9" s="12"/>
      <c r="F9" s="12">
        <v>68073.779999999912</v>
      </c>
      <c r="G9" s="12"/>
      <c r="H9" s="12"/>
      <c r="I9" s="12">
        <v>3541.1699999999996</v>
      </c>
      <c r="J9" s="12">
        <v>72872.160000000091</v>
      </c>
      <c r="K9" s="12">
        <v>34038.61</v>
      </c>
      <c r="L9" s="13">
        <f t="shared" si="0"/>
        <v>921790.21027200005</v>
      </c>
    </row>
    <row r="10" spans="1:12">
      <c r="A10" s="15" t="s">
        <v>11</v>
      </c>
      <c r="B10" s="16" t="s">
        <v>12</v>
      </c>
      <c r="C10" s="17">
        <v>12012.594944</v>
      </c>
      <c r="D10" s="12">
        <v>33273.379999999997</v>
      </c>
      <c r="E10" s="12"/>
      <c r="F10" s="12">
        <v>1902.56</v>
      </c>
      <c r="G10" s="12"/>
      <c r="H10" s="12"/>
      <c r="I10" s="17">
        <v>553.81999999999994</v>
      </c>
      <c r="J10" s="12">
        <v>626.9799999999999</v>
      </c>
      <c r="K10" s="12">
        <v>0</v>
      </c>
      <c r="L10" s="13">
        <f t="shared" si="0"/>
        <v>48369.334944000002</v>
      </c>
    </row>
    <row r="11" spans="1:12">
      <c r="A11" s="15" t="s">
        <v>13</v>
      </c>
      <c r="B11" s="16" t="s">
        <v>14</v>
      </c>
      <c r="C11" s="17">
        <v>15581.180415999999</v>
      </c>
      <c r="D11" s="12">
        <v>41184.400000000001</v>
      </c>
      <c r="E11" s="12"/>
      <c r="F11" s="12">
        <v>0</v>
      </c>
      <c r="G11" s="12"/>
      <c r="H11" s="12"/>
      <c r="I11" s="17">
        <v>0</v>
      </c>
      <c r="J11" s="12">
        <v>0</v>
      </c>
      <c r="K11" s="12">
        <v>0</v>
      </c>
      <c r="L11" s="13">
        <f t="shared" si="0"/>
        <v>56765.580415999997</v>
      </c>
    </row>
    <row r="12" spans="1:12">
      <c r="A12" s="15" t="s">
        <v>19</v>
      </c>
      <c r="B12" s="16" t="s">
        <v>20</v>
      </c>
      <c r="C12" s="17">
        <v>34532.740639999996</v>
      </c>
      <c r="D12" s="12">
        <v>82394.94</v>
      </c>
      <c r="E12" s="12"/>
      <c r="F12" s="58">
        <v>14162.32</v>
      </c>
      <c r="G12" s="58"/>
      <c r="H12" s="12"/>
      <c r="I12" s="57">
        <v>159.35</v>
      </c>
      <c r="J12" s="58">
        <v>23924.55</v>
      </c>
      <c r="K12" s="58">
        <v>46627.86</v>
      </c>
      <c r="L12" s="13">
        <f t="shared" si="0"/>
        <v>201801.76063999999</v>
      </c>
    </row>
    <row r="13" spans="1:12">
      <c r="A13" s="15" t="s">
        <v>21</v>
      </c>
      <c r="B13" s="16" t="s">
        <v>22</v>
      </c>
      <c r="C13" s="17">
        <v>34271.090208000001</v>
      </c>
      <c r="D13" s="12">
        <v>79995.83</v>
      </c>
      <c r="E13" s="12"/>
      <c r="F13" s="58">
        <v>3417.1299999999992</v>
      </c>
      <c r="G13" s="58"/>
      <c r="H13" s="12"/>
      <c r="I13" s="57">
        <v>0</v>
      </c>
      <c r="J13" s="58">
        <v>1332.3500000000001</v>
      </c>
      <c r="K13" s="58">
        <v>0</v>
      </c>
      <c r="L13" s="13">
        <f t="shared" si="0"/>
        <v>119016.40020800001</v>
      </c>
    </row>
    <row r="14" spans="1:12">
      <c r="A14" s="15" t="s">
        <v>23</v>
      </c>
      <c r="B14" s="16" t="s">
        <v>24</v>
      </c>
      <c r="C14" s="17">
        <v>8234.9124159999992</v>
      </c>
      <c r="D14" s="12">
        <v>21647.77</v>
      </c>
      <c r="E14" s="12"/>
      <c r="F14" s="12">
        <v>1593.57</v>
      </c>
      <c r="G14" s="12"/>
      <c r="H14" s="12"/>
      <c r="I14" s="17">
        <v>0</v>
      </c>
      <c r="J14" s="12">
        <v>3680.9499999999994</v>
      </c>
      <c r="K14" s="12">
        <v>37732.049999999996</v>
      </c>
      <c r="L14" s="13">
        <f t="shared" si="0"/>
        <v>72889.252416000003</v>
      </c>
    </row>
    <row r="15" spans="1:12">
      <c r="A15" s="15" t="s">
        <v>25</v>
      </c>
      <c r="B15" s="16" t="s">
        <v>26</v>
      </c>
      <c r="C15" s="17">
        <v>36465.994848000002</v>
      </c>
      <c r="D15" s="12">
        <v>109202.56999999999</v>
      </c>
      <c r="E15" s="12"/>
      <c r="F15" s="12">
        <v>11509.8</v>
      </c>
      <c r="G15" s="12"/>
      <c r="H15" s="12"/>
      <c r="I15" s="17">
        <v>1573.28</v>
      </c>
      <c r="J15" s="12">
        <v>5726.26</v>
      </c>
      <c r="K15" s="12">
        <v>13045.34</v>
      </c>
      <c r="L15" s="13">
        <f t="shared" si="0"/>
        <v>177523.244848</v>
      </c>
    </row>
    <row r="16" spans="1:12">
      <c r="A16" s="15" t="s">
        <v>27</v>
      </c>
      <c r="B16" s="16" t="s">
        <v>28</v>
      </c>
      <c r="C16" s="17">
        <v>19201.965855999999</v>
      </c>
      <c r="D16" s="12">
        <v>47743.430000000008</v>
      </c>
      <c r="E16" s="12"/>
      <c r="F16" s="12">
        <v>5362.13</v>
      </c>
      <c r="G16" s="12"/>
      <c r="H16" s="12"/>
      <c r="I16" s="17">
        <v>297.45999999999998</v>
      </c>
      <c r="J16" s="12">
        <v>4540.6900000000005</v>
      </c>
      <c r="K16" s="12">
        <v>2539.39</v>
      </c>
      <c r="L16" s="13">
        <f t="shared" si="0"/>
        <v>79685.065856000016</v>
      </c>
    </row>
    <row r="17" spans="1:12">
      <c r="A17" s="15" t="s">
        <v>29</v>
      </c>
      <c r="B17" s="16" t="s">
        <v>30</v>
      </c>
      <c r="C17" s="17">
        <v>9342.1477119999981</v>
      </c>
      <c r="D17" s="12">
        <v>33405.35</v>
      </c>
      <c r="E17" s="12"/>
      <c r="F17" s="12">
        <v>452.9</v>
      </c>
      <c r="G17" s="12"/>
      <c r="H17" s="12"/>
      <c r="I17" s="17">
        <v>0</v>
      </c>
      <c r="J17" s="12">
        <v>372.76</v>
      </c>
      <c r="K17" s="12">
        <v>0</v>
      </c>
      <c r="L17" s="13">
        <f t="shared" si="0"/>
        <v>43573.157712</v>
      </c>
    </row>
    <row r="18" spans="1:12">
      <c r="A18" s="15" t="s">
        <v>31</v>
      </c>
      <c r="B18" s="16" t="s">
        <v>32</v>
      </c>
      <c r="C18" s="17">
        <v>94488.464063999971</v>
      </c>
      <c r="D18" s="12">
        <v>278252.14</v>
      </c>
      <c r="E18" s="12"/>
      <c r="F18" s="12">
        <v>18651.25</v>
      </c>
      <c r="G18" s="12"/>
      <c r="H18" s="12"/>
      <c r="I18" s="17">
        <v>1091.98</v>
      </c>
      <c r="J18" s="12">
        <v>37165.76999999999</v>
      </c>
      <c r="K18" s="12">
        <v>63896.090000000004</v>
      </c>
      <c r="L18" s="13">
        <f t="shared" si="0"/>
        <v>493545.69406399998</v>
      </c>
    </row>
    <row r="19" spans="1:12">
      <c r="A19" s="15" t="s">
        <v>33</v>
      </c>
      <c r="B19" s="16" t="s">
        <v>34</v>
      </c>
      <c r="C19" s="17">
        <v>1012640.9622719998</v>
      </c>
      <c r="D19" s="12">
        <v>2994510.01</v>
      </c>
      <c r="E19" s="12"/>
      <c r="F19" s="17">
        <f>361886.180000001+0.61</f>
        <v>361886.79000000097</v>
      </c>
      <c r="G19" s="12"/>
      <c r="H19" s="12"/>
      <c r="I19" s="17">
        <v>21077.639999999996</v>
      </c>
      <c r="J19" s="12">
        <v>1540218.8200000194</v>
      </c>
      <c r="K19" s="12">
        <v>1837169.7700000003</v>
      </c>
      <c r="L19" s="13">
        <f t="shared" si="0"/>
        <v>7767503.9922720203</v>
      </c>
    </row>
    <row r="20" spans="1:12">
      <c r="A20" s="15" t="s">
        <v>35</v>
      </c>
      <c r="B20" s="16" t="s">
        <v>36</v>
      </c>
      <c r="C20" s="17">
        <v>49575.599999999977</v>
      </c>
      <c r="D20" s="12">
        <v>142505.82999999999</v>
      </c>
      <c r="E20" s="12"/>
      <c r="F20" s="17">
        <v>18939.929999999997</v>
      </c>
      <c r="G20" s="12"/>
      <c r="H20" s="12"/>
      <c r="I20" s="17">
        <v>5300.9699999999993</v>
      </c>
      <c r="J20" s="12">
        <v>10933.189999999997</v>
      </c>
      <c r="K20" s="12">
        <v>5065.84</v>
      </c>
      <c r="L20" s="13">
        <f t="shared" si="0"/>
        <v>232321.35999999996</v>
      </c>
    </row>
    <row r="21" spans="1:12">
      <c r="A21" s="15" t="s">
        <v>37</v>
      </c>
      <c r="B21" s="16" t="s">
        <v>38</v>
      </c>
      <c r="C21" s="17">
        <v>18325.333296000001</v>
      </c>
      <c r="D21" s="12">
        <v>53889.720000000008</v>
      </c>
      <c r="E21" s="12"/>
      <c r="F21" s="17">
        <v>4197.71</v>
      </c>
      <c r="G21" s="12"/>
      <c r="H21" s="12"/>
      <c r="I21" s="17">
        <v>159.77000000000001</v>
      </c>
      <c r="J21" s="17">
        <v>1627.52</v>
      </c>
      <c r="K21" s="17">
        <v>340.66</v>
      </c>
      <c r="L21" s="13">
        <f t="shared" si="0"/>
        <v>78540.713296000031</v>
      </c>
    </row>
    <row r="22" spans="1:12">
      <c r="A22" s="15" t="s">
        <v>39</v>
      </c>
      <c r="B22" s="16" t="s">
        <v>40</v>
      </c>
      <c r="C22" s="17">
        <v>20750.720191999997</v>
      </c>
      <c r="D22" s="12">
        <v>48551.429999999993</v>
      </c>
      <c r="E22" s="12"/>
      <c r="F22" s="17">
        <v>3604.12</v>
      </c>
      <c r="G22" s="12"/>
      <c r="H22" s="12"/>
      <c r="I22" s="17">
        <v>851.7</v>
      </c>
      <c r="J22" s="17">
        <v>906.20999999999992</v>
      </c>
      <c r="K22" s="17">
        <v>5779.6500000000005</v>
      </c>
      <c r="L22" s="13">
        <f t="shared" si="0"/>
        <v>80443.830191999979</v>
      </c>
    </row>
    <row r="23" spans="1:12">
      <c r="A23" s="15" t="s">
        <v>41</v>
      </c>
      <c r="B23" s="16" t="s">
        <v>42</v>
      </c>
      <c r="C23" s="17">
        <v>9925.7407839999996</v>
      </c>
      <c r="D23" s="12">
        <v>30908.810000000005</v>
      </c>
      <c r="E23" s="12"/>
      <c r="F23" s="17">
        <v>1784.76</v>
      </c>
      <c r="G23" s="12"/>
      <c r="H23" s="12"/>
      <c r="I23" s="17">
        <v>0</v>
      </c>
      <c r="J23" s="17">
        <v>413.28000000000003</v>
      </c>
      <c r="K23" s="17">
        <v>3969.29</v>
      </c>
      <c r="L23" s="13">
        <f t="shared" si="0"/>
        <v>47001.880784000008</v>
      </c>
    </row>
    <row r="24" spans="1:12">
      <c r="A24" s="15" t="s">
        <v>43</v>
      </c>
      <c r="B24" s="16" t="s">
        <v>44</v>
      </c>
      <c r="C24" s="17">
        <v>13259.711536000003</v>
      </c>
      <c r="D24" s="12">
        <v>42267.02</v>
      </c>
      <c r="E24" s="12"/>
      <c r="F24" s="17">
        <v>2178.46</v>
      </c>
      <c r="G24" s="12"/>
      <c r="H24" s="12"/>
      <c r="I24" s="17">
        <v>302.77</v>
      </c>
      <c r="J24" s="17">
        <v>4683.24</v>
      </c>
      <c r="K24" s="17">
        <v>2043.39</v>
      </c>
      <c r="L24" s="13">
        <f t="shared" si="0"/>
        <v>64734.591535999993</v>
      </c>
    </row>
    <row r="25" spans="1:12">
      <c r="A25" s="15" t="s">
        <v>45</v>
      </c>
      <c r="B25" s="16" t="s">
        <v>46</v>
      </c>
      <c r="C25" s="17">
        <v>64418.981327999994</v>
      </c>
      <c r="D25" s="12">
        <v>185264.81999999998</v>
      </c>
      <c r="E25" s="12"/>
      <c r="F25" s="17">
        <v>20628.700000000004</v>
      </c>
      <c r="G25" s="12"/>
      <c r="H25" s="12"/>
      <c r="I25" s="17">
        <v>2245.61</v>
      </c>
      <c r="J25" s="17">
        <v>15210.360000000006</v>
      </c>
      <c r="K25" s="17">
        <v>9993.64</v>
      </c>
      <c r="L25" s="13">
        <f t="shared" si="0"/>
        <v>297762.11132799997</v>
      </c>
    </row>
    <row r="26" spans="1:12">
      <c r="A26" s="15" t="s">
        <v>47</v>
      </c>
      <c r="B26" s="16" t="s">
        <v>48</v>
      </c>
      <c r="C26" s="17">
        <v>89062.62</v>
      </c>
      <c r="D26" s="12">
        <v>230425.75</v>
      </c>
      <c r="E26" s="12"/>
      <c r="F26" s="17">
        <v>28110.400000000001</v>
      </c>
      <c r="G26" s="12"/>
      <c r="H26" s="12"/>
      <c r="I26" s="17">
        <v>2277.6999999999998</v>
      </c>
      <c r="J26" s="17">
        <v>30319.470000000008</v>
      </c>
      <c r="K26" s="17">
        <v>32365.64</v>
      </c>
      <c r="L26" s="13">
        <f t="shared" si="0"/>
        <v>412561.58000000007</v>
      </c>
    </row>
    <row r="27" spans="1:12">
      <c r="A27" s="15" t="s">
        <v>49</v>
      </c>
      <c r="B27" s="16" t="s">
        <v>50</v>
      </c>
      <c r="C27" s="17">
        <v>19043.406143999993</v>
      </c>
      <c r="D27" s="12">
        <v>52375.959999999992</v>
      </c>
      <c r="E27" s="12"/>
      <c r="F27" s="17">
        <v>8599.2599999999984</v>
      </c>
      <c r="G27" s="12"/>
      <c r="H27" s="12"/>
      <c r="I27" s="17">
        <v>1864.9199999999998</v>
      </c>
      <c r="J27" s="17">
        <v>1376.35</v>
      </c>
      <c r="K27" s="17">
        <v>0</v>
      </c>
      <c r="L27" s="13">
        <f t="shared" si="0"/>
        <v>83259.896143999984</v>
      </c>
    </row>
    <row r="28" spans="1:12">
      <c r="A28" s="15" t="s">
        <v>51</v>
      </c>
      <c r="B28" s="16" t="s">
        <v>52</v>
      </c>
      <c r="C28" s="17">
        <v>339250.88916799997</v>
      </c>
      <c r="D28" s="12">
        <v>943212.28</v>
      </c>
      <c r="E28" s="12"/>
      <c r="F28" s="17">
        <v>108650.25999999992</v>
      </c>
      <c r="G28" s="12"/>
      <c r="H28" s="12"/>
      <c r="I28" s="17">
        <v>6394.2099999999991</v>
      </c>
      <c r="J28" s="17">
        <v>415995.66999999899</v>
      </c>
      <c r="K28" s="17">
        <v>942494.2</v>
      </c>
      <c r="L28" s="13">
        <f t="shared" si="0"/>
        <v>2755997.509167999</v>
      </c>
    </row>
    <row r="29" spans="1:12">
      <c r="A29" s="15" t="s">
        <v>53</v>
      </c>
      <c r="B29" s="16" t="s">
        <v>54</v>
      </c>
      <c r="C29" s="17">
        <v>38487.091023999987</v>
      </c>
      <c r="D29" s="12">
        <v>112493.22</v>
      </c>
      <c r="E29" s="12"/>
      <c r="F29" s="17">
        <v>12349.660000000003</v>
      </c>
      <c r="G29" s="12"/>
      <c r="H29" s="12"/>
      <c r="I29" s="17">
        <v>619.45000000000005</v>
      </c>
      <c r="J29" s="17">
        <v>18504.250000000011</v>
      </c>
      <c r="K29" s="17">
        <v>46794.439999999995</v>
      </c>
      <c r="L29" s="13">
        <f t="shared" si="0"/>
        <v>229248.11102400001</v>
      </c>
    </row>
    <row r="30" spans="1:12">
      <c r="A30" s="15" t="s">
        <v>55</v>
      </c>
      <c r="B30" s="16" t="s">
        <v>56</v>
      </c>
      <c r="C30" s="17">
        <v>126598.90611200003</v>
      </c>
      <c r="D30" s="12">
        <v>369367.78999999992</v>
      </c>
      <c r="E30" s="12"/>
      <c r="F30" s="17">
        <v>48264.57999999998</v>
      </c>
      <c r="G30" s="12"/>
      <c r="H30" s="12"/>
      <c r="I30" s="17">
        <v>3970.4799999999996</v>
      </c>
      <c r="J30" s="17">
        <v>26492.660000000007</v>
      </c>
      <c r="K30" s="17">
        <v>18190</v>
      </c>
      <c r="L30" s="13">
        <f t="shared" si="0"/>
        <v>592884.41611199989</v>
      </c>
    </row>
    <row r="31" spans="1:12">
      <c r="A31" s="15" t="s">
        <v>57</v>
      </c>
      <c r="B31" s="16" t="s">
        <v>58</v>
      </c>
      <c r="C31" s="17">
        <v>52604.310000000012</v>
      </c>
      <c r="D31" s="12">
        <v>127504.82</v>
      </c>
      <c r="E31" s="12"/>
      <c r="F31" s="17">
        <v>16481.049999999996</v>
      </c>
      <c r="G31" s="12"/>
      <c r="H31" s="12"/>
      <c r="I31" s="17">
        <v>780.88</v>
      </c>
      <c r="J31" s="17">
        <v>12966.410000000005</v>
      </c>
      <c r="K31" s="17">
        <v>14233.349999999999</v>
      </c>
      <c r="L31" s="13">
        <f t="shared" si="0"/>
        <v>224570.82</v>
      </c>
    </row>
    <row r="32" spans="1:12">
      <c r="A32" s="15" t="s">
        <v>59</v>
      </c>
      <c r="B32" s="16" t="s">
        <v>60</v>
      </c>
      <c r="C32" s="17">
        <v>18432.122751999999</v>
      </c>
      <c r="D32" s="12">
        <v>53934.38</v>
      </c>
      <c r="E32" s="12"/>
      <c r="F32" s="17">
        <v>3075.43</v>
      </c>
      <c r="G32" s="12"/>
      <c r="H32" s="12"/>
      <c r="I32" s="17">
        <v>440.53</v>
      </c>
      <c r="J32" s="17">
        <v>522.24</v>
      </c>
      <c r="K32" s="17">
        <v>0</v>
      </c>
      <c r="L32" s="13">
        <f t="shared" si="0"/>
        <v>76404.702751999997</v>
      </c>
    </row>
    <row r="33" spans="1:12">
      <c r="A33" s="15" t="s">
        <v>61</v>
      </c>
      <c r="B33" s="16" t="s">
        <v>62</v>
      </c>
      <c r="C33" s="17">
        <v>56915.523071999982</v>
      </c>
      <c r="D33" s="12">
        <v>164472.22999999998</v>
      </c>
      <c r="E33" s="12"/>
      <c r="F33" s="17">
        <v>25324.46</v>
      </c>
      <c r="G33" s="12"/>
      <c r="H33" s="12"/>
      <c r="I33" s="17">
        <v>703.39</v>
      </c>
      <c r="J33" s="17">
        <v>22688.240000000002</v>
      </c>
      <c r="K33" s="17">
        <v>18388.48</v>
      </c>
      <c r="L33" s="13">
        <f t="shared" si="0"/>
        <v>288492.32307199994</v>
      </c>
    </row>
    <row r="34" spans="1:12">
      <c r="A34" s="15" t="s">
        <v>63</v>
      </c>
      <c r="B34" s="16" t="s">
        <v>64</v>
      </c>
      <c r="C34" s="17">
        <v>14948.608207999998</v>
      </c>
      <c r="D34" s="12">
        <v>39182.849999999991</v>
      </c>
      <c r="E34" s="12"/>
      <c r="F34" s="17">
        <v>4033.04</v>
      </c>
      <c r="G34" s="12"/>
      <c r="H34" s="12"/>
      <c r="I34" s="17">
        <v>1799.9500000000003</v>
      </c>
      <c r="J34" s="17">
        <v>1064.8800000000001</v>
      </c>
      <c r="K34" s="17">
        <v>0</v>
      </c>
      <c r="L34" s="13">
        <f t="shared" si="0"/>
        <v>61029.328207999984</v>
      </c>
    </row>
    <row r="35" spans="1:12">
      <c r="A35" s="15" t="s">
        <v>65</v>
      </c>
      <c r="B35" s="16" t="s">
        <v>66</v>
      </c>
      <c r="C35" s="17">
        <v>14806.502047999998</v>
      </c>
      <c r="D35" s="12">
        <v>43338.8</v>
      </c>
      <c r="E35" s="12"/>
      <c r="F35" s="17">
        <v>5141.6600000000017</v>
      </c>
      <c r="G35" s="12"/>
      <c r="H35" s="12"/>
      <c r="I35" s="17">
        <v>1382.73</v>
      </c>
      <c r="J35" s="17">
        <v>1059.3799999999999</v>
      </c>
      <c r="K35" s="17">
        <v>0</v>
      </c>
      <c r="L35" s="13">
        <f t="shared" si="0"/>
        <v>65729.072048000002</v>
      </c>
    </row>
    <row r="36" spans="1:12">
      <c r="A36" s="15" t="s">
        <v>69</v>
      </c>
      <c r="B36" s="16" t="s">
        <v>70</v>
      </c>
      <c r="C36" s="17">
        <v>1971.4624319999998</v>
      </c>
      <c r="D36" s="17">
        <v>6441.7799999999988</v>
      </c>
      <c r="E36" s="17"/>
      <c r="F36" s="17">
        <v>318.70999999999998</v>
      </c>
      <c r="G36" s="12"/>
      <c r="H36" s="12"/>
      <c r="I36" s="17">
        <v>0</v>
      </c>
      <c r="J36" s="17">
        <v>70.05</v>
      </c>
      <c r="K36" s="17">
        <v>0</v>
      </c>
      <c r="L36" s="13">
        <f t="shared" si="0"/>
        <v>8802.0024319999975</v>
      </c>
    </row>
    <row r="37" spans="1:12">
      <c r="A37" s="15" t="s">
        <v>71</v>
      </c>
      <c r="B37" s="16" t="s">
        <v>72</v>
      </c>
      <c r="C37" s="17">
        <v>175852.38712</v>
      </c>
      <c r="D37" s="12">
        <v>466995.38</v>
      </c>
      <c r="E37" s="12"/>
      <c r="F37" s="17">
        <v>53183.679999999971</v>
      </c>
      <c r="G37" s="12"/>
      <c r="H37" s="12"/>
      <c r="I37" s="17">
        <v>2916.54</v>
      </c>
      <c r="J37" s="17">
        <v>55609.299999999967</v>
      </c>
      <c r="K37" s="17">
        <v>57063.409999999996</v>
      </c>
      <c r="L37" s="13">
        <f t="shared" si="0"/>
        <v>811620.69711999991</v>
      </c>
    </row>
    <row r="38" spans="1:12">
      <c r="A38" s="15" t="s">
        <v>73</v>
      </c>
      <c r="B38" s="16" t="s">
        <v>74</v>
      </c>
      <c r="C38" s="17">
        <v>149581.27332799998</v>
      </c>
      <c r="D38" s="12">
        <v>386678.83999999997</v>
      </c>
      <c r="E38" s="12"/>
      <c r="F38" s="57">
        <v>91937.999999999927</v>
      </c>
      <c r="G38" s="58"/>
      <c r="H38" s="12"/>
      <c r="I38" s="57">
        <v>4716.2699999999995</v>
      </c>
      <c r="J38" s="57">
        <v>217495.06999999966</v>
      </c>
      <c r="K38" s="57">
        <v>102681.91999999998</v>
      </c>
      <c r="L38" s="13">
        <f t="shared" si="0"/>
        <v>953091.37332799938</v>
      </c>
    </row>
    <row r="39" spans="1:12">
      <c r="A39" s="15" t="s">
        <v>75</v>
      </c>
      <c r="B39" s="16" t="s">
        <v>76</v>
      </c>
      <c r="C39" s="17">
        <v>4308.6780479999998</v>
      </c>
      <c r="D39" s="12">
        <v>9638.69</v>
      </c>
      <c r="E39" s="12"/>
      <c r="F39" s="17">
        <v>0</v>
      </c>
      <c r="G39" s="12"/>
      <c r="H39" s="12"/>
      <c r="I39" s="17">
        <v>0</v>
      </c>
      <c r="J39" s="17">
        <v>0</v>
      </c>
      <c r="K39" s="17">
        <v>0</v>
      </c>
      <c r="L39" s="13">
        <f t="shared" si="0"/>
        <v>13947.368048</v>
      </c>
    </row>
    <row r="40" spans="1:12">
      <c r="A40" s="15" t="s">
        <v>77</v>
      </c>
      <c r="B40" s="16" t="s">
        <v>78</v>
      </c>
      <c r="C40" s="17">
        <v>128035.47750399995</v>
      </c>
      <c r="D40" s="12">
        <v>343527.39</v>
      </c>
      <c r="E40" s="12"/>
      <c r="F40" s="17">
        <v>38455.51999999999</v>
      </c>
      <c r="G40" s="12"/>
      <c r="H40" s="12"/>
      <c r="I40" s="17">
        <v>1774.4699999999996</v>
      </c>
      <c r="J40" s="17">
        <v>58418.820000000029</v>
      </c>
      <c r="K40" s="17">
        <v>282970.43</v>
      </c>
      <c r="L40" s="13">
        <f t="shared" si="0"/>
        <v>853182.10750399996</v>
      </c>
    </row>
    <row r="41" spans="1:12">
      <c r="A41" s="15" t="s">
        <v>79</v>
      </c>
      <c r="B41" s="16" t="s">
        <v>80</v>
      </c>
      <c r="C41" s="17">
        <v>35741.247407999996</v>
      </c>
      <c r="D41" s="12">
        <v>100874.9</v>
      </c>
      <c r="E41" s="12"/>
      <c r="F41" s="17">
        <v>10074.790000000005</v>
      </c>
      <c r="G41" s="12"/>
      <c r="H41" s="12"/>
      <c r="I41" s="17">
        <v>780.89</v>
      </c>
      <c r="J41" s="17">
        <v>35771.440000000002</v>
      </c>
      <c r="K41" s="17">
        <v>24268.019999999997</v>
      </c>
      <c r="L41" s="13">
        <f t="shared" si="0"/>
        <v>207511.287408</v>
      </c>
    </row>
    <row r="42" spans="1:12">
      <c r="A42" s="15" t="s">
        <v>81</v>
      </c>
      <c r="B42" s="16" t="s">
        <v>82</v>
      </c>
      <c r="C42" s="17">
        <v>7141.6046079999978</v>
      </c>
      <c r="D42" s="12">
        <v>22353.249999999996</v>
      </c>
      <c r="E42" s="12"/>
      <c r="F42" s="17">
        <v>4251.1100000000006</v>
      </c>
      <c r="G42" s="12"/>
      <c r="H42" s="12"/>
      <c r="I42" s="17">
        <v>525.87</v>
      </c>
      <c r="J42" s="17">
        <v>930.66</v>
      </c>
      <c r="K42" s="17">
        <v>0</v>
      </c>
      <c r="L42" s="13">
        <f t="shared" si="0"/>
        <v>35202.494608000001</v>
      </c>
    </row>
    <row r="43" spans="1:12">
      <c r="A43" s="18" t="s">
        <v>83</v>
      </c>
      <c r="B43" s="19" t="s">
        <v>84</v>
      </c>
      <c r="C43" s="17">
        <v>12369.516943999999</v>
      </c>
      <c r="D43" s="12">
        <v>36335.96</v>
      </c>
      <c r="E43" s="12"/>
      <c r="F43" s="17">
        <v>3851.9700000000003</v>
      </c>
      <c r="G43" s="12"/>
      <c r="H43" s="12"/>
      <c r="I43" s="12">
        <v>223.08999999999997</v>
      </c>
      <c r="J43" s="17">
        <v>1686.4299999999998</v>
      </c>
      <c r="K43" s="17">
        <v>0</v>
      </c>
      <c r="L43" s="13">
        <f t="shared" si="0"/>
        <v>54466.966943999993</v>
      </c>
    </row>
    <row r="44" spans="1:12">
      <c r="A44" s="18" t="s">
        <v>85</v>
      </c>
      <c r="B44" s="19" t="s">
        <v>86</v>
      </c>
      <c r="C44" s="17">
        <v>926.57955199999992</v>
      </c>
      <c r="D44" s="12">
        <v>2678.1200000000003</v>
      </c>
      <c r="E44" s="12"/>
      <c r="F44" s="17">
        <v>0</v>
      </c>
      <c r="G44" s="12"/>
      <c r="H44" s="12"/>
      <c r="I44" s="12">
        <v>0</v>
      </c>
      <c r="J44" s="17">
        <v>13.56</v>
      </c>
      <c r="K44" s="17">
        <v>0</v>
      </c>
      <c r="L44" s="13">
        <f t="shared" si="0"/>
        <v>3618.259552</v>
      </c>
    </row>
    <row r="45" spans="1:12">
      <c r="A45" s="18" t="s">
        <v>87</v>
      </c>
      <c r="B45" s="19" t="s">
        <v>88</v>
      </c>
      <c r="C45" s="20">
        <v>4068.7260639999995</v>
      </c>
      <c r="D45" s="66">
        <v>11467.960000000003</v>
      </c>
      <c r="E45" s="12"/>
      <c r="F45" s="17">
        <v>1595.3299999999997</v>
      </c>
      <c r="G45" s="12"/>
      <c r="H45" s="12"/>
      <c r="I45" s="12">
        <v>0</v>
      </c>
      <c r="J45" s="17">
        <v>155.90999999999997</v>
      </c>
      <c r="K45" s="17">
        <v>0</v>
      </c>
      <c r="L45" s="13">
        <f t="shared" si="0"/>
        <v>17287.926063999999</v>
      </c>
    </row>
    <row r="46" spans="1:12">
      <c r="A46" s="18" t="s">
        <v>89</v>
      </c>
      <c r="B46" s="19" t="s">
        <v>90</v>
      </c>
      <c r="C46" s="20">
        <v>12443.134239999999</v>
      </c>
      <c r="D46" s="66">
        <v>32663.02</v>
      </c>
      <c r="E46" s="12"/>
      <c r="F46" s="17">
        <v>3292.1199999999994</v>
      </c>
      <c r="G46" s="12"/>
      <c r="H46" s="12"/>
      <c r="I46" s="12">
        <v>712.6</v>
      </c>
      <c r="J46" s="17">
        <v>1268.94</v>
      </c>
      <c r="K46" s="17">
        <v>0</v>
      </c>
      <c r="L46" s="13">
        <f t="shared" si="0"/>
        <v>50379.814240000007</v>
      </c>
    </row>
    <row r="47" spans="1:12">
      <c r="A47" s="18" t="s">
        <v>91</v>
      </c>
      <c r="B47" s="19" t="s">
        <v>92</v>
      </c>
      <c r="C47" s="20">
        <v>45107.137711999996</v>
      </c>
      <c r="D47" s="66">
        <v>117222.92</v>
      </c>
      <c r="E47" s="12"/>
      <c r="F47" s="17">
        <v>446.18999999999994</v>
      </c>
      <c r="G47" s="12"/>
      <c r="H47" s="12"/>
      <c r="I47" s="12">
        <v>0</v>
      </c>
      <c r="J47" s="17">
        <v>0</v>
      </c>
      <c r="K47" s="17">
        <v>8565.86</v>
      </c>
      <c r="L47" s="13">
        <f t="shared" si="0"/>
        <v>171342.10771199997</v>
      </c>
    </row>
    <row r="48" spans="1:12">
      <c r="A48" s="21" t="s">
        <v>93</v>
      </c>
      <c r="B48" s="22" t="s">
        <v>94</v>
      </c>
      <c r="C48" s="20">
        <v>6806.9914879999997</v>
      </c>
      <c r="D48" s="66">
        <v>17786.100000000002</v>
      </c>
      <c r="E48" s="12"/>
      <c r="F48" s="17">
        <v>1689.81</v>
      </c>
      <c r="G48" s="12"/>
      <c r="H48" s="12"/>
      <c r="I48" s="12">
        <v>0</v>
      </c>
      <c r="J48" s="17">
        <v>663.46999999999991</v>
      </c>
      <c r="K48" s="17">
        <v>0</v>
      </c>
      <c r="L48" s="13">
        <f t="shared" si="0"/>
        <v>26946.371488000004</v>
      </c>
    </row>
    <row r="49" spans="1:12">
      <c r="A49" s="21" t="s">
        <v>95</v>
      </c>
      <c r="B49" s="23" t="s">
        <v>96</v>
      </c>
      <c r="C49" s="20">
        <v>16440.026112</v>
      </c>
      <c r="D49" s="66">
        <v>38976.050000000003</v>
      </c>
      <c r="E49" s="12"/>
      <c r="F49" s="17">
        <v>3649.1299999999997</v>
      </c>
      <c r="G49" s="12"/>
      <c r="H49" s="12"/>
      <c r="I49" s="12">
        <v>159.35</v>
      </c>
      <c r="J49" s="17">
        <v>622.78999999999962</v>
      </c>
      <c r="K49" s="17">
        <v>3145.24</v>
      </c>
      <c r="L49" s="13">
        <f t="shared" si="0"/>
        <v>62992.586111999997</v>
      </c>
    </row>
    <row r="50" spans="1:12">
      <c r="A50" s="18" t="s">
        <v>97</v>
      </c>
      <c r="B50" s="19" t="s">
        <v>98</v>
      </c>
      <c r="C50" s="20">
        <v>9911.0743519999978</v>
      </c>
      <c r="D50" s="66">
        <v>26894.639999999999</v>
      </c>
      <c r="E50" s="12"/>
      <c r="F50" s="17">
        <v>4799.1399999999994</v>
      </c>
      <c r="G50" s="12"/>
      <c r="H50" s="12"/>
      <c r="I50" s="12">
        <v>148.72999999999999</v>
      </c>
      <c r="J50" s="17">
        <v>781.64</v>
      </c>
      <c r="K50" s="17">
        <v>0</v>
      </c>
      <c r="L50" s="13">
        <f t="shared" si="0"/>
        <v>42535.224351999997</v>
      </c>
    </row>
    <row r="51" spans="1:12">
      <c r="A51" s="18" t="s">
        <v>99</v>
      </c>
      <c r="B51" s="19" t="s">
        <v>100</v>
      </c>
      <c r="C51" s="20">
        <v>32433.268208000001</v>
      </c>
      <c r="D51" s="66">
        <v>90071.169999999984</v>
      </c>
      <c r="E51" s="12"/>
      <c r="F51" s="17">
        <v>6930.2599999999984</v>
      </c>
      <c r="G51" s="12"/>
      <c r="H51" s="12"/>
      <c r="I51" s="12">
        <v>452.9</v>
      </c>
      <c r="J51" s="17">
        <v>7237.2200000000075</v>
      </c>
      <c r="K51" s="17">
        <v>31748.5</v>
      </c>
      <c r="L51" s="13">
        <f t="shared" si="0"/>
        <v>168873.31820799998</v>
      </c>
    </row>
    <row r="52" spans="1:12">
      <c r="A52" s="18" t="s">
        <v>101</v>
      </c>
      <c r="B52" s="19" t="s">
        <v>102</v>
      </c>
      <c r="C52" s="20">
        <v>0</v>
      </c>
      <c r="D52" s="66">
        <v>0</v>
      </c>
      <c r="E52" s="12"/>
      <c r="F52" s="17">
        <v>0</v>
      </c>
      <c r="G52" s="12"/>
      <c r="H52" s="12"/>
      <c r="I52" s="12">
        <v>0</v>
      </c>
      <c r="J52" s="17">
        <v>0</v>
      </c>
      <c r="K52" s="17">
        <v>0</v>
      </c>
      <c r="L52" s="13">
        <f t="shared" si="0"/>
        <v>0</v>
      </c>
    </row>
    <row r="53" spans="1:12">
      <c r="A53" s="18" t="s">
        <v>103</v>
      </c>
      <c r="B53" s="19" t="s">
        <v>104</v>
      </c>
      <c r="C53" s="20">
        <v>8231.6313439999994</v>
      </c>
      <c r="D53" s="66">
        <v>22278.21</v>
      </c>
      <c r="E53" s="12"/>
      <c r="F53" s="17">
        <v>1391.6799999999996</v>
      </c>
      <c r="G53" s="12"/>
      <c r="H53" s="12"/>
      <c r="I53" s="12">
        <v>481.83000000000004</v>
      </c>
      <c r="J53" s="17">
        <v>54.25</v>
      </c>
      <c r="K53" s="17">
        <v>0</v>
      </c>
      <c r="L53" s="13">
        <f t="shared" si="0"/>
        <v>32437.601344000002</v>
      </c>
    </row>
    <row r="54" spans="1:12">
      <c r="A54" s="24" t="s">
        <v>105</v>
      </c>
      <c r="B54" s="25" t="s">
        <v>106</v>
      </c>
      <c r="C54" s="20">
        <v>10792.629999999997</v>
      </c>
      <c r="D54" s="66">
        <v>28358.699999999997</v>
      </c>
      <c r="E54" s="12"/>
      <c r="F54" s="17">
        <v>5820.91</v>
      </c>
      <c r="G54" s="12"/>
      <c r="H54" s="12"/>
      <c r="I54" s="12">
        <v>925.50000000000011</v>
      </c>
      <c r="J54" s="17">
        <v>804.9599999999997</v>
      </c>
      <c r="K54" s="17">
        <v>4848.8100000000004</v>
      </c>
      <c r="L54" s="13">
        <f t="shared" si="0"/>
        <v>51551.509999999987</v>
      </c>
    </row>
    <row r="55" spans="1:12">
      <c r="A55" s="24" t="s">
        <v>107</v>
      </c>
      <c r="B55" s="23" t="s">
        <v>108</v>
      </c>
      <c r="C55" s="20">
        <v>4271.8071519999994</v>
      </c>
      <c r="D55" s="66">
        <v>9976.2099999999991</v>
      </c>
      <c r="E55" s="12"/>
      <c r="F55" s="17">
        <v>925.08</v>
      </c>
      <c r="G55" s="12"/>
      <c r="H55" s="12"/>
      <c r="I55" s="12">
        <v>155.44</v>
      </c>
      <c r="J55" s="17">
        <v>20.350000000000001</v>
      </c>
      <c r="K55" s="17">
        <v>0</v>
      </c>
      <c r="L55" s="13">
        <f t="shared" si="0"/>
        <v>15348.887151999999</v>
      </c>
    </row>
    <row r="56" spans="1:12">
      <c r="A56" s="26" t="s">
        <v>109</v>
      </c>
      <c r="B56" s="27" t="s">
        <v>110</v>
      </c>
      <c r="C56" s="20">
        <v>90201.657152</v>
      </c>
      <c r="D56" s="66">
        <v>265857.81999999995</v>
      </c>
      <c r="E56" s="12"/>
      <c r="F56" s="17">
        <v>22829.35999999999</v>
      </c>
      <c r="G56" s="12"/>
      <c r="H56" s="12"/>
      <c r="I56" s="12">
        <v>1216.48</v>
      </c>
      <c r="J56" s="17">
        <v>12557.870000000003</v>
      </c>
      <c r="K56" s="17">
        <v>4749.13</v>
      </c>
      <c r="L56" s="13">
        <f t="shared" si="0"/>
        <v>397412.31715199992</v>
      </c>
    </row>
    <row r="57" spans="1:12">
      <c r="A57" s="28" t="s">
        <v>111</v>
      </c>
      <c r="B57" s="29" t="s">
        <v>112</v>
      </c>
      <c r="C57" s="20">
        <v>10112.039007999998</v>
      </c>
      <c r="D57" s="66">
        <v>32790.85</v>
      </c>
      <c r="E57" s="12"/>
      <c r="F57" s="17">
        <v>3257.3799999999997</v>
      </c>
      <c r="G57" s="12"/>
      <c r="H57" s="12"/>
      <c r="I57" s="12">
        <v>474.56</v>
      </c>
      <c r="J57" s="17">
        <v>1284.0100000000002</v>
      </c>
      <c r="K57" s="17">
        <v>1037.99</v>
      </c>
      <c r="L57" s="13">
        <f t="shared" si="0"/>
        <v>48956.829007999993</v>
      </c>
    </row>
    <row r="58" spans="1:12">
      <c r="A58" s="30" t="s">
        <v>113</v>
      </c>
      <c r="B58" s="27" t="s">
        <v>114</v>
      </c>
      <c r="C58" s="20">
        <v>37634.911887999995</v>
      </c>
      <c r="D58" s="66">
        <v>119278.75999999998</v>
      </c>
      <c r="E58" s="12"/>
      <c r="F58" s="17">
        <v>17229.22</v>
      </c>
      <c r="G58" s="12"/>
      <c r="H58" s="12"/>
      <c r="I58" s="12">
        <v>2912</v>
      </c>
      <c r="J58" s="17">
        <v>14568.37</v>
      </c>
      <c r="K58" s="17">
        <v>3908.08</v>
      </c>
      <c r="L58" s="13">
        <f t="shared" si="0"/>
        <v>195531.34188799997</v>
      </c>
    </row>
    <row r="59" spans="1:12">
      <c r="A59" s="16" t="s">
        <v>115</v>
      </c>
      <c r="B59" s="27" t="s">
        <v>116</v>
      </c>
      <c r="C59" s="20">
        <v>9406.2872480000005</v>
      </c>
      <c r="D59" s="66">
        <v>26816.68</v>
      </c>
      <c r="E59" s="12"/>
      <c r="F59" s="17">
        <v>7402.1</v>
      </c>
      <c r="G59" s="12"/>
      <c r="H59" s="12"/>
      <c r="I59" s="12">
        <v>156.69999999999999</v>
      </c>
      <c r="J59" s="17">
        <v>2358.2799999999997</v>
      </c>
      <c r="K59" s="17">
        <v>11703.23</v>
      </c>
      <c r="L59" s="13">
        <f t="shared" si="0"/>
        <v>57843.277247999999</v>
      </c>
    </row>
    <row r="60" spans="1:12">
      <c r="A60" s="16" t="s">
        <v>117</v>
      </c>
      <c r="B60" s="27" t="s">
        <v>118</v>
      </c>
      <c r="C60" s="17">
        <v>989.68295999999987</v>
      </c>
      <c r="D60" s="12">
        <v>4016.42</v>
      </c>
      <c r="E60" s="12"/>
      <c r="F60" s="17">
        <v>159.35</v>
      </c>
      <c r="G60" s="12"/>
      <c r="H60" s="12"/>
      <c r="I60" s="12">
        <v>0</v>
      </c>
      <c r="J60" s="17">
        <v>0</v>
      </c>
      <c r="K60" s="17">
        <v>0</v>
      </c>
      <c r="L60" s="13">
        <f t="shared" si="0"/>
        <v>5165.4529600000005</v>
      </c>
    </row>
    <row r="61" spans="1:12">
      <c r="A61" s="31" t="s">
        <v>121</v>
      </c>
      <c r="B61" s="27" t="s">
        <v>122</v>
      </c>
      <c r="C61" s="20">
        <v>729.30158400000005</v>
      </c>
      <c r="D61" s="20">
        <v>3227.3900000000003</v>
      </c>
      <c r="E61" s="17"/>
      <c r="F61" s="17">
        <v>0</v>
      </c>
      <c r="G61" s="12"/>
      <c r="H61" s="12"/>
      <c r="I61" s="12">
        <v>0</v>
      </c>
      <c r="J61" s="17">
        <v>0</v>
      </c>
      <c r="K61" s="17">
        <v>0</v>
      </c>
      <c r="L61" s="13">
        <f t="shared" si="0"/>
        <v>3956.6915840000001</v>
      </c>
    </row>
    <row r="62" spans="1:12">
      <c r="A62" s="31" t="s">
        <v>123</v>
      </c>
      <c r="B62" s="27" t="s">
        <v>124</v>
      </c>
      <c r="C62" s="20">
        <v>7357.3280639999994</v>
      </c>
      <c r="D62" s="66">
        <v>18909.86</v>
      </c>
      <c r="E62" s="12"/>
      <c r="F62" s="17">
        <v>0</v>
      </c>
      <c r="G62" s="12"/>
      <c r="H62" s="12"/>
      <c r="I62" s="12">
        <v>0</v>
      </c>
      <c r="J62" s="17">
        <v>227.54</v>
      </c>
      <c r="K62" s="17">
        <v>0</v>
      </c>
      <c r="L62" s="13">
        <f t="shared" si="0"/>
        <v>26494.728064000003</v>
      </c>
    </row>
    <row r="63" spans="1:12">
      <c r="A63" s="31" t="s">
        <v>125</v>
      </c>
      <c r="B63" s="32" t="s">
        <v>126</v>
      </c>
      <c r="C63" s="20">
        <v>8402.110544000001</v>
      </c>
      <c r="D63" s="66">
        <v>23917.360000000004</v>
      </c>
      <c r="E63" s="12"/>
      <c r="F63" s="17">
        <v>1649.38</v>
      </c>
      <c r="G63" s="12"/>
      <c r="H63" s="12"/>
      <c r="I63" s="12">
        <v>0</v>
      </c>
      <c r="J63" s="17">
        <v>933.29000000000019</v>
      </c>
      <c r="K63" s="17">
        <v>0</v>
      </c>
      <c r="L63" s="13">
        <f t="shared" si="0"/>
        <v>34902.140544000002</v>
      </c>
    </row>
    <row r="64" spans="1:12" ht="15.75" thickBot="1">
      <c r="A64" s="31" t="s">
        <v>127</v>
      </c>
      <c r="B64" s="33" t="s">
        <v>128</v>
      </c>
      <c r="C64" s="20">
        <v>2053.4892319999994</v>
      </c>
      <c r="D64" s="66">
        <v>5633.329999999999</v>
      </c>
      <c r="E64" s="12"/>
      <c r="F64" s="57">
        <v>446.18999999999994</v>
      </c>
      <c r="G64" s="57"/>
      <c r="H64" s="17"/>
      <c r="I64" s="58">
        <v>594.91999999999996</v>
      </c>
      <c r="J64" s="57">
        <v>0</v>
      </c>
      <c r="K64" s="57">
        <v>0</v>
      </c>
      <c r="L64" s="13">
        <f t="shared" si="0"/>
        <v>8727.9292319999968</v>
      </c>
    </row>
    <row r="65" spans="1:14" ht="15.75" thickBot="1">
      <c r="A65" s="31" t="s">
        <v>129</v>
      </c>
      <c r="B65" s="64" t="s">
        <v>130</v>
      </c>
      <c r="C65" s="34">
        <v>1373.5362559999999</v>
      </c>
      <c r="D65" s="34">
        <v>6768.12</v>
      </c>
      <c r="E65" s="35"/>
      <c r="F65" s="65">
        <v>159.77000000000001</v>
      </c>
      <c r="G65" s="35"/>
      <c r="H65" s="35"/>
      <c r="I65" s="35">
        <v>0</v>
      </c>
      <c r="J65" s="65">
        <v>299.2</v>
      </c>
      <c r="K65" s="65">
        <v>0</v>
      </c>
      <c r="L65" s="13">
        <f t="shared" si="0"/>
        <v>8600.6262560000014</v>
      </c>
    </row>
    <row r="66" spans="1:14" ht="15.75" thickBot="1">
      <c r="A66" s="38"/>
      <c r="B66" s="38" t="s">
        <v>131</v>
      </c>
      <c r="C66" s="51">
        <v>3296791.9949919991</v>
      </c>
      <c r="D66" s="51">
        <v>9300581.5800000001</v>
      </c>
      <c r="E66" s="52"/>
      <c r="F66" s="52">
        <f>SUM(F6:F65)</f>
        <v>1098626.6300000006</v>
      </c>
      <c r="G66" s="54"/>
      <c r="H66" s="54"/>
      <c r="I66" s="42">
        <v>77934.309999999954</v>
      </c>
      <c r="J66" s="42">
        <v>2678354.6900000181</v>
      </c>
      <c r="K66" s="40">
        <v>3676501.5399999996</v>
      </c>
      <c r="L66" s="13">
        <f t="shared" si="0"/>
        <v>20128790.744992018</v>
      </c>
    </row>
    <row r="67" spans="1:14">
      <c r="A67" s="1"/>
      <c r="B67" s="1"/>
      <c r="C67" s="2"/>
      <c r="D67" s="2"/>
      <c r="E67" s="1"/>
      <c r="H67" s="2"/>
      <c r="I67" s="2"/>
      <c r="J67" s="2"/>
      <c r="K67" s="2"/>
      <c r="L67" s="3"/>
    </row>
    <row r="68" spans="1:14">
      <c r="A68" s="1"/>
      <c r="B68" s="1"/>
      <c r="C68" s="2"/>
      <c r="D68" s="2"/>
      <c r="E68" s="2"/>
      <c r="H68" s="2"/>
      <c r="I68" s="2"/>
      <c r="J68" s="2"/>
      <c r="K68" s="2"/>
      <c r="L68" s="2"/>
    </row>
    <row r="69" spans="1:14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48"/>
    </row>
    <row r="70" spans="1:14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1:14">
      <c r="A71" s="1"/>
      <c r="B71" s="1"/>
      <c r="C71" s="2"/>
      <c r="D71" s="2"/>
      <c r="E71" s="2"/>
      <c r="F71" s="2"/>
      <c r="G71" s="2"/>
      <c r="H71" s="2"/>
      <c r="I71" s="2"/>
      <c r="J71" s="2"/>
      <c r="K71" s="2" t="s">
        <v>132</v>
      </c>
      <c r="L71" s="3"/>
    </row>
    <row r="72" spans="1:14">
      <c r="F72" s="49"/>
      <c r="G72" s="49"/>
      <c r="K72" s="47" t="s">
        <v>133</v>
      </c>
      <c r="L72" s="48"/>
    </row>
    <row r="74" spans="1:14">
      <c r="E74" s="50"/>
    </row>
    <row r="77" spans="1:14" s="47" customFormat="1">
      <c r="A77"/>
      <c r="B77"/>
      <c r="C77" s="50"/>
      <c r="D77" s="50"/>
      <c r="E77" s="50"/>
      <c r="J77" s="50"/>
      <c r="L77" s="48"/>
      <c r="M77"/>
      <c r="N77"/>
    </row>
  </sheetData>
  <mergeCells count="1">
    <mergeCell ref="E4:L4"/>
  </mergeCells>
  <phoneticPr fontId="16" type="noConversion"/>
  <pageMargins left="0.11811023622047245" right="0" top="0" bottom="0" header="0.31496062992125984" footer="0.31496062992125984"/>
  <pageSetup scale="9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E4F60-646D-4CEC-B964-4B9ECCC44E97}">
  <dimension ref="A2:M77"/>
  <sheetViews>
    <sheetView topLeftCell="A34" workbookViewId="0">
      <selection activeCell="K66" sqref="K66"/>
    </sheetView>
  </sheetViews>
  <sheetFormatPr defaultRowHeight="15"/>
  <cols>
    <col min="1" max="1" width="5.140625" customWidth="1"/>
    <col min="2" max="2" width="23.28515625" customWidth="1"/>
    <col min="3" max="3" width="13.7109375" style="50" customWidth="1"/>
    <col min="4" max="4" width="12.5703125" style="47" hidden="1" customWidth="1"/>
    <col min="5" max="5" width="13.28515625" style="47" customWidth="1"/>
    <col min="6" max="6" width="12.5703125" style="47" customWidth="1"/>
    <col min="7" max="8" width="12.140625" style="47" customWidth="1"/>
    <col min="9" max="9" width="12.7109375" style="50" customWidth="1"/>
    <col min="10" max="10" width="17" style="47" customWidth="1"/>
    <col min="11" max="11" width="15.140625" customWidth="1"/>
    <col min="12" max="12" width="11.42578125" customWidth="1"/>
  </cols>
  <sheetData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3"/>
    </row>
    <row r="3" spans="1:11" ht="15.75" thickBot="1">
      <c r="A3" s="1" t="s">
        <v>0</v>
      </c>
      <c r="B3" s="1"/>
      <c r="C3" s="2"/>
      <c r="D3" s="2"/>
      <c r="E3" s="3" t="s">
        <v>195</v>
      </c>
      <c r="F3" s="3"/>
      <c r="G3" s="3"/>
      <c r="H3" s="3"/>
      <c r="I3" s="3"/>
      <c r="J3" s="3"/>
      <c r="K3" s="3"/>
    </row>
    <row r="4" spans="1:11" ht="15.75" thickBot="1">
      <c r="A4" s="4" t="s">
        <v>1</v>
      </c>
      <c r="B4" s="5" t="s">
        <v>2</v>
      </c>
      <c r="C4" s="6"/>
      <c r="D4" s="81"/>
      <c r="E4" s="81"/>
      <c r="F4" s="81"/>
      <c r="G4" s="81"/>
      <c r="H4" s="81"/>
      <c r="I4" s="82"/>
      <c r="J4" s="82"/>
      <c r="K4" s="83"/>
    </row>
    <row r="5" spans="1:11" ht="44.25" customHeight="1" thickBot="1">
      <c r="A5" s="7"/>
      <c r="B5" s="7"/>
      <c r="C5" s="8" t="s">
        <v>196</v>
      </c>
      <c r="D5" s="8" t="s">
        <v>187</v>
      </c>
      <c r="E5" s="9" t="s">
        <v>197</v>
      </c>
      <c r="F5" s="8" t="s">
        <v>200</v>
      </c>
      <c r="G5" s="9" t="s">
        <v>198</v>
      </c>
      <c r="H5" s="9" t="s">
        <v>201</v>
      </c>
      <c r="I5" s="8" t="s">
        <v>192</v>
      </c>
      <c r="J5" s="8" t="s">
        <v>193</v>
      </c>
      <c r="K5" s="8" t="s">
        <v>199</v>
      </c>
    </row>
    <row r="6" spans="1:11">
      <c r="A6" s="10" t="s">
        <v>3</v>
      </c>
      <c r="B6" s="11" t="s">
        <v>4</v>
      </c>
      <c r="C6" s="12">
        <v>12244.32</v>
      </c>
      <c r="D6" s="12"/>
      <c r="E6" s="12">
        <v>921.81</v>
      </c>
      <c r="F6" s="12">
        <v>0</v>
      </c>
      <c r="G6" s="12">
        <v>308.08</v>
      </c>
      <c r="H6" s="12">
        <v>582.19000000000017</v>
      </c>
      <c r="I6" s="12">
        <v>0</v>
      </c>
      <c r="J6" s="12">
        <v>0</v>
      </c>
      <c r="K6" s="13">
        <f>C6+E6+G6+I6+J6+F6+H6</f>
        <v>14056.4</v>
      </c>
    </row>
    <row r="7" spans="1:11">
      <c r="A7" s="15" t="s">
        <v>5</v>
      </c>
      <c r="B7" s="16" t="s">
        <v>6</v>
      </c>
      <c r="C7" s="17">
        <v>54128.930000000008</v>
      </c>
      <c r="D7" s="12"/>
      <c r="E7" s="12">
        <v>12885.91</v>
      </c>
      <c r="F7" s="12">
        <v>951.42232000000013</v>
      </c>
      <c r="G7" s="12">
        <v>919.37</v>
      </c>
      <c r="H7" s="12">
        <v>2621.0499999999993</v>
      </c>
      <c r="I7" s="12">
        <v>0</v>
      </c>
      <c r="J7" s="12">
        <v>0</v>
      </c>
      <c r="K7" s="13">
        <f t="shared" ref="K7:K66" si="0">C7+E7+G7+I7+J7+F7+H7</f>
        <v>71506.682320000007</v>
      </c>
    </row>
    <row r="8" spans="1:11">
      <c r="A8" s="15" t="s">
        <v>7</v>
      </c>
      <c r="B8" s="16" t="s">
        <v>8</v>
      </c>
      <c r="C8" s="17">
        <v>30256.379999999997</v>
      </c>
      <c r="D8" s="12"/>
      <c r="E8" s="12">
        <v>2600.12</v>
      </c>
      <c r="F8" s="12">
        <v>334.91702399999997</v>
      </c>
      <c r="G8" s="12">
        <v>159.35</v>
      </c>
      <c r="H8" s="12">
        <v>1069.1299999999999</v>
      </c>
      <c r="I8" s="12">
        <v>0</v>
      </c>
      <c r="J8" s="12">
        <v>0</v>
      </c>
      <c r="K8" s="13">
        <f t="shared" si="0"/>
        <v>34419.897023999998</v>
      </c>
    </row>
    <row r="9" spans="1:11">
      <c r="A9" s="15" t="s">
        <v>9</v>
      </c>
      <c r="B9" s="16" t="s">
        <v>10</v>
      </c>
      <c r="C9" s="17">
        <v>527435.51</v>
      </c>
      <c r="D9" s="12"/>
      <c r="E9" s="12">
        <v>81066.820000000007</v>
      </c>
      <c r="F9" s="12">
        <v>3856.8577919999989</v>
      </c>
      <c r="G9" s="12">
        <v>3623.7499999999995</v>
      </c>
      <c r="H9" s="12">
        <v>13593.19000000001</v>
      </c>
      <c r="I9" s="12">
        <v>0</v>
      </c>
      <c r="J9" s="12">
        <v>0</v>
      </c>
      <c r="K9" s="13">
        <f t="shared" si="0"/>
        <v>629576.12779200019</v>
      </c>
    </row>
    <row r="10" spans="1:11">
      <c r="A10" s="15" t="s">
        <v>11</v>
      </c>
      <c r="B10" s="16" t="s">
        <v>12</v>
      </c>
      <c r="C10" s="17">
        <v>28524.54</v>
      </c>
      <c r="D10" s="12"/>
      <c r="E10" s="12">
        <v>1572.82</v>
      </c>
      <c r="F10" s="12">
        <v>637.12621599999989</v>
      </c>
      <c r="G10" s="17">
        <v>691.93000000000006</v>
      </c>
      <c r="H10" s="12">
        <v>1221.5799999999997</v>
      </c>
      <c r="I10" s="12">
        <v>0</v>
      </c>
      <c r="J10" s="12">
        <v>0</v>
      </c>
      <c r="K10" s="13">
        <f t="shared" si="0"/>
        <v>32647.996216</v>
      </c>
    </row>
    <row r="11" spans="1:11">
      <c r="A11" s="15" t="s">
        <v>13</v>
      </c>
      <c r="B11" s="16" t="s">
        <v>14</v>
      </c>
      <c r="C11" s="17">
        <v>14368.220000000001</v>
      </c>
      <c r="D11" s="12"/>
      <c r="E11" s="12">
        <v>0</v>
      </c>
      <c r="F11" s="12">
        <v>0</v>
      </c>
      <c r="G11" s="17">
        <v>0</v>
      </c>
      <c r="H11" s="12">
        <v>33.31</v>
      </c>
      <c r="I11" s="12">
        <v>0</v>
      </c>
      <c r="J11" s="12">
        <v>0</v>
      </c>
      <c r="K11" s="13">
        <f t="shared" si="0"/>
        <v>14401.53</v>
      </c>
    </row>
    <row r="12" spans="1:11">
      <c r="A12" s="15" t="s">
        <v>19</v>
      </c>
      <c r="B12" s="16" t="s">
        <v>20</v>
      </c>
      <c r="C12" s="17">
        <v>76115.62999999999</v>
      </c>
      <c r="D12" s="12"/>
      <c r="E12" s="58">
        <v>14376.870000000003</v>
      </c>
      <c r="F12" s="12">
        <v>298.26444800000002</v>
      </c>
      <c r="G12" s="57">
        <v>605.96</v>
      </c>
      <c r="H12" s="58">
        <v>1097.26</v>
      </c>
      <c r="I12" s="12">
        <v>0</v>
      </c>
      <c r="J12" s="12">
        <v>0</v>
      </c>
      <c r="K12" s="13">
        <f t="shared" si="0"/>
        <v>92493.984448000003</v>
      </c>
    </row>
    <row r="13" spans="1:11">
      <c r="A13" s="15" t="s">
        <v>21</v>
      </c>
      <c r="B13" s="16" t="s">
        <v>22</v>
      </c>
      <c r="C13" s="17">
        <v>77498.590000000011</v>
      </c>
      <c r="D13" s="12"/>
      <c r="E13" s="58">
        <v>3355.18</v>
      </c>
      <c r="F13" s="12">
        <v>0</v>
      </c>
      <c r="G13" s="57">
        <v>159.77000000000001</v>
      </c>
      <c r="H13" s="58">
        <v>762.77999999999986</v>
      </c>
      <c r="I13" s="12">
        <v>0</v>
      </c>
      <c r="J13" s="12">
        <v>0</v>
      </c>
      <c r="K13" s="13">
        <f t="shared" si="0"/>
        <v>81776.320000000007</v>
      </c>
    </row>
    <row r="14" spans="1:11">
      <c r="A14" s="15" t="s">
        <v>23</v>
      </c>
      <c r="B14" s="16" t="s">
        <v>24</v>
      </c>
      <c r="C14" s="17">
        <v>19524.91</v>
      </c>
      <c r="D14" s="12"/>
      <c r="E14" s="12">
        <v>2218.41</v>
      </c>
      <c r="F14" s="12">
        <v>0</v>
      </c>
      <c r="G14" s="17">
        <v>0</v>
      </c>
      <c r="H14" s="12">
        <v>196.37</v>
      </c>
      <c r="I14" s="12">
        <v>0</v>
      </c>
      <c r="J14" s="12">
        <v>0</v>
      </c>
      <c r="K14" s="13">
        <f t="shared" si="0"/>
        <v>21939.69</v>
      </c>
    </row>
    <row r="15" spans="1:11">
      <c r="A15" s="15" t="s">
        <v>25</v>
      </c>
      <c r="B15" s="16" t="s">
        <v>26</v>
      </c>
      <c r="C15" s="17">
        <v>99354.34</v>
      </c>
      <c r="D15" s="12"/>
      <c r="E15" s="12">
        <v>13532.43</v>
      </c>
      <c r="F15" s="12">
        <v>1666.06122</v>
      </c>
      <c r="G15" s="17">
        <v>1413.0899999999997</v>
      </c>
      <c r="H15" s="12">
        <v>3340.2700000000004</v>
      </c>
      <c r="I15" s="12">
        <v>0</v>
      </c>
      <c r="J15" s="12">
        <v>0</v>
      </c>
      <c r="K15" s="13">
        <f t="shared" si="0"/>
        <v>119306.19121999999</v>
      </c>
    </row>
    <row r="16" spans="1:11">
      <c r="A16" s="15" t="s">
        <v>27</v>
      </c>
      <c r="B16" s="16" t="s">
        <v>28</v>
      </c>
      <c r="C16" s="17">
        <v>47162.06</v>
      </c>
      <c r="D16" s="12"/>
      <c r="E16" s="12">
        <v>4947.82</v>
      </c>
      <c r="F16" s="12">
        <v>366.06083599999999</v>
      </c>
      <c r="G16" s="17">
        <v>446.18999999999994</v>
      </c>
      <c r="H16" s="12">
        <v>695.09000000000015</v>
      </c>
      <c r="I16" s="12">
        <v>0</v>
      </c>
      <c r="J16" s="12">
        <v>0</v>
      </c>
      <c r="K16" s="13">
        <f t="shared" si="0"/>
        <v>53617.220835999993</v>
      </c>
    </row>
    <row r="17" spans="1:11">
      <c r="A17" s="15" t="s">
        <v>29</v>
      </c>
      <c r="B17" s="16" t="s">
        <v>30</v>
      </c>
      <c r="C17" s="17">
        <v>27351.640000000007</v>
      </c>
      <c r="D17" s="12"/>
      <c r="E17" s="12">
        <v>1902.28</v>
      </c>
      <c r="F17" s="12">
        <v>42.693612000000002</v>
      </c>
      <c r="G17" s="17">
        <v>0</v>
      </c>
      <c r="H17" s="12">
        <v>294.40000000000003</v>
      </c>
      <c r="I17" s="12">
        <v>0</v>
      </c>
      <c r="J17" s="12">
        <v>0</v>
      </c>
      <c r="K17" s="13">
        <f t="shared" si="0"/>
        <v>29591.013612000006</v>
      </c>
    </row>
    <row r="18" spans="1:11">
      <c r="A18" s="15" t="s">
        <v>31</v>
      </c>
      <c r="B18" s="16" t="s">
        <v>32</v>
      </c>
      <c r="C18" s="17">
        <v>250483.02000000002</v>
      </c>
      <c r="D18" s="12"/>
      <c r="E18" s="12">
        <v>18188.93</v>
      </c>
      <c r="F18" s="12">
        <v>1055.775052</v>
      </c>
      <c r="G18" s="17">
        <v>761.4</v>
      </c>
      <c r="H18" s="12">
        <v>3026.4499999999957</v>
      </c>
      <c r="I18" s="12">
        <v>0</v>
      </c>
      <c r="J18" s="12">
        <v>0</v>
      </c>
      <c r="K18" s="13">
        <f t="shared" si="0"/>
        <v>273515.57505200006</v>
      </c>
    </row>
    <row r="19" spans="1:11">
      <c r="A19" s="15" t="s">
        <v>33</v>
      </c>
      <c r="B19" s="16" t="s">
        <v>34</v>
      </c>
      <c r="C19" s="17">
        <v>2542230.0299999993</v>
      </c>
      <c r="D19" s="12"/>
      <c r="E19" s="17">
        <v>419842.39</v>
      </c>
      <c r="F19" s="12">
        <v>23123.01616799998</v>
      </c>
      <c r="G19" s="17">
        <v>23476.43</v>
      </c>
      <c r="H19" s="12">
        <v>36510.449999999866</v>
      </c>
      <c r="I19" s="12">
        <v>0</v>
      </c>
      <c r="J19" s="12">
        <v>0</v>
      </c>
      <c r="K19" s="13">
        <f t="shared" si="0"/>
        <v>3045182.3161679995</v>
      </c>
    </row>
    <row r="20" spans="1:11">
      <c r="A20" s="15" t="s">
        <v>35</v>
      </c>
      <c r="B20" s="16" t="s">
        <v>36</v>
      </c>
      <c r="C20" s="17">
        <v>115454.98</v>
      </c>
      <c r="D20" s="12"/>
      <c r="E20" s="17">
        <v>24335.68</v>
      </c>
      <c r="F20" s="12">
        <v>5885.8470039999975</v>
      </c>
      <c r="G20" s="17">
        <v>5105.1499999999987</v>
      </c>
      <c r="H20" s="12">
        <v>7102.3100000000077</v>
      </c>
      <c r="I20" s="12">
        <v>0</v>
      </c>
      <c r="J20" s="12">
        <v>0</v>
      </c>
      <c r="K20" s="13">
        <f t="shared" si="0"/>
        <v>157883.96700400001</v>
      </c>
    </row>
    <row r="21" spans="1:11">
      <c r="A21" s="15" t="s">
        <v>37</v>
      </c>
      <c r="B21" s="16" t="s">
        <v>38</v>
      </c>
      <c r="C21" s="17">
        <v>44302.63</v>
      </c>
      <c r="D21" s="12"/>
      <c r="E21" s="17">
        <v>5286.54</v>
      </c>
      <c r="F21" s="12">
        <v>127.81</v>
      </c>
      <c r="G21" s="17">
        <v>468.66</v>
      </c>
      <c r="H21" s="12">
        <v>2928.35</v>
      </c>
      <c r="I21" s="12">
        <v>0</v>
      </c>
      <c r="J21" s="12">
        <v>0</v>
      </c>
      <c r="K21" s="13">
        <f t="shared" si="0"/>
        <v>53113.99</v>
      </c>
    </row>
    <row r="22" spans="1:11">
      <c r="A22" s="15" t="s">
        <v>39</v>
      </c>
      <c r="B22" s="16" t="s">
        <v>40</v>
      </c>
      <c r="C22" s="17">
        <v>57329.82</v>
      </c>
      <c r="D22" s="12"/>
      <c r="E22" s="17">
        <v>3467.47</v>
      </c>
      <c r="F22" s="12">
        <v>855.31547599999999</v>
      </c>
      <c r="G22" s="17">
        <v>938.07999999999993</v>
      </c>
      <c r="H22" s="12">
        <v>3666.409999999998</v>
      </c>
      <c r="I22" s="12">
        <v>0</v>
      </c>
      <c r="J22" s="12">
        <v>0</v>
      </c>
      <c r="K22" s="13">
        <f t="shared" si="0"/>
        <v>66257.095476000002</v>
      </c>
    </row>
    <row r="23" spans="1:11">
      <c r="A23" s="15" t="s">
        <v>41</v>
      </c>
      <c r="B23" s="16" t="s">
        <v>42</v>
      </c>
      <c r="C23" s="17">
        <v>26698.21</v>
      </c>
      <c r="D23" s="12"/>
      <c r="E23" s="17">
        <v>3684.05</v>
      </c>
      <c r="F23" s="12">
        <v>0</v>
      </c>
      <c r="G23" s="17">
        <v>0</v>
      </c>
      <c r="H23" s="12">
        <v>219.95999999999995</v>
      </c>
      <c r="I23" s="12">
        <v>0</v>
      </c>
      <c r="J23" s="12">
        <v>0</v>
      </c>
      <c r="K23" s="13">
        <f t="shared" si="0"/>
        <v>30602.219999999998</v>
      </c>
    </row>
    <row r="24" spans="1:11">
      <c r="A24" s="15" t="s">
        <v>43</v>
      </c>
      <c r="B24" s="16" t="s">
        <v>44</v>
      </c>
      <c r="C24" s="17">
        <v>43925.929999999993</v>
      </c>
      <c r="D24" s="12"/>
      <c r="E24" s="17">
        <v>2956.57</v>
      </c>
      <c r="F24" s="12">
        <v>327.61722399999996</v>
      </c>
      <c r="G24" s="17">
        <v>621.89</v>
      </c>
      <c r="H24" s="12">
        <v>550.36999999999989</v>
      </c>
      <c r="I24" s="12">
        <v>0</v>
      </c>
      <c r="J24" s="12">
        <v>0</v>
      </c>
      <c r="K24" s="13">
        <f t="shared" si="0"/>
        <v>48382.377223999996</v>
      </c>
    </row>
    <row r="25" spans="1:11">
      <c r="A25" s="15" t="s">
        <v>45</v>
      </c>
      <c r="B25" s="16" t="s">
        <v>46</v>
      </c>
      <c r="C25" s="17">
        <v>165951.84</v>
      </c>
      <c r="D25" s="12"/>
      <c r="E25" s="17">
        <v>25208.560000000001</v>
      </c>
      <c r="F25" s="12">
        <v>2595.1893319999999</v>
      </c>
      <c r="G25" s="17">
        <v>1919.3799999999999</v>
      </c>
      <c r="H25" s="12">
        <v>6576.3200000000088</v>
      </c>
      <c r="I25" s="12">
        <v>0</v>
      </c>
      <c r="J25" s="12">
        <v>0</v>
      </c>
      <c r="K25" s="13">
        <f t="shared" si="0"/>
        <v>202251.28933200001</v>
      </c>
    </row>
    <row r="26" spans="1:11">
      <c r="A26" s="15" t="s">
        <v>47</v>
      </c>
      <c r="B26" s="16" t="s">
        <v>48</v>
      </c>
      <c r="C26" s="17">
        <v>218233.87</v>
      </c>
      <c r="D26" s="12"/>
      <c r="E26" s="17">
        <v>24993.91</v>
      </c>
      <c r="F26" s="12">
        <v>2269.0654</v>
      </c>
      <c r="G26" s="17">
        <v>1500.6399999999999</v>
      </c>
      <c r="H26" s="12">
        <v>6404.1700000000101</v>
      </c>
      <c r="I26" s="12">
        <v>0</v>
      </c>
      <c r="J26" s="12">
        <v>0</v>
      </c>
      <c r="K26" s="13">
        <f t="shared" si="0"/>
        <v>253401.65540000002</v>
      </c>
    </row>
    <row r="27" spans="1:11">
      <c r="A27" s="15" t="s">
        <v>49</v>
      </c>
      <c r="B27" s="16" t="s">
        <v>50</v>
      </c>
      <c r="C27" s="17">
        <v>51439.039999999994</v>
      </c>
      <c r="D27" s="12"/>
      <c r="E27" s="17">
        <v>7128.8</v>
      </c>
      <c r="F27" s="12">
        <v>2094.721708</v>
      </c>
      <c r="G27" s="17">
        <v>1636.1</v>
      </c>
      <c r="H27" s="12">
        <v>5077.900000000006</v>
      </c>
      <c r="I27" s="12">
        <v>0</v>
      </c>
      <c r="J27" s="12">
        <v>0</v>
      </c>
      <c r="K27" s="13">
        <f t="shared" si="0"/>
        <v>67376.561707999994</v>
      </c>
    </row>
    <row r="28" spans="1:11">
      <c r="A28" s="15" t="s">
        <v>51</v>
      </c>
      <c r="B28" s="16" t="s">
        <v>52</v>
      </c>
      <c r="C28" s="17">
        <v>850850.17999999993</v>
      </c>
      <c r="D28" s="12"/>
      <c r="E28" s="17">
        <v>122704.49</v>
      </c>
      <c r="F28" s="12">
        <v>6625.2212319999981</v>
      </c>
      <c r="G28" s="17">
        <v>5992.3999999999987</v>
      </c>
      <c r="H28" s="12">
        <v>20175.079999999987</v>
      </c>
      <c r="I28" s="12">
        <v>0</v>
      </c>
      <c r="J28" s="12">
        <v>0</v>
      </c>
      <c r="K28" s="13">
        <f t="shared" si="0"/>
        <v>1006347.3712319999</v>
      </c>
    </row>
    <row r="29" spans="1:11">
      <c r="A29" s="15" t="s">
        <v>53</v>
      </c>
      <c r="B29" s="16" t="s">
        <v>54</v>
      </c>
      <c r="C29" s="17">
        <v>89006.8</v>
      </c>
      <c r="D29" s="12"/>
      <c r="E29" s="17">
        <v>12096.39</v>
      </c>
      <c r="F29" s="12">
        <v>631.92476399999998</v>
      </c>
      <c r="G29" s="17">
        <v>790.32999999999993</v>
      </c>
      <c r="H29" s="12">
        <v>1925.5199999999986</v>
      </c>
      <c r="I29" s="12">
        <v>0</v>
      </c>
      <c r="J29" s="12">
        <v>0</v>
      </c>
      <c r="K29" s="13">
        <f t="shared" si="0"/>
        <v>104450.964764</v>
      </c>
    </row>
    <row r="30" spans="1:11">
      <c r="A30" s="15" t="s">
        <v>55</v>
      </c>
      <c r="B30" s="16" t="s">
        <v>56</v>
      </c>
      <c r="C30" s="17">
        <v>327353.5</v>
      </c>
      <c r="D30" s="12"/>
      <c r="E30" s="17">
        <v>56948.46</v>
      </c>
      <c r="F30" s="12">
        <v>4276.5497359999981</v>
      </c>
      <c r="G30" s="17">
        <v>4150.2199999999993</v>
      </c>
      <c r="H30" s="12">
        <v>16063.230000000025</v>
      </c>
      <c r="I30" s="12">
        <v>0</v>
      </c>
      <c r="J30" s="12">
        <v>0</v>
      </c>
      <c r="K30" s="13">
        <f t="shared" si="0"/>
        <v>408791.95973600005</v>
      </c>
    </row>
    <row r="31" spans="1:11">
      <c r="A31" s="15" t="s">
        <v>57</v>
      </c>
      <c r="B31" s="16" t="s">
        <v>58</v>
      </c>
      <c r="C31" s="17">
        <v>123161.98</v>
      </c>
      <c r="D31" s="12"/>
      <c r="E31" s="17">
        <v>16871.84</v>
      </c>
      <c r="F31" s="12">
        <v>762.20986800000003</v>
      </c>
      <c r="G31" s="17">
        <v>791.51</v>
      </c>
      <c r="H31" s="12">
        <v>2096.23</v>
      </c>
      <c r="I31" s="12">
        <v>0</v>
      </c>
      <c r="J31" s="12">
        <v>0</v>
      </c>
      <c r="K31" s="13">
        <f t="shared" si="0"/>
        <v>143683.76986800003</v>
      </c>
    </row>
    <row r="32" spans="1:11">
      <c r="A32" s="15" t="s">
        <v>59</v>
      </c>
      <c r="B32" s="16" t="s">
        <v>60</v>
      </c>
      <c r="C32" s="17">
        <v>45286.82</v>
      </c>
      <c r="D32" s="12"/>
      <c r="E32" s="17">
        <v>2167.21</v>
      </c>
      <c r="F32" s="12">
        <v>481.94527199999999</v>
      </c>
      <c r="G32" s="17">
        <v>451.15</v>
      </c>
      <c r="H32" s="12">
        <v>2068.0499999999993</v>
      </c>
      <c r="I32" s="12">
        <v>0</v>
      </c>
      <c r="J32" s="12">
        <v>0</v>
      </c>
      <c r="K32" s="13">
        <f t="shared" si="0"/>
        <v>50455.175271999993</v>
      </c>
    </row>
    <row r="33" spans="1:11">
      <c r="A33" s="15" t="s">
        <v>61</v>
      </c>
      <c r="B33" s="16" t="s">
        <v>62</v>
      </c>
      <c r="C33" s="17">
        <v>146827.41999999998</v>
      </c>
      <c r="D33" s="12"/>
      <c r="E33" s="17">
        <v>22293.74</v>
      </c>
      <c r="F33" s="12">
        <v>784.43404800000008</v>
      </c>
      <c r="G33" s="17">
        <v>938.92000000000007</v>
      </c>
      <c r="H33" s="12">
        <v>4042.3499999999981</v>
      </c>
      <c r="I33" s="12">
        <v>0</v>
      </c>
      <c r="J33" s="12">
        <v>0</v>
      </c>
      <c r="K33" s="13">
        <f t="shared" si="0"/>
        <v>174886.86404799999</v>
      </c>
    </row>
    <row r="34" spans="1:11">
      <c r="A34" s="15" t="s">
        <v>63</v>
      </c>
      <c r="B34" s="16" t="s">
        <v>64</v>
      </c>
      <c r="C34" s="17">
        <v>33669.25</v>
      </c>
      <c r="D34" s="12"/>
      <c r="E34" s="17">
        <v>3363.22</v>
      </c>
      <c r="F34" s="12">
        <v>1906.3267119999998</v>
      </c>
      <c r="G34" s="17">
        <v>1172.75</v>
      </c>
      <c r="H34" s="12">
        <v>2722.5600000000004</v>
      </c>
      <c r="I34" s="12">
        <v>0</v>
      </c>
      <c r="J34" s="12">
        <v>0</v>
      </c>
      <c r="K34" s="13">
        <f t="shared" si="0"/>
        <v>42834.106712000001</v>
      </c>
    </row>
    <row r="35" spans="1:11">
      <c r="A35" s="15" t="s">
        <v>65</v>
      </c>
      <c r="B35" s="16" t="s">
        <v>66</v>
      </c>
      <c r="C35" s="17">
        <v>37324.959999999992</v>
      </c>
      <c r="D35" s="12"/>
      <c r="E35" s="17">
        <v>6715.96</v>
      </c>
      <c r="F35" s="12">
        <v>1371.8455200000001</v>
      </c>
      <c r="G35" s="17">
        <v>1063.19</v>
      </c>
      <c r="H35" s="12">
        <v>1632.9899999999991</v>
      </c>
      <c r="I35" s="12">
        <v>0</v>
      </c>
      <c r="J35" s="12">
        <v>0</v>
      </c>
      <c r="K35" s="13">
        <f t="shared" si="0"/>
        <v>48108.945519999994</v>
      </c>
    </row>
    <row r="36" spans="1:11">
      <c r="A36" s="15" t="s">
        <v>69</v>
      </c>
      <c r="B36" s="16" t="s">
        <v>70</v>
      </c>
      <c r="C36" s="17">
        <v>5844.4499999999989</v>
      </c>
      <c r="D36" s="17"/>
      <c r="E36" s="17">
        <v>953.79</v>
      </c>
      <c r="F36" s="12">
        <v>0</v>
      </c>
      <c r="G36" s="17">
        <v>0</v>
      </c>
      <c r="H36" s="12">
        <v>19.73</v>
      </c>
      <c r="I36" s="12">
        <v>0</v>
      </c>
      <c r="J36" s="12">
        <v>0</v>
      </c>
      <c r="K36" s="13">
        <f t="shared" si="0"/>
        <v>6817.9699999999984</v>
      </c>
    </row>
    <row r="37" spans="1:11">
      <c r="A37" s="15" t="s">
        <v>71</v>
      </c>
      <c r="B37" s="16" t="s">
        <v>72</v>
      </c>
      <c r="C37" s="17">
        <v>424043.69</v>
      </c>
      <c r="D37" s="12"/>
      <c r="E37" s="17">
        <v>65897.17</v>
      </c>
      <c r="F37" s="12">
        <v>3045.4341799999993</v>
      </c>
      <c r="G37" s="17">
        <v>2927.65</v>
      </c>
      <c r="H37" s="12">
        <v>8653.6900000000114</v>
      </c>
      <c r="I37" s="12">
        <v>0</v>
      </c>
      <c r="J37" s="12">
        <v>0</v>
      </c>
      <c r="K37" s="13">
        <f t="shared" si="0"/>
        <v>504567.63417999999</v>
      </c>
    </row>
    <row r="38" spans="1:11">
      <c r="A38" s="15" t="s">
        <v>73</v>
      </c>
      <c r="B38" s="16" t="s">
        <v>74</v>
      </c>
      <c r="C38" s="17">
        <v>363385.52000000014</v>
      </c>
      <c r="D38" s="12"/>
      <c r="E38" s="57">
        <v>101645.51</v>
      </c>
      <c r="F38" s="12">
        <v>5017.1257119999973</v>
      </c>
      <c r="G38" s="57">
        <v>4332.0899999999983</v>
      </c>
      <c r="H38" s="58">
        <v>8691.4200000000219</v>
      </c>
      <c r="I38" s="12">
        <v>0</v>
      </c>
      <c r="J38" s="12">
        <v>0</v>
      </c>
      <c r="K38" s="13">
        <f t="shared" si="0"/>
        <v>483071.66571200022</v>
      </c>
    </row>
    <row r="39" spans="1:11">
      <c r="A39" s="15" t="s">
        <v>75</v>
      </c>
      <c r="B39" s="16" t="s">
        <v>76</v>
      </c>
      <c r="C39" s="17">
        <v>11230.220000000001</v>
      </c>
      <c r="D39" s="12"/>
      <c r="E39" s="17">
        <v>249.82</v>
      </c>
      <c r="F39" s="12">
        <v>0</v>
      </c>
      <c r="G39" s="17">
        <v>0</v>
      </c>
      <c r="H39" s="12">
        <v>0</v>
      </c>
      <c r="I39" s="12">
        <v>0</v>
      </c>
      <c r="J39" s="12">
        <v>0</v>
      </c>
      <c r="K39" s="13">
        <f t="shared" si="0"/>
        <v>11480.04</v>
      </c>
    </row>
    <row r="40" spans="1:11">
      <c r="A40" s="15" t="s">
        <v>77</v>
      </c>
      <c r="B40" s="16" t="s">
        <v>78</v>
      </c>
      <c r="C40" s="17">
        <v>342673.15</v>
      </c>
      <c r="D40" s="12"/>
      <c r="E40" s="17">
        <v>47087.8</v>
      </c>
      <c r="F40" s="12">
        <v>2217.2890440000001</v>
      </c>
      <c r="G40" s="17">
        <v>2310.9499999999994</v>
      </c>
      <c r="H40" s="12">
        <v>5114.4000000000005</v>
      </c>
      <c r="I40" s="12">
        <v>0</v>
      </c>
      <c r="J40" s="12">
        <v>0</v>
      </c>
      <c r="K40" s="13">
        <f t="shared" si="0"/>
        <v>399403.58904400002</v>
      </c>
    </row>
    <row r="41" spans="1:11">
      <c r="A41" s="15" t="s">
        <v>79</v>
      </c>
      <c r="B41" s="16" t="s">
        <v>80</v>
      </c>
      <c r="C41" s="17">
        <v>96834.849999999991</v>
      </c>
      <c r="D41" s="12"/>
      <c r="E41" s="17">
        <v>9098.6299999999992</v>
      </c>
      <c r="F41" s="12">
        <v>793.87549600000011</v>
      </c>
      <c r="G41" s="17">
        <v>291.79999999999995</v>
      </c>
      <c r="H41" s="12">
        <v>2133.1899999999996</v>
      </c>
      <c r="I41" s="12">
        <v>0</v>
      </c>
      <c r="J41" s="12">
        <v>0</v>
      </c>
      <c r="K41" s="13">
        <f t="shared" si="0"/>
        <v>109152.34549599999</v>
      </c>
    </row>
    <row r="42" spans="1:11">
      <c r="A42" s="15" t="s">
        <v>81</v>
      </c>
      <c r="B42" s="16" t="s">
        <v>82</v>
      </c>
      <c r="C42" s="17">
        <v>17612.969999999998</v>
      </c>
      <c r="D42" s="12"/>
      <c r="E42" s="17">
        <v>4623.95</v>
      </c>
      <c r="F42" s="12">
        <v>614.35436000000004</v>
      </c>
      <c r="G42" s="17">
        <v>674.59999999999991</v>
      </c>
      <c r="H42" s="12">
        <v>261.72000000000003</v>
      </c>
      <c r="I42" s="12">
        <v>0</v>
      </c>
      <c r="J42" s="12">
        <v>0</v>
      </c>
      <c r="K42" s="13">
        <f t="shared" si="0"/>
        <v>23787.594359999999</v>
      </c>
    </row>
    <row r="43" spans="1:11">
      <c r="A43" s="18" t="s">
        <v>83</v>
      </c>
      <c r="B43" s="19" t="s">
        <v>84</v>
      </c>
      <c r="C43" s="17">
        <v>29629.74</v>
      </c>
      <c r="D43" s="12"/>
      <c r="E43" s="17">
        <v>2444.17</v>
      </c>
      <c r="F43" s="12">
        <v>178.49</v>
      </c>
      <c r="G43" s="12">
        <v>223.1</v>
      </c>
      <c r="H43" s="12">
        <v>1901.3199999999977</v>
      </c>
      <c r="I43" s="12">
        <v>0</v>
      </c>
      <c r="J43" s="12">
        <v>0</v>
      </c>
      <c r="K43" s="13">
        <f t="shared" si="0"/>
        <v>34376.82</v>
      </c>
    </row>
    <row r="44" spans="1:11">
      <c r="A44" s="18" t="s">
        <v>85</v>
      </c>
      <c r="B44" s="19" t="s">
        <v>86</v>
      </c>
      <c r="C44" s="17">
        <v>2422.2000000000003</v>
      </c>
      <c r="D44" s="12"/>
      <c r="E44" s="17">
        <v>0</v>
      </c>
      <c r="F44" s="12">
        <v>0</v>
      </c>
      <c r="G44" s="12">
        <v>0</v>
      </c>
      <c r="H44" s="12">
        <v>259.98</v>
      </c>
      <c r="I44" s="12">
        <v>0</v>
      </c>
      <c r="J44" s="12">
        <v>0</v>
      </c>
      <c r="K44" s="13">
        <f t="shared" si="0"/>
        <v>2682.1800000000003</v>
      </c>
    </row>
    <row r="45" spans="1:11">
      <c r="A45" s="18" t="s">
        <v>87</v>
      </c>
      <c r="B45" s="19" t="s">
        <v>88</v>
      </c>
      <c r="C45" s="20">
        <v>7804.8499999999995</v>
      </c>
      <c r="D45" s="12"/>
      <c r="E45" s="17">
        <v>1412.76</v>
      </c>
      <c r="F45" s="12">
        <v>42.693612000000002</v>
      </c>
      <c r="G45" s="12">
        <v>166.54</v>
      </c>
      <c r="H45" s="12">
        <v>383.03</v>
      </c>
      <c r="I45" s="12">
        <v>0</v>
      </c>
      <c r="J45" s="12">
        <v>0</v>
      </c>
      <c r="K45" s="13">
        <f t="shared" si="0"/>
        <v>9809.8736119999994</v>
      </c>
    </row>
    <row r="46" spans="1:11">
      <c r="A46" s="18" t="s">
        <v>89</v>
      </c>
      <c r="B46" s="19" t="s">
        <v>90</v>
      </c>
      <c r="C46" s="20">
        <v>28255.279999999999</v>
      </c>
      <c r="D46" s="12"/>
      <c r="E46" s="17">
        <v>3964.79</v>
      </c>
      <c r="F46" s="12">
        <v>682.71296800000005</v>
      </c>
      <c r="G46" s="12">
        <v>1030.8900000000001</v>
      </c>
      <c r="H46" s="12">
        <v>1820.8799999999992</v>
      </c>
      <c r="I46" s="12">
        <v>0</v>
      </c>
      <c r="J46" s="12">
        <v>0</v>
      </c>
      <c r="K46" s="13">
        <f t="shared" si="0"/>
        <v>35754.552967999996</v>
      </c>
    </row>
    <row r="47" spans="1:11">
      <c r="A47" s="18" t="s">
        <v>91</v>
      </c>
      <c r="B47" s="19" t="s">
        <v>92</v>
      </c>
      <c r="C47" s="20">
        <v>72791.39</v>
      </c>
      <c r="D47" s="12"/>
      <c r="E47" s="17">
        <v>474.63</v>
      </c>
      <c r="F47" s="12">
        <v>0</v>
      </c>
      <c r="G47" s="12">
        <v>159.35</v>
      </c>
      <c r="H47" s="12">
        <v>16.29</v>
      </c>
      <c r="I47" s="12">
        <v>0</v>
      </c>
      <c r="J47" s="12">
        <v>0</v>
      </c>
      <c r="K47" s="13">
        <f t="shared" si="0"/>
        <v>73441.66</v>
      </c>
    </row>
    <row r="48" spans="1:11">
      <c r="A48" s="21" t="s">
        <v>93</v>
      </c>
      <c r="B48" s="22" t="s">
        <v>94</v>
      </c>
      <c r="C48" s="20">
        <v>18863.530000000002</v>
      </c>
      <c r="D48" s="12"/>
      <c r="E48" s="17">
        <v>1392.35</v>
      </c>
      <c r="F48" s="12">
        <v>0</v>
      </c>
      <c r="G48" s="12">
        <v>0</v>
      </c>
      <c r="H48" s="12">
        <v>1676.6299999999997</v>
      </c>
      <c r="I48" s="12">
        <v>0</v>
      </c>
      <c r="J48" s="12">
        <v>0</v>
      </c>
      <c r="K48" s="13">
        <f t="shared" si="0"/>
        <v>21932.510000000002</v>
      </c>
    </row>
    <row r="49" spans="1:11">
      <c r="A49" s="21" t="s">
        <v>95</v>
      </c>
      <c r="B49" s="23" t="s">
        <v>96</v>
      </c>
      <c r="C49" s="20">
        <v>38173.930000000008</v>
      </c>
      <c r="D49" s="12"/>
      <c r="E49" s="17">
        <v>5673.48</v>
      </c>
      <c r="F49" s="12">
        <v>173.23341199999999</v>
      </c>
      <c r="G49" s="12">
        <v>159.35</v>
      </c>
      <c r="H49" s="12">
        <v>335.49</v>
      </c>
      <c r="I49" s="12">
        <v>0</v>
      </c>
      <c r="J49" s="12">
        <v>0</v>
      </c>
      <c r="K49" s="13">
        <f t="shared" si="0"/>
        <v>44515.483412000001</v>
      </c>
    </row>
    <row r="50" spans="1:11">
      <c r="A50" s="18" t="s">
        <v>97</v>
      </c>
      <c r="B50" s="19" t="s">
        <v>98</v>
      </c>
      <c r="C50" s="20">
        <v>30897.220000000005</v>
      </c>
      <c r="D50" s="12"/>
      <c r="E50" s="17">
        <v>7452.26</v>
      </c>
      <c r="F50" s="12">
        <v>118.99</v>
      </c>
      <c r="G50" s="12">
        <v>0</v>
      </c>
      <c r="H50" s="12">
        <v>0</v>
      </c>
      <c r="I50" s="12">
        <v>0</v>
      </c>
      <c r="J50" s="12">
        <v>0</v>
      </c>
      <c r="K50" s="13">
        <f t="shared" si="0"/>
        <v>38468.47</v>
      </c>
    </row>
    <row r="51" spans="1:11">
      <c r="A51" s="18" t="s">
        <v>99</v>
      </c>
      <c r="B51" s="19" t="s">
        <v>100</v>
      </c>
      <c r="C51" s="20">
        <v>82613.73000000001</v>
      </c>
      <c r="D51" s="12"/>
      <c r="E51" s="17">
        <v>9795.33</v>
      </c>
      <c r="F51" s="12">
        <v>492.34759199999996</v>
      </c>
      <c r="G51" s="12">
        <v>464.01</v>
      </c>
      <c r="H51" s="12">
        <v>1928.5099999999995</v>
      </c>
      <c r="I51" s="12">
        <v>0</v>
      </c>
      <c r="J51" s="12">
        <v>0</v>
      </c>
      <c r="K51" s="13">
        <f t="shared" si="0"/>
        <v>95293.927592000007</v>
      </c>
    </row>
    <row r="52" spans="1:11">
      <c r="A52" s="18" t="s">
        <v>101</v>
      </c>
      <c r="B52" s="19" t="s">
        <v>102</v>
      </c>
      <c r="C52" s="20">
        <v>0</v>
      </c>
      <c r="D52" s="12"/>
      <c r="E52" s="17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3">
        <f t="shared" si="0"/>
        <v>0</v>
      </c>
    </row>
    <row r="53" spans="1:11">
      <c r="A53" s="18" t="s">
        <v>103</v>
      </c>
      <c r="B53" s="19" t="s">
        <v>104</v>
      </c>
      <c r="C53" s="20">
        <v>16688.510000000002</v>
      </c>
      <c r="D53" s="12"/>
      <c r="E53" s="17">
        <v>1051.73</v>
      </c>
      <c r="F53" s="12">
        <v>569.49287200000003</v>
      </c>
      <c r="G53" s="12">
        <v>474.63</v>
      </c>
      <c r="H53" s="12">
        <v>1587.2599999999993</v>
      </c>
      <c r="I53" s="12">
        <v>0</v>
      </c>
      <c r="J53" s="12">
        <v>0</v>
      </c>
      <c r="K53" s="13">
        <f t="shared" si="0"/>
        <v>20371.622872</v>
      </c>
    </row>
    <row r="54" spans="1:11">
      <c r="A54" s="24" t="s">
        <v>105</v>
      </c>
      <c r="B54" s="25" t="s">
        <v>106</v>
      </c>
      <c r="C54" s="20">
        <v>27058.7</v>
      </c>
      <c r="D54" s="12"/>
      <c r="E54" s="17">
        <v>6097.88</v>
      </c>
      <c r="F54" s="12">
        <v>1004.8176599999999</v>
      </c>
      <c r="G54" s="12">
        <v>1085.27</v>
      </c>
      <c r="H54" s="12">
        <v>1407.6099999999994</v>
      </c>
      <c r="I54" s="12">
        <v>0</v>
      </c>
      <c r="J54" s="12">
        <v>0</v>
      </c>
      <c r="K54" s="13">
        <f t="shared" si="0"/>
        <v>36654.27766</v>
      </c>
    </row>
    <row r="55" spans="1:11">
      <c r="A55" s="24" t="s">
        <v>107</v>
      </c>
      <c r="B55" s="23" t="s">
        <v>108</v>
      </c>
      <c r="C55" s="20">
        <v>9078.74</v>
      </c>
      <c r="D55" s="12"/>
      <c r="E55" s="17">
        <v>786.56</v>
      </c>
      <c r="F55" s="12">
        <v>168.980368</v>
      </c>
      <c r="G55" s="12">
        <v>148.72999999999999</v>
      </c>
      <c r="H55" s="12">
        <v>604.39</v>
      </c>
      <c r="I55" s="12">
        <v>0</v>
      </c>
      <c r="J55" s="12">
        <v>0</v>
      </c>
      <c r="K55" s="13">
        <f t="shared" si="0"/>
        <v>10787.400367999999</v>
      </c>
    </row>
    <row r="56" spans="1:11">
      <c r="A56" s="26" t="s">
        <v>109</v>
      </c>
      <c r="B56" s="27" t="s">
        <v>110</v>
      </c>
      <c r="C56" s="20">
        <v>244940.3</v>
      </c>
      <c r="D56" s="12"/>
      <c r="E56" s="17">
        <v>27797.88</v>
      </c>
      <c r="F56" s="12">
        <v>1455.039696</v>
      </c>
      <c r="G56" s="12">
        <v>1366.19</v>
      </c>
      <c r="H56" s="12">
        <v>12232.100000000031</v>
      </c>
      <c r="I56" s="12">
        <v>0</v>
      </c>
      <c r="J56" s="12">
        <v>0</v>
      </c>
      <c r="K56" s="13">
        <f t="shared" si="0"/>
        <v>287791.50969600002</v>
      </c>
    </row>
    <row r="57" spans="1:11">
      <c r="A57" s="28" t="s">
        <v>111</v>
      </c>
      <c r="B57" s="29" t="s">
        <v>112</v>
      </c>
      <c r="C57" s="20">
        <v>29327.550000000003</v>
      </c>
      <c r="D57" s="12"/>
      <c r="E57" s="17">
        <v>3244.27</v>
      </c>
      <c r="F57" s="12">
        <v>555.41100400000005</v>
      </c>
      <c r="G57" s="12">
        <v>623.29</v>
      </c>
      <c r="H57" s="12">
        <v>1627.4599999999996</v>
      </c>
      <c r="I57" s="12">
        <v>0</v>
      </c>
      <c r="J57" s="12">
        <v>0</v>
      </c>
      <c r="K57" s="13">
        <f t="shared" si="0"/>
        <v>35377.981004000001</v>
      </c>
    </row>
    <row r="58" spans="1:11">
      <c r="A58" s="30" t="s">
        <v>113</v>
      </c>
      <c r="B58" s="27" t="s">
        <v>114</v>
      </c>
      <c r="C58" s="20">
        <v>98162.76999999999</v>
      </c>
      <c r="D58" s="12"/>
      <c r="E58" s="17">
        <v>22646.47</v>
      </c>
      <c r="F58" s="12">
        <v>3078.444371999999</v>
      </c>
      <c r="G58" s="12">
        <v>2440.8699999999994</v>
      </c>
      <c r="H58" s="12">
        <v>4959.6300000000019</v>
      </c>
      <c r="I58" s="12">
        <v>0</v>
      </c>
      <c r="J58" s="12">
        <v>0</v>
      </c>
      <c r="K58" s="13">
        <f t="shared" si="0"/>
        <v>131288.18437199999</v>
      </c>
    </row>
    <row r="59" spans="1:11">
      <c r="A59" s="16" t="s">
        <v>115</v>
      </c>
      <c r="B59" s="27" t="s">
        <v>116</v>
      </c>
      <c r="C59" s="20">
        <v>22622.73</v>
      </c>
      <c r="D59" s="12"/>
      <c r="E59" s="17">
        <v>7492.08</v>
      </c>
      <c r="F59" s="12">
        <v>213.03278</v>
      </c>
      <c r="G59" s="12">
        <v>308.5</v>
      </c>
      <c r="H59" s="12">
        <v>828.71</v>
      </c>
      <c r="I59" s="12">
        <v>0</v>
      </c>
      <c r="J59" s="12">
        <v>0</v>
      </c>
      <c r="K59" s="13">
        <f t="shared" si="0"/>
        <v>31465.052779999998</v>
      </c>
    </row>
    <row r="60" spans="1:11">
      <c r="A60" s="16" t="s">
        <v>117</v>
      </c>
      <c r="B60" s="27" t="s">
        <v>118</v>
      </c>
      <c r="C60" s="17">
        <v>2615.16</v>
      </c>
      <c r="D60" s="12"/>
      <c r="E60" s="17">
        <v>456.81</v>
      </c>
      <c r="F60" s="12">
        <v>0</v>
      </c>
      <c r="G60" s="12">
        <v>0</v>
      </c>
      <c r="H60" s="12">
        <v>191.72</v>
      </c>
      <c r="I60" s="12">
        <v>0</v>
      </c>
      <c r="J60" s="12">
        <v>0</v>
      </c>
      <c r="K60" s="13">
        <f t="shared" si="0"/>
        <v>3263.6899999999996</v>
      </c>
    </row>
    <row r="61" spans="1:11">
      <c r="A61" s="31" t="s">
        <v>121</v>
      </c>
      <c r="B61" s="27" t="s">
        <v>122</v>
      </c>
      <c r="C61" s="20">
        <v>2573.6200000000003</v>
      </c>
      <c r="D61" s="17"/>
      <c r="E61" s="17">
        <v>0</v>
      </c>
      <c r="F61" s="12">
        <v>0</v>
      </c>
      <c r="G61" s="12">
        <v>0</v>
      </c>
      <c r="H61" s="12">
        <v>19.059999999999999</v>
      </c>
      <c r="I61" s="12">
        <v>0</v>
      </c>
      <c r="J61" s="12">
        <v>0</v>
      </c>
      <c r="K61" s="13">
        <f t="shared" si="0"/>
        <v>2592.6800000000003</v>
      </c>
    </row>
    <row r="62" spans="1:11">
      <c r="A62" s="31" t="s">
        <v>123</v>
      </c>
      <c r="B62" s="27" t="s">
        <v>124</v>
      </c>
      <c r="C62" s="20">
        <v>16155.04</v>
      </c>
      <c r="D62" s="12"/>
      <c r="E62" s="17">
        <v>0</v>
      </c>
      <c r="F62" s="12">
        <v>0</v>
      </c>
      <c r="G62" s="12">
        <v>0</v>
      </c>
      <c r="H62" s="12">
        <v>791.62000000000012</v>
      </c>
      <c r="I62" s="12">
        <v>0</v>
      </c>
      <c r="J62" s="12">
        <v>0</v>
      </c>
      <c r="K62" s="13">
        <f t="shared" si="0"/>
        <v>16946.66</v>
      </c>
    </row>
    <row r="63" spans="1:11">
      <c r="A63" s="31" t="s">
        <v>125</v>
      </c>
      <c r="B63" s="32" t="s">
        <v>126</v>
      </c>
      <c r="C63" s="20">
        <v>22451.530000000002</v>
      </c>
      <c r="D63" s="12"/>
      <c r="E63" s="17">
        <v>1928.6</v>
      </c>
      <c r="F63" s="12">
        <v>0</v>
      </c>
      <c r="G63" s="12">
        <v>0</v>
      </c>
      <c r="H63" s="12">
        <v>358.85</v>
      </c>
      <c r="I63" s="12">
        <v>0</v>
      </c>
      <c r="J63" s="12">
        <v>0</v>
      </c>
      <c r="K63" s="13">
        <f t="shared" si="0"/>
        <v>24738.98</v>
      </c>
    </row>
    <row r="64" spans="1:11" ht="15.75" thickBot="1">
      <c r="A64" s="31" t="s">
        <v>127</v>
      </c>
      <c r="B64" s="33" t="s">
        <v>128</v>
      </c>
      <c r="C64" s="20">
        <v>5775.5199999999995</v>
      </c>
      <c r="D64" s="12"/>
      <c r="E64" s="57">
        <v>594.91999999999996</v>
      </c>
      <c r="F64" s="17">
        <v>646.73444799999993</v>
      </c>
      <c r="G64" s="58">
        <v>594.91999999999996</v>
      </c>
      <c r="H64" s="58">
        <v>499.44</v>
      </c>
      <c r="I64" s="12">
        <v>0</v>
      </c>
      <c r="J64" s="12">
        <v>0</v>
      </c>
      <c r="K64" s="13">
        <f t="shared" si="0"/>
        <v>8111.5344479999994</v>
      </c>
    </row>
    <row r="65" spans="1:13" ht="15.75" thickBot="1">
      <c r="A65" s="31" t="s">
        <v>129</v>
      </c>
      <c r="B65" s="64" t="s">
        <v>130</v>
      </c>
      <c r="C65" s="34">
        <v>4776.6399999999994</v>
      </c>
      <c r="D65" s="35"/>
      <c r="E65" s="65">
        <v>616.58000000000004</v>
      </c>
      <c r="F65" s="35">
        <v>0</v>
      </c>
      <c r="G65" s="35">
        <v>0</v>
      </c>
      <c r="H65" s="35">
        <v>290.55</v>
      </c>
      <c r="I65" s="35">
        <v>0</v>
      </c>
      <c r="J65" s="35">
        <v>0</v>
      </c>
      <c r="K65" s="13">
        <f t="shared" si="0"/>
        <v>5683.7699999999995</v>
      </c>
    </row>
    <row r="66" spans="1:13" ht="15.75" thickBot="1">
      <c r="A66" s="38"/>
      <c r="B66" s="38" t="s">
        <v>131</v>
      </c>
      <c r="C66" s="51">
        <v>8258798.879999998</v>
      </c>
      <c r="D66" s="52"/>
      <c r="E66" s="52">
        <v>1252514.8999999999</v>
      </c>
      <c r="F66" s="54">
        <v>84396.717559999932</v>
      </c>
      <c r="G66" s="40">
        <v>79888.420000000013</v>
      </c>
      <c r="H66" s="52">
        <v>206890.00000000003</v>
      </c>
      <c r="I66" s="68">
        <v>0</v>
      </c>
      <c r="J66" s="69">
        <v>0</v>
      </c>
      <c r="K66" s="67">
        <f t="shared" si="0"/>
        <v>9882488.9175599981</v>
      </c>
    </row>
    <row r="67" spans="1:13">
      <c r="A67" s="1"/>
      <c r="B67" s="1"/>
      <c r="C67" s="2"/>
      <c r="D67" s="1"/>
      <c r="F67" s="2"/>
      <c r="G67" s="2"/>
      <c r="H67" s="2"/>
      <c r="I67" s="2"/>
      <c r="J67" s="2"/>
      <c r="K67" s="3"/>
    </row>
    <row r="68" spans="1:13">
      <c r="A68" s="1"/>
      <c r="B68" s="1"/>
      <c r="C68" s="2"/>
      <c r="D68" s="2"/>
      <c r="F68" s="2"/>
      <c r="G68" s="2"/>
      <c r="H68" s="2"/>
      <c r="I68" s="2"/>
      <c r="J68" s="2"/>
      <c r="K68" s="2"/>
    </row>
    <row r="69" spans="1:13">
      <c r="A69" s="1"/>
      <c r="B69" s="1"/>
      <c r="C69" s="2"/>
      <c r="D69" s="2"/>
      <c r="E69" s="2"/>
      <c r="F69" s="2"/>
      <c r="G69" s="2"/>
      <c r="H69" s="2"/>
      <c r="I69" s="2"/>
      <c r="J69" s="2"/>
      <c r="K69" s="48"/>
    </row>
    <row r="70" spans="1:13">
      <c r="A70" s="1"/>
      <c r="B70" s="1"/>
      <c r="C70" s="2"/>
      <c r="D70" s="2"/>
      <c r="E70" s="2"/>
      <c r="F70" s="2"/>
      <c r="G70" s="2"/>
      <c r="H70" s="2"/>
      <c r="I70" s="2"/>
      <c r="J70" s="2"/>
      <c r="K70" s="3"/>
    </row>
    <row r="71" spans="1:13">
      <c r="A71" s="1"/>
      <c r="B71" s="1"/>
      <c r="C71" s="2"/>
      <c r="D71" s="2"/>
      <c r="E71" s="2"/>
      <c r="F71" s="2"/>
      <c r="G71" s="2"/>
      <c r="H71" s="2"/>
      <c r="I71" s="2"/>
      <c r="J71" s="2" t="s">
        <v>132</v>
      </c>
      <c r="K71" s="3"/>
    </row>
    <row r="72" spans="1:13">
      <c r="E72" s="49"/>
      <c r="J72" s="47" t="s">
        <v>133</v>
      </c>
      <c r="K72" s="48"/>
    </row>
    <row r="74" spans="1:13">
      <c r="D74" s="50"/>
    </row>
    <row r="77" spans="1:13" s="47" customFormat="1">
      <c r="A77"/>
      <c r="B77"/>
      <c r="C77" s="50"/>
      <c r="D77" s="50"/>
      <c r="I77" s="50"/>
      <c r="K77" s="48"/>
      <c r="L77"/>
      <c r="M77"/>
    </row>
  </sheetData>
  <mergeCells count="1">
    <mergeCell ref="D4:K4"/>
  </mergeCells>
  <pageMargins left="0.11811023622047245" right="0" top="0" bottom="0" header="0.31496062992125984" footer="0.31496062992125984"/>
  <pageSetup scale="9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BABFD-8DD7-4FA2-89BA-E594FC634DDD}">
  <dimension ref="A2:Q78"/>
  <sheetViews>
    <sheetView workbookViewId="0">
      <selection activeCell="O14" sqref="O14"/>
    </sheetView>
  </sheetViews>
  <sheetFormatPr defaultRowHeight="15"/>
  <cols>
    <col min="1" max="1" width="5.140625" customWidth="1"/>
    <col min="2" max="2" width="23.28515625" customWidth="1"/>
    <col min="3" max="3" width="13.7109375" style="50" customWidth="1"/>
    <col min="4" max="4" width="12.5703125" style="47" hidden="1" customWidth="1"/>
    <col min="5" max="5" width="13.28515625" style="47" hidden="1" customWidth="1"/>
    <col min="6" max="7" width="12.5703125" style="47" customWidth="1"/>
    <col min="8" max="8" width="12.140625" style="47" hidden="1" customWidth="1"/>
    <col min="9" max="10" width="12.140625" style="47" customWidth="1"/>
    <col min="11" max="11" width="12.7109375" style="50" customWidth="1"/>
    <col min="12" max="12" width="15.140625" style="47" customWidth="1"/>
    <col min="13" max="13" width="15.140625" customWidth="1"/>
    <col min="14" max="14" width="11.42578125" customWidth="1"/>
    <col min="15" max="15" width="9.85546875" bestFit="1" customWidth="1"/>
    <col min="17" max="17" width="13.140625" customWidth="1"/>
  </cols>
  <sheetData>
    <row r="2" spans="1:17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7" ht="15.75" thickBot="1">
      <c r="A3" s="1" t="s">
        <v>0</v>
      </c>
      <c r="B3" s="1"/>
      <c r="C3" s="2"/>
      <c r="D3" s="2"/>
      <c r="E3" s="3" t="s">
        <v>202</v>
      </c>
      <c r="F3" s="3"/>
      <c r="G3" s="3"/>
      <c r="H3" s="3"/>
      <c r="I3" s="3"/>
      <c r="J3" s="3"/>
      <c r="K3" s="3"/>
      <c r="L3" s="3"/>
      <c r="M3" s="3"/>
    </row>
    <row r="4" spans="1:17" ht="15.75" thickBot="1">
      <c r="A4" s="4" t="s">
        <v>1</v>
      </c>
      <c r="B4" s="5" t="s">
        <v>2</v>
      </c>
      <c r="C4" s="6"/>
      <c r="D4" s="81"/>
      <c r="E4" s="81"/>
      <c r="F4" s="81"/>
      <c r="G4" s="81"/>
      <c r="H4" s="81"/>
      <c r="I4" s="81"/>
      <c r="J4" s="81"/>
      <c r="K4" s="82"/>
      <c r="L4" s="82"/>
      <c r="M4" s="83"/>
    </row>
    <row r="5" spans="1:17" ht="44.25" customHeight="1" thickBot="1">
      <c r="A5" s="7"/>
      <c r="B5" s="7"/>
      <c r="C5" s="8" t="s">
        <v>203</v>
      </c>
      <c r="D5" s="8" t="s">
        <v>187</v>
      </c>
      <c r="E5" s="9" t="s">
        <v>197</v>
      </c>
      <c r="F5" s="8" t="s">
        <v>204</v>
      </c>
      <c r="G5" s="8" t="s">
        <v>211</v>
      </c>
      <c r="H5" s="9" t="s">
        <v>198</v>
      </c>
      <c r="I5" s="9" t="s">
        <v>205</v>
      </c>
      <c r="J5" s="9" t="s">
        <v>207</v>
      </c>
      <c r="K5" s="8" t="s">
        <v>209</v>
      </c>
      <c r="L5" s="8" t="s">
        <v>210</v>
      </c>
      <c r="M5" s="8" t="s">
        <v>212</v>
      </c>
    </row>
    <row r="6" spans="1:17">
      <c r="A6" s="10" t="s">
        <v>3</v>
      </c>
      <c r="B6" s="11" t="s">
        <v>4</v>
      </c>
      <c r="C6" s="12">
        <v>14225.37</v>
      </c>
      <c r="D6" s="12"/>
      <c r="E6" s="12"/>
      <c r="F6" s="12">
        <v>246.48</v>
      </c>
      <c r="G6" s="12">
        <v>0</v>
      </c>
      <c r="H6" s="12"/>
      <c r="I6" s="12">
        <v>587.1400000000001</v>
      </c>
      <c r="J6" s="12">
        <v>172.72919400000004</v>
      </c>
      <c r="K6" s="12">
        <v>3536.7700000000004</v>
      </c>
      <c r="L6" s="12">
        <v>1556.91</v>
      </c>
      <c r="M6" s="13">
        <f t="shared" ref="M6:M37" si="0">C6+E6+H6+K6+L6+F6+I6+G6+J6</f>
        <v>20325.399193999998</v>
      </c>
      <c r="Q6" s="48"/>
    </row>
    <row r="7" spans="1:17">
      <c r="A7" s="15" t="s">
        <v>5</v>
      </c>
      <c r="B7" s="16" t="s">
        <v>6</v>
      </c>
      <c r="C7" s="17">
        <v>69320.209999999992</v>
      </c>
      <c r="D7" s="12"/>
      <c r="E7" s="12"/>
      <c r="F7" s="12">
        <v>735.49</v>
      </c>
      <c r="G7" s="12">
        <v>984.16000000000008</v>
      </c>
      <c r="H7" s="12"/>
      <c r="I7" s="12">
        <v>3031.0299999999979</v>
      </c>
      <c r="J7" s="12">
        <v>987.34911000000022</v>
      </c>
      <c r="K7" s="12">
        <v>10123.839999999998</v>
      </c>
      <c r="L7" s="12">
        <v>7500.4999999999982</v>
      </c>
      <c r="M7" s="13">
        <f t="shared" si="0"/>
        <v>92682.579109999991</v>
      </c>
      <c r="Q7" s="48"/>
    </row>
    <row r="8" spans="1:17">
      <c r="A8" s="15" t="s">
        <v>7</v>
      </c>
      <c r="B8" s="16" t="s">
        <v>8</v>
      </c>
      <c r="C8" s="17">
        <v>33439.979999999996</v>
      </c>
      <c r="D8" s="12"/>
      <c r="E8" s="12"/>
      <c r="F8" s="12">
        <v>127.49</v>
      </c>
      <c r="G8" s="12">
        <v>0</v>
      </c>
      <c r="H8" s="12"/>
      <c r="I8" s="12">
        <v>877.31</v>
      </c>
      <c r="J8" s="12">
        <v>476.75222099999991</v>
      </c>
      <c r="K8" s="12">
        <v>435.61999999999989</v>
      </c>
      <c r="L8" s="12">
        <v>2732.8900000000003</v>
      </c>
      <c r="M8" s="13">
        <f t="shared" si="0"/>
        <v>38090.042220999996</v>
      </c>
      <c r="Q8" s="48"/>
    </row>
    <row r="9" spans="1:17">
      <c r="A9" s="15" t="s">
        <v>9</v>
      </c>
      <c r="B9" s="16" t="s">
        <v>10</v>
      </c>
      <c r="C9" s="17">
        <v>562894.23</v>
      </c>
      <c r="D9" s="12"/>
      <c r="E9" s="12"/>
      <c r="F9" s="12">
        <v>2898.9499999999994</v>
      </c>
      <c r="G9" s="12">
        <v>3636.5299999999988</v>
      </c>
      <c r="H9" s="12"/>
      <c r="I9" s="12">
        <v>12976.239999999994</v>
      </c>
      <c r="J9" s="12">
        <v>5399.6899770000055</v>
      </c>
      <c r="K9" s="12">
        <v>106016.26000000014</v>
      </c>
      <c r="L9" s="12">
        <v>49180.469999999987</v>
      </c>
      <c r="M9" s="13">
        <f t="shared" si="0"/>
        <v>743002.36997700005</v>
      </c>
      <c r="Q9" s="48"/>
    </row>
    <row r="10" spans="1:17">
      <c r="A10" s="15" t="s">
        <v>11</v>
      </c>
      <c r="B10" s="16" t="s">
        <v>12</v>
      </c>
      <c r="C10" s="17">
        <v>30519.070000000003</v>
      </c>
      <c r="D10" s="12"/>
      <c r="E10" s="12"/>
      <c r="F10" s="12">
        <v>553.56999999999994</v>
      </c>
      <c r="G10" s="12">
        <v>0</v>
      </c>
      <c r="H10" s="17"/>
      <c r="I10" s="12">
        <v>0</v>
      </c>
      <c r="J10" s="12">
        <v>0</v>
      </c>
      <c r="K10" s="12">
        <v>1115.1399999999999</v>
      </c>
      <c r="L10" s="12">
        <v>0</v>
      </c>
      <c r="M10" s="13">
        <f t="shared" si="0"/>
        <v>32187.780000000002</v>
      </c>
      <c r="Q10" s="48"/>
    </row>
    <row r="11" spans="1:17">
      <c r="A11" s="15" t="s">
        <v>13</v>
      </c>
      <c r="B11" s="16" t="s">
        <v>14</v>
      </c>
      <c r="C11" s="17">
        <v>19830.490000000002</v>
      </c>
      <c r="D11" s="12"/>
      <c r="E11" s="12"/>
      <c r="F11" s="12">
        <v>0</v>
      </c>
      <c r="G11" s="12">
        <v>0</v>
      </c>
      <c r="H11" s="17"/>
      <c r="I11" s="12">
        <v>0</v>
      </c>
      <c r="J11" s="12">
        <v>0</v>
      </c>
      <c r="K11" s="12">
        <v>0</v>
      </c>
      <c r="L11" s="12">
        <v>0</v>
      </c>
      <c r="M11" s="13">
        <f t="shared" si="0"/>
        <v>19830.490000000002</v>
      </c>
      <c r="Q11" s="48"/>
    </row>
    <row r="12" spans="1:17">
      <c r="A12" s="15" t="s">
        <v>19</v>
      </c>
      <c r="B12" s="16" t="s">
        <v>20</v>
      </c>
      <c r="C12" s="17">
        <v>92185.89</v>
      </c>
      <c r="D12" s="12"/>
      <c r="E12" s="58"/>
      <c r="F12" s="12">
        <v>484.78</v>
      </c>
      <c r="G12" s="12">
        <v>246.8</v>
      </c>
      <c r="H12" s="57"/>
      <c r="I12" s="58">
        <v>536.25000000000011</v>
      </c>
      <c r="J12" s="58">
        <v>271.08077699999996</v>
      </c>
      <c r="K12" s="12">
        <v>22870.600000000006</v>
      </c>
      <c r="L12" s="12">
        <v>45827.81</v>
      </c>
      <c r="M12" s="13">
        <f t="shared" si="0"/>
        <v>162423.21077699997</v>
      </c>
      <c r="Q12" s="48"/>
    </row>
    <row r="13" spans="1:17">
      <c r="A13" s="15" t="s">
        <v>21</v>
      </c>
      <c r="B13" s="16" t="s">
        <v>22</v>
      </c>
      <c r="C13" s="17">
        <v>85120.84</v>
      </c>
      <c r="D13" s="12"/>
      <c r="E13" s="58"/>
      <c r="F13" s="12">
        <v>127.81</v>
      </c>
      <c r="G13" s="12">
        <v>0</v>
      </c>
      <c r="H13" s="57"/>
      <c r="I13" s="58">
        <v>551.9400000000004</v>
      </c>
      <c r="J13" s="58">
        <v>286.41389699999996</v>
      </c>
      <c r="K13" s="12">
        <v>797.57999999999993</v>
      </c>
      <c r="L13" s="12">
        <v>0</v>
      </c>
      <c r="M13" s="13">
        <f t="shared" si="0"/>
        <v>86884.583897000004</v>
      </c>
      <c r="Q13" s="48"/>
    </row>
    <row r="14" spans="1:17">
      <c r="A14" s="15" t="s">
        <v>23</v>
      </c>
      <c r="B14" s="16" t="s">
        <v>24</v>
      </c>
      <c r="C14" s="17">
        <v>18772.59</v>
      </c>
      <c r="D14" s="12"/>
      <c r="E14" s="12"/>
      <c r="F14" s="12">
        <v>0</v>
      </c>
      <c r="G14" s="12">
        <v>0</v>
      </c>
      <c r="H14" s="17"/>
      <c r="I14" s="12">
        <v>229.04</v>
      </c>
      <c r="J14" s="12">
        <v>15.524784</v>
      </c>
      <c r="K14" s="12">
        <v>9731.9800000000014</v>
      </c>
      <c r="L14" s="12">
        <v>39672.689999999995</v>
      </c>
      <c r="M14" s="13">
        <f t="shared" si="0"/>
        <v>68421.824783999982</v>
      </c>
      <c r="Q14" s="48"/>
    </row>
    <row r="15" spans="1:17">
      <c r="A15" s="15" t="s">
        <v>25</v>
      </c>
      <c r="B15" s="16" t="s">
        <v>26</v>
      </c>
      <c r="C15" s="17">
        <v>112000.68000000001</v>
      </c>
      <c r="D15" s="12"/>
      <c r="E15" s="12"/>
      <c r="F15" s="12">
        <v>1130.46</v>
      </c>
      <c r="G15" s="12">
        <v>1144.1499999999999</v>
      </c>
      <c r="H15" s="17"/>
      <c r="I15" s="12">
        <v>3267.1499999999983</v>
      </c>
      <c r="J15" s="12">
        <v>1409.3892449999998</v>
      </c>
      <c r="K15" s="12">
        <v>5379.2600000000011</v>
      </c>
      <c r="L15" s="12">
        <v>11203.52</v>
      </c>
      <c r="M15" s="13">
        <f t="shared" si="0"/>
        <v>135534.609245</v>
      </c>
      <c r="Q15" s="48"/>
    </row>
    <row r="16" spans="1:17">
      <c r="A16" s="15" t="s">
        <v>27</v>
      </c>
      <c r="B16" s="16" t="s">
        <v>28</v>
      </c>
      <c r="C16" s="17">
        <v>50289.880000000005</v>
      </c>
      <c r="D16" s="12"/>
      <c r="E16" s="12"/>
      <c r="F16" s="12">
        <v>356.96999999999997</v>
      </c>
      <c r="G16" s="12">
        <v>237.98</v>
      </c>
      <c r="H16" s="17"/>
      <c r="I16" s="12">
        <v>311.12000000000006</v>
      </c>
      <c r="J16" s="12">
        <v>0</v>
      </c>
      <c r="K16" s="12">
        <v>1273.52</v>
      </c>
      <c r="L16" s="12">
        <v>5850.7999999999993</v>
      </c>
      <c r="M16" s="13">
        <f t="shared" si="0"/>
        <v>58320.270000000004</v>
      </c>
      <c r="Q16" s="48"/>
    </row>
    <row r="17" spans="1:17">
      <c r="A17" s="15" t="s">
        <v>29</v>
      </c>
      <c r="B17" s="16" t="s">
        <v>30</v>
      </c>
      <c r="C17" s="17">
        <v>28237.739999999998</v>
      </c>
      <c r="D17" s="12"/>
      <c r="E17" s="12"/>
      <c r="F17" s="12">
        <v>0</v>
      </c>
      <c r="G17" s="12">
        <v>0</v>
      </c>
      <c r="H17" s="17"/>
      <c r="I17" s="12">
        <v>177.58999999999997</v>
      </c>
      <c r="J17" s="12">
        <v>86.152967999999987</v>
      </c>
      <c r="K17" s="12">
        <v>1778.9899999999996</v>
      </c>
      <c r="L17" s="12">
        <v>924.81999999999994</v>
      </c>
      <c r="M17" s="13">
        <f t="shared" si="0"/>
        <v>31205.292967999994</v>
      </c>
      <c r="Q17" s="48"/>
    </row>
    <row r="18" spans="1:17">
      <c r="A18" s="15" t="s">
        <v>31</v>
      </c>
      <c r="B18" s="16" t="s">
        <v>32</v>
      </c>
      <c r="C18" s="17">
        <v>289394.68000000005</v>
      </c>
      <c r="D18" s="12"/>
      <c r="E18" s="12"/>
      <c r="F18" s="12">
        <v>609.14</v>
      </c>
      <c r="G18" s="12">
        <v>1010.21</v>
      </c>
      <c r="H18" s="17"/>
      <c r="I18" s="12">
        <v>3229.159999999998</v>
      </c>
      <c r="J18" s="12">
        <v>1358.0991599999991</v>
      </c>
      <c r="K18" s="12">
        <v>65189.7</v>
      </c>
      <c r="L18" s="12">
        <v>100159.39</v>
      </c>
      <c r="M18" s="13">
        <f t="shared" si="0"/>
        <v>460950.37916000007</v>
      </c>
      <c r="Q18" s="48"/>
    </row>
    <row r="19" spans="1:17">
      <c r="A19" s="15" t="s">
        <v>33</v>
      </c>
      <c r="B19" s="16" t="s">
        <v>34</v>
      </c>
      <c r="C19" s="17">
        <v>2776399.35</v>
      </c>
      <c r="D19" s="12"/>
      <c r="E19" s="17"/>
      <c r="F19" s="12">
        <v>18781.480000000014</v>
      </c>
      <c r="G19" s="12">
        <v>18066.279999999995</v>
      </c>
      <c r="H19" s="17"/>
      <c r="I19" s="12">
        <v>36044.359999999899</v>
      </c>
      <c r="J19" s="12">
        <v>14523.196086999949</v>
      </c>
      <c r="K19" s="12">
        <v>1264340.9500000128</v>
      </c>
      <c r="L19" s="12">
        <v>2091900.0899999982</v>
      </c>
      <c r="M19" s="13">
        <f t="shared" si="0"/>
        <v>6220055.7060870118</v>
      </c>
      <c r="Q19" s="48"/>
    </row>
    <row r="20" spans="1:17">
      <c r="A20" s="15" t="s">
        <v>35</v>
      </c>
      <c r="B20" s="16" t="s">
        <v>36</v>
      </c>
      <c r="C20" s="17">
        <v>133371.63999999998</v>
      </c>
      <c r="D20" s="12"/>
      <c r="E20" s="17"/>
      <c r="F20" s="12">
        <v>4084.219999999998</v>
      </c>
      <c r="G20" s="12">
        <v>3203.1299999999992</v>
      </c>
      <c r="H20" s="17"/>
      <c r="I20" s="12">
        <v>6818.9500000000062</v>
      </c>
      <c r="J20" s="12">
        <v>2680.2014250000034</v>
      </c>
      <c r="K20" s="12">
        <v>2630.6</v>
      </c>
      <c r="L20" s="12">
        <v>2508.2599999999998</v>
      </c>
      <c r="M20" s="13">
        <f t="shared" si="0"/>
        <v>155297.00142500002</v>
      </c>
      <c r="Q20" s="48"/>
    </row>
    <row r="21" spans="1:17">
      <c r="A21" s="15" t="s">
        <v>37</v>
      </c>
      <c r="B21" s="16" t="s">
        <v>38</v>
      </c>
      <c r="C21" s="17">
        <v>56588.740000000005</v>
      </c>
      <c r="D21" s="12"/>
      <c r="E21" s="17"/>
      <c r="F21" s="12">
        <v>374.91</v>
      </c>
      <c r="G21" s="12">
        <v>374.91</v>
      </c>
      <c r="H21" s="17"/>
      <c r="I21" s="12">
        <v>2952.48</v>
      </c>
      <c r="J21" s="12">
        <v>1309.7638949999985</v>
      </c>
      <c r="K21" s="12">
        <v>2807.9300000000003</v>
      </c>
      <c r="L21" s="12">
        <v>340.65999999999985</v>
      </c>
      <c r="M21" s="13">
        <f t="shared" si="0"/>
        <v>64749.393895000008</v>
      </c>
      <c r="Q21" s="48"/>
    </row>
    <row r="22" spans="1:17">
      <c r="A22" s="15" t="s">
        <v>39</v>
      </c>
      <c r="B22" s="16" t="s">
        <v>40</v>
      </c>
      <c r="C22" s="17">
        <v>59226.6</v>
      </c>
      <c r="D22" s="12"/>
      <c r="E22" s="17"/>
      <c r="F22" s="12">
        <v>750.49</v>
      </c>
      <c r="G22" s="12">
        <v>623.02</v>
      </c>
      <c r="H22" s="17"/>
      <c r="I22" s="12">
        <v>3257.9399999999982</v>
      </c>
      <c r="J22" s="12">
        <v>1330.1761109999993</v>
      </c>
      <c r="K22" s="12">
        <v>1972.3599999999997</v>
      </c>
      <c r="L22" s="12">
        <v>3256.75</v>
      </c>
      <c r="M22" s="13">
        <f t="shared" si="0"/>
        <v>70417.336110999997</v>
      </c>
      <c r="Q22" s="48"/>
    </row>
    <row r="23" spans="1:17">
      <c r="A23" s="15" t="s">
        <v>41</v>
      </c>
      <c r="B23" s="16" t="s">
        <v>42</v>
      </c>
      <c r="C23" s="17">
        <v>31813.18</v>
      </c>
      <c r="D23" s="12"/>
      <c r="E23" s="17"/>
      <c r="F23" s="12">
        <v>0</v>
      </c>
      <c r="G23" s="12">
        <v>0</v>
      </c>
      <c r="H23" s="17"/>
      <c r="I23" s="12">
        <v>247.16999999999996</v>
      </c>
      <c r="J23" s="12">
        <v>109.65975900000002</v>
      </c>
      <c r="K23" s="12">
        <v>1955.2599999999993</v>
      </c>
      <c r="L23" s="12">
        <v>0</v>
      </c>
      <c r="M23" s="13">
        <f t="shared" si="0"/>
        <v>34125.269759000003</v>
      </c>
      <c r="Q23" s="48"/>
    </row>
    <row r="24" spans="1:17">
      <c r="A24" s="15" t="s">
        <v>43</v>
      </c>
      <c r="B24" s="16" t="s">
        <v>44</v>
      </c>
      <c r="C24" s="17">
        <v>33398.449999999997</v>
      </c>
      <c r="D24" s="12"/>
      <c r="E24" s="17"/>
      <c r="F24" s="12">
        <v>497.53</v>
      </c>
      <c r="G24" s="12">
        <v>250.73</v>
      </c>
      <c r="H24" s="17"/>
      <c r="I24" s="12">
        <v>706.64000000000021</v>
      </c>
      <c r="J24" s="12">
        <v>294.67940699999997</v>
      </c>
      <c r="K24" s="12">
        <v>3615.1800000000003</v>
      </c>
      <c r="L24" s="12">
        <v>7713.9699999999993</v>
      </c>
      <c r="M24" s="13">
        <f t="shared" si="0"/>
        <v>46477.179407000003</v>
      </c>
      <c r="Q24" s="48"/>
    </row>
    <row r="25" spans="1:17">
      <c r="A25" s="15" t="s">
        <v>45</v>
      </c>
      <c r="B25" s="16" t="s">
        <v>46</v>
      </c>
      <c r="C25" s="17">
        <v>180552.57</v>
      </c>
      <c r="D25" s="12"/>
      <c r="E25" s="17"/>
      <c r="F25" s="12">
        <v>1535.53</v>
      </c>
      <c r="G25" s="12">
        <v>2170.48</v>
      </c>
      <c r="H25" s="17"/>
      <c r="I25" s="12">
        <v>6128.0300000000079</v>
      </c>
      <c r="J25" s="12">
        <v>2478.1236810000023</v>
      </c>
      <c r="K25" s="12">
        <v>18551.010000000013</v>
      </c>
      <c r="L25" s="12">
        <v>12404.430000000004</v>
      </c>
      <c r="M25" s="13">
        <f t="shared" si="0"/>
        <v>223820.17368100001</v>
      </c>
      <c r="Q25" s="48"/>
    </row>
    <row r="26" spans="1:17">
      <c r="A26" s="15" t="s">
        <v>47</v>
      </c>
      <c r="B26" s="16" t="s">
        <v>48</v>
      </c>
      <c r="C26" s="17">
        <v>250018.38999999998</v>
      </c>
      <c r="D26" s="12"/>
      <c r="E26" s="17"/>
      <c r="F26" s="12">
        <v>1200.52</v>
      </c>
      <c r="G26" s="12">
        <v>689.72</v>
      </c>
      <c r="H26" s="17"/>
      <c r="I26" s="12">
        <v>5414.0999999999967</v>
      </c>
      <c r="J26" s="12">
        <v>2601.7469610000021</v>
      </c>
      <c r="K26" s="12">
        <v>32776.439999999995</v>
      </c>
      <c r="L26" s="12">
        <v>11910.909999999996</v>
      </c>
      <c r="M26" s="13">
        <f t="shared" si="0"/>
        <v>304611.82696099993</v>
      </c>
      <c r="Q26" s="48"/>
    </row>
    <row r="27" spans="1:17">
      <c r="A27" s="15" t="s">
        <v>49</v>
      </c>
      <c r="B27" s="16" t="s">
        <v>50</v>
      </c>
      <c r="C27" s="17">
        <v>55234.249999999985</v>
      </c>
      <c r="D27" s="12"/>
      <c r="E27" s="17"/>
      <c r="F27" s="12">
        <v>1308.9099999999999</v>
      </c>
      <c r="G27" s="12">
        <v>1323.1</v>
      </c>
      <c r="H27" s="17"/>
      <c r="I27" s="12">
        <v>4414.7599999999984</v>
      </c>
      <c r="J27" s="12">
        <v>1646.1461939999999</v>
      </c>
      <c r="K27" s="12">
        <v>2147.09</v>
      </c>
      <c r="L27" s="12">
        <v>0</v>
      </c>
      <c r="M27" s="13">
        <f t="shared" si="0"/>
        <v>66074.256193999972</v>
      </c>
      <c r="Q27" s="48"/>
    </row>
    <row r="28" spans="1:17">
      <c r="A28" s="15" t="s">
        <v>51</v>
      </c>
      <c r="B28" s="16" t="s">
        <v>52</v>
      </c>
      <c r="C28" s="17">
        <v>977245.17000000016</v>
      </c>
      <c r="D28" s="12"/>
      <c r="E28" s="17"/>
      <c r="F28" s="12">
        <v>4794.0499999999984</v>
      </c>
      <c r="G28" s="12">
        <v>5906.3099999999949</v>
      </c>
      <c r="H28" s="17"/>
      <c r="I28" s="12">
        <v>18372.050000000007</v>
      </c>
      <c r="J28" s="12">
        <v>8500.6937069999767</v>
      </c>
      <c r="K28" s="12">
        <v>356045.55999999831</v>
      </c>
      <c r="L28" s="12">
        <v>1229960.8399999996</v>
      </c>
      <c r="M28" s="13">
        <f t="shared" si="0"/>
        <v>2600824.6737069981</v>
      </c>
      <c r="Q28" s="48"/>
    </row>
    <row r="29" spans="1:17">
      <c r="A29" s="15" t="s">
        <v>53</v>
      </c>
      <c r="B29" s="16" t="s">
        <v>54</v>
      </c>
      <c r="C29" s="17">
        <v>104193.68000000001</v>
      </c>
      <c r="D29" s="12"/>
      <c r="E29" s="17"/>
      <c r="F29" s="12">
        <v>632.25</v>
      </c>
      <c r="G29" s="12">
        <v>998.04</v>
      </c>
      <c r="H29" s="17"/>
      <c r="I29" s="12">
        <v>1620.6399999999992</v>
      </c>
      <c r="J29" s="12">
        <v>802.82858699999963</v>
      </c>
      <c r="K29" s="12">
        <v>33051.520000000011</v>
      </c>
      <c r="L29" s="12">
        <v>46056.57</v>
      </c>
      <c r="M29" s="13">
        <f t="shared" si="0"/>
        <v>187355.52858700001</v>
      </c>
      <c r="Q29" s="48"/>
    </row>
    <row r="30" spans="1:17">
      <c r="A30" s="15" t="s">
        <v>55</v>
      </c>
      <c r="B30" s="16" t="s">
        <v>56</v>
      </c>
      <c r="C30" s="17">
        <v>347465.87999999989</v>
      </c>
      <c r="D30" s="12"/>
      <c r="E30" s="17"/>
      <c r="F30" s="12">
        <v>3320.1599999999994</v>
      </c>
      <c r="G30" s="12">
        <v>3950.1099999999988</v>
      </c>
      <c r="H30" s="17"/>
      <c r="I30" s="12">
        <v>14893.32000000002</v>
      </c>
      <c r="J30" s="12">
        <v>6087.1847520000083</v>
      </c>
      <c r="K30" s="12">
        <v>21660.740000000013</v>
      </c>
      <c r="L30" s="12">
        <v>11434.21</v>
      </c>
      <c r="M30" s="13">
        <f t="shared" si="0"/>
        <v>408811.6047519999</v>
      </c>
      <c r="Q30" s="48"/>
    </row>
    <row r="31" spans="1:17">
      <c r="A31" s="15" t="s">
        <v>57</v>
      </c>
      <c r="B31" s="16" t="s">
        <v>58</v>
      </c>
      <c r="C31" s="17">
        <v>131347.58000000002</v>
      </c>
      <c r="D31" s="12"/>
      <c r="E31" s="17"/>
      <c r="F31" s="12">
        <v>633.24</v>
      </c>
      <c r="G31" s="12">
        <v>748.57</v>
      </c>
      <c r="H31" s="17"/>
      <c r="I31" s="12">
        <v>2001.4599999999996</v>
      </c>
      <c r="J31" s="12">
        <v>984.8894219999994</v>
      </c>
      <c r="K31" s="12">
        <v>24700.639999999985</v>
      </c>
      <c r="L31" s="12">
        <v>19637.349999999999</v>
      </c>
      <c r="M31" s="13">
        <f t="shared" si="0"/>
        <v>180053.729422</v>
      </c>
      <c r="Q31" s="48"/>
    </row>
    <row r="32" spans="1:17">
      <c r="A32" s="15" t="s">
        <v>59</v>
      </c>
      <c r="B32" s="16" t="s">
        <v>60</v>
      </c>
      <c r="C32" s="17">
        <v>51580.41</v>
      </c>
      <c r="D32" s="12"/>
      <c r="E32" s="17"/>
      <c r="F32" s="12">
        <v>360.94</v>
      </c>
      <c r="G32" s="12">
        <v>178.2</v>
      </c>
      <c r="H32" s="17"/>
      <c r="I32" s="12">
        <v>2322.6099999999983</v>
      </c>
      <c r="J32" s="12">
        <v>938.83016699999985</v>
      </c>
      <c r="K32" s="12">
        <v>656.06</v>
      </c>
      <c r="L32" s="12">
        <v>0</v>
      </c>
      <c r="M32" s="13">
        <f t="shared" si="0"/>
        <v>56037.050167000001</v>
      </c>
      <c r="Q32" s="48"/>
    </row>
    <row r="33" spans="1:17">
      <c r="A33" s="15" t="s">
        <v>61</v>
      </c>
      <c r="B33" s="16" t="s">
        <v>62</v>
      </c>
      <c r="C33" s="17">
        <v>163214.09</v>
      </c>
      <c r="D33" s="12"/>
      <c r="E33" s="17"/>
      <c r="F33" s="12">
        <v>751.14</v>
      </c>
      <c r="G33" s="12">
        <v>632.15</v>
      </c>
      <c r="H33" s="17"/>
      <c r="I33" s="12">
        <v>3879.0599999999972</v>
      </c>
      <c r="J33" s="12">
        <v>1544.0371979999995</v>
      </c>
      <c r="K33" s="12">
        <v>31286.520000000008</v>
      </c>
      <c r="L33" s="12">
        <v>24532.509999999991</v>
      </c>
      <c r="M33" s="13">
        <f t="shared" si="0"/>
        <v>225839.50719800001</v>
      </c>
      <c r="Q33" s="48"/>
    </row>
    <row r="34" spans="1:17">
      <c r="A34" s="15" t="s">
        <v>63</v>
      </c>
      <c r="B34" s="16" t="s">
        <v>64</v>
      </c>
      <c r="C34" s="17">
        <v>39647.769999999997</v>
      </c>
      <c r="D34" s="12"/>
      <c r="E34" s="17"/>
      <c r="F34" s="12">
        <v>938.2</v>
      </c>
      <c r="G34" s="12">
        <v>1456.98</v>
      </c>
      <c r="H34" s="17"/>
      <c r="I34" s="12">
        <v>2592.3299999999977</v>
      </c>
      <c r="J34" s="12">
        <v>1106.8516139999997</v>
      </c>
      <c r="K34" s="12">
        <v>1370.1</v>
      </c>
      <c r="L34" s="12">
        <v>912.63999999999987</v>
      </c>
      <c r="M34" s="13">
        <f t="shared" si="0"/>
        <v>48024.871613999989</v>
      </c>
      <c r="Q34" s="48"/>
    </row>
    <row r="35" spans="1:17">
      <c r="A35" s="15" t="s">
        <v>65</v>
      </c>
      <c r="B35" s="16" t="s">
        <v>66</v>
      </c>
      <c r="C35" s="17">
        <v>44538.340000000004</v>
      </c>
      <c r="D35" s="12"/>
      <c r="E35" s="17"/>
      <c r="F35" s="12">
        <v>850.57</v>
      </c>
      <c r="G35" s="12">
        <v>1234</v>
      </c>
      <c r="H35" s="17"/>
      <c r="I35" s="12">
        <v>1574.4799999999987</v>
      </c>
      <c r="J35" s="12">
        <v>607.97018699999978</v>
      </c>
      <c r="K35" s="12">
        <v>1108.72</v>
      </c>
      <c r="L35" s="12">
        <v>2843.2700000000004</v>
      </c>
      <c r="M35" s="13">
        <f t="shared" si="0"/>
        <v>52757.350186999996</v>
      </c>
      <c r="Q35" s="48"/>
    </row>
    <row r="36" spans="1:17">
      <c r="A36" s="15" t="s">
        <v>69</v>
      </c>
      <c r="B36" s="16" t="s">
        <v>70</v>
      </c>
      <c r="C36" s="17">
        <v>6188.7900000000009</v>
      </c>
      <c r="D36" s="17"/>
      <c r="E36" s="17"/>
      <c r="F36" s="12">
        <v>0</v>
      </c>
      <c r="G36" s="12">
        <v>0</v>
      </c>
      <c r="H36" s="17"/>
      <c r="I36" s="12">
        <v>73.11</v>
      </c>
      <c r="J36" s="12">
        <v>20.883390000000002</v>
      </c>
      <c r="K36" s="12">
        <v>66.66</v>
      </c>
      <c r="L36" s="12">
        <v>0</v>
      </c>
      <c r="M36" s="13">
        <f t="shared" si="0"/>
        <v>6349.4433900000004</v>
      </c>
      <c r="Q36" s="48"/>
    </row>
    <row r="37" spans="1:17">
      <c r="A37" s="15" t="s">
        <v>71</v>
      </c>
      <c r="B37" s="16" t="s">
        <v>72</v>
      </c>
      <c r="C37" s="17">
        <v>468328.03</v>
      </c>
      <c r="D37" s="12"/>
      <c r="E37" s="17"/>
      <c r="F37" s="12">
        <v>2342.1399999999994</v>
      </c>
      <c r="G37" s="12">
        <v>2875.1599999999989</v>
      </c>
      <c r="H37" s="17"/>
      <c r="I37" s="12">
        <v>7563.2100000000119</v>
      </c>
      <c r="J37" s="12">
        <v>3357.0348900000067</v>
      </c>
      <c r="K37" s="12">
        <v>53427.369999999915</v>
      </c>
      <c r="L37" s="12">
        <v>87551.23000000001</v>
      </c>
      <c r="M37" s="13">
        <f t="shared" si="0"/>
        <v>625444.17489000002</v>
      </c>
      <c r="Q37" s="48"/>
    </row>
    <row r="38" spans="1:17">
      <c r="A38" s="15" t="s">
        <v>73</v>
      </c>
      <c r="B38" s="16" t="s">
        <v>74</v>
      </c>
      <c r="C38" s="17">
        <v>417266.16</v>
      </c>
      <c r="D38" s="12"/>
      <c r="E38" s="57"/>
      <c r="F38" s="12">
        <v>3465.7299999999987</v>
      </c>
      <c r="G38" s="12">
        <v>3846.0799999999977</v>
      </c>
      <c r="H38" s="57"/>
      <c r="I38" s="58">
        <v>7441.6700000000119</v>
      </c>
      <c r="J38" s="58">
        <v>3895.043724000006</v>
      </c>
      <c r="K38" s="12">
        <v>224812.35999999897</v>
      </c>
      <c r="L38" s="12">
        <v>141512.27000000002</v>
      </c>
      <c r="M38" s="13">
        <f t="shared" ref="M38:M67" si="1">C38+E38+H38+K38+L38+F38+I38+G38+J38</f>
        <v>802239.31372399896</v>
      </c>
      <c r="Q38" s="48"/>
    </row>
    <row r="39" spans="1:17">
      <c r="A39" s="15" t="s">
        <v>75</v>
      </c>
      <c r="B39" s="16" t="s">
        <v>76</v>
      </c>
      <c r="C39" s="17">
        <v>11554.29</v>
      </c>
      <c r="D39" s="12"/>
      <c r="E39" s="17"/>
      <c r="F39" s="12">
        <v>0</v>
      </c>
      <c r="G39" s="12">
        <v>0</v>
      </c>
      <c r="H39" s="17"/>
      <c r="I39" s="12">
        <v>33.21</v>
      </c>
      <c r="J39" s="12">
        <v>0</v>
      </c>
      <c r="K39" s="12">
        <v>140.69</v>
      </c>
      <c r="L39" s="12">
        <v>0</v>
      </c>
      <c r="M39" s="13">
        <f t="shared" si="1"/>
        <v>11728.19</v>
      </c>
      <c r="Q39" s="48"/>
    </row>
    <row r="40" spans="1:17">
      <c r="A40" s="15" t="s">
        <v>77</v>
      </c>
      <c r="B40" s="16" t="s">
        <v>78</v>
      </c>
      <c r="C40" s="17">
        <v>342566.45</v>
      </c>
      <c r="D40" s="12"/>
      <c r="E40" s="17"/>
      <c r="F40" s="12">
        <v>1848.8500000000001</v>
      </c>
      <c r="G40" s="12">
        <v>1840.33</v>
      </c>
      <c r="H40" s="17"/>
      <c r="I40" s="12">
        <v>4567.6999999999989</v>
      </c>
      <c r="J40" s="12">
        <v>1835.6459879999995</v>
      </c>
      <c r="K40" s="12">
        <v>68757.950000000041</v>
      </c>
      <c r="L40" s="12">
        <v>309576.37000000005</v>
      </c>
      <c r="M40" s="13">
        <f t="shared" si="1"/>
        <v>730993.29598799988</v>
      </c>
      <c r="Q40" s="48"/>
    </row>
    <row r="41" spans="1:17">
      <c r="A41" s="15" t="s">
        <v>79</v>
      </c>
      <c r="B41" s="16" t="s">
        <v>80</v>
      </c>
      <c r="C41" s="17">
        <v>87429.22</v>
      </c>
      <c r="D41" s="12"/>
      <c r="E41" s="17"/>
      <c r="F41" s="12">
        <v>233.44</v>
      </c>
      <c r="G41" s="12">
        <v>241.94</v>
      </c>
      <c r="H41" s="17"/>
      <c r="I41" s="12">
        <v>1189.69</v>
      </c>
      <c r="J41" s="12">
        <v>840.23501099999976</v>
      </c>
      <c r="K41" s="12">
        <v>18173.449999999997</v>
      </c>
      <c r="L41" s="12">
        <v>18684.980000000003</v>
      </c>
      <c r="M41" s="13">
        <f t="shared" si="1"/>
        <v>126792.955011</v>
      </c>
      <c r="Q41" s="48"/>
    </row>
    <row r="42" spans="1:17">
      <c r="A42" s="15" t="s">
        <v>81</v>
      </c>
      <c r="B42" s="16" t="s">
        <v>82</v>
      </c>
      <c r="C42" s="17">
        <v>20862.090000000004</v>
      </c>
      <c r="D42" s="12"/>
      <c r="E42" s="17"/>
      <c r="F42" s="12">
        <v>539.69999999999993</v>
      </c>
      <c r="G42" s="12">
        <v>356.96999999999997</v>
      </c>
      <c r="H42" s="17"/>
      <c r="I42" s="12">
        <v>186.64000000000001</v>
      </c>
      <c r="J42" s="12">
        <v>167.57023800000002</v>
      </c>
      <c r="K42" s="12">
        <v>2766.01</v>
      </c>
      <c r="L42" s="12">
        <v>589.40999999999985</v>
      </c>
      <c r="M42" s="13">
        <f t="shared" si="1"/>
        <v>25468.390238000007</v>
      </c>
      <c r="Q42" s="48"/>
    </row>
    <row r="43" spans="1:17">
      <c r="A43" s="18" t="s">
        <v>83</v>
      </c>
      <c r="B43" s="19" t="s">
        <v>84</v>
      </c>
      <c r="C43" s="17">
        <v>33268.14</v>
      </c>
      <c r="D43" s="12"/>
      <c r="E43" s="17"/>
      <c r="F43" s="12">
        <v>178.48</v>
      </c>
      <c r="G43" s="12">
        <v>416.45</v>
      </c>
      <c r="H43" s="12"/>
      <c r="I43" s="12">
        <v>1936.9399999999978</v>
      </c>
      <c r="J43" s="12">
        <v>867.31553699999972</v>
      </c>
      <c r="K43" s="12">
        <v>1970.2199999999998</v>
      </c>
      <c r="L43" s="12">
        <v>0</v>
      </c>
      <c r="M43" s="13">
        <f t="shared" si="1"/>
        <v>38637.545536999998</v>
      </c>
      <c r="Q43" s="48"/>
    </row>
    <row r="44" spans="1:17">
      <c r="A44" s="18" t="s">
        <v>85</v>
      </c>
      <c r="B44" s="19" t="s">
        <v>86</v>
      </c>
      <c r="C44" s="17">
        <v>3014.27</v>
      </c>
      <c r="D44" s="12"/>
      <c r="E44" s="17"/>
      <c r="F44" s="12">
        <v>0</v>
      </c>
      <c r="G44" s="12">
        <v>0</v>
      </c>
      <c r="H44" s="12"/>
      <c r="I44" s="12">
        <v>285.16999999999996</v>
      </c>
      <c r="J44" s="12">
        <v>98.890637999999996</v>
      </c>
      <c r="K44" s="12">
        <v>0</v>
      </c>
      <c r="L44" s="12">
        <v>0</v>
      </c>
      <c r="M44" s="13">
        <f t="shared" si="1"/>
        <v>3398.3306379999999</v>
      </c>
      <c r="Q44" s="48"/>
    </row>
    <row r="45" spans="1:17">
      <c r="A45" s="18" t="s">
        <v>87</v>
      </c>
      <c r="B45" s="19" t="s">
        <v>88</v>
      </c>
      <c r="C45" s="20">
        <v>9539.2000000000007</v>
      </c>
      <c r="D45" s="12"/>
      <c r="E45" s="17"/>
      <c r="F45" s="12">
        <v>133.24</v>
      </c>
      <c r="G45" s="12">
        <v>260.73</v>
      </c>
      <c r="H45" s="12"/>
      <c r="I45" s="12">
        <v>632.19000000000017</v>
      </c>
      <c r="J45" s="12">
        <v>207.7797480000001</v>
      </c>
      <c r="K45" s="12">
        <v>567.33999999999992</v>
      </c>
      <c r="L45" s="12">
        <v>0</v>
      </c>
      <c r="M45" s="13">
        <f t="shared" si="1"/>
        <v>11340.479748000002</v>
      </c>
      <c r="Q45" s="48"/>
    </row>
    <row r="46" spans="1:17">
      <c r="A46" s="18" t="s">
        <v>89</v>
      </c>
      <c r="B46" s="19" t="s">
        <v>90</v>
      </c>
      <c r="C46" s="20">
        <v>31166.01</v>
      </c>
      <c r="D46" s="12"/>
      <c r="E46" s="17"/>
      <c r="F46" s="12">
        <v>824.75</v>
      </c>
      <c r="G46" s="12">
        <v>633.54999999999995</v>
      </c>
      <c r="H46" s="12"/>
      <c r="I46" s="12">
        <v>1456.9500000000007</v>
      </c>
      <c r="J46" s="12">
        <v>588.23678099999972</v>
      </c>
      <c r="K46" s="12">
        <v>476.45</v>
      </c>
      <c r="L46" s="12">
        <v>0</v>
      </c>
      <c r="M46" s="13">
        <f t="shared" si="1"/>
        <v>35145.946781000006</v>
      </c>
      <c r="Q46" s="48"/>
    </row>
    <row r="47" spans="1:17">
      <c r="A47" s="18" t="s">
        <v>91</v>
      </c>
      <c r="B47" s="19" t="s">
        <v>92</v>
      </c>
      <c r="C47" s="20">
        <v>101713.08</v>
      </c>
      <c r="D47" s="12"/>
      <c r="E47" s="17"/>
      <c r="F47" s="12">
        <v>127.49</v>
      </c>
      <c r="G47" s="12">
        <v>191.23</v>
      </c>
      <c r="H47" s="12"/>
      <c r="I47" s="12">
        <v>62.260000000000005</v>
      </c>
      <c r="J47" s="12">
        <v>0</v>
      </c>
      <c r="K47" s="12">
        <v>426.63</v>
      </c>
      <c r="L47" s="12">
        <v>3555.46</v>
      </c>
      <c r="M47" s="13">
        <f t="shared" si="1"/>
        <v>106076.15000000001</v>
      </c>
      <c r="Q47" s="48"/>
    </row>
    <row r="48" spans="1:17">
      <c r="A48" s="21" t="s">
        <v>93</v>
      </c>
      <c r="B48" s="22" t="s">
        <v>94</v>
      </c>
      <c r="C48" s="20">
        <v>18686.650000000001</v>
      </c>
      <c r="D48" s="12"/>
      <c r="E48" s="17"/>
      <c r="F48" s="12">
        <v>0</v>
      </c>
      <c r="G48" s="12">
        <v>0</v>
      </c>
      <c r="H48" s="12"/>
      <c r="I48" s="12">
        <v>1568.6199999999988</v>
      </c>
      <c r="J48" s="12">
        <v>689.23572299999967</v>
      </c>
      <c r="K48" s="12">
        <v>359.21</v>
      </c>
      <c r="L48" s="12">
        <v>0</v>
      </c>
      <c r="M48" s="13">
        <f t="shared" si="1"/>
        <v>21303.715722999998</v>
      </c>
      <c r="Q48" s="48"/>
    </row>
    <row r="49" spans="1:17">
      <c r="A49" s="21" t="s">
        <v>95</v>
      </c>
      <c r="B49" s="23" t="s">
        <v>96</v>
      </c>
      <c r="C49" s="20">
        <v>39114.47</v>
      </c>
      <c r="D49" s="12"/>
      <c r="E49" s="17"/>
      <c r="F49" s="12">
        <v>127.49</v>
      </c>
      <c r="G49" s="12">
        <v>0</v>
      </c>
      <c r="H49" s="12"/>
      <c r="I49" s="12">
        <v>343.56</v>
      </c>
      <c r="J49" s="12">
        <v>88.037663999999992</v>
      </c>
      <c r="K49" s="12">
        <v>5700.65</v>
      </c>
      <c r="L49" s="12">
        <v>6864.4400000000005</v>
      </c>
      <c r="M49" s="13">
        <f t="shared" si="1"/>
        <v>52238.647664000004</v>
      </c>
      <c r="Q49" s="48"/>
    </row>
    <row r="50" spans="1:17">
      <c r="A50" s="18" t="s">
        <v>97</v>
      </c>
      <c r="B50" s="19" t="s">
        <v>98</v>
      </c>
      <c r="C50" s="20">
        <v>29026.68</v>
      </c>
      <c r="D50" s="12"/>
      <c r="E50" s="17"/>
      <c r="F50" s="12">
        <v>0</v>
      </c>
      <c r="G50" s="12">
        <v>237.98</v>
      </c>
      <c r="H50" s="12"/>
      <c r="I50" s="12">
        <v>48.019999999999996</v>
      </c>
      <c r="J50" s="12">
        <v>20.591901</v>
      </c>
      <c r="K50" s="12">
        <v>817.85000000000014</v>
      </c>
      <c r="L50" s="12">
        <v>0</v>
      </c>
      <c r="M50" s="13">
        <f t="shared" si="1"/>
        <v>30151.121900999999</v>
      </c>
      <c r="Q50" s="48"/>
    </row>
    <row r="51" spans="1:17">
      <c r="A51" s="18" t="s">
        <v>99</v>
      </c>
      <c r="B51" s="19" t="s">
        <v>100</v>
      </c>
      <c r="C51" s="20">
        <v>93693.64</v>
      </c>
      <c r="D51" s="12"/>
      <c r="E51" s="17"/>
      <c r="F51" s="12">
        <v>371.21</v>
      </c>
      <c r="G51" s="12">
        <v>614.55999999999995</v>
      </c>
      <c r="H51" s="12"/>
      <c r="I51" s="12">
        <v>2462.2499999999991</v>
      </c>
      <c r="J51" s="12">
        <v>900.18191999999965</v>
      </c>
      <c r="K51" s="12">
        <v>5978.579999999999</v>
      </c>
      <c r="L51" s="12">
        <v>46071.3</v>
      </c>
      <c r="M51" s="13">
        <f t="shared" si="1"/>
        <v>150091.72192000001</v>
      </c>
      <c r="Q51" s="48"/>
    </row>
    <row r="52" spans="1:17">
      <c r="A52" s="18" t="s">
        <v>101</v>
      </c>
      <c r="B52" s="19" t="s">
        <v>102</v>
      </c>
      <c r="C52" s="20">
        <v>0</v>
      </c>
      <c r="D52" s="12"/>
      <c r="E52" s="17"/>
      <c r="F52" s="12">
        <v>0</v>
      </c>
      <c r="G52" s="12">
        <v>0</v>
      </c>
      <c r="H52" s="12"/>
      <c r="I52" s="12">
        <v>0</v>
      </c>
      <c r="J52" s="12">
        <v>0</v>
      </c>
      <c r="K52" s="12">
        <v>0</v>
      </c>
      <c r="L52" s="12">
        <v>0</v>
      </c>
      <c r="M52" s="13">
        <f t="shared" si="1"/>
        <v>0</v>
      </c>
      <c r="Q52" s="48"/>
    </row>
    <row r="53" spans="1:17">
      <c r="A53" s="18" t="s">
        <v>103</v>
      </c>
      <c r="B53" s="19" t="s">
        <v>104</v>
      </c>
      <c r="C53" s="20">
        <v>22872.940000000002</v>
      </c>
      <c r="D53" s="12"/>
      <c r="E53" s="17"/>
      <c r="F53" s="12">
        <v>379.71</v>
      </c>
      <c r="G53" s="12">
        <v>260.71999999999997</v>
      </c>
      <c r="H53" s="12"/>
      <c r="I53" s="12">
        <v>1172.1499999999996</v>
      </c>
      <c r="J53" s="12">
        <v>527.7308519999998</v>
      </c>
      <c r="K53" s="12">
        <v>61.04</v>
      </c>
      <c r="L53" s="12">
        <v>0</v>
      </c>
      <c r="M53" s="13">
        <f t="shared" si="1"/>
        <v>25274.290852000006</v>
      </c>
      <c r="Q53" s="48"/>
    </row>
    <row r="54" spans="1:17">
      <c r="A54" s="24" t="s">
        <v>105</v>
      </c>
      <c r="B54" s="25" t="s">
        <v>106</v>
      </c>
      <c r="C54" s="20">
        <v>22165.79</v>
      </c>
      <c r="D54" s="12"/>
      <c r="E54" s="17"/>
      <c r="F54" s="12">
        <v>868.21</v>
      </c>
      <c r="G54" s="12">
        <v>612.59</v>
      </c>
      <c r="H54" s="12"/>
      <c r="I54" s="12">
        <v>1031.4200000000003</v>
      </c>
      <c r="J54" s="12">
        <v>662.51456699999972</v>
      </c>
      <c r="K54" s="12">
        <v>4038.5299999999997</v>
      </c>
      <c r="L54" s="12">
        <v>466.53999999999996</v>
      </c>
      <c r="M54" s="13">
        <f t="shared" si="1"/>
        <v>29845.594567</v>
      </c>
      <c r="Q54" s="48"/>
    </row>
    <row r="55" spans="1:17">
      <c r="A55" s="24" t="s">
        <v>107</v>
      </c>
      <c r="B55" s="23" t="s">
        <v>108</v>
      </c>
      <c r="C55" s="20">
        <v>11343.720000000001</v>
      </c>
      <c r="D55" s="12"/>
      <c r="E55" s="17"/>
      <c r="F55" s="12">
        <v>118.99</v>
      </c>
      <c r="G55" s="12">
        <v>0</v>
      </c>
      <c r="H55" s="12"/>
      <c r="I55" s="12">
        <v>630.16</v>
      </c>
      <c r="J55" s="12">
        <v>192.62631299999998</v>
      </c>
      <c r="K55" s="12">
        <v>49.99</v>
      </c>
      <c r="L55" s="12">
        <v>0</v>
      </c>
      <c r="M55" s="13">
        <f t="shared" si="1"/>
        <v>12335.486313000001</v>
      </c>
      <c r="Q55" s="48"/>
    </row>
    <row r="56" spans="1:17">
      <c r="A56" s="26" t="s">
        <v>109</v>
      </c>
      <c r="B56" s="27" t="s">
        <v>110</v>
      </c>
      <c r="C56" s="20">
        <v>277044.82999999996</v>
      </c>
      <c r="D56" s="12"/>
      <c r="E56" s="17"/>
      <c r="F56" s="12">
        <v>1092.99</v>
      </c>
      <c r="G56" s="12">
        <v>918.43000000000006</v>
      </c>
      <c r="H56" s="12"/>
      <c r="I56" s="12">
        <v>12694.850000000024</v>
      </c>
      <c r="J56" s="12">
        <v>5493.4536030000145</v>
      </c>
      <c r="K56" s="12">
        <v>15432.970000000016</v>
      </c>
      <c r="L56" s="12">
        <v>1343.8899999999994</v>
      </c>
      <c r="M56" s="13">
        <f t="shared" si="1"/>
        <v>314021.41360300005</v>
      </c>
      <c r="Q56" s="48"/>
    </row>
    <row r="57" spans="1:17">
      <c r="A57" s="28" t="s">
        <v>111</v>
      </c>
      <c r="B57" s="29" t="s">
        <v>112</v>
      </c>
      <c r="C57" s="20">
        <v>29658.170000000002</v>
      </c>
      <c r="D57" s="12"/>
      <c r="E57" s="17"/>
      <c r="F57" s="12">
        <v>498.65000000000003</v>
      </c>
      <c r="G57" s="12">
        <v>370.84</v>
      </c>
      <c r="H57" s="12"/>
      <c r="I57" s="12">
        <v>1538.4699999999996</v>
      </c>
      <c r="J57" s="12">
        <v>784.79619899999977</v>
      </c>
      <c r="K57" s="12">
        <v>810.72</v>
      </c>
      <c r="L57" s="12">
        <v>893.83999999999992</v>
      </c>
      <c r="M57" s="13">
        <f t="shared" si="1"/>
        <v>34555.486198999999</v>
      </c>
      <c r="Q57" s="48"/>
    </row>
    <row r="58" spans="1:17">
      <c r="A58" s="30" t="s">
        <v>113</v>
      </c>
      <c r="B58" s="27" t="s">
        <v>114</v>
      </c>
      <c r="C58" s="20">
        <v>112335.24999999999</v>
      </c>
      <c r="D58" s="12"/>
      <c r="E58" s="17"/>
      <c r="F58" s="12">
        <v>1952.83</v>
      </c>
      <c r="G58" s="12">
        <v>2209.1199999999994</v>
      </c>
      <c r="H58" s="12"/>
      <c r="I58" s="12">
        <v>6074.4700000000021</v>
      </c>
      <c r="J58" s="12">
        <v>2120.662335</v>
      </c>
      <c r="K58" s="12">
        <v>12112.580000000002</v>
      </c>
      <c r="L58" s="12">
        <v>9494.9599999999991</v>
      </c>
      <c r="M58" s="13">
        <f t="shared" si="1"/>
        <v>146299.87233499996</v>
      </c>
      <c r="Q58" s="48"/>
    </row>
    <row r="59" spans="1:17">
      <c r="A59" s="16" t="s">
        <v>115</v>
      </c>
      <c r="B59" s="27" t="s">
        <v>116</v>
      </c>
      <c r="C59" s="20">
        <v>25035.55</v>
      </c>
      <c r="D59" s="12"/>
      <c r="E59" s="17"/>
      <c r="F59" s="12">
        <v>246.8</v>
      </c>
      <c r="G59" s="12">
        <v>0</v>
      </c>
      <c r="H59" s="12"/>
      <c r="I59" s="12">
        <v>588.9899999999999</v>
      </c>
      <c r="J59" s="12">
        <v>301.67114999999995</v>
      </c>
      <c r="K59" s="12">
        <v>11161.06</v>
      </c>
      <c r="L59" s="12">
        <v>11436.429999999998</v>
      </c>
      <c r="M59" s="13">
        <f t="shared" si="1"/>
        <v>48770.501150000004</v>
      </c>
      <c r="Q59" s="48"/>
    </row>
    <row r="60" spans="1:17">
      <c r="A60" s="16" t="s">
        <v>117</v>
      </c>
      <c r="B60" s="27" t="s">
        <v>118</v>
      </c>
      <c r="C60" s="17">
        <v>2955.6400000000003</v>
      </c>
      <c r="D60" s="12"/>
      <c r="E60" s="17"/>
      <c r="F60" s="12">
        <v>0</v>
      </c>
      <c r="G60" s="12">
        <v>0</v>
      </c>
      <c r="H60" s="12"/>
      <c r="I60" s="12">
        <v>292.04000000000008</v>
      </c>
      <c r="J60" s="12">
        <v>159.24483300000003</v>
      </c>
      <c r="K60" s="12">
        <v>61.04</v>
      </c>
      <c r="L60" s="12">
        <v>0</v>
      </c>
      <c r="M60" s="13">
        <f t="shared" si="1"/>
        <v>3467.9648330000005</v>
      </c>
      <c r="Q60" s="48"/>
    </row>
    <row r="61" spans="1:17">
      <c r="A61" s="31" t="s">
        <v>121</v>
      </c>
      <c r="B61" s="27" t="s">
        <v>122</v>
      </c>
      <c r="C61" s="20">
        <v>2599.0499999999997</v>
      </c>
      <c r="D61" s="17"/>
      <c r="E61" s="17"/>
      <c r="F61" s="12">
        <v>0</v>
      </c>
      <c r="G61" s="12">
        <v>0</v>
      </c>
      <c r="H61" s="12"/>
      <c r="I61" s="12">
        <v>12.559999999999999</v>
      </c>
      <c r="J61" s="12">
        <v>0</v>
      </c>
      <c r="K61" s="12">
        <v>0</v>
      </c>
      <c r="L61" s="12">
        <v>0</v>
      </c>
      <c r="M61" s="13">
        <f t="shared" si="1"/>
        <v>2611.6099999999997</v>
      </c>
      <c r="Q61" s="48"/>
    </row>
    <row r="62" spans="1:17">
      <c r="A62" s="31" t="s">
        <v>123</v>
      </c>
      <c r="B62" s="27" t="s">
        <v>124</v>
      </c>
      <c r="C62" s="20">
        <v>22369.629999999997</v>
      </c>
      <c r="D62" s="12"/>
      <c r="E62" s="17"/>
      <c r="F62" s="12">
        <v>0</v>
      </c>
      <c r="G62" s="12">
        <v>0</v>
      </c>
      <c r="H62" s="12"/>
      <c r="I62" s="12">
        <v>523.06000000000017</v>
      </c>
      <c r="J62" s="12">
        <v>108.51776100000001</v>
      </c>
      <c r="K62" s="12">
        <v>2504.3199999999997</v>
      </c>
      <c r="L62" s="12">
        <v>0</v>
      </c>
      <c r="M62" s="13">
        <f t="shared" si="1"/>
        <v>25505.527760999998</v>
      </c>
      <c r="Q62" s="48"/>
    </row>
    <row r="63" spans="1:17">
      <c r="A63" s="31" t="s">
        <v>125</v>
      </c>
      <c r="B63" s="32" t="s">
        <v>126</v>
      </c>
      <c r="C63" s="20">
        <v>22933.52</v>
      </c>
      <c r="D63" s="12"/>
      <c r="E63" s="17"/>
      <c r="F63" s="12">
        <v>0</v>
      </c>
      <c r="G63" s="12">
        <v>0</v>
      </c>
      <c r="H63" s="12"/>
      <c r="I63" s="12">
        <v>373.2399999999999</v>
      </c>
      <c r="J63" s="12">
        <v>129.47701799999999</v>
      </c>
      <c r="K63" s="12">
        <v>113.56</v>
      </c>
      <c r="L63" s="12">
        <v>0</v>
      </c>
      <c r="M63" s="13">
        <f t="shared" si="1"/>
        <v>23549.797018000005</v>
      </c>
      <c r="Q63" s="48"/>
    </row>
    <row r="64" spans="1:17">
      <c r="A64" s="31" t="s">
        <v>127</v>
      </c>
      <c r="B64" s="64" t="s">
        <v>128</v>
      </c>
      <c r="C64" s="70">
        <v>4313.1899999999987</v>
      </c>
      <c r="D64" s="35"/>
      <c r="E64" s="71"/>
      <c r="F64" s="65">
        <v>475.96</v>
      </c>
      <c r="G64" s="35">
        <v>356.96999999999997</v>
      </c>
      <c r="H64" s="72"/>
      <c r="I64" s="72">
        <v>358.36</v>
      </c>
      <c r="J64" s="72">
        <v>152.43676799999997</v>
      </c>
      <c r="K64" s="35">
        <v>0</v>
      </c>
      <c r="L64" s="35">
        <v>0</v>
      </c>
      <c r="M64" s="13">
        <f t="shared" si="1"/>
        <v>5656.9167679999982</v>
      </c>
      <c r="Q64" s="48"/>
    </row>
    <row r="65" spans="1:17">
      <c r="A65" s="31" t="s">
        <v>129</v>
      </c>
      <c r="B65" s="32" t="s">
        <v>130</v>
      </c>
      <c r="C65" s="20">
        <v>5284.12</v>
      </c>
      <c r="D65" s="17"/>
      <c r="E65" s="17"/>
      <c r="F65" s="17">
        <v>0</v>
      </c>
      <c r="G65" s="17">
        <v>0</v>
      </c>
      <c r="H65" s="17"/>
      <c r="I65" s="17">
        <v>213.25</v>
      </c>
      <c r="J65" s="17">
        <v>170.02593299999998</v>
      </c>
      <c r="K65" s="17">
        <v>143.91999999999999</v>
      </c>
      <c r="L65" s="17">
        <v>0</v>
      </c>
      <c r="M65" s="13">
        <f t="shared" si="1"/>
        <v>5811.3159329999999</v>
      </c>
      <c r="Q65" s="48"/>
    </row>
    <row r="66" spans="1:17" ht="15.75" thickBot="1">
      <c r="A66" s="31" t="s">
        <v>206</v>
      </c>
      <c r="B66" s="74" t="s">
        <v>208</v>
      </c>
      <c r="C66" s="70">
        <v>0</v>
      </c>
      <c r="D66" s="65"/>
      <c r="E66" s="65"/>
      <c r="F66" s="65">
        <v>0</v>
      </c>
      <c r="G66" s="65">
        <v>0</v>
      </c>
      <c r="H66" s="65"/>
      <c r="I66" s="65"/>
      <c r="J66" s="65">
        <v>0</v>
      </c>
      <c r="K66" s="65">
        <v>0</v>
      </c>
      <c r="L66" s="65">
        <v>0</v>
      </c>
      <c r="M66" s="37">
        <f t="shared" si="1"/>
        <v>0</v>
      </c>
      <c r="Q66" s="48"/>
    </row>
    <row r="67" spans="1:17" ht="15.75" thickBot="1">
      <c r="A67" s="38"/>
      <c r="B67" s="38" t="s">
        <v>131</v>
      </c>
      <c r="C67" s="51">
        <v>9116396.3100000005</v>
      </c>
      <c r="D67" s="52"/>
      <c r="E67" s="52"/>
      <c r="F67" s="54">
        <v>63911.94</v>
      </c>
      <c r="G67" s="75">
        <v>65309.21</v>
      </c>
      <c r="H67" s="40"/>
      <c r="I67" s="52">
        <v>194368.55999999997</v>
      </c>
      <c r="J67" s="73">
        <v>82390.000971999994</v>
      </c>
      <c r="K67" s="68">
        <v>2459857.09</v>
      </c>
      <c r="L67" s="69">
        <v>4368063.43</v>
      </c>
      <c r="M67" s="46">
        <f t="shared" si="1"/>
        <v>16350296.540972002</v>
      </c>
      <c r="O67" s="2"/>
      <c r="Q67" s="48"/>
    </row>
    <row r="68" spans="1:17">
      <c r="A68" s="1"/>
      <c r="B68" s="1"/>
      <c r="C68" s="2"/>
      <c r="D68" s="1"/>
      <c r="F68" s="2"/>
      <c r="G68" s="2"/>
      <c r="H68" s="2"/>
      <c r="I68" s="2"/>
      <c r="J68" s="2"/>
      <c r="K68" s="2"/>
      <c r="L68" s="2"/>
      <c r="M68" s="3"/>
    </row>
    <row r="69" spans="1:17">
      <c r="A69" s="1"/>
      <c r="B69" s="1"/>
      <c r="C69" s="2"/>
      <c r="D69" s="2"/>
      <c r="F69" s="2"/>
      <c r="G69" s="2"/>
      <c r="H69" s="2"/>
      <c r="I69" s="2"/>
      <c r="J69" s="2"/>
      <c r="K69" s="2"/>
      <c r="L69" s="2"/>
      <c r="M69" s="2">
        <v>16350296.540000001</v>
      </c>
    </row>
    <row r="70" spans="1:17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48"/>
    </row>
    <row r="71" spans="1:17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</row>
    <row r="72" spans="1:17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 t="s">
        <v>132</v>
      </c>
      <c r="M72" s="3"/>
    </row>
    <row r="73" spans="1:17">
      <c r="E73" s="49"/>
      <c r="L73" s="47" t="s">
        <v>133</v>
      </c>
      <c r="M73" s="48"/>
    </row>
    <row r="75" spans="1:17">
      <c r="D75" s="50"/>
    </row>
    <row r="78" spans="1:17" s="47" customFormat="1">
      <c r="A78"/>
      <c r="B78"/>
      <c r="C78" s="50"/>
      <c r="D78" s="50"/>
      <c r="K78" s="50"/>
      <c r="M78" s="48"/>
      <c r="N78"/>
      <c r="O78"/>
    </row>
  </sheetData>
  <mergeCells count="1">
    <mergeCell ref="D4:M4"/>
  </mergeCells>
  <phoneticPr fontId="16" type="noConversion"/>
  <pageMargins left="0.11811023622047245" right="0" top="0" bottom="0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12</vt:i4>
      </vt:variant>
    </vt:vector>
  </HeadingPairs>
  <TitlesOfParts>
    <vt:vector size="12" baseType="lpstr">
      <vt:lpstr>IAN.2023</vt:lpstr>
      <vt:lpstr>FEBR.2023</vt:lpstr>
      <vt:lpstr>MARTIE 2023 </vt:lpstr>
      <vt:lpstr>APRILIE 2023</vt:lpstr>
      <vt:lpstr>MAI 2023 </vt:lpstr>
      <vt:lpstr>IUNIE 2023</vt:lpstr>
      <vt:lpstr>IULIE 2023</vt:lpstr>
      <vt:lpstr>AUG. 2023</vt:lpstr>
      <vt:lpstr>SEPTEMBRIE 2023 </vt:lpstr>
      <vt:lpstr>OCTOMBRIE 2023</vt:lpstr>
      <vt:lpstr>NOIEMBRIE 2023 </vt:lpstr>
      <vt:lpstr>DECEMBRIE 2023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Casa de Asigurari de Sanatate Slatina OLT</cp:lastModifiedBy>
  <cp:lastPrinted>2023-11-02T11:49:10Z</cp:lastPrinted>
  <dcterms:created xsi:type="dcterms:W3CDTF">2015-06-05T18:19:34Z</dcterms:created>
  <dcterms:modified xsi:type="dcterms:W3CDTF">2024-01-16T13:55:47Z</dcterms:modified>
</cp:coreProperties>
</file>