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 ctr 11.12.2023" sheetId="1" r:id="rId1"/>
    <sheet name="val ctr 27.10.2023" sheetId="2" r:id="rId2"/>
    <sheet name="val ctr 17.10.2023" sheetId="3" r:id="rId3"/>
    <sheet name="val ctr 06.09.2023" sheetId="4" r:id="rId4"/>
    <sheet name="val ctr 18.08.2023" sheetId="5" r:id="rId5"/>
    <sheet name="val ctr 01.07.2023" sheetId="6" r:id="rId6"/>
    <sheet name="VAL CTR 29.05.2023" sheetId="7" r:id="rId7"/>
    <sheet name="VAL CTR 10.05.2023" sheetId="8" r:id="rId8"/>
    <sheet name="CAL CTR IMD 01.04.2023" sheetId="9" r:id="rId9"/>
    <sheet name="VAL CTR 14.03.2023" sheetId="10" r:id="rId10"/>
    <sheet name="val ctr 01.03.2023" sheetId="11" r:id="rId11"/>
    <sheet name="val ctr imd 21.02.2023" sheetId="12" r:id="rId12"/>
  </sheets>
  <definedNames/>
  <calcPr fullCalcOnLoad="1"/>
</workbook>
</file>

<file path=xl/sharedStrings.xml><?xml version="1.0" encoding="utf-8"?>
<sst xmlns="http://schemas.openxmlformats.org/spreadsheetml/2006/main" count="277" uniqueCount="45">
  <si>
    <t>Comp. ECSMMDM</t>
  </si>
  <si>
    <t>SITUAŢIA</t>
  </si>
  <si>
    <t>Nr. crt.</t>
  </si>
  <si>
    <t>Furnizori de servicii de îngrijiri medicale la domiciliu</t>
  </si>
  <si>
    <t>SC EASY MEDSAN CARE</t>
  </si>
  <si>
    <t>SC CLINTRIAL MEDICAL CENTER</t>
  </si>
  <si>
    <t>TOTAL</t>
  </si>
  <si>
    <t>SC RADIANCE MEDICAL SEARCH SRL</t>
  </si>
  <si>
    <t>SC LIFE  MEDICAL HELP</t>
  </si>
  <si>
    <t>SC ELLA NURSING ID</t>
  </si>
  <si>
    <t>privind valoarea de contract furnizori servicii ingrijiri medicale la domiciliu la data de 21.02.2023</t>
  </si>
  <si>
    <t>Valoare contract luna IANUARIE 2023</t>
  </si>
  <si>
    <t>Valoare contract luna FEBRUARIE 20223</t>
  </si>
  <si>
    <t>TRIM I    2023</t>
  </si>
  <si>
    <t>AN 20223</t>
  </si>
  <si>
    <t>privind valoarea de contract furnizori servicii ingrijiri medicale la domiciliu la data de 01.03.20232023</t>
  </si>
  <si>
    <t>Valoare contract luna MARTIE 20223</t>
  </si>
  <si>
    <t>privind valoarea de contract furnizori servicii ingrijiri medicale la domiciliu la data de 01.04.2023</t>
  </si>
  <si>
    <t>TRIM II    2023</t>
  </si>
  <si>
    <t>AN 2023</t>
  </si>
  <si>
    <t>Valoare contract luna APRILIE 2023</t>
  </si>
  <si>
    <t>Valoare contract luna MAI 2023</t>
  </si>
  <si>
    <t>Valoare contract luna IUNIE 2023</t>
  </si>
  <si>
    <t>privind valoarea de contract furnizori servicii ingrijiri medicale la domiciliu la data de 14.03..2023</t>
  </si>
  <si>
    <t>privind valoarea de contract furnizori servicii ingrijiri medicale la domiciliu la data de 10.05.2023</t>
  </si>
  <si>
    <t>CAS OLT</t>
  </si>
  <si>
    <t>privind valoarea de contract furnizori servicii ingrijiri medicale la domiciliu la data de 29.05.2023</t>
  </si>
  <si>
    <t>privind valoarea de contract furnizori servicii ingrijiri medicale la domiciliu la data de 01.07.2023</t>
  </si>
  <si>
    <t>ASOCIATIA UMANITARĂ OM CU OM</t>
  </si>
  <si>
    <t>Valoare contract luna IULIE 2023</t>
  </si>
  <si>
    <t>Valoare contract luna AUGUST2023</t>
  </si>
  <si>
    <t>Valoare contract luna SEPTEMBRIE 2023</t>
  </si>
  <si>
    <t>Valoare contract luna OCTOMBRIE 2023</t>
  </si>
  <si>
    <t>TRIM III    2023</t>
  </si>
  <si>
    <t>Valoare contract luna NOIEMBRIE 2023</t>
  </si>
  <si>
    <t>Valoare contract luna DECEMBRIE 2023</t>
  </si>
  <si>
    <t>TRIM IV    2023</t>
  </si>
  <si>
    <t>ANUL 2023</t>
  </si>
  <si>
    <t>privind valoarea de contract furnizori servicii ingrijiri medicale la domiciliu la data de 18.08.2023</t>
  </si>
  <si>
    <t>privind valoarea de contract furnizori servicii ingrijiri medicale la domiciliu la data de 06.09.2023</t>
  </si>
  <si>
    <t>privind valoarea de contract furnizori servicii ingrijiri medicale la domiciliu la data de 17.10.2023</t>
  </si>
  <si>
    <t>Valoare contract luna AUGUST    2023</t>
  </si>
  <si>
    <t>privind valoarea de contract furnizori servicii ingrijiri medicale la domiciliu la data de 27.10.2023</t>
  </si>
  <si>
    <t>privind valoarea de contract furnizori servicii ingrijiri medicale la domiciliu la data de 11.12.2023</t>
  </si>
  <si>
    <t>Valoare contract sem.I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</si>
</sst>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  <numFmt numFmtId="183" formatCode="0.00;[Red]0.00"/>
    <numFmt numFmtId="184" formatCode="0.0;[Red]0.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7">
      <selection activeCell="N15" sqref="N15"/>
    </sheetView>
  </sheetViews>
  <sheetFormatPr defaultColWidth="9.140625" defaultRowHeight="12.75"/>
  <cols>
    <col min="1" max="1" width="6.421875" style="0" customWidth="1"/>
    <col min="2" max="2" width="20.7109375" style="0" customWidth="1"/>
    <col min="3" max="3" width="15.421875" style="0" customWidth="1"/>
    <col min="5" max="5" width="11.28125" style="0" customWidth="1"/>
    <col min="6" max="6" width="16.7109375" style="0" customWidth="1"/>
    <col min="7" max="7" width="11.8515625" style="0" customWidth="1"/>
    <col min="8" max="8" width="15.28125" style="0" customWidth="1"/>
    <col min="9" max="9" width="16.7109375" style="0" customWidth="1"/>
    <col min="10" max="10" width="17.28125" style="0" customWidth="1"/>
    <col min="11" max="11" width="11.421875" style="0" customWidth="1"/>
    <col min="12" max="12" width="12.140625" style="0" customWidth="1"/>
  </cols>
  <sheetData>
    <row r="1" s="28" customFormat="1" ht="12.75">
      <c r="A1" s="28" t="s">
        <v>25</v>
      </c>
    </row>
    <row r="3" spans="1:7" s="3" customFormat="1" ht="12.75" customHeight="1">
      <c r="A3" s="34" t="s">
        <v>1</v>
      </c>
      <c r="B3" s="34"/>
      <c r="C3" s="34"/>
      <c r="E3" s="24"/>
      <c r="F3" s="24"/>
      <c r="G3" s="24"/>
    </row>
    <row r="4" spans="1:7" s="20" customFormat="1" ht="15.75" customHeight="1">
      <c r="A4" s="35" t="s">
        <v>43</v>
      </c>
      <c r="B4" s="35"/>
      <c r="C4" s="35"/>
      <c r="E4" s="25"/>
      <c r="F4" s="25"/>
      <c r="G4" s="25"/>
    </row>
    <row r="5" spans="1:7" s="20" customFormat="1" ht="15.75" customHeight="1">
      <c r="A5" s="19"/>
      <c r="B5" s="19"/>
      <c r="C5" s="19"/>
      <c r="E5" s="25"/>
      <c r="F5" s="25"/>
      <c r="G5" s="25"/>
    </row>
    <row r="6" spans="1:9" s="3" customFormat="1" ht="15.75">
      <c r="A6" s="2"/>
      <c r="B6" s="2"/>
      <c r="C6" s="2"/>
      <c r="E6" s="24"/>
      <c r="F6" s="24"/>
      <c r="G6" s="24"/>
      <c r="I6" s="23"/>
    </row>
    <row r="7" spans="1:27" s="11" customFormat="1" ht="100.5" customHeight="1">
      <c r="A7" s="8" t="s">
        <v>2</v>
      </c>
      <c r="B7" s="8" t="s">
        <v>3</v>
      </c>
      <c r="C7" s="8" t="s">
        <v>44</v>
      </c>
      <c r="D7" s="8" t="s">
        <v>29</v>
      </c>
      <c r="E7" s="8" t="s">
        <v>41</v>
      </c>
      <c r="F7" s="8" t="s">
        <v>31</v>
      </c>
      <c r="G7" s="8" t="s">
        <v>33</v>
      </c>
      <c r="H7" s="8" t="s">
        <v>32</v>
      </c>
      <c r="I7" s="8" t="s">
        <v>34</v>
      </c>
      <c r="J7" s="8" t="s">
        <v>35</v>
      </c>
      <c r="K7" s="8" t="s">
        <v>36</v>
      </c>
      <c r="L7" s="8" t="s">
        <v>37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1" customFormat="1" ht="44.25" customHeight="1">
      <c r="A8" s="29">
        <v>1</v>
      </c>
      <c r="B8" s="8" t="s">
        <v>28</v>
      </c>
      <c r="C8" s="8">
        <v>0</v>
      </c>
      <c r="D8" s="30">
        <v>15456</v>
      </c>
      <c r="E8" s="31">
        <v>19975</v>
      </c>
      <c r="F8" s="31">
        <v>22087</v>
      </c>
      <c r="G8" s="31">
        <f>D8+E8+F8</f>
        <v>57518</v>
      </c>
      <c r="H8" s="31">
        <v>18499</v>
      </c>
      <c r="I8" s="31">
        <v>19883</v>
      </c>
      <c r="J8" s="31">
        <v>12052.7</v>
      </c>
      <c r="K8" s="31">
        <f aca="true" t="shared" si="0" ref="K8:K13">H8+I8+J8</f>
        <v>50434.7</v>
      </c>
      <c r="L8" s="31">
        <f>C8+G8+K8</f>
        <v>107952.7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4" customFormat="1" ht="47.25" customHeight="1">
      <c r="A9" s="21">
        <v>2</v>
      </c>
      <c r="B9" s="15" t="s">
        <v>4</v>
      </c>
      <c r="C9" s="9">
        <v>123050</v>
      </c>
      <c r="D9" s="14">
        <v>23711</v>
      </c>
      <c r="E9" s="31">
        <v>39038</v>
      </c>
      <c r="F9" s="31">
        <v>40271</v>
      </c>
      <c r="G9" s="31">
        <f>D9+E9+F9</f>
        <v>103020</v>
      </c>
      <c r="H9" s="31">
        <v>33413</v>
      </c>
      <c r="I9" s="31">
        <v>30113.5</v>
      </c>
      <c r="J9" s="31">
        <v>21803.56</v>
      </c>
      <c r="K9" s="31">
        <f t="shared" si="0"/>
        <v>85330.06</v>
      </c>
      <c r="L9" s="31">
        <f>C9+G9+K9</f>
        <v>311400.06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4" customFormat="1" ht="32.25" customHeight="1">
      <c r="A10" s="21">
        <v>3</v>
      </c>
      <c r="B10" s="15" t="s">
        <v>9</v>
      </c>
      <c r="C10" s="9">
        <v>124350</v>
      </c>
      <c r="D10" s="14">
        <v>32943</v>
      </c>
      <c r="E10" s="31">
        <v>36919.5</v>
      </c>
      <c r="F10" s="31">
        <v>41227.5</v>
      </c>
      <c r="G10" s="31">
        <f>D10+E10+F10</f>
        <v>111090</v>
      </c>
      <c r="H10" s="31">
        <v>39533</v>
      </c>
      <c r="I10" s="31">
        <v>38067</v>
      </c>
      <c r="J10" s="31">
        <v>21330.11</v>
      </c>
      <c r="K10" s="31">
        <f t="shared" si="0"/>
        <v>98930.11</v>
      </c>
      <c r="L10" s="31">
        <f>C10+G10+K10</f>
        <v>334370.11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4" customFormat="1" ht="57.75" customHeight="1">
      <c r="A11" s="21">
        <v>4</v>
      </c>
      <c r="B11" s="15" t="s">
        <v>5</v>
      </c>
      <c r="C11" s="9">
        <v>83840</v>
      </c>
      <c r="D11" s="14">
        <v>0</v>
      </c>
      <c r="E11" s="31">
        <v>0</v>
      </c>
      <c r="F11" s="31">
        <v>0</v>
      </c>
      <c r="G11" s="31">
        <f>D11+E11+F11</f>
        <v>0</v>
      </c>
      <c r="H11" s="31">
        <v>0</v>
      </c>
      <c r="I11" s="31">
        <v>0</v>
      </c>
      <c r="J11" s="31">
        <v>0</v>
      </c>
      <c r="K11" s="31">
        <f t="shared" si="0"/>
        <v>0</v>
      </c>
      <c r="L11" s="31">
        <f>C11+G11+K11</f>
        <v>83840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4" customFormat="1" ht="47.25" customHeight="1">
      <c r="A12" s="21">
        <v>5</v>
      </c>
      <c r="B12" s="15" t="s">
        <v>8</v>
      </c>
      <c r="C12" s="9">
        <v>77060</v>
      </c>
      <c r="D12" s="14">
        <v>11500</v>
      </c>
      <c r="E12" s="31">
        <v>29977</v>
      </c>
      <c r="F12" s="31">
        <v>26005</v>
      </c>
      <c r="G12" s="31">
        <f>D12+E12+F12</f>
        <v>67482</v>
      </c>
      <c r="H12" s="31">
        <v>21870</v>
      </c>
      <c r="I12" s="31">
        <v>23212</v>
      </c>
      <c r="J12" s="31">
        <v>14108.13</v>
      </c>
      <c r="K12" s="31">
        <f t="shared" si="0"/>
        <v>59190.13</v>
      </c>
      <c r="L12" s="31">
        <f>C12+G12+K12</f>
        <v>203732.13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14" customFormat="1" ht="77.25" customHeight="1">
      <c r="A13" s="21">
        <v>6</v>
      </c>
      <c r="B13" s="15" t="s">
        <v>7</v>
      </c>
      <c r="C13" s="9">
        <v>67265</v>
      </c>
      <c r="D13" s="14">
        <v>0</v>
      </c>
      <c r="E13" s="31">
        <v>0</v>
      </c>
      <c r="F13" s="31">
        <v>0</v>
      </c>
      <c r="G13" s="31">
        <f>D13+E13+F13</f>
        <v>0</v>
      </c>
      <c r="H13" s="31">
        <v>0</v>
      </c>
      <c r="I13" s="31">
        <v>0</v>
      </c>
      <c r="J13" s="31">
        <v>0</v>
      </c>
      <c r="K13" s="31">
        <f t="shared" si="0"/>
        <v>0</v>
      </c>
      <c r="L13" s="31">
        <f>C13+G13+K13</f>
        <v>67265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17" customFormat="1" ht="16.5" customHeight="1">
      <c r="A14" s="10"/>
      <c r="B14" s="13" t="s">
        <v>6</v>
      </c>
      <c r="C14" s="22">
        <f>SUM(C9:C13)</f>
        <v>475565</v>
      </c>
      <c r="D14" s="27">
        <f>SUM(D8:D13)</f>
        <v>83610</v>
      </c>
      <c r="E14" s="32">
        <f>SUM(E8:E13)</f>
        <v>125909.5</v>
      </c>
      <c r="F14" s="32">
        <f>SUM(F8:F13)</f>
        <v>129590.5</v>
      </c>
      <c r="G14" s="33">
        <f>SUM(G8:G13)</f>
        <v>339110</v>
      </c>
      <c r="H14" s="32">
        <f>SUM(H8:H13)</f>
        <v>113315</v>
      </c>
      <c r="I14" s="32">
        <f aca="true" t="shared" si="1" ref="G14:L14">SUM(I8:I13)</f>
        <v>111275.5</v>
      </c>
      <c r="J14" s="32">
        <f t="shared" si="1"/>
        <v>69294.5</v>
      </c>
      <c r="K14" s="32">
        <f t="shared" si="1"/>
        <v>293885</v>
      </c>
      <c r="L14" s="33">
        <f t="shared" si="1"/>
        <v>1108560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9.28125" style="0" customWidth="1"/>
    <col min="4" max="4" width="15.28125" style="0" customWidth="1"/>
    <col min="5" max="5" width="15.421875" style="0" customWidth="1"/>
    <col min="6" max="6" width="12.140625" style="0" customWidth="1"/>
    <col min="7" max="7" width="13.421875" style="0" customWidth="1"/>
  </cols>
  <sheetData>
    <row r="1" spans="1:14" s="3" customFormat="1" ht="12.75" customHeight="1">
      <c r="A1" s="36" t="s">
        <v>0</v>
      </c>
      <c r="B1" s="36"/>
      <c r="C1" s="36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4" t="s">
        <v>1</v>
      </c>
      <c r="B5" s="34"/>
      <c r="C5" s="34"/>
      <c r="D5" s="34"/>
      <c r="E5" s="5"/>
      <c r="F5" s="5"/>
      <c r="G5" s="2"/>
      <c r="M5" s="24"/>
      <c r="N5" s="24"/>
    </row>
    <row r="6" spans="1:14" s="20" customFormat="1" ht="15.75" customHeight="1">
      <c r="A6" s="35" t="s">
        <v>23</v>
      </c>
      <c r="B6" s="35"/>
      <c r="C6" s="35"/>
      <c r="D6" s="35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8" t="s">
        <v>20</v>
      </c>
      <c r="I9" s="8" t="s">
        <v>21</v>
      </c>
      <c r="J9" s="8" t="s">
        <v>22</v>
      </c>
      <c r="K9" s="8" t="s">
        <v>18</v>
      </c>
      <c r="L9" s="11" t="s">
        <v>19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26">
        <f>F10</f>
        <v>58449.95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26">
        <f>F11</f>
        <v>60116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26">
        <f>F12</f>
        <v>44440.479999999996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26">
        <f>F13</f>
        <v>37232.07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26">
        <f>F14</f>
        <v>42761.5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79991.25</v>
      </c>
      <c r="E15" s="9">
        <f>SUM(E10:E14)</f>
        <v>84272.5</v>
      </c>
      <c r="F15" s="9">
        <f>SUM(F10:F14)</f>
        <v>243000</v>
      </c>
      <c r="G15" s="26">
        <f>SUM(G10:G14)</f>
        <v>243000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5"/>
    </sheetView>
  </sheetViews>
  <sheetFormatPr defaultColWidth="9.140625" defaultRowHeight="12.75"/>
  <cols>
    <col min="3" max="3" width="18.140625" style="0" customWidth="1"/>
    <col min="4" max="5" width="18.28125" style="0" customWidth="1"/>
    <col min="6" max="6" width="15.421875" style="0" customWidth="1"/>
    <col min="7" max="7" width="12.00390625" style="0" customWidth="1"/>
  </cols>
  <sheetData>
    <row r="1" spans="1:14" s="3" customFormat="1" ht="12.75" customHeight="1">
      <c r="A1" s="36" t="s">
        <v>0</v>
      </c>
      <c r="B1" s="36"/>
      <c r="C1" s="36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4" t="s">
        <v>1</v>
      </c>
      <c r="B5" s="34"/>
      <c r="C5" s="34"/>
      <c r="D5" s="34"/>
      <c r="E5" s="5"/>
      <c r="F5" s="5"/>
      <c r="G5" s="2"/>
      <c r="M5" s="24"/>
      <c r="N5" s="24"/>
    </row>
    <row r="6" spans="1:14" s="20" customFormat="1" ht="15.75" customHeight="1">
      <c r="A6" s="35" t="s">
        <v>15</v>
      </c>
      <c r="B6" s="35"/>
      <c r="C6" s="35"/>
      <c r="D6" s="35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v>19509.98</v>
      </c>
      <c r="F10" s="9">
        <f>C10+D10+E10</f>
        <v>58449.95</v>
      </c>
      <c r="G10" s="26">
        <f>F10</f>
        <v>58449.95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v>20066.09</v>
      </c>
      <c r="F11" s="9">
        <f>C11+D11+E11</f>
        <v>60116</v>
      </c>
      <c r="G11" s="26">
        <f>F11</f>
        <v>60116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v>14722.85</v>
      </c>
      <c r="F12" s="9">
        <f>C12+D12+E12</f>
        <v>44440.479999999996</v>
      </c>
      <c r="G12" s="26">
        <f>F12</f>
        <v>44440.479999999996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v>12427.74</v>
      </c>
      <c r="F13" s="9">
        <f>C13+D13+E13</f>
        <v>37232.07</v>
      </c>
      <c r="G13" s="26">
        <f>F13</f>
        <v>37232.07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v>14273.34</v>
      </c>
      <c r="F14" s="9">
        <f>C14+D14+E14</f>
        <v>42761.5</v>
      </c>
      <c r="G14" s="26">
        <f>F14</f>
        <v>42761.5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81000</v>
      </c>
      <c r="F15" s="9">
        <f>SUM(F10:F14)</f>
        <v>243000</v>
      </c>
      <c r="G15" s="26">
        <f>SUM(G10:G14)</f>
        <v>243000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00390625" style="0" customWidth="1"/>
    <col min="4" max="4" width="16.28125" style="0" customWidth="1"/>
    <col min="5" max="5" width="11.57421875" style="0" customWidth="1"/>
    <col min="6" max="6" width="12.421875" style="0" customWidth="1"/>
    <col min="7" max="7" width="11.7109375" style="0" customWidth="1"/>
    <col min="8" max="9" width="12.28125" style="0" customWidth="1"/>
    <col min="10" max="10" width="10.57421875" style="0" customWidth="1"/>
    <col min="11" max="11" width="12.8515625" style="0" customWidth="1"/>
    <col min="12" max="12" width="12.28125" style="0" customWidth="1"/>
    <col min="13" max="13" width="11.8515625" style="0" customWidth="1"/>
    <col min="14" max="14" width="10.8515625" style="0" customWidth="1"/>
    <col min="15" max="15" width="10.7109375" style="0" customWidth="1"/>
    <col min="16" max="16" width="11.28125" style="0" customWidth="1"/>
    <col min="17" max="17" width="11.57421875" style="0" customWidth="1"/>
    <col min="18" max="18" width="13.28125" style="0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2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2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2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2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2"/>
      <c r="L5" s="24"/>
      <c r="M5" s="24"/>
    </row>
    <row r="6" spans="1:13" s="20" customFormat="1" ht="15.75" customHeight="1">
      <c r="A6" s="35" t="s">
        <v>10</v>
      </c>
      <c r="B6" s="35"/>
      <c r="C6" s="35"/>
      <c r="D6" s="35"/>
      <c r="E6" s="19"/>
      <c r="F6" s="2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2"/>
      <c r="L7" s="25"/>
      <c r="M7" s="25"/>
    </row>
    <row r="8" spans="1:15" s="3" customFormat="1" ht="15.75">
      <c r="A8" s="2"/>
      <c r="B8" s="2"/>
      <c r="C8" s="2"/>
      <c r="D8" s="7"/>
      <c r="E8" s="7"/>
      <c r="F8" s="2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13</v>
      </c>
      <c r="F9" s="11" t="s">
        <v>14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f>C10+D10</f>
        <v>38939.97</v>
      </c>
      <c r="F10" s="26">
        <f>E10</f>
        <v>38939.97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f>C11+D11</f>
        <v>40049.91</v>
      </c>
      <c r="F11" s="26">
        <f>E11</f>
        <v>40049.91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f>C12+D12</f>
        <v>29717.629999999997</v>
      </c>
      <c r="F12" s="26">
        <f>E12</f>
        <v>29717.629999999997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f>C13+D13</f>
        <v>24804.33</v>
      </c>
      <c r="F13" s="26">
        <f>E13</f>
        <v>24804.33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f>C14+D14</f>
        <v>28488.16</v>
      </c>
      <c r="F14" s="26">
        <f>E14</f>
        <v>28488.16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162000.00000000003</v>
      </c>
      <c r="F15" s="26">
        <f>SUM(F10:F14)</f>
        <v>162000.00000000003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selection activeCell="A1" sqref="A1:IV21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10.421875" style="0" customWidth="1"/>
    <col min="4" max="4" width="10.7109375" style="0" customWidth="1"/>
    <col min="5" max="6" width="11.421875" style="0" customWidth="1"/>
    <col min="10" max="10" width="10.7109375" style="0" customWidth="1"/>
    <col min="12" max="12" width="10.7109375" style="0" customWidth="1"/>
    <col min="13" max="13" width="10.140625" style="0" customWidth="1"/>
    <col min="14" max="14" width="10.7109375" style="0" customWidth="1"/>
    <col min="15" max="15" width="10.57421875" style="0" customWidth="1"/>
    <col min="16" max="16" width="10.140625" style="0" customWidth="1"/>
    <col min="18" max="18" width="11.00390625" style="0" customWidth="1"/>
    <col min="19" max="19" width="10.7109375" style="0" customWidth="1"/>
  </cols>
  <sheetData>
    <row r="1" s="28" customFormat="1" ht="12.75">
      <c r="A1" s="28" t="s">
        <v>25</v>
      </c>
    </row>
    <row r="3" spans="1:14" s="3" customFormat="1" ht="12.75" customHeight="1">
      <c r="A3" s="34" t="s">
        <v>1</v>
      </c>
      <c r="B3" s="34"/>
      <c r="C3" s="34"/>
      <c r="D3" s="34"/>
      <c r="E3" s="5"/>
      <c r="F3" s="5"/>
      <c r="L3" s="24"/>
      <c r="M3" s="24"/>
      <c r="N3" s="24"/>
    </row>
    <row r="4" spans="1:14" s="20" customFormat="1" ht="15.75" customHeight="1">
      <c r="A4" s="35" t="s">
        <v>42</v>
      </c>
      <c r="B4" s="35"/>
      <c r="C4" s="35"/>
      <c r="D4" s="35"/>
      <c r="E4" s="19"/>
      <c r="F4" s="19"/>
      <c r="L4" s="25"/>
      <c r="M4" s="25"/>
      <c r="N4" s="25"/>
    </row>
    <row r="5" spans="1:14" s="20" customFormat="1" ht="15.75" customHeight="1">
      <c r="A5" s="19"/>
      <c r="B5" s="19"/>
      <c r="C5" s="19"/>
      <c r="D5" s="19"/>
      <c r="E5" s="19"/>
      <c r="F5" s="19"/>
      <c r="L5" s="25"/>
      <c r="M5" s="25"/>
      <c r="N5" s="25"/>
    </row>
    <row r="6" spans="1:16" s="3" customFormat="1" ht="15.75">
      <c r="A6" s="2"/>
      <c r="B6" s="2"/>
      <c r="C6" s="2"/>
      <c r="D6" s="7"/>
      <c r="E6" s="7"/>
      <c r="F6" s="7"/>
      <c r="L6" s="24"/>
      <c r="M6" s="24"/>
      <c r="N6" s="24"/>
      <c r="P6" s="23"/>
    </row>
    <row r="7" spans="1:34" s="11" customFormat="1" ht="100.5" customHeight="1">
      <c r="A7" s="8" t="s">
        <v>2</v>
      </c>
      <c r="B7" s="8" t="s">
        <v>3</v>
      </c>
      <c r="C7" s="8" t="s">
        <v>11</v>
      </c>
      <c r="D7" s="8" t="s">
        <v>12</v>
      </c>
      <c r="E7" s="8" t="s">
        <v>16</v>
      </c>
      <c r="F7" s="8" t="s">
        <v>13</v>
      </c>
      <c r="G7" s="8" t="s">
        <v>20</v>
      </c>
      <c r="H7" s="8" t="s">
        <v>21</v>
      </c>
      <c r="I7" s="8" t="s">
        <v>22</v>
      </c>
      <c r="J7" s="8" t="s">
        <v>18</v>
      </c>
      <c r="K7" s="8" t="s">
        <v>29</v>
      </c>
      <c r="L7" s="8" t="s">
        <v>41</v>
      </c>
      <c r="M7" s="8" t="s">
        <v>31</v>
      </c>
      <c r="N7" s="8" t="s">
        <v>33</v>
      </c>
      <c r="O7" s="8" t="s">
        <v>32</v>
      </c>
      <c r="P7" s="8" t="s">
        <v>34</v>
      </c>
      <c r="Q7" s="8" t="s">
        <v>35</v>
      </c>
      <c r="R7" s="8" t="s">
        <v>36</v>
      </c>
      <c r="S7" s="8" t="s">
        <v>37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1" customFormat="1" ht="44.25" customHeight="1">
      <c r="A8" s="29">
        <v>1</v>
      </c>
      <c r="B8" s="8" t="s">
        <v>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30">
        <v>15456</v>
      </c>
      <c r="L8" s="31">
        <v>19975</v>
      </c>
      <c r="M8" s="31">
        <v>22087</v>
      </c>
      <c r="N8" s="31">
        <f aca="true" t="shared" si="0" ref="N8:N13">K8+L8+M8</f>
        <v>57518</v>
      </c>
      <c r="O8" s="31">
        <v>18499</v>
      </c>
      <c r="P8" s="31">
        <v>19921.18</v>
      </c>
      <c r="Q8" s="31">
        <v>12014.52</v>
      </c>
      <c r="R8" s="31">
        <f aca="true" t="shared" si="1" ref="R8:R13">O8+P8+Q8</f>
        <v>50434.7</v>
      </c>
      <c r="S8" s="31">
        <f aca="true" t="shared" si="2" ref="S8:S13">F8+J8+N8+R8</f>
        <v>107952.7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4" customFormat="1" ht="47.25" customHeight="1">
      <c r="A9" s="21">
        <v>2</v>
      </c>
      <c r="B9" s="15" t="s">
        <v>4</v>
      </c>
      <c r="C9" s="9">
        <v>18876.25</v>
      </c>
      <c r="D9" s="9">
        <v>18266.25</v>
      </c>
      <c r="E9" s="9">
        <v>21262.5</v>
      </c>
      <c r="F9" s="9">
        <f>C9+D9+E9</f>
        <v>58405</v>
      </c>
      <c r="G9" s="14">
        <v>22350</v>
      </c>
      <c r="H9" s="14">
        <v>17230</v>
      </c>
      <c r="I9" s="14">
        <v>25065</v>
      </c>
      <c r="J9" s="14">
        <f>G9+H9+I9</f>
        <v>64645</v>
      </c>
      <c r="K9" s="14">
        <v>23711</v>
      </c>
      <c r="L9" s="31">
        <v>39038</v>
      </c>
      <c r="M9" s="31">
        <v>40271</v>
      </c>
      <c r="N9" s="31">
        <f t="shared" si="0"/>
        <v>103020</v>
      </c>
      <c r="O9" s="31">
        <v>33413</v>
      </c>
      <c r="P9" s="31">
        <v>30177.42</v>
      </c>
      <c r="Q9" s="31">
        <v>21739.64</v>
      </c>
      <c r="R9" s="31">
        <f t="shared" si="1"/>
        <v>85330.06</v>
      </c>
      <c r="S9" s="31">
        <f t="shared" si="2"/>
        <v>311400.06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32.25" customHeight="1">
      <c r="A10" s="21">
        <v>3</v>
      </c>
      <c r="B10" s="15" t="s">
        <v>9</v>
      </c>
      <c r="C10" s="9">
        <v>18360</v>
      </c>
      <c r="D10" s="9">
        <v>21640</v>
      </c>
      <c r="E10" s="9">
        <v>19940</v>
      </c>
      <c r="F10" s="9">
        <f>C10+D10+E10</f>
        <v>59940</v>
      </c>
      <c r="G10" s="14">
        <v>22230</v>
      </c>
      <c r="H10" s="14">
        <v>21190</v>
      </c>
      <c r="I10" s="14">
        <v>20990</v>
      </c>
      <c r="J10" s="14">
        <f>G10+H10+I10</f>
        <v>64410</v>
      </c>
      <c r="K10" s="14">
        <v>32943</v>
      </c>
      <c r="L10" s="31">
        <v>36919.5</v>
      </c>
      <c r="M10" s="31">
        <v>41227.5</v>
      </c>
      <c r="N10" s="31">
        <f t="shared" si="0"/>
        <v>111090</v>
      </c>
      <c r="O10" s="31">
        <v>39533</v>
      </c>
      <c r="P10" s="31">
        <v>38158.02</v>
      </c>
      <c r="Q10" s="31">
        <v>21239.09</v>
      </c>
      <c r="R10" s="31">
        <f t="shared" si="1"/>
        <v>98930.10999999999</v>
      </c>
      <c r="S10" s="31">
        <f t="shared" si="2"/>
        <v>334370.11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57.75" customHeight="1">
      <c r="A11" s="21">
        <v>4</v>
      </c>
      <c r="B11" s="15" t="s">
        <v>5</v>
      </c>
      <c r="C11" s="9">
        <v>14955</v>
      </c>
      <c r="D11" s="9">
        <v>14550</v>
      </c>
      <c r="E11" s="9">
        <v>14130</v>
      </c>
      <c r="F11" s="9">
        <f>C11+D11+E11</f>
        <v>43635</v>
      </c>
      <c r="G11" s="14">
        <v>16335</v>
      </c>
      <c r="H11" s="14">
        <v>16745</v>
      </c>
      <c r="I11" s="14">
        <v>7125</v>
      </c>
      <c r="J11" s="14">
        <f>G11+H11+I11</f>
        <v>40205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83840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47.25" customHeight="1">
      <c r="A12" s="21">
        <v>5</v>
      </c>
      <c r="B12" s="15" t="s">
        <v>8</v>
      </c>
      <c r="C12" s="9">
        <v>12365</v>
      </c>
      <c r="D12" s="9">
        <v>12435</v>
      </c>
      <c r="E12" s="9">
        <v>12375</v>
      </c>
      <c r="F12" s="9">
        <f>C12+D12+E12</f>
        <v>37175</v>
      </c>
      <c r="G12" s="14">
        <v>13785</v>
      </c>
      <c r="H12" s="14">
        <v>13080</v>
      </c>
      <c r="I12" s="14">
        <v>13020</v>
      </c>
      <c r="J12" s="14">
        <f>G12+H12+I12</f>
        <v>39885</v>
      </c>
      <c r="K12" s="14">
        <v>11500</v>
      </c>
      <c r="L12" s="31">
        <v>29977</v>
      </c>
      <c r="M12" s="31">
        <v>26005</v>
      </c>
      <c r="N12" s="31">
        <f t="shared" si="0"/>
        <v>67482</v>
      </c>
      <c r="O12" s="31">
        <v>21870</v>
      </c>
      <c r="P12" s="31">
        <v>23222.29</v>
      </c>
      <c r="Q12" s="31">
        <v>14097.84</v>
      </c>
      <c r="R12" s="31">
        <f t="shared" si="1"/>
        <v>59190.130000000005</v>
      </c>
      <c r="S12" s="31">
        <f t="shared" si="2"/>
        <v>203732.13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77.25" customHeight="1">
      <c r="A13" s="21">
        <v>6</v>
      </c>
      <c r="B13" s="15" t="s">
        <v>7</v>
      </c>
      <c r="C13" s="9">
        <v>14180</v>
      </c>
      <c r="D13" s="9">
        <v>13100</v>
      </c>
      <c r="E13" s="9">
        <v>14100</v>
      </c>
      <c r="F13" s="9">
        <f>C13+D13+E13</f>
        <v>41380</v>
      </c>
      <c r="G13" s="14">
        <v>6925</v>
      </c>
      <c r="H13" s="14">
        <v>10605</v>
      </c>
      <c r="I13" s="14">
        <v>8355</v>
      </c>
      <c r="J13" s="14">
        <f>G13+H13+I13</f>
        <v>25885</v>
      </c>
      <c r="K13" s="14">
        <v>0</v>
      </c>
      <c r="L13" s="31">
        <v>0</v>
      </c>
      <c r="M13" s="31">
        <v>0</v>
      </c>
      <c r="N13" s="31">
        <f t="shared" si="0"/>
        <v>0</v>
      </c>
      <c r="O13" s="31">
        <v>0</v>
      </c>
      <c r="P13" s="31">
        <v>0</v>
      </c>
      <c r="Q13" s="31">
        <v>0</v>
      </c>
      <c r="R13" s="31">
        <f t="shared" si="1"/>
        <v>0</v>
      </c>
      <c r="S13" s="31">
        <f t="shared" si="2"/>
        <v>67265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7" customFormat="1" ht="16.5" customHeight="1">
      <c r="A14" s="10"/>
      <c r="B14" s="13" t="s">
        <v>6</v>
      </c>
      <c r="C14" s="22">
        <f aca="true" t="shared" si="3" ref="C14:J14">SUM(C9:C13)</f>
        <v>78736.25</v>
      </c>
      <c r="D14" s="9">
        <f t="shared" si="3"/>
        <v>79991.25</v>
      </c>
      <c r="E14" s="9">
        <f t="shared" si="3"/>
        <v>81807.5</v>
      </c>
      <c r="F14" s="9">
        <f t="shared" si="3"/>
        <v>240535</v>
      </c>
      <c r="G14" s="27">
        <f t="shared" si="3"/>
        <v>81625</v>
      </c>
      <c r="H14" s="27">
        <f t="shared" si="3"/>
        <v>78850</v>
      </c>
      <c r="I14" s="27">
        <f t="shared" si="3"/>
        <v>74555</v>
      </c>
      <c r="J14" s="27">
        <f t="shared" si="3"/>
        <v>235030</v>
      </c>
      <c r="K14" s="27">
        <f>SUM(K8:K13)</f>
        <v>83610</v>
      </c>
      <c r="L14" s="32">
        <f>SUM(L8:L13)</f>
        <v>125909.5</v>
      </c>
      <c r="M14" s="32">
        <f>SUM(M8:M13)</f>
        <v>129590.5</v>
      </c>
      <c r="N14" s="33">
        <f aca="true" t="shared" si="4" ref="N14:S14">SUM(N8:N13)</f>
        <v>339110</v>
      </c>
      <c r="O14" s="32">
        <f>SUM(O8:O13)</f>
        <v>113315</v>
      </c>
      <c r="P14" s="32">
        <f t="shared" si="4"/>
        <v>111478.91</v>
      </c>
      <c r="Q14" s="32">
        <f t="shared" si="4"/>
        <v>69091.09</v>
      </c>
      <c r="R14" s="32">
        <f t="shared" si="4"/>
        <v>293885</v>
      </c>
      <c r="S14" s="33">
        <f t="shared" si="4"/>
        <v>1108560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7" ht="12.75"/>
    <row r="18" ht="12.75"/>
    <row r="19" ht="12.75"/>
    <row r="20" ht="12.75"/>
    <row r="21" ht="12.75"/>
  </sheetData>
  <sheetProtection/>
  <mergeCells count="2"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140625" style="0" customWidth="1"/>
    <col min="2" max="2" width="18.8515625" style="0" customWidth="1"/>
    <col min="3" max="3" width="11.8515625" style="0" customWidth="1"/>
    <col min="4" max="4" width="12.421875" style="0" customWidth="1"/>
    <col min="5" max="5" width="11.57421875" style="0" customWidth="1"/>
    <col min="6" max="6" width="11.7109375" style="0" customWidth="1"/>
    <col min="10" max="10" width="11.57421875" style="0" customWidth="1"/>
    <col min="11" max="11" width="10.421875" style="0" customWidth="1"/>
    <col min="12" max="12" width="13.57421875" style="0" customWidth="1"/>
    <col min="13" max="13" width="16.00390625" style="0" customWidth="1"/>
    <col min="14" max="14" width="11.7109375" style="0" customWidth="1"/>
    <col min="15" max="15" width="10.7109375" style="0" customWidth="1"/>
    <col min="16" max="16" width="14.8515625" style="0" customWidth="1"/>
    <col min="17" max="17" width="15.7109375" style="0" customWidth="1"/>
    <col min="18" max="18" width="11.140625" style="0" customWidth="1"/>
    <col min="19" max="19" width="11.7109375" style="0" customWidth="1"/>
  </cols>
  <sheetData>
    <row r="1" s="28" customFormat="1" ht="12.75">
      <c r="A1" s="28" t="s">
        <v>25</v>
      </c>
    </row>
    <row r="3" spans="1:14" s="3" customFormat="1" ht="12.75" customHeight="1">
      <c r="A3" s="34" t="s">
        <v>1</v>
      </c>
      <c r="B3" s="34"/>
      <c r="C3" s="34"/>
      <c r="D3" s="34"/>
      <c r="E3" s="5"/>
      <c r="F3" s="5"/>
      <c r="L3" s="24"/>
      <c r="M3" s="24"/>
      <c r="N3" s="24"/>
    </row>
    <row r="4" spans="1:14" s="20" customFormat="1" ht="15.75" customHeight="1">
      <c r="A4" s="35" t="s">
        <v>40</v>
      </c>
      <c r="B4" s="35"/>
      <c r="C4" s="35"/>
      <c r="D4" s="35"/>
      <c r="E4" s="19"/>
      <c r="F4" s="19"/>
      <c r="L4" s="25"/>
      <c r="M4" s="25"/>
      <c r="N4" s="25"/>
    </row>
    <row r="5" spans="1:14" s="20" customFormat="1" ht="15.75" customHeight="1">
      <c r="A5" s="19"/>
      <c r="B5" s="19"/>
      <c r="C5" s="19"/>
      <c r="D5" s="19"/>
      <c r="E5" s="19"/>
      <c r="F5" s="19"/>
      <c r="L5" s="25"/>
      <c r="M5" s="25"/>
      <c r="N5" s="25"/>
    </row>
    <row r="6" spans="1:16" s="3" customFormat="1" ht="15.75">
      <c r="A6" s="2"/>
      <c r="B6" s="2"/>
      <c r="C6" s="2"/>
      <c r="D6" s="7"/>
      <c r="E6" s="7"/>
      <c r="F6" s="7"/>
      <c r="L6" s="24"/>
      <c r="M6" s="24"/>
      <c r="N6" s="24"/>
      <c r="P6" s="23"/>
    </row>
    <row r="7" spans="1:34" s="11" customFormat="1" ht="100.5" customHeight="1">
      <c r="A7" s="8" t="s">
        <v>2</v>
      </c>
      <c r="B7" s="8" t="s">
        <v>3</v>
      </c>
      <c r="C7" s="8" t="s">
        <v>11</v>
      </c>
      <c r="D7" s="8" t="s">
        <v>12</v>
      </c>
      <c r="E7" s="8" t="s">
        <v>16</v>
      </c>
      <c r="F7" s="8" t="s">
        <v>13</v>
      </c>
      <c r="G7" s="8" t="s">
        <v>20</v>
      </c>
      <c r="H7" s="8" t="s">
        <v>21</v>
      </c>
      <c r="I7" s="8" t="s">
        <v>22</v>
      </c>
      <c r="J7" s="8" t="s">
        <v>18</v>
      </c>
      <c r="K7" s="8" t="s">
        <v>29</v>
      </c>
      <c r="L7" s="8" t="s">
        <v>41</v>
      </c>
      <c r="M7" s="8" t="s">
        <v>31</v>
      </c>
      <c r="N7" s="8" t="s">
        <v>33</v>
      </c>
      <c r="O7" s="8" t="s">
        <v>32</v>
      </c>
      <c r="P7" s="8" t="s">
        <v>34</v>
      </c>
      <c r="Q7" s="8" t="s">
        <v>35</v>
      </c>
      <c r="R7" s="8" t="s">
        <v>36</v>
      </c>
      <c r="S7" s="8" t="s">
        <v>37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1" customFormat="1" ht="44.25" customHeight="1">
      <c r="A8" s="29">
        <v>1</v>
      </c>
      <c r="B8" s="8" t="s">
        <v>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30">
        <v>15456</v>
      </c>
      <c r="L8" s="31">
        <v>19975</v>
      </c>
      <c r="M8" s="31">
        <v>22087</v>
      </c>
      <c r="N8" s="31">
        <f aca="true" t="shared" si="0" ref="N8:N13">K8+L8+M8</f>
        <v>57518</v>
      </c>
      <c r="O8" s="31">
        <v>18648.43</v>
      </c>
      <c r="P8" s="31">
        <v>18600.03</v>
      </c>
      <c r="Q8" s="31">
        <v>3888.83</v>
      </c>
      <c r="R8" s="31">
        <f aca="true" t="shared" si="1" ref="R8:R13">O8+P8+Q8</f>
        <v>41137.29</v>
      </c>
      <c r="S8" s="31">
        <f aca="true" t="shared" si="2" ref="S8:S13">F8+J8+N8+R8</f>
        <v>98655.29000000001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4" customFormat="1" ht="47.25" customHeight="1">
      <c r="A9" s="21">
        <v>2</v>
      </c>
      <c r="B9" s="15" t="s">
        <v>4</v>
      </c>
      <c r="C9" s="9">
        <v>18876.25</v>
      </c>
      <c r="D9" s="9">
        <v>18266.25</v>
      </c>
      <c r="E9" s="9">
        <v>21262.5</v>
      </c>
      <c r="F9" s="9">
        <f>C9+D9+E9</f>
        <v>58405</v>
      </c>
      <c r="G9" s="14">
        <v>22350</v>
      </c>
      <c r="H9" s="14">
        <v>17230</v>
      </c>
      <c r="I9" s="14">
        <v>25065</v>
      </c>
      <c r="J9" s="14">
        <f>G9+H9+I9</f>
        <v>64645</v>
      </c>
      <c r="K9" s="14">
        <v>23711</v>
      </c>
      <c r="L9" s="31">
        <v>39038</v>
      </c>
      <c r="M9" s="31">
        <v>40271</v>
      </c>
      <c r="N9" s="31">
        <f t="shared" si="0"/>
        <v>103020</v>
      </c>
      <c r="O9" s="31">
        <v>34803.27</v>
      </c>
      <c r="P9" s="31">
        <v>33657.75</v>
      </c>
      <c r="Q9" s="31">
        <v>7037.04</v>
      </c>
      <c r="R9" s="31">
        <f t="shared" si="1"/>
        <v>75498.05999999998</v>
      </c>
      <c r="S9" s="31">
        <f t="shared" si="2"/>
        <v>301568.06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32.25" customHeight="1">
      <c r="A10" s="21">
        <v>3</v>
      </c>
      <c r="B10" s="15" t="s">
        <v>9</v>
      </c>
      <c r="C10" s="9">
        <v>18360</v>
      </c>
      <c r="D10" s="9">
        <v>21640</v>
      </c>
      <c r="E10" s="9">
        <v>19940</v>
      </c>
      <c r="F10" s="9">
        <f>C10+D10+E10</f>
        <v>59940</v>
      </c>
      <c r="G10" s="14">
        <v>22230</v>
      </c>
      <c r="H10" s="14">
        <v>21190</v>
      </c>
      <c r="I10" s="14">
        <v>20990</v>
      </c>
      <c r="J10" s="14">
        <f>G10+H10+I10</f>
        <v>64410</v>
      </c>
      <c r="K10" s="14">
        <v>32943</v>
      </c>
      <c r="L10" s="31">
        <v>36919.5</v>
      </c>
      <c r="M10" s="31">
        <v>41227.5</v>
      </c>
      <c r="N10" s="31">
        <f t="shared" si="0"/>
        <v>111090</v>
      </c>
      <c r="O10" s="31">
        <v>35983.68</v>
      </c>
      <c r="P10" s="31">
        <v>35916.78</v>
      </c>
      <c r="Q10" s="31">
        <v>7509.35</v>
      </c>
      <c r="R10" s="31">
        <f t="shared" si="1"/>
        <v>79409.81</v>
      </c>
      <c r="S10" s="31">
        <f t="shared" si="2"/>
        <v>314849.81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57.75" customHeight="1">
      <c r="A11" s="21">
        <v>4</v>
      </c>
      <c r="B11" s="15" t="s">
        <v>5</v>
      </c>
      <c r="C11" s="9">
        <v>14955</v>
      </c>
      <c r="D11" s="9">
        <v>14550</v>
      </c>
      <c r="E11" s="9">
        <v>14130</v>
      </c>
      <c r="F11" s="9">
        <f>C11+D11+E11</f>
        <v>43635</v>
      </c>
      <c r="G11" s="14">
        <v>16335</v>
      </c>
      <c r="H11" s="14">
        <v>16745</v>
      </c>
      <c r="I11" s="14">
        <v>7125</v>
      </c>
      <c r="J11" s="14">
        <f>G11+H11+I11</f>
        <v>40205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83840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47.25" customHeight="1">
      <c r="A12" s="21">
        <v>5</v>
      </c>
      <c r="B12" s="15" t="s">
        <v>8</v>
      </c>
      <c r="C12" s="9">
        <v>12365</v>
      </c>
      <c r="D12" s="9">
        <v>12435</v>
      </c>
      <c r="E12" s="9">
        <v>12375</v>
      </c>
      <c r="F12" s="9">
        <f>C12+D12+E12</f>
        <v>37175</v>
      </c>
      <c r="G12" s="14">
        <v>13785</v>
      </c>
      <c r="H12" s="14">
        <v>13080</v>
      </c>
      <c r="I12" s="14">
        <v>13020</v>
      </c>
      <c r="J12" s="14">
        <f>G12+H12+I12</f>
        <v>39885</v>
      </c>
      <c r="K12" s="14">
        <v>11500</v>
      </c>
      <c r="L12" s="31">
        <v>29977</v>
      </c>
      <c r="M12" s="31">
        <v>26005</v>
      </c>
      <c r="N12" s="31">
        <f t="shared" si="0"/>
        <v>67482</v>
      </c>
      <c r="O12" s="31">
        <v>21889.61</v>
      </c>
      <c r="P12" s="31">
        <v>21825.44</v>
      </c>
      <c r="Q12" s="31">
        <v>4564.78</v>
      </c>
      <c r="R12" s="31">
        <f t="shared" si="1"/>
        <v>48279.83</v>
      </c>
      <c r="S12" s="31">
        <f t="shared" si="2"/>
        <v>192821.83000000002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77.25" customHeight="1">
      <c r="A13" s="21">
        <v>6</v>
      </c>
      <c r="B13" s="15" t="s">
        <v>7</v>
      </c>
      <c r="C13" s="9">
        <v>14180</v>
      </c>
      <c r="D13" s="9">
        <v>13100</v>
      </c>
      <c r="E13" s="9">
        <v>14100</v>
      </c>
      <c r="F13" s="9">
        <f>C13+D13+E13</f>
        <v>41380</v>
      </c>
      <c r="G13" s="14">
        <v>6925</v>
      </c>
      <c r="H13" s="14">
        <v>10605</v>
      </c>
      <c r="I13" s="14">
        <v>8355</v>
      </c>
      <c r="J13" s="14">
        <f>G13+H13+I13</f>
        <v>25885</v>
      </c>
      <c r="K13" s="14">
        <v>0</v>
      </c>
      <c r="L13" s="31">
        <v>0</v>
      </c>
      <c r="M13" s="31">
        <v>0</v>
      </c>
      <c r="N13" s="31">
        <f t="shared" si="0"/>
        <v>0</v>
      </c>
      <c r="O13" s="31">
        <v>0</v>
      </c>
      <c r="P13" s="31">
        <v>0</v>
      </c>
      <c r="Q13" s="31">
        <v>0</v>
      </c>
      <c r="R13" s="31">
        <f t="shared" si="1"/>
        <v>0</v>
      </c>
      <c r="S13" s="31">
        <f t="shared" si="2"/>
        <v>67265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7" customFormat="1" ht="16.5" customHeight="1">
      <c r="A14" s="10"/>
      <c r="B14" s="13" t="s">
        <v>6</v>
      </c>
      <c r="C14" s="22">
        <f aca="true" t="shared" si="3" ref="C14:J14">SUM(C9:C13)</f>
        <v>78736.25</v>
      </c>
      <c r="D14" s="9">
        <f t="shared" si="3"/>
        <v>79991.25</v>
      </c>
      <c r="E14" s="9">
        <f t="shared" si="3"/>
        <v>81807.5</v>
      </c>
      <c r="F14" s="9">
        <f t="shared" si="3"/>
        <v>240535</v>
      </c>
      <c r="G14" s="27">
        <f t="shared" si="3"/>
        <v>81625</v>
      </c>
      <c r="H14" s="27">
        <f t="shared" si="3"/>
        <v>78850</v>
      </c>
      <c r="I14" s="27">
        <f t="shared" si="3"/>
        <v>74555</v>
      </c>
      <c r="J14" s="27">
        <f t="shared" si="3"/>
        <v>235030</v>
      </c>
      <c r="K14" s="27">
        <f>SUM(K8:K13)</f>
        <v>83610</v>
      </c>
      <c r="L14" s="32">
        <f>SUM(L8:L13)</f>
        <v>125909.5</v>
      </c>
      <c r="M14" s="32">
        <f>SUM(M8:M13)</f>
        <v>129590.5</v>
      </c>
      <c r="N14" s="33">
        <f aca="true" t="shared" si="4" ref="N14:S14">SUM(N8:N13)</f>
        <v>339110</v>
      </c>
      <c r="O14" s="32">
        <f>SUM(O8:O13)</f>
        <v>111324.99</v>
      </c>
      <c r="P14" s="32">
        <f t="shared" si="4"/>
        <v>110000</v>
      </c>
      <c r="Q14" s="32">
        <f t="shared" si="4"/>
        <v>23000</v>
      </c>
      <c r="R14" s="32">
        <f t="shared" si="4"/>
        <v>244324.99</v>
      </c>
      <c r="S14" s="33">
        <f t="shared" si="4"/>
        <v>1058999.99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7" ht="12.75"/>
    <row r="18" ht="12.75"/>
    <row r="19" ht="12.75"/>
    <row r="20" ht="12.75"/>
    <row r="21" ht="12.75"/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A1" sqref="A1:IV12"/>
    </sheetView>
  </sheetViews>
  <sheetFormatPr defaultColWidth="9.140625" defaultRowHeight="12.75"/>
  <cols>
    <col min="2" max="2" width="16.28125" style="0" customWidth="1"/>
    <col min="3" max="3" width="14.8515625" style="0" customWidth="1"/>
    <col min="4" max="4" width="15.00390625" style="0" customWidth="1"/>
    <col min="5" max="5" width="17.28125" style="0" customWidth="1"/>
    <col min="6" max="6" width="14.421875" style="0" customWidth="1"/>
    <col min="10" max="10" width="12.7109375" style="0" customWidth="1"/>
    <col min="12" max="12" width="12.28125" style="0" customWidth="1"/>
    <col min="13" max="13" width="12.7109375" style="0" customWidth="1"/>
    <col min="14" max="14" width="13.8515625" style="0" customWidth="1"/>
    <col min="15" max="15" width="11.8515625" style="0" customWidth="1"/>
    <col min="16" max="16" width="12.140625" style="0" customWidth="1"/>
    <col min="18" max="18" width="13.421875" style="0" customWidth="1"/>
    <col min="19" max="19" width="14.00390625" style="0" customWidth="1"/>
  </cols>
  <sheetData>
    <row r="1" spans="1:14" s="3" customFormat="1" ht="12.75" customHeight="1">
      <c r="A1" s="34" t="s">
        <v>1</v>
      </c>
      <c r="B1" s="34"/>
      <c r="C1" s="34"/>
      <c r="D1" s="34"/>
      <c r="E1" s="5"/>
      <c r="F1" s="5"/>
      <c r="L1" s="24"/>
      <c r="M1" s="24"/>
      <c r="N1" s="24"/>
    </row>
    <row r="2" spans="1:14" s="20" customFormat="1" ht="15.75" customHeight="1">
      <c r="A2" s="35" t="s">
        <v>39</v>
      </c>
      <c r="B2" s="35"/>
      <c r="C2" s="35"/>
      <c r="D2" s="35"/>
      <c r="E2" s="19"/>
      <c r="F2" s="19"/>
      <c r="L2" s="25"/>
      <c r="M2" s="25"/>
      <c r="N2" s="25"/>
    </row>
    <row r="3" spans="1:14" s="20" customFormat="1" ht="15.75" customHeight="1">
      <c r="A3" s="19"/>
      <c r="B3" s="19"/>
      <c r="C3" s="19"/>
      <c r="D3" s="19"/>
      <c r="E3" s="19"/>
      <c r="F3" s="19"/>
      <c r="L3" s="25"/>
      <c r="M3" s="25"/>
      <c r="N3" s="25"/>
    </row>
    <row r="4" spans="1:16" s="3" customFormat="1" ht="15.75">
      <c r="A4" s="2"/>
      <c r="B4" s="2"/>
      <c r="C4" s="2"/>
      <c r="D4" s="7"/>
      <c r="E4" s="7"/>
      <c r="F4" s="7"/>
      <c r="L4" s="24"/>
      <c r="M4" s="24"/>
      <c r="N4" s="24"/>
      <c r="P4" s="23"/>
    </row>
    <row r="5" spans="1:34" s="11" customFormat="1" ht="100.5" customHeight="1">
      <c r="A5" s="8" t="s">
        <v>2</v>
      </c>
      <c r="B5" s="8" t="s">
        <v>3</v>
      </c>
      <c r="C5" s="8" t="s">
        <v>11</v>
      </c>
      <c r="D5" s="8" t="s">
        <v>12</v>
      </c>
      <c r="E5" s="8" t="s">
        <v>16</v>
      </c>
      <c r="F5" s="8" t="s">
        <v>13</v>
      </c>
      <c r="G5" s="8" t="s">
        <v>20</v>
      </c>
      <c r="H5" s="8" t="s">
        <v>21</v>
      </c>
      <c r="I5" s="8" t="s">
        <v>22</v>
      </c>
      <c r="J5" s="8" t="s">
        <v>18</v>
      </c>
      <c r="K5" s="8" t="s">
        <v>29</v>
      </c>
      <c r="L5" s="8" t="s">
        <v>30</v>
      </c>
      <c r="M5" s="8" t="s">
        <v>31</v>
      </c>
      <c r="N5" s="8" t="s">
        <v>33</v>
      </c>
      <c r="O5" s="8" t="s">
        <v>32</v>
      </c>
      <c r="P5" s="8" t="s">
        <v>34</v>
      </c>
      <c r="Q5" s="8" t="s">
        <v>35</v>
      </c>
      <c r="R5" s="8" t="s">
        <v>36</v>
      </c>
      <c r="S5" s="8" t="s">
        <v>37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1" customFormat="1" ht="44.25" customHeight="1">
      <c r="A6" s="29">
        <v>1</v>
      </c>
      <c r="B6" s="8" t="s">
        <v>28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/>
      <c r="K6" s="30">
        <v>15456</v>
      </c>
      <c r="L6" s="31">
        <v>19975</v>
      </c>
      <c r="M6" s="31">
        <v>22135.4</v>
      </c>
      <c r="N6" s="31">
        <f aca="true" t="shared" si="0" ref="N6:N11">K6+L6+M6</f>
        <v>57566.4</v>
      </c>
      <c r="O6" s="31">
        <v>18600.03</v>
      </c>
      <c r="P6" s="31">
        <v>18600.03</v>
      </c>
      <c r="Q6" s="31">
        <v>3888.83</v>
      </c>
      <c r="R6" s="31">
        <f aca="true" t="shared" si="1" ref="R6:R11">O6+P6+Q6</f>
        <v>41088.89</v>
      </c>
      <c r="S6" s="31">
        <f aca="true" t="shared" si="2" ref="S6:S11">F6+J6+N6+R6</f>
        <v>98655.29000000001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4" customFormat="1" ht="47.25" customHeight="1">
      <c r="A7" s="21">
        <v>2</v>
      </c>
      <c r="B7" s="15" t="s">
        <v>4</v>
      </c>
      <c r="C7" s="9">
        <v>18876.25</v>
      </c>
      <c r="D7" s="9">
        <v>18266.25</v>
      </c>
      <c r="E7" s="9">
        <v>21262.5</v>
      </c>
      <c r="F7" s="9">
        <f>C7+D7+E7</f>
        <v>58405</v>
      </c>
      <c r="G7" s="14">
        <v>22350</v>
      </c>
      <c r="H7" s="14">
        <v>17230</v>
      </c>
      <c r="I7" s="14">
        <v>25065</v>
      </c>
      <c r="J7" s="14">
        <f>G7+H7+I7</f>
        <v>64645</v>
      </c>
      <c r="K7" s="14">
        <v>23711</v>
      </c>
      <c r="L7" s="31">
        <v>39038</v>
      </c>
      <c r="M7" s="31">
        <v>41416.52</v>
      </c>
      <c r="N7" s="31">
        <f t="shared" si="0"/>
        <v>104165.51999999999</v>
      </c>
      <c r="O7" s="31">
        <v>33657.75</v>
      </c>
      <c r="P7" s="31">
        <v>33657.75</v>
      </c>
      <c r="Q7" s="31">
        <v>7037.04</v>
      </c>
      <c r="R7" s="31">
        <f t="shared" si="1"/>
        <v>74352.54</v>
      </c>
      <c r="S7" s="31">
        <f t="shared" si="2"/>
        <v>301568.06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4" customFormat="1" ht="32.25" customHeight="1">
      <c r="A8" s="21">
        <v>3</v>
      </c>
      <c r="B8" s="15" t="s">
        <v>9</v>
      </c>
      <c r="C8" s="9">
        <v>18360</v>
      </c>
      <c r="D8" s="9">
        <v>21640</v>
      </c>
      <c r="E8" s="9">
        <v>19940</v>
      </c>
      <c r="F8" s="9">
        <f>C8+D8+E8</f>
        <v>59940</v>
      </c>
      <c r="G8" s="14">
        <v>22230</v>
      </c>
      <c r="H8" s="14">
        <v>21190</v>
      </c>
      <c r="I8" s="14">
        <v>20990</v>
      </c>
      <c r="J8" s="14">
        <f>G8+H8+I8</f>
        <v>64410</v>
      </c>
      <c r="K8" s="14">
        <v>32943</v>
      </c>
      <c r="L8" s="31">
        <v>36919.5</v>
      </c>
      <c r="M8" s="31">
        <v>41294.4</v>
      </c>
      <c r="N8" s="31">
        <f t="shared" si="0"/>
        <v>111156.9</v>
      </c>
      <c r="O8" s="31">
        <v>35916.78</v>
      </c>
      <c r="P8" s="31">
        <v>35916.78</v>
      </c>
      <c r="Q8" s="31">
        <v>7509.35</v>
      </c>
      <c r="R8" s="31">
        <f t="shared" si="1"/>
        <v>79342.91</v>
      </c>
      <c r="S8" s="31">
        <f t="shared" si="2"/>
        <v>314849.81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4" customFormat="1" ht="57.75" customHeight="1">
      <c r="A9" s="21">
        <v>4</v>
      </c>
      <c r="B9" s="15" t="s">
        <v>5</v>
      </c>
      <c r="C9" s="9">
        <v>14955</v>
      </c>
      <c r="D9" s="9">
        <v>14550</v>
      </c>
      <c r="E9" s="9">
        <v>14130</v>
      </c>
      <c r="F9" s="9">
        <f>C9+D9+E9</f>
        <v>43635</v>
      </c>
      <c r="G9" s="14">
        <v>16335</v>
      </c>
      <c r="H9" s="14">
        <v>16745</v>
      </c>
      <c r="I9" s="14">
        <v>7125</v>
      </c>
      <c r="J9" s="14">
        <f>G9+H9+I9</f>
        <v>40205</v>
      </c>
      <c r="K9" s="14">
        <v>0</v>
      </c>
      <c r="L9" s="31">
        <v>0</v>
      </c>
      <c r="M9" s="31">
        <v>0</v>
      </c>
      <c r="N9" s="31">
        <f t="shared" si="0"/>
        <v>0</v>
      </c>
      <c r="O9" s="31">
        <v>0</v>
      </c>
      <c r="P9" s="31">
        <v>0</v>
      </c>
      <c r="Q9" s="31">
        <v>0</v>
      </c>
      <c r="R9" s="31">
        <f t="shared" si="1"/>
        <v>0</v>
      </c>
      <c r="S9" s="31">
        <f t="shared" si="2"/>
        <v>83840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47.25" customHeight="1">
      <c r="A10" s="21">
        <v>5</v>
      </c>
      <c r="B10" s="15" t="s">
        <v>8</v>
      </c>
      <c r="C10" s="9">
        <v>12365</v>
      </c>
      <c r="D10" s="9">
        <v>12435</v>
      </c>
      <c r="E10" s="9">
        <v>12375</v>
      </c>
      <c r="F10" s="9">
        <f>C10+D10+E10</f>
        <v>37175</v>
      </c>
      <c r="G10" s="14">
        <v>13785</v>
      </c>
      <c r="H10" s="14">
        <v>13080</v>
      </c>
      <c r="I10" s="14">
        <v>13020</v>
      </c>
      <c r="J10" s="14">
        <f>G10+H10+I10</f>
        <v>39885</v>
      </c>
      <c r="K10" s="14">
        <v>11500</v>
      </c>
      <c r="L10" s="31">
        <v>29977</v>
      </c>
      <c r="M10" s="31">
        <v>26069.17</v>
      </c>
      <c r="N10" s="31">
        <f t="shared" si="0"/>
        <v>67546.17</v>
      </c>
      <c r="O10" s="31">
        <v>21825.44</v>
      </c>
      <c r="P10" s="31">
        <v>21825.44</v>
      </c>
      <c r="Q10" s="31">
        <v>4564.78</v>
      </c>
      <c r="R10" s="31">
        <f t="shared" si="1"/>
        <v>48215.659999999996</v>
      </c>
      <c r="S10" s="31">
        <f t="shared" si="2"/>
        <v>192821.83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77.25" customHeight="1">
      <c r="A11" s="21">
        <v>6</v>
      </c>
      <c r="B11" s="15" t="s">
        <v>7</v>
      </c>
      <c r="C11" s="9">
        <v>14180</v>
      </c>
      <c r="D11" s="9">
        <v>13100</v>
      </c>
      <c r="E11" s="9">
        <v>14100</v>
      </c>
      <c r="F11" s="9">
        <f>C11+D11+E11</f>
        <v>41380</v>
      </c>
      <c r="G11" s="14">
        <v>6925</v>
      </c>
      <c r="H11" s="14">
        <v>10605</v>
      </c>
      <c r="I11" s="14">
        <v>8355</v>
      </c>
      <c r="J11" s="14">
        <f>G11+H11+I11</f>
        <v>25885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67265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16.5" customHeight="1">
      <c r="A12" s="10"/>
      <c r="B12" s="13" t="s">
        <v>6</v>
      </c>
      <c r="C12" s="22">
        <f aca="true" t="shared" si="3" ref="C12:J12">SUM(C7:C11)</f>
        <v>78736.25</v>
      </c>
      <c r="D12" s="9">
        <f t="shared" si="3"/>
        <v>79991.25</v>
      </c>
      <c r="E12" s="9">
        <f t="shared" si="3"/>
        <v>81807.5</v>
      </c>
      <c r="F12" s="9">
        <f t="shared" si="3"/>
        <v>240535</v>
      </c>
      <c r="G12" s="27">
        <f t="shared" si="3"/>
        <v>81625</v>
      </c>
      <c r="H12" s="27">
        <f t="shared" si="3"/>
        <v>78850</v>
      </c>
      <c r="I12" s="27">
        <f t="shared" si="3"/>
        <v>74555</v>
      </c>
      <c r="J12" s="27">
        <f t="shared" si="3"/>
        <v>235030</v>
      </c>
      <c r="K12" s="27">
        <f>SUM(K6:K11)</f>
        <v>83610</v>
      </c>
      <c r="L12" s="32">
        <f>SUM(L6:L11)</f>
        <v>125909.5</v>
      </c>
      <c r="M12" s="32">
        <f aca="true" t="shared" si="4" ref="M12:S12">SUM(M6:M11)</f>
        <v>130915.49</v>
      </c>
      <c r="N12" s="33">
        <f t="shared" si="4"/>
        <v>340434.98999999993</v>
      </c>
      <c r="O12" s="32">
        <f t="shared" si="4"/>
        <v>110000</v>
      </c>
      <c r="P12" s="32">
        <f t="shared" si="4"/>
        <v>110000</v>
      </c>
      <c r="Q12" s="32">
        <f t="shared" si="4"/>
        <v>23000</v>
      </c>
      <c r="R12" s="32">
        <f t="shared" si="4"/>
        <v>243000</v>
      </c>
      <c r="S12" s="33">
        <f t="shared" si="4"/>
        <v>1058999.9899999998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A1" sqref="A1:IV14"/>
    </sheetView>
  </sheetViews>
  <sheetFormatPr defaultColWidth="9.140625" defaultRowHeight="12.75"/>
  <cols>
    <col min="1" max="1" width="6.421875" style="0" customWidth="1"/>
    <col min="2" max="2" width="23.7109375" style="0" customWidth="1"/>
    <col min="3" max="3" width="10.7109375" style="0" customWidth="1"/>
    <col min="4" max="4" width="11.8515625" style="0" customWidth="1"/>
    <col min="5" max="5" width="13.140625" style="0" customWidth="1"/>
    <col min="6" max="6" width="11.57421875" style="0" customWidth="1"/>
    <col min="7" max="7" width="11.00390625" style="0" customWidth="1"/>
    <col min="10" max="10" width="10.7109375" style="0" customWidth="1"/>
    <col min="12" max="12" width="10.7109375" style="0" customWidth="1"/>
    <col min="13" max="13" width="11.00390625" style="0" customWidth="1"/>
    <col min="14" max="14" width="11.140625" style="0" customWidth="1"/>
    <col min="15" max="15" width="10.8515625" style="0" customWidth="1"/>
    <col min="16" max="16" width="10.00390625" style="0" customWidth="1"/>
    <col min="18" max="18" width="11.421875" style="0" customWidth="1"/>
    <col min="19" max="19" width="12.00390625" style="0" customWidth="1"/>
  </cols>
  <sheetData>
    <row r="1" spans="1:14" s="3" customFormat="1" ht="12.75" customHeight="1">
      <c r="A1" s="34" t="s">
        <v>1</v>
      </c>
      <c r="B1" s="34"/>
      <c r="C1" s="34"/>
      <c r="D1" s="34"/>
      <c r="E1" s="5"/>
      <c r="F1" s="5"/>
      <c r="L1" s="24"/>
      <c r="M1" s="24"/>
      <c r="N1" s="24"/>
    </row>
    <row r="2" spans="1:14" s="20" customFormat="1" ht="15.75" customHeight="1">
      <c r="A2" s="35" t="s">
        <v>38</v>
      </c>
      <c r="B2" s="35"/>
      <c r="C2" s="35"/>
      <c r="D2" s="35"/>
      <c r="E2" s="19"/>
      <c r="F2" s="19"/>
      <c r="L2" s="25"/>
      <c r="M2" s="25"/>
      <c r="N2" s="25"/>
    </row>
    <row r="3" spans="1:14" s="20" customFormat="1" ht="15.75" customHeight="1">
      <c r="A3" s="19"/>
      <c r="B3" s="19"/>
      <c r="C3" s="19"/>
      <c r="D3" s="19"/>
      <c r="E3" s="19"/>
      <c r="F3" s="19"/>
      <c r="L3" s="25"/>
      <c r="M3" s="25"/>
      <c r="N3" s="25"/>
    </row>
    <row r="4" spans="1:16" s="3" customFormat="1" ht="15.75">
      <c r="A4" s="2"/>
      <c r="B4" s="2"/>
      <c r="C4" s="2"/>
      <c r="D4" s="7"/>
      <c r="E4" s="7"/>
      <c r="F4" s="7"/>
      <c r="L4" s="24"/>
      <c r="M4" s="24"/>
      <c r="N4" s="24"/>
      <c r="P4" s="23"/>
    </row>
    <row r="5" spans="1:34" s="11" customFormat="1" ht="100.5" customHeight="1">
      <c r="A5" s="8" t="s">
        <v>2</v>
      </c>
      <c r="B5" s="8" t="s">
        <v>3</v>
      </c>
      <c r="C5" s="8" t="s">
        <v>11</v>
      </c>
      <c r="D5" s="8" t="s">
        <v>12</v>
      </c>
      <c r="E5" s="8" t="s">
        <v>16</v>
      </c>
      <c r="F5" s="8" t="s">
        <v>13</v>
      </c>
      <c r="G5" s="8" t="s">
        <v>20</v>
      </c>
      <c r="H5" s="8" t="s">
        <v>21</v>
      </c>
      <c r="I5" s="8" t="s">
        <v>22</v>
      </c>
      <c r="J5" s="8" t="s">
        <v>18</v>
      </c>
      <c r="K5" s="8" t="s">
        <v>29</v>
      </c>
      <c r="L5" s="8" t="s">
        <v>30</v>
      </c>
      <c r="M5" s="8" t="s">
        <v>31</v>
      </c>
      <c r="N5" s="8" t="s">
        <v>33</v>
      </c>
      <c r="O5" s="8" t="s">
        <v>32</v>
      </c>
      <c r="P5" s="8" t="s">
        <v>34</v>
      </c>
      <c r="Q5" s="8" t="s">
        <v>35</v>
      </c>
      <c r="R5" s="8" t="s">
        <v>36</v>
      </c>
      <c r="S5" s="8" t="s">
        <v>37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1" customFormat="1" ht="44.25" customHeight="1">
      <c r="A6" s="29">
        <v>1</v>
      </c>
      <c r="B6" s="8" t="s">
        <v>28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/>
      <c r="K6" s="30">
        <v>15456</v>
      </c>
      <c r="L6" s="31">
        <v>19976.23</v>
      </c>
      <c r="M6" s="31">
        <v>22134.17</v>
      </c>
      <c r="N6" s="31">
        <f aca="true" t="shared" si="0" ref="N6:N11">K6+L6+M6</f>
        <v>57566.399999999994</v>
      </c>
      <c r="O6" s="31">
        <v>18600.03</v>
      </c>
      <c r="P6" s="31">
        <v>18600.03</v>
      </c>
      <c r="Q6" s="31">
        <v>3888.83</v>
      </c>
      <c r="R6" s="31">
        <f aca="true" t="shared" si="1" ref="R6:R11">O6+P6+Q6</f>
        <v>41088.89</v>
      </c>
      <c r="S6" s="31">
        <f aca="true" t="shared" si="2" ref="S6:S11">F6+J6+N6+R6</f>
        <v>98655.29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4" customFormat="1" ht="47.25" customHeight="1">
      <c r="A7" s="21">
        <v>2</v>
      </c>
      <c r="B7" s="15" t="s">
        <v>4</v>
      </c>
      <c r="C7" s="9">
        <v>18876.25</v>
      </c>
      <c r="D7" s="9">
        <v>18266.25</v>
      </c>
      <c r="E7" s="9">
        <v>21262.5</v>
      </c>
      <c r="F7" s="9">
        <f>C7+D7+E7</f>
        <v>58405</v>
      </c>
      <c r="G7" s="14">
        <v>22350</v>
      </c>
      <c r="H7" s="14">
        <v>17230</v>
      </c>
      <c r="I7" s="14">
        <v>25065</v>
      </c>
      <c r="J7" s="14">
        <f>G7+H7+I7</f>
        <v>64645</v>
      </c>
      <c r="K7" s="14">
        <v>23711</v>
      </c>
      <c r="L7" s="31">
        <v>40401.56</v>
      </c>
      <c r="M7" s="31">
        <v>40052.96</v>
      </c>
      <c r="N7" s="31">
        <f t="shared" si="0"/>
        <v>104165.51999999999</v>
      </c>
      <c r="O7" s="31">
        <v>33657.75</v>
      </c>
      <c r="P7" s="31">
        <v>33657.75</v>
      </c>
      <c r="Q7" s="31">
        <v>7037.04</v>
      </c>
      <c r="R7" s="31">
        <f t="shared" si="1"/>
        <v>74352.54</v>
      </c>
      <c r="S7" s="31">
        <f t="shared" si="2"/>
        <v>301568.06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4" customFormat="1" ht="32.25" customHeight="1">
      <c r="A8" s="21">
        <v>3</v>
      </c>
      <c r="B8" s="15" t="s">
        <v>9</v>
      </c>
      <c r="C8" s="9">
        <v>18360</v>
      </c>
      <c r="D8" s="9">
        <v>21640</v>
      </c>
      <c r="E8" s="9">
        <v>19940</v>
      </c>
      <c r="F8" s="9">
        <f>C8+D8+E8</f>
        <v>59940</v>
      </c>
      <c r="G8" s="14">
        <v>22230</v>
      </c>
      <c r="H8" s="14">
        <v>21190</v>
      </c>
      <c r="I8" s="14">
        <v>20990</v>
      </c>
      <c r="J8" s="14">
        <f>G8+H8+I8</f>
        <v>64410</v>
      </c>
      <c r="K8" s="14">
        <v>32943</v>
      </c>
      <c r="L8" s="31">
        <v>35472.67</v>
      </c>
      <c r="M8" s="31">
        <v>42741.23</v>
      </c>
      <c r="N8" s="31">
        <f t="shared" si="0"/>
        <v>111156.9</v>
      </c>
      <c r="O8" s="31">
        <v>35916.78</v>
      </c>
      <c r="P8" s="31">
        <v>35916.78</v>
      </c>
      <c r="Q8" s="31">
        <v>7509.35</v>
      </c>
      <c r="R8" s="31">
        <f t="shared" si="1"/>
        <v>79342.91</v>
      </c>
      <c r="S8" s="31">
        <f t="shared" si="2"/>
        <v>314849.81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4" customFormat="1" ht="57.75" customHeight="1">
      <c r="A9" s="21">
        <v>4</v>
      </c>
      <c r="B9" s="15" t="s">
        <v>5</v>
      </c>
      <c r="C9" s="9">
        <v>14955</v>
      </c>
      <c r="D9" s="9">
        <v>14550</v>
      </c>
      <c r="E9" s="9">
        <v>14130</v>
      </c>
      <c r="F9" s="9">
        <f>C9+D9+E9</f>
        <v>43635</v>
      </c>
      <c r="G9" s="14">
        <v>16335</v>
      </c>
      <c r="H9" s="14">
        <v>16745</v>
      </c>
      <c r="I9" s="14">
        <v>7125</v>
      </c>
      <c r="J9" s="14">
        <f>G9+H9+I9</f>
        <v>40205</v>
      </c>
      <c r="K9" s="14">
        <v>0</v>
      </c>
      <c r="L9" s="31">
        <v>0</v>
      </c>
      <c r="M9" s="31">
        <v>0</v>
      </c>
      <c r="N9" s="31">
        <f t="shared" si="0"/>
        <v>0</v>
      </c>
      <c r="O9" s="31">
        <v>0</v>
      </c>
      <c r="P9" s="31">
        <v>0</v>
      </c>
      <c r="Q9" s="31">
        <v>0</v>
      </c>
      <c r="R9" s="31">
        <f t="shared" si="1"/>
        <v>0</v>
      </c>
      <c r="S9" s="31">
        <f t="shared" si="2"/>
        <v>83840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47.25" customHeight="1">
      <c r="A10" s="21">
        <v>5</v>
      </c>
      <c r="B10" s="15" t="s">
        <v>8</v>
      </c>
      <c r="C10" s="9">
        <v>12365</v>
      </c>
      <c r="D10" s="9">
        <v>12435</v>
      </c>
      <c r="E10" s="9">
        <v>12375</v>
      </c>
      <c r="F10" s="9">
        <f>C10+D10+E10</f>
        <v>37175</v>
      </c>
      <c r="G10" s="14">
        <v>13785</v>
      </c>
      <c r="H10" s="14">
        <v>13080</v>
      </c>
      <c r="I10" s="14">
        <v>13020</v>
      </c>
      <c r="J10" s="14">
        <f>G10+H10+I10</f>
        <v>39885</v>
      </c>
      <c r="K10" s="14">
        <v>11500</v>
      </c>
      <c r="L10" s="31">
        <v>30074.53</v>
      </c>
      <c r="M10" s="31">
        <v>25971.64</v>
      </c>
      <c r="N10" s="31">
        <f t="shared" si="0"/>
        <v>67546.17</v>
      </c>
      <c r="O10" s="31">
        <v>21825.44</v>
      </c>
      <c r="P10" s="31">
        <v>21825.44</v>
      </c>
      <c r="Q10" s="31">
        <v>4564.78</v>
      </c>
      <c r="R10" s="31">
        <f t="shared" si="1"/>
        <v>48215.659999999996</v>
      </c>
      <c r="S10" s="31">
        <f t="shared" si="2"/>
        <v>192821.83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77.25" customHeight="1">
      <c r="A11" s="21">
        <v>6</v>
      </c>
      <c r="B11" s="15" t="s">
        <v>7</v>
      </c>
      <c r="C11" s="9">
        <v>14180</v>
      </c>
      <c r="D11" s="9">
        <v>13100</v>
      </c>
      <c r="E11" s="9">
        <v>14100</v>
      </c>
      <c r="F11" s="9">
        <f>C11+D11+E11</f>
        <v>41380</v>
      </c>
      <c r="G11" s="14">
        <v>6925</v>
      </c>
      <c r="H11" s="14">
        <v>10605</v>
      </c>
      <c r="I11" s="14">
        <v>8355</v>
      </c>
      <c r="J11" s="14">
        <f>G11+H11+I11</f>
        <v>25885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67265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16.5" customHeight="1">
      <c r="A12" s="10"/>
      <c r="B12" s="13" t="s">
        <v>6</v>
      </c>
      <c r="C12" s="22">
        <f aca="true" t="shared" si="3" ref="C12:J12">SUM(C7:C11)</f>
        <v>78736.25</v>
      </c>
      <c r="D12" s="9">
        <f t="shared" si="3"/>
        <v>79991.25</v>
      </c>
      <c r="E12" s="9">
        <f t="shared" si="3"/>
        <v>81807.5</v>
      </c>
      <c r="F12" s="9">
        <f t="shared" si="3"/>
        <v>240535</v>
      </c>
      <c r="G12" s="27">
        <f t="shared" si="3"/>
        <v>81625</v>
      </c>
      <c r="H12" s="27">
        <f t="shared" si="3"/>
        <v>78850</v>
      </c>
      <c r="I12" s="27">
        <f t="shared" si="3"/>
        <v>74555</v>
      </c>
      <c r="J12" s="27">
        <f t="shared" si="3"/>
        <v>235030</v>
      </c>
      <c r="K12" s="27">
        <f>SUM(K6:K11)</f>
        <v>83610</v>
      </c>
      <c r="L12" s="32">
        <f>SUM(L6:L11)</f>
        <v>125924.98999999999</v>
      </c>
      <c r="M12" s="32">
        <f aca="true" t="shared" si="4" ref="M12:S12">SUM(M6:M11)</f>
        <v>130900</v>
      </c>
      <c r="N12" s="33">
        <f t="shared" si="4"/>
        <v>340434.98999999993</v>
      </c>
      <c r="O12" s="32">
        <f t="shared" si="4"/>
        <v>110000</v>
      </c>
      <c r="P12" s="32">
        <f t="shared" si="4"/>
        <v>110000</v>
      </c>
      <c r="Q12" s="32">
        <f t="shared" si="4"/>
        <v>23000</v>
      </c>
      <c r="R12" s="32">
        <f t="shared" si="4"/>
        <v>243000</v>
      </c>
      <c r="S12" s="33">
        <f t="shared" si="4"/>
        <v>1058999.9899999998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4">
      <selection activeCell="A4" sqref="A4:IV16"/>
    </sheetView>
  </sheetViews>
  <sheetFormatPr defaultColWidth="9.140625" defaultRowHeight="12.75"/>
  <cols>
    <col min="2" max="2" width="29.57421875" style="0" customWidth="1"/>
    <col min="3" max="3" width="14.00390625" style="0" customWidth="1"/>
    <col min="4" max="4" width="13.8515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2.140625" style="0" customWidth="1"/>
    <col min="10" max="10" width="12.00390625" style="0" customWidth="1"/>
    <col min="11" max="11" width="10.7109375" style="0" customWidth="1"/>
    <col min="12" max="12" width="9.8515625" style="0" customWidth="1"/>
    <col min="13" max="13" width="16.28125" style="0" customWidth="1"/>
    <col min="14" max="14" width="10.140625" style="0" bestFit="1" customWidth="1"/>
    <col min="15" max="15" width="16.421875" style="0" customWidth="1"/>
    <col min="16" max="16" width="16.28125" style="0" customWidth="1"/>
    <col min="17" max="17" width="15.8515625" style="0" customWidth="1"/>
    <col min="18" max="18" width="9.57421875" style="0" bestFit="1" customWidth="1"/>
    <col min="19" max="19" width="11.140625" style="0" customWidth="1"/>
  </cols>
  <sheetData>
    <row r="1" spans="1:14" s="3" customFormat="1" ht="12.75" customHeight="1">
      <c r="A1" s="1"/>
      <c r="B1" s="1"/>
      <c r="C1" s="1"/>
      <c r="D1" s="4"/>
      <c r="E1" s="4"/>
      <c r="F1" s="4"/>
      <c r="L1" s="24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L2" s="24"/>
      <c r="M2" s="24"/>
      <c r="N2" s="24"/>
    </row>
    <row r="3" spans="1:14" s="3" customFormat="1" ht="12.75" customHeight="1">
      <c r="A3" s="5"/>
      <c r="B3" s="6"/>
      <c r="C3" s="6"/>
      <c r="D3" s="4"/>
      <c r="E3" s="4"/>
      <c r="F3" s="4"/>
      <c r="L3" s="24"/>
      <c r="M3" s="24"/>
      <c r="N3" s="24"/>
    </row>
    <row r="4" spans="1:14" s="3" customFormat="1" ht="12.75" customHeight="1">
      <c r="A4" s="34" t="s">
        <v>1</v>
      </c>
      <c r="B4" s="34"/>
      <c r="C4" s="34"/>
      <c r="D4" s="34"/>
      <c r="E4" s="5"/>
      <c r="F4" s="5"/>
      <c r="L4" s="24"/>
      <c r="M4" s="24"/>
      <c r="N4" s="24"/>
    </row>
    <row r="5" spans="1:14" s="20" customFormat="1" ht="15.75" customHeight="1">
      <c r="A5" s="35" t="s">
        <v>27</v>
      </c>
      <c r="B5" s="35"/>
      <c r="C5" s="35"/>
      <c r="D5" s="35"/>
      <c r="E5" s="19"/>
      <c r="F5" s="19"/>
      <c r="L5" s="25"/>
      <c r="M5" s="25"/>
      <c r="N5" s="25"/>
    </row>
    <row r="6" spans="1:14" s="20" customFormat="1" ht="15.75" customHeight="1">
      <c r="A6" s="19"/>
      <c r="B6" s="19"/>
      <c r="C6" s="19"/>
      <c r="D6" s="19"/>
      <c r="E6" s="19"/>
      <c r="F6" s="19"/>
      <c r="L6" s="25"/>
      <c r="M6" s="25"/>
      <c r="N6" s="25"/>
    </row>
    <row r="7" spans="1:16" s="3" customFormat="1" ht="15.75">
      <c r="A7" s="2"/>
      <c r="B7" s="2"/>
      <c r="C7" s="2"/>
      <c r="D7" s="7"/>
      <c r="E7" s="7"/>
      <c r="F7" s="7"/>
      <c r="L7" s="24"/>
      <c r="M7" s="24"/>
      <c r="N7" s="24"/>
      <c r="P7" s="23"/>
    </row>
    <row r="8" spans="1:34" s="11" customFormat="1" ht="100.5" customHeight="1">
      <c r="A8" s="8" t="s">
        <v>2</v>
      </c>
      <c r="B8" s="8" t="s">
        <v>3</v>
      </c>
      <c r="C8" s="8" t="s">
        <v>11</v>
      </c>
      <c r="D8" s="8" t="s">
        <v>12</v>
      </c>
      <c r="E8" s="8" t="s">
        <v>16</v>
      </c>
      <c r="F8" s="8" t="s">
        <v>13</v>
      </c>
      <c r="G8" s="8" t="s">
        <v>20</v>
      </c>
      <c r="H8" s="8" t="s">
        <v>21</v>
      </c>
      <c r="I8" s="8" t="s">
        <v>22</v>
      </c>
      <c r="J8" s="8" t="s">
        <v>18</v>
      </c>
      <c r="K8" s="8" t="s">
        <v>29</v>
      </c>
      <c r="L8" s="8" t="s">
        <v>30</v>
      </c>
      <c r="M8" s="8" t="s">
        <v>31</v>
      </c>
      <c r="N8" s="8" t="s">
        <v>33</v>
      </c>
      <c r="O8" s="8" t="s">
        <v>32</v>
      </c>
      <c r="P8" s="8" t="s">
        <v>34</v>
      </c>
      <c r="Q8" s="8" t="s">
        <v>35</v>
      </c>
      <c r="R8" s="8" t="s">
        <v>36</v>
      </c>
      <c r="S8" s="8" t="s">
        <v>37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1" customFormat="1" ht="44.25" customHeight="1">
      <c r="A9" s="29">
        <v>1</v>
      </c>
      <c r="B9" s="8" t="s">
        <v>28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30">
        <v>18600.03</v>
      </c>
      <c r="L9" s="31">
        <v>15065.89</v>
      </c>
      <c r="M9" s="31">
        <v>22134.17</v>
      </c>
      <c r="N9" s="31">
        <f aca="true" t="shared" si="0" ref="N9:N14">K9+L9+M9</f>
        <v>55800.09</v>
      </c>
      <c r="O9" s="31">
        <v>18600.03</v>
      </c>
      <c r="P9" s="31">
        <v>18600.03</v>
      </c>
      <c r="Q9" s="31">
        <v>3888.83</v>
      </c>
      <c r="R9" s="31">
        <f aca="true" t="shared" si="1" ref="R9:R14">O9+P9+Q9</f>
        <v>41088.89</v>
      </c>
      <c r="S9" s="31">
        <f aca="true" t="shared" si="2" ref="S9:S14">F9+J9+N9+R9</f>
        <v>96888.98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2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17230</v>
      </c>
      <c r="I10" s="14">
        <v>25702.07</v>
      </c>
      <c r="J10" s="14">
        <f>G10+H10+I10</f>
        <v>65282.07</v>
      </c>
      <c r="K10" s="14">
        <v>33657.75</v>
      </c>
      <c r="L10" s="31">
        <v>27262.53</v>
      </c>
      <c r="M10" s="31">
        <v>40052.96</v>
      </c>
      <c r="N10" s="31">
        <f t="shared" si="0"/>
        <v>100973.23999999999</v>
      </c>
      <c r="O10" s="31">
        <v>33657.75</v>
      </c>
      <c r="P10" s="31">
        <v>33657.75</v>
      </c>
      <c r="Q10" s="31">
        <v>7037.04</v>
      </c>
      <c r="R10" s="31">
        <f t="shared" si="1"/>
        <v>74352.54</v>
      </c>
      <c r="S10" s="31">
        <f t="shared" si="2"/>
        <v>299012.85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3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21190</v>
      </c>
      <c r="I11" s="14">
        <v>21187.91</v>
      </c>
      <c r="J11" s="14">
        <f>G11+H11+I11</f>
        <v>64607.91</v>
      </c>
      <c r="K11" s="14">
        <v>35916.78</v>
      </c>
      <c r="L11" s="31">
        <v>29092.34</v>
      </c>
      <c r="M11" s="31">
        <v>42741.23</v>
      </c>
      <c r="N11" s="31">
        <f t="shared" si="0"/>
        <v>107750.35</v>
      </c>
      <c r="O11" s="31">
        <v>35916.78</v>
      </c>
      <c r="P11" s="31">
        <v>35916.78</v>
      </c>
      <c r="Q11" s="31">
        <v>7509.35</v>
      </c>
      <c r="R11" s="31">
        <f t="shared" si="1"/>
        <v>79342.91</v>
      </c>
      <c r="S11" s="31">
        <f t="shared" si="2"/>
        <v>311641.17000000004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4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16745</v>
      </c>
      <c r="I12" s="14">
        <v>14324.02</v>
      </c>
      <c r="J12" s="14">
        <f>G12+H12+I12</f>
        <v>47404.020000000004</v>
      </c>
      <c r="K12" s="14">
        <v>0</v>
      </c>
      <c r="L12" s="31">
        <v>0</v>
      </c>
      <c r="M12" s="31">
        <v>0</v>
      </c>
      <c r="N12" s="31">
        <f t="shared" si="0"/>
        <v>0</v>
      </c>
      <c r="O12" s="31">
        <v>0</v>
      </c>
      <c r="P12" s="31">
        <v>0</v>
      </c>
      <c r="Q12" s="31">
        <v>0</v>
      </c>
      <c r="R12" s="31">
        <f t="shared" si="1"/>
        <v>0</v>
      </c>
      <c r="S12" s="31">
        <f t="shared" si="2"/>
        <v>91039.02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5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13080</v>
      </c>
      <c r="I13" s="14">
        <v>13144.54</v>
      </c>
      <c r="J13" s="14">
        <f>G13+H13+I13</f>
        <v>40009.54</v>
      </c>
      <c r="K13" s="14">
        <v>21825.44</v>
      </c>
      <c r="L13" s="31">
        <v>17679.24</v>
      </c>
      <c r="M13" s="31">
        <v>25971.64</v>
      </c>
      <c r="N13" s="31">
        <f t="shared" si="0"/>
        <v>65476.32</v>
      </c>
      <c r="O13" s="31">
        <v>21825.44</v>
      </c>
      <c r="P13" s="31">
        <v>21825.44</v>
      </c>
      <c r="Q13" s="31">
        <v>4564.78</v>
      </c>
      <c r="R13" s="31">
        <f t="shared" si="1"/>
        <v>48215.659999999996</v>
      </c>
      <c r="S13" s="31">
        <f t="shared" si="2"/>
        <v>190876.52000000002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6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10605</v>
      </c>
      <c r="I14" s="14">
        <v>10631.46</v>
      </c>
      <c r="J14" s="14">
        <f>G14+H14+I14</f>
        <v>28161.46</v>
      </c>
      <c r="K14" s="14">
        <v>0</v>
      </c>
      <c r="L14" s="31">
        <v>0</v>
      </c>
      <c r="M14" s="31">
        <v>0</v>
      </c>
      <c r="N14" s="31">
        <f t="shared" si="0"/>
        <v>0</v>
      </c>
      <c r="O14" s="31">
        <v>0</v>
      </c>
      <c r="P14" s="31">
        <v>0</v>
      </c>
      <c r="Q14" s="31">
        <v>0</v>
      </c>
      <c r="R14" s="31">
        <f t="shared" si="1"/>
        <v>0</v>
      </c>
      <c r="S14" s="31">
        <f t="shared" si="2"/>
        <v>69541.45999999999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 aca="true" t="shared" si="3" ref="C15:K15">SUM(C10:C14)</f>
        <v>78736.25</v>
      </c>
      <c r="D15" s="9">
        <f t="shared" si="3"/>
        <v>79991.25</v>
      </c>
      <c r="E15" s="9">
        <f t="shared" si="3"/>
        <v>81807.5</v>
      </c>
      <c r="F15" s="9">
        <f t="shared" si="3"/>
        <v>240535</v>
      </c>
      <c r="G15" s="27">
        <f t="shared" si="3"/>
        <v>81625</v>
      </c>
      <c r="H15" s="27">
        <f t="shared" si="3"/>
        <v>78850</v>
      </c>
      <c r="I15" s="27">
        <f t="shared" si="3"/>
        <v>84990</v>
      </c>
      <c r="J15" s="27">
        <f t="shared" si="3"/>
        <v>245465</v>
      </c>
      <c r="K15" s="27">
        <f t="shared" si="3"/>
        <v>91399.97</v>
      </c>
      <c r="L15" s="32">
        <f aca="true" t="shared" si="4" ref="L15:S15">SUM(L9:L14)</f>
        <v>89100</v>
      </c>
      <c r="M15" s="32">
        <f t="shared" si="4"/>
        <v>130900</v>
      </c>
      <c r="N15" s="32">
        <f t="shared" si="4"/>
        <v>330000</v>
      </c>
      <c r="O15" s="32">
        <f t="shared" si="4"/>
        <v>110000</v>
      </c>
      <c r="P15" s="32">
        <f t="shared" si="4"/>
        <v>110000</v>
      </c>
      <c r="Q15" s="32">
        <f t="shared" si="4"/>
        <v>23000</v>
      </c>
      <c r="R15" s="32">
        <f t="shared" si="4"/>
        <v>243000</v>
      </c>
      <c r="S15" s="32">
        <f t="shared" si="4"/>
        <v>1059000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4" sqref="A4:IV29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17.8515625" style="0" customWidth="1"/>
    <col min="5" max="5" width="14.8515625" style="0" customWidth="1"/>
    <col min="6" max="6" width="13.28125" style="0" customWidth="1"/>
    <col min="7" max="7" width="17.28125" style="0" customWidth="1"/>
    <col min="8" max="8" width="13.421875" style="0" customWidth="1"/>
    <col min="9" max="9" width="15.8515625" style="0" customWidth="1"/>
    <col min="10" max="10" width="12.7109375" style="0" customWidth="1"/>
    <col min="11" max="11" width="14.421875" style="0" customWidth="1"/>
  </cols>
  <sheetData>
    <row r="1" ht="12.75">
      <c r="A1" s="28" t="s">
        <v>25</v>
      </c>
    </row>
    <row r="3" spans="1:13" s="3" customFormat="1" ht="12.75" customHeight="1">
      <c r="A3" s="36" t="s">
        <v>0</v>
      </c>
      <c r="B3" s="36"/>
      <c r="C3" s="36"/>
      <c r="D3" s="4"/>
      <c r="E3" s="4"/>
      <c r="F3" s="4"/>
      <c r="L3" s="24"/>
      <c r="M3" s="24"/>
    </row>
    <row r="4" spans="1:13" s="3" customFormat="1" ht="12.75" customHeight="1">
      <c r="A4" s="1"/>
      <c r="B4" s="1"/>
      <c r="C4" s="1"/>
      <c r="D4" s="4"/>
      <c r="E4" s="4"/>
      <c r="F4" s="4"/>
      <c r="L4" s="24"/>
      <c r="M4" s="24"/>
    </row>
    <row r="5" spans="1:13" s="3" customFormat="1" ht="12.75" customHeight="1">
      <c r="A5" s="1"/>
      <c r="B5" s="1"/>
      <c r="C5" s="1"/>
      <c r="D5" s="4"/>
      <c r="E5" s="4"/>
      <c r="F5" s="4"/>
      <c r="L5" s="24"/>
      <c r="M5" s="24"/>
    </row>
    <row r="6" spans="1:13" s="3" customFormat="1" ht="12.75" customHeight="1">
      <c r="A6" s="5"/>
      <c r="B6" s="6"/>
      <c r="C6" s="6"/>
      <c r="D6" s="4"/>
      <c r="E6" s="4"/>
      <c r="F6" s="4"/>
      <c r="L6" s="24"/>
      <c r="M6" s="24"/>
    </row>
    <row r="7" spans="1:13" s="3" customFormat="1" ht="12.75" customHeight="1">
      <c r="A7" s="34" t="s">
        <v>1</v>
      </c>
      <c r="B7" s="34"/>
      <c r="C7" s="34"/>
      <c r="D7" s="34"/>
      <c r="E7" s="5"/>
      <c r="F7" s="5"/>
      <c r="L7" s="24"/>
      <c r="M7" s="24"/>
    </row>
    <row r="8" spans="1:13" s="20" customFormat="1" ht="15.75" customHeight="1">
      <c r="A8" s="35" t="s">
        <v>26</v>
      </c>
      <c r="B8" s="35"/>
      <c r="C8" s="35"/>
      <c r="D8" s="35"/>
      <c r="E8" s="19"/>
      <c r="F8" s="19"/>
      <c r="L8" s="25"/>
      <c r="M8" s="25"/>
    </row>
    <row r="9" spans="1:13" s="20" customFormat="1" ht="15.75" customHeight="1">
      <c r="A9" s="19"/>
      <c r="B9" s="19"/>
      <c r="C9" s="19"/>
      <c r="D9" s="19"/>
      <c r="E9" s="19"/>
      <c r="F9" s="19"/>
      <c r="L9" s="25"/>
      <c r="M9" s="25"/>
    </row>
    <row r="10" spans="1:15" s="3" customFormat="1" ht="15.75">
      <c r="A10" s="2"/>
      <c r="B10" s="2"/>
      <c r="C10" s="2"/>
      <c r="D10" s="7"/>
      <c r="E10" s="7"/>
      <c r="F10" s="7"/>
      <c r="L10" s="24"/>
      <c r="M10" s="24"/>
      <c r="O10" s="23"/>
    </row>
    <row r="11" spans="1:33" s="11" customFormat="1" ht="100.5" customHeight="1">
      <c r="A11" s="8" t="s">
        <v>2</v>
      </c>
      <c r="B11" s="8" t="s">
        <v>3</v>
      </c>
      <c r="C11" s="8" t="s">
        <v>11</v>
      </c>
      <c r="D11" s="8" t="s">
        <v>12</v>
      </c>
      <c r="E11" s="8" t="s">
        <v>16</v>
      </c>
      <c r="F11" s="8" t="s">
        <v>13</v>
      </c>
      <c r="G11" s="8" t="s">
        <v>20</v>
      </c>
      <c r="H11" s="8" t="s">
        <v>21</v>
      </c>
      <c r="I11" s="8" t="s">
        <v>22</v>
      </c>
      <c r="J11" s="8" t="s">
        <v>18</v>
      </c>
      <c r="K11" s="11" t="s">
        <v>19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4" customFormat="1" ht="47.25" customHeight="1">
      <c r="A12" s="21">
        <v>1</v>
      </c>
      <c r="B12" s="15" t="s">
        <v>4</v>
      </c>
      <c r="C12" s="9">
        <v>18876.25</v>
      </c>
      <c r="D12" s="9">
        <v>18266.25</v>
      </c>
      <c r="E12" s="9">
        <v>21262.5</v>
      </c>
      <c r="F12" s="9">
        <f>C12+D12+E12</f>
        <v>58405</v>
      </c>
      <c r="G12" s="14">
        <v>22350</v>
      </c>
      <c r="H12" s="14">
        <v>22350.31</v>
      </c>
      <c r="I12" s="14">
        <v>20581.76</v>
      </c>
      <c r="J12" s="14">
        <f>G12+H12+I12</f>
        <v>65282.06999999999</v>
      </c>
      <c r="K12" s="14">
        <f>F12+J12</f>
        <v>123687.06999999999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32.25" customHeight="1">
      <c r="A13" s="21">
        <v>2</v>
      </c>
      <c r="B13" s="15" t="s">
        <v>9</v>
      </c>
      <c r="C13" s="9">
        <v>18360</v>
      </c>
      <c r="D13" s="9">
        <v>21640</v>
      </c>
      <c r="E13" s="9">
        <v>19940</v>
      </c>
      <c r="F13" s="9">
        <f>C13+D13+E13</f>
        <v>59940</v>
      </c>
      <c r="G13" s="14">
        <v>22230</v>
      </c>
      <c r="H13" s="14">
        <v>21209.41</v>
      </c>
      <c r="I13" s="14">
        <v>21168.5</v>
      </c>
      <c r="J13" s="14">
        <f>G13+H13+I13</f>
        <v>64607.91</v>
      </c>
      <c r="K13" s="14">
        <f>F13+J13</f>
        <v>124547.91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57.75" customHeight="1">
      <c r="A14" s="21">
        <v>3</v>
      </c>
      <c r="B14" s="15" t="s">
        <v>5</v>
      </c>
      <c r="C14" s="9">
        <v>14955</v>
      </c>
      <c r="D14" s="9">
        <v>14550</v>
      </c>
      <c r="E14" s="9">
        <v>14130</v>
      </c>
      <c r="F14" s="9">
        <f>C14+D14+E14</f>
        <v>43635</v>
      </c>
      <c r="G14" s="14">
        <v>16335</v>
      </c>
      <c r="H14" s="14">
        <v>16780.28</v>
      </c>
      <c r="I14" s="14">
        <v>14288.74</v>
      </c>
      <c r="J14" s="14">
        <f>G14+H14+I14</f>
        <v>47404.02</v>
      </c>
      <c r="K14" s="14">
        <f>F14+J14</f>
        <v>91039.01999999999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4" customFormat="1" ht="47.25" customHeight="1">
      <c r="A15" s="21">
        <v>4</v>
      </c>
      <c r="B15" s="15" t="s">
        <v>8</v>
      </c>
      <c r="C15" s="9">
        <v>12365</v>
      </c>
      <c r="D15" s="9">
        <v>12435</v>
      </c>
      <c r="E15" s="9">
        <v>12375</v>
      </c>
      <c r="F15" s="9">
        <f>C15+D15+E15</f>
        <v>37175</v>
      </c>
      <c r="G15" s="14">
        <v>13785</v>
      </c>
      <c r="H15" s="14">
        <v>13115.22</v>
      </c>
      <c r="I15" s="14">
        <v>13109.32</v>
      </c>
      <c r="J15" s="14">
        <f>G15+H15+I15</f>
        <v>40009.54</v>
      </c>
      <c r="K15" s="14">
        <f>F15+J15</f>
        <v>77184.54000000001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4" customFormat="1" ht="77.25" customHeight="1">
      <c r="A16" s="21">
        <v>5</v>
      </c>
      <c r="B16" s="15" t="s">
        <v>7</v>
      </c>
      <c r="C16" s="9">
        <v>14180</v>
      </c>
      <c r="D16" s="9">
        <v>13100</v>
      </c>
      <c r="E16" s="9">
        <v>14100</v>
      </c>
      <c r="F16" s="9">
        <f>C16+D16+E16</f>
        <v>41380</v>
      </c>
      <c r="G16" s="14">
        <v>6925</v>
      </c>
      <c r="H16" s="14">
        <v>10627.76</v>
      </c>
      <c r="I16" s="14">
        <v>10608.7</v>
      </c>
      <c r="J16" s="14">
        <f>G16+H16+I16</f>
        <v>28161.460000000003</v>
      </c>
      <c r="K16" s="14">
        <f>F16+J16</f>
        <v>69541.46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16.5" customHeight="1">
      <c r="A17" s="10"/>
      <c r="B17" s="13" t="s">
        <v>6</v>
      </c>
      <c r="C17" s="22">
        <f aca="true" t="shared" si="0" ref="C17:K17">SUM(C12:C16)</f>
        <v>78736.25</v>
      </c>
      <c r="D17" s="9">
        <f t="shared" si="0"/>
        <v>79991.25</v>
      </c>
      <c r="E17" s="9">
        <f t="shared" si="0"/>
        <v>81807.5</v>
      </c>
      <c r="F17" s="9">
        <f t="shared" si="0"/>
        <v>240535</v>
      </c>
      <c r="G17" s="27">
        <f t="shared" si="0"/>
        <v>81625</v>
      </c>
      <c r="H17" s="27">
        <f t="shared" si="0"/>
        <v>84082.98</v>
      </c>
      <c r="I17" s="27">
        <f t="shared" si="0"/>
        <v>79757.01999999999</v>
      </c>
      <c r="J17" s="27">
        <f t="shared" si="0"/>
        <v>245465</v>
      </c>
      <c r="K17" s="27">
        <f t="shared" si="0"/>
        <v>486000.00000000006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</sheetData>
  <sheetProtection/>
  <mergeCells count="3">
    <mergeCell ref="A3:C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2.28125" style="0" customWidth="1"/>
    <col min="7" max="7" width="12.8515625" style="0" customWidth="1"/>
    <col min="10" max="10" width="10.421875" style="0" customWidth="1"/>
    <col min="11" max="11" width="14.8515625" style="0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5"/>
      <c r="L5" s="24"/>
      <c r="M5" s="24"/>
    </row>
    <row r="6" spans="1:13" s="20" customFormat="1" ht="15.75" customHeight="1">
      <c r="A6" s="35" t="s">
        <v>24</v>
      </c>
      <c r="B6" s="35"/>
      <c r="C6" s="35"/>
      <c r="D6" s="35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22350.31</v>
      </c>
      <c r="I10" s="14">
        <v>20581.76</v>
      </c>
      <c r="J10" s="14">
        <f>G10+H10+I10</f>
        <v>65282.06999999999</v>
      </c>
      <c r="K10" s="14">
        <f>F10+J10</f>
        <v>123687.06999999999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21209.41</v>
      </c>
      <c r="I11" s="14">
        <v>21168.5</v>
      </c>
      <c r="J11" s="14">
        <f>G11+H11+I11</f>
        <v>64607.91</v>
      </c>
      <c r="K11" s="14">
        <f>F11+J11</f>
        <v>124547.91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15537.3</v>
      </c>
      <c r="I12" s="14">
        <v>15531.72</v>
      </c>
      <c r="J12" s="14">
        <f>G12+H12+I12</f>
        <v>47404.02</v>
      </c>
      <c r="K12" s="14">
        <f>F12+J12</f>
        <v>91039.01999999999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13115.22</v>
      </c>
      <c r="I13" s="14">
        <v>13109.32</v>
      </c>
      <c r="J13" s="14">
        <f>G13+H13+I13</f>
        <v>40009.54</v>
      </c>
      <c r="K13" s="14">
        <f>F13+J13</f>
        <v>77184.54000000001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10627.76</v>
      </c>
      <c r="I14" s="14">
        <v>10608.7</v>
      </c>
      <c r="J14" s="14">
        <f>G14+H14+I14</f>
        <v>28161.460000000003</v>
      </c>
      <c r="K14" s="14">
        <f>F14+J14</f>
        <v>69541.46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81807.5</v>
      </c>
      <c r="F15" s="9">
        <f t="shared" si="0"/>
        <v>240535</v>
      </c>
      <c r="G15" s="27">
        <f t="shared" si="0"/>
        <v>81625</v>
      </c>
      <c r="H15" s="27">
        <f t="shared" si="0"/>
        <v>82840</v>
      </c>
      <c r="I15" s="27">
        <f t="shared" si="0"/>
        <v>80999.99999999999</v>
      </c>
      <c r="J15" s="27">
        <f t="shared" si="0"/>
        <v>245465</v>
      </c>
      <c r="K15" s="27">
        <f t="shared" si="0"/>
        <v>486000.00000000006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20"/>
    </sheetView>
  </sheetViews>
  <sheetFormatPr defaultColWidth="9.140625" defaultRowHeight="12.75"/>
  <cols>
    <col min="2" max="2" width="20.57421875" style="0" customWidth="1"/>
    <col min="3" max="3" width="18.57421875" style="0" customWidth="1"/>
    <col min="4" max="4" width="15.00390625" style="0" customWidth="1"/>
    <col min="5" max="5" width="14.7109375" style="0" customWidth="1"/>
    <col min="6" max="6" width="13.140625" style="0" customWidth="1"/>
    <col min="7" max="7" width="12.421875" style="0" customWidth="1"/>
    <col min="10" max="11" width="10.140625" style="0" bestFit="1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5"/>
      <c r="L5" s="24"/>
      <c r="M5" s="24"/>
    </row>
    <row r="6" spans="1:13" s="20" customFormat="1" ht="15.75" customHeight="1">
      <c r="A6" s="35" t="s">
        <v>17</v>
      </c>
      <c r="B6" s="35"/>
      <c r="C6" s="35"/>
      <c r="D6" s="35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14">
        <v>21653.55</v>
      </c>
      <c r="H10" s="14">
        <v>20581.76</v>
      </c>
      <c r="I10" s="14">
        <v>20581.76</v>
      </c>
      <c r="J10" s="14">
        <f>G10+H10+I10</f>
        <v>62817.06999999999</v>
      </c>
      <c r="K10" s="14">
        <f>F10+J10</f>
        <v>121267.01999999999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14">
        <v>22270.91</v>
      </c>
      <c r="H11" s="14">
        <v>21168.5</v>
      </c>
      <c r="I11" s="14">
        <v>21168.5</v>
      </c>
      <c r="J11" s="14">
        <f>G11+H11+I11</f>
        <v>64607.91</v>
      </c>
      <c r="K11" s="14">
        <f>F11+J11</f>
        <v>124723.91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14">
        <v>16340.58</v>
      </c>
      <c r="H12" s="14">
        <v>15531.72</v>
      </c>
      <c r="I12" s="14">
        <v>15531.72</v>
      </c>
      <c r="J12" s="14">
        <f>G12+H12+I12</f>
        <v>47404.02</v>
      </c>
      <c r="K12" s="14">
        <f>F12+J12</f>
        <v>91844.5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14">
        <v>13790.9</v>
      </c>
      <c r="H13" s="14">
        <v>13109.32</v>
      </c>
      <c r="I13" s="14">
        <v>13109.32</v>
      </c>
      <c r="J13" s="14">
        <f>G13+H13+I13</f>
        <v>40009.54</v>
      </c>
      <c r="K13" s="14">
        <f>F13+J13</f>
        <v>77241.61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14">
        <v>6944.06</v>
      </c>
      <c r="H14" s="14">
        <v>10608.7</v>
      </c>
      <c r="I14" s="14">
        <v>10608.7</v>
      </c>
      <c r="J14" s="14">
        <f>G14+H14+I14</f>
        <v>28161.460000000003</v>
      </c>
      <c r="K14" s="14">
        <f>F14+J14</f>
        <v>70922.96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84272.5</v>
      </c>
      <c r="F15" s="9">
        <f t="shared" si="0"/>
        <v>243000</v>
      </c>
      <c r="G15" s="27">
        <f t="shared" si="0"/>
        <v>81000</v>
      </c>
      <c r="H15" s="27">
        <f t="shared" si="0"/>
        <v>80999.99999999999</v>
      </c>
      <c r="I15" s="27">
        <f t="shared" si="0"/>
        <v>80999.99999999999</v>
      </c>
      <c r="J15" s="27">
        <f t="shared" si="0"/>
        <v>243000</v>
      </c>
      <c r="K15" s="27">
        <f t="shared" si="0"/>
        <v>486000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Casa de Asigurari de Sanatate Slatina OLT</cp:lastModifiedBy>
  <cp:lastPrinted>2020-10-14T10:48:18Z</cp:lastPrinted>
  <dcterms:created xsi:type="dcterms:W3CDTF">1996-10-14T23:33:28Z</dcterms:created>
  <dcterms:modified xsi:type="dcterms:W3CDTF">2023-12-11T08:05:26Z</dcterms:modified>
  <cp:category/>
  <cp:version/>
  <cp:contentType/>
  <cp:contentStatus/>
</cp:coreProperties>
</file>