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22995" windowHeight="9495" activeTab="1"/>
  </bookViews>
  <sheets>
    <sheet name="CA-CB" sheetId="1" r:id="rId1"/>
    <sheet name="kilometrii" sheetId="2" r:id="rId2"/>
  </sheets>
  <definedNames/>
  <calcPr fullCalcOnLoad="1"/>
</workbook>
</file>

<file path=xl/sharedStrings.xml><?xml version="1.0" encoding="utf-8"?>
<sst xmlns="http://schemas.openxmlformats.org/spreadsheetml/2006/main" count="192" uniqueCount="52">
  <si>
    <t>CASA DE ASIGURARI DE SANATATE OLT</t>
  </si>
  <si>
    <t>SITUATIA</t>
  </si>
  <si>
    <t>DIRECTIA RELATII CONTRACTUALE</t>
  </si>
  <si>
    <t>Luna/an</t>
  </si>
  <si>
    <t>CREDITE DE ANGAJAMENT INITIALE</t>
  </si>
  <si>
    <t>INFLUENTE   (+/-)</t>
  </si>
  <si>
    <t xml:space="preserve">CREDITE DE ANGAJAMENT FINALE </t>
  </si>
  <si>
    <t>CREDITE BUGETARE INITIALE</t>
  </si>
  <si>
    <t>CREDITE BUGETARE FINALE</t>
  </si>
  <si>
    <t>3=1+2</t>
  </si>
  <si>
    <t xml:space="preserve">ianuarie </t>
  </si>
  <si>
    <t xml:space="preserve">februarie </t>
  </si>
  <si>
    <t>martie</t>
  </si>
  <si>
    <t>aprilie</t>
  </si>
  <si>
    <t xml:space="preserve">mai </t>
  </si>
  <si>
    <t>iunie</t>
  </si>
  <si>
    <t>iulie</t>
  </si>
  <si>
    <t>august</t>
  </si>
  <si>
    <t>septembrie</t>
  </si>
  <si>
    <t>octombrie</t>
  </si>
  <si>
    <t>noiembrie</t>
  </si>
  <si>
    <t>decembrie</t>
  </si>
  <si>
    <t>Comp.E.C.S.M.M.D.M.</t>
  </si>
  <si>
    <t>6=4+5</t>
  </si>
  <si>
    <t xml:space="preserve">        INFLUENTE   (+/-)</t>
  </si>
  <si>
    <t>Tipul autovehiculului</t>
  </si>
  <si>
    <t>Număr de km efectiv parcursi în mediul urban (estimaţi)</t>
  </si>
  <si>
    <t>Număr de km efectiv parcursi în mediul rural (estimaţi)</t>
  </si>
  <si>
    <t>Tarif/km negociat*)</t>
  </si>
  <si>
    <t>Suma</t>
  </si>
  <si>
    <t>C1</t>
  </si>
  <si>
    <t>C2</t>
  </si>
  <si>
    <t>C3</t>
  </si>
  <si>
    <t>C4</t>
  </si>
  <si>
    <t>C5=C2xC4+C3xC4</t>
  </si>
  <si>
    <t>Ambulanta tip A1</t>
  </si>
  <si>
    <t>Ec. Sorina OANCEA -  Preşedinte</t>
  </si>
  <si>
    <t>dr. Antoaneta PETRA- membru</t>
  </si>
  <si>
    <t>ec. Eduard DRAPATOF- membru</t>
  </si>
  <si>
    <t>jr.Dragos OSTROVEANNU- membru</t>
  </si>
  <si>
    <t>Comisia de contractare a activitatilor de transport sanitar neasistat din cadrul CAS Olt,</t>
  </si>
  <si>
    <t>Situatia</t>
  </si>
  <si>
    <t>privind repartizarea creditelor de angajament si bugetare pe luni si pe trimestre pentru serviciile de transport sanitar neasistat  in anul 2019</t>
  </si>
  <si>
    <t>trim. I 2019</t>
  </si>
  <si>
    <t>trim. II 2019</t>
  </si>
  <si>
    <t>Semestrul I 2019</t>
  </si>
  <si>
    <t>trim. III 2019</t>
  </si>
  <si>
    <t>9 LUNI 2019</t>
  </si>
  <si>
    <t>trim. IV 2019</t>
  </si>
  <si>
    <t>TOTAL AN 2019</t>
  </si>
  <si>
    <t>privind numarul de km contractati in anul 2019 pentru asistenta de transport sanitar neasistat</t>
  </si>
  <si>
    <t>total 2019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</si>
</sst>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4" fillId="0" borderId="10" xfId="0" applyFont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17" fontId="0" fillId="0" borderId="0" xfId="0" applyNumberFormat="1" applyAlignment="1">
      <alignment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vertical="center"/>
    </xf>
    <xf numFmtId="4" fontId="52" fillId="0" borderId="10" xfId="0" applyNumberFormat="1" applyFont="1" applyBorder="1" applyAlignment="1">
      <alignment horizontal="right" vertical="center"/>
    </xf>
    <xf numFmtId="3" fontId="52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0" fontId="10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8"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  <dxf>
      <fill>
        <patternFill>
          <bgColor indexed="57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0">
      <selection activeCell="F17" sqref="F17"/>
    </sheetView>
  </sheetViews>
  <sheetFormatPr defaultColWidth="9.140625" defaultRowHeight="15"/>
  <cols>
    <col min="1" max="1" width="21.140625" style="17" customWidth="1"/>
    <col min="2" max="2" width="14.57421875" style="17" customWidth="1"/>
    <col min="3" max="3" width="13.7109375" style="17" customWidth="1"/>
    <col min="4" max="4" width="14.421875" style="17" customWidth="1"/>
    <col min="5" max="5" width="13.8515625" style="17" customWidth="1"/>
    <col min="6" max="6" width="12.8515625" style="17" customWidth="1"/>
    <col min="7" max="7" width="14.57421875" style="17" customWidth="1"/>
    <col min="8" max="16384" width="9.140625" style="10" customWidth="1"/>
  </cols>
  <sheetData>
    <row r="1" spans="1:7" s="3" customFormat="1" ht="18.75">
      <c r="A1" s="1" t="s">
        <v>0</v>
      </c>
      <c r="B1" s="2"/>
      <c r="C1" s="2"/>
      <c r="D1" s="2"/>
      <c r="E1" s="2"/>
      <c r="F1" s="2"/>
      <c r="G1" s="2"/>
    </row>
    <row r="2" spans="1:7" s="3" customFormat="1" ht="18.75">
      <c r="A2" s="1" t="s">
        <v>2</v>
      </c>
      <c r="B2" s="2"/>
      <c r="C2" s="2"/>
      <c r="D2" s="2"/>
      <c r="E2" s="2"/>
      <c r="F2" s="2"/>
      <c r="G2" s="2"/>
    </row>
    <row r="3" spans="1:7" s="3" customFormat="1" ht="18.75">
      <c r="A3" s="1" t="s">
        <v>22</v>
      </c>
      <c r="B3" s="2"/>
      <c r="C3" s="2"/>
      <c r="D3" s="2"/>
      <c r="E3" s="2"/>
      <c r="F3" s="2"/>
      <c r="G3" s="2"/>
    </row>
    <row r="4" spans="1:7" s="3" customFormat="1" ht="18.75">
      <c r="A4" s="1"/>
      <c r="B4" s="2"/>
      <c r="C4" s="2"/>
      <c r="D4" s="2"/>
      <c r="E4" s="2"/>
      <c r="F4" s="2"/>
      <c r="G4" s="2"/>
    </row>
    <row r="5" spans="1:7" s="3" customFormat="1" ht="18.75">
      <c r="A5" s="40" t="s">
        <v>1</v>
      </c>
      <c r="B5" s="40"/>
      <c r="C5" s="40"/>
      <c r="D5" s="40"/>
      <c r="E5" s="40"/>
      <c r="F5" s="40"/>
      <c r="G5" s="40"/>
    </row>
    <row r="6" spans="1:7" s="4" customFormat="1" ht="42.75" customHeight="1">
      <c r="A6" s="41" t="s">
        <v>42</v>
      </c>
      <c r="B6" s="41"/>
      <c r="C6" s="41"/>
      <c r="D6" s="41"/>
      <c r="E6" s="41"/>
      <c r="F6" s="41"/>
      <c r="G6" s="41"/>
    </row>
    <row r="7" spans="1:7" s="4" customFormat="1" ht="42.75" customHeight="1" thickBot="1">
      <c r="A7" s="19"/>
      <c r="B7" s="19"/>
      <c r="C7" s="19"/>
      <c r="D7" s="19"/>
      <c r="E7" s="19"/>
      <c r="F7" s="19"/>
      <c r="G7" s="19"/>
    </row>
    <row r="8" spans="1:7" s="5" customFormat="1" ht="60" customHeight="1">
      <c r="A8" s="20" t="s">
        <v>3</v>
      </c>
      <c r="B8" s="21" t="s">
        <v>4</v>
      </c>
      <c r="C8" s="21" t="s">
        <v>5</v>
      </c>
      <c r="D8" s="21" t="s">
        <v>6</v>
      </c>
      <c r="E8" s="22" t="s">
        <v>7</v>
      </c>
      <c r="F8" s="22" t="s">
        <v>24</v>
      </c>
      <c r="G8" s="22" t="s">
        <v>8</v>
      </c>
    </row>
    <row r="9" spans="1:7" s="7" customFormat="1" ht="15.75">
      <c r="A9" s="6">
        <v>0</v>
      </c>
      <c r="B9" s="6">
        <v>1</v>
      </c>
      <c r="C9" s="6">
        <v>2</v>
      </c>
      <c r="D9" s="6" t="s">
        <v>9</v>
      </c>
      <c r="E9" s="6">
        <v>4</v>
      </c>
      <c r="F9" s="6">
        <v>5</v>
      </c>
      <c r="G9" s="6" t="s">
        <v>23</v>
      </c>
    </row>
    <row r="10" spans="1:7" ht="18.75">
      <c r="A10" s="8" t="s">
        <v>10</v>
      </c>
      <c r="B10" s="9">
        <v>11000</v>
      </c>
      <c r="C10" s="9">
        <v>0</v>
      </c>
      <c r="D10" s="9">
        <f>B10+C10</f>
        <v>11000</v>
      </c>
      <c r="E10" s="9">
        <v>11000</v>
      </c>
      <c r="F10" s="9">
        <v>0</v>
      </c>
      <c r="G10" s="9">
        <f>E10+F10</f>
        <v>11000</v>
      </c>
    </row>
    <row r="11" spans="1:7" ht="18.75">
      <c r="A11" s="8" t="s">
        <v>11</v>
      </c>
      <c r="B11" s="11">
        <v>11000</v>
      </c>
      <c r="C11" s="9">
        <v>0</v>
      </c>
      <c r="D11" s="9">
        <f>B11+C11</f>
        <v>11000</v>
      </c>
      <c r="E11" s="11">
        <v>11000</v>
      </c>
      <c r="F11" s="9">
        <v>0</v>
      </c>
      <c r="G11" s="9">
        <f>E11+F11</f>
        <v>11000</v>
      </c>
    </row>
    <row r="12" spans="1:7" ht="18.75">
      <c r="A12" s="8" t="s">
        <v>12</v>
      </c>
      <c r="B12" s="12">
        <v>11000</v>
      </c>
      <c r="C12" s="9">
        <v>0</v>
      </c>
      <c r="D12" s="9">
        <f>B12+C12</f>
        <v>11000</v>
      </c>
      <c r="E12" s="12">
        <v>11000</v>
      </c>
      <c r="F12" s="9">
        <v>0</v>
      </c>
      <c r="G12" s="9">
        <f>E12+F12</f>
        <v>11000</v>
      </c>
    </row>
    <row r="13" spans="1:7" s="15" customFormat="1" ht="18.75">
      <c r="A13" s="13" t="s">
        <v>43</v>
      </c>
      <c r="B13" s="14">
        <f aca="true" t="shared" si="0" ref="B13:G13">SUM(B10:B12)</f>
        <v>33000</v>
      </c>
      <c r="C13" s="9">
        <f t="shared" si="0"/>
        <v>0</v>
      </c>
      <c r="D13" s="14">
        <f t="shared" si="0"/>
        <v>33000</v>
      </c>
      <c r="E13" s="9">
        <f t="shared" si="0"/>
        <v>33000</v>
      </c>
      <c r="F13" s="9">
        <f t="shared" si="0"/>
        <v>0</v>
      </c>
      <c r="G13" s="9">
        <f t="shared" si="0"/>
        <v>33000</v>
      </c>
    </row>
    <row r="14" spans="1:7" ht="18.75">
      <c r="A14" s="8" t="s">
        <v>13</v>
      </c>
      <c r="B14" s="16">
        <v>11000</v>
      </c>
      <c r="C14" s="9">
        <v>0</v>
      </c>
      <c r="D14" s="9">
        <f>B14+C14</f>
        <v>11000</v>
      </c>
      <c r="E14" s="16">
        <v>11000</v>
      </c>
      <c r="F14" s="16">
        <v>0</v>
      </c>
      <c r="G14" s="16">
        <f>E14+F14</f>
        <v>11000</v>
      </c>
    </row>
    <row r="15" spans="1:7" ht="18.75">
      <c r="A15" s="8" t="s">
        <v>14</v>
      </c>
      <c r="B15" s="16">
        <v>11000</v>
      </c>
      <c r="C15" s="9">
        <v>0</v>
      </c>
      <c r="D15" s="9">
        <f>B15+C15</f>
        <v>11000</v>
      </c>
      <c r="E15" s="16">
        <v>11000</v>
      </c>
      <c r="F15" s="16">
        <v>0</v>
      </c>
      <c r="G15" s="16">
        <f>E15+F15</f>
        <v>11000</v>
      </c>
    </row>
    <row r="16" spans="1:7" ht="18.75">
      <c r="A16" s="8" t="s">
        <v>15</v>
      </c>
      <c r="B16" s="16">
        <v>11000</v>
      </c>
      <c r="C16" s="9">
        <v>0</v>
      </c>
      <c r="D16" s="9">
        <f>B16+C16</f>
        <v>11000</v>
      </c>
      <c r="E16" s="16">
        <v>11000</v>
      </c>
      <c r="F16" s="16">
        <v>0</v>
      </c>
      <c r="G16" s="16">
        <f>E16+F16</f>
        <v>11000</v>
      </c>
    </row>
    <row r="17" spans="1:7" s="1" customFormat="1" ht="18.75">
      <c r="A17" s="13" t="s">
        <v>44</v>
      </c>
      <c r="B17" s="14">
        <f aca="true" t="shared" si="1" ref="B17:G17">SUM(B14:B16)</f>
        <v>33000</v>
      </c>
      <c r="C17" s="23">
        <f t="shared" si="1"/>
        <v>0</v>
      </c>
      <c r="D17" s="14">
        <f t="shared" si="1"/>
        <v>33000</v>
      </c>
      <c r="E17" s="9">
        <f t="shared" si="1"/>
        <v>33000</v>
      </c>
      <c r="F17" s="9">
        <f t="shared" si="1"/>
        <v>0</v>
      </c>
      <c r="G17" s="9">
        <f t="shared" si="1"/>
        <v>33000</v>
      </c>
    </row>
    <row r="18" spans="1:7" s="15" customFormat="1" ht="18.75">
      <c r="A18" s="13" t="s">
        <v>45</v>
      </c>
      <c r="B18" s="14">
        <f aca="true" t="shared" si="2" ref="B18:G18">B13+B17</f>
        <v>66000</v>
      </c>
      <c r="C18" s="14">
        <f t="shared" si="2"/>
        <v>0</v>
      </c>
      <c r="D18" s="14">
        <f t="shared" si="2"/>
        <v>66000</v>
      </c>
      <c r="E18" s="9">
        <f t="shared" si="2"/>
        <v>66000</v>
      </c>
      <c r="F18" s="9">
        <f t="shared" si="2"/>
        <v>0</v>
      </c>
      <c r="G18" s="14">
        <f t="shared" si="2"/>
        <v>66000</v>
      </c>
    </row>
    <row r="19" spans="1:7" ht="18.75">
      <c r="A19" s="8" t="s">
        <v>16</v>
      </c>
      <c r="B19" s="16">
        <v>0</v>
      </c>
      <c r="C19" s="9"/>
      <c r="D19" s="16">
        <f>B19+C19</f>
        <v>0</v>
      </c>
      <c r="E19" s="16">
        <v>0</v>
      </c>
      <c r="F19" s="16"/>
      <c r="G19" s="16">
        <f>E19+F19</f>
        <v>0</v>
      </c>
    </row>
    <row r="20" spans="1:7" ht="15.75" customHeight="1">
      <c r="A20" s="8" t="s">
        <v>17</v>
      </c>
      <c r="B20" s="16">
        <v>0</v>
      </c>
      <c r="C20" s="9"/>
      <c r="D20" s="16">
        <f>B20+C20</f>
        <v>0</v>
      </c>
      <c r="E20" s="16">
        <v>0</v>
      </c>
      <c r="F20" s="16"/>
      <c r="G20" s="16">
        <f>E20+F20</f>
        <v>0</v>
      </c>
    </row>
    <row r="21" spans="1:7" ht="18.75">
      <c r="A21" s="8" t="s">
        <v>18</v>
      </c>
      <c r="B21" s="16">
        <v>0</v>
      </c>
      <c r="C21" s="9"/>
      <c r="D21" s="16">
        <f>B21+C21</f>
        <v>0</v>
      </c>
      <c r="E21" s="16">
        <v>0</v>
      </c>
      <c r="F21" s="16"/>
      <c r="G21" s="16">
        <f>E21+F21</f>
        <v>0</v>
      </c>
    </row>
    <row r="22" spans="1:7" ht="18.75">
      <c r="A22" s="13" t="s">
        <v>46</v>
      </c>
      <c r="B22" s="14">
        <f aca="true" t="shared" si="3" ref="B22:G22">SUM(B19:B21)</f>
        <v>0</v>
      </c>
      <c r="C22" s="14">
        <f t="shared" si="3"/>
        <v>0</v>
      </c>
      <c r="D22" s="14">
        <f t="shared" si="3"/>
        <v>0</v>
      </c>
      <c r="E22" s="14">
        <f t="shared" si="3"/>
        <v>0</v>
      </c>
      <c r="F22" s="14">
        <f t="shared" si="3"/>
        <v>0</v>
      </c>
      <c r="G22" s="14">
        <f t="shared" si="3"/>
        <v>0</v>
      </c>
    </row>
    <row r="23" spans="1:7" s="15" customFormat="1" ht="18.75">
      <c r="A23" s="13" t="s">
        <v>47</v>
      </c>
      <c r="B23" s="14">
        <f aca="true" t="shared" si="4" ref="B23:G23">B18+B22</f>
        <v>66000</v>
      </c>
      <c r="C23" s="14">
        <f>C18+C22</f>
        <v>0</v>
      </c>
      <c r="D23" s="14">
        <f t="shared" si="4"/>
        <v>66000</v>
      </c>
      <c r="E23" s="14">
        <f t="shared" si="4"/>
        <v>66000</v>
      </c>
      <c r="F23" s="14">
        <f t="shared" si="4"/>
        <v>0</v>
      </c>
      <c r="G23" s="14">
        <f t="shared" si="4"/>
        <v>66000</v>
      </c>
    </row>
    <row r="24" spans="1:7" s="15" customFormat="1" ht="18.75">
      <c r="A24" s="8" t="s">
        <v>19</v>
      </c>
      <c r="B24" s="16">
        <v>0</v>
      </c>
      <c r="C24" s="16"/>
      <c r="D24" s="16">
        <f>B24+C24</f>
        <v>0</v>
      </c>
      <c r="E24" s="16">
        <v>0</v>
      </c>
      <c r="F24" s="16"/>
      <c r="G24" s="16">
        <f>E24+F24</f>
        <v>0</v>
      </c>
    </row>
    <row r="25" spans="1:7" ht="18.75">
      <c r="A25" s="8" t="s">
        <v>20</v>
      </c>
      <c r="B25" s="16">
        <v>0</v>
      </c>
      <c r="C25" s="16"/>
      <c r="D25" s="16">
        <f>B25+C25</f>
        <v>0</v>
      </c>
      <c r="E25" s="16">
        <v>0</v>
      </c>
      <c r="F25" s="16"/>
      <c r="G25" s="16">
        <f>E25+F25</f>
        <v>0</v>
      </c>
    </row>
    <row r="26" spans="1:7" ht="18.75">
      <c r="A26" s="8" t="s">
        <v>21</v>
      </c>
      <c r="B26" s="16">
        <v>0</v>
      </c>
      <c r="C26" s="16"/>
      <c r="D26" s="16">
        <f>B26+C26</f>
        <v>0</v>
      </c>
      <c r="E26" s="16">
        <v>0</v>
      </c>
      <c r="F26" s="16"/>
      <c r="G26" s="16">
        <f>E26+F26</f>
        <v>0</v>
      </c>
    </row>
    <row r="27" spans="1:7" ht="18.75">
      <c r="A27" s="13" t="s">
        <v>48</v>
      </c>
      <c r="B27" s="14">
        <f aca="true" t="shared" si="5" ref="B27:G27">SUM(B24:B26)</f>
        <v>0</v>
      </c>
      <c r="C27" s="14">
        <f t="shared" si="5"/>
        <v>0</v>
      </c>
      <c r="D27" s="14">
        <f t="shared" si="5"/>
        <v>0</v>
      </c>
      <c r="E27" s="14">
        <f t="shared" si="5"/>
        <v>0</v>
      </c>
      <c r="F27" s="14">
        <f t="shared" si="5"/>
        <v>0</v>
      </c>
      <c r="G27" s="14">
        <f t="shared" si="5"/>
        <v>0</v>
      </c>
    </row>
    <row r="28" spans="1:7" s="15" customFormat="1" ht="18.75">
      <c r="A28" s="13" t="s">
        <v>49</v>
      </c>
      <c r="B28" s="14">
        <f>SUM(B27,B22,B17,B13)</f>
        <v>66000</v>
      </c>
      <c r="C28" s="14">
        <f>C13+C17+C22+C27</f>
        <v>0</v>
      </c>
      <c r="D28" s="14">
        <f>D13+D17+D22+D27</f>
        <v>66000</v>
      </c>
      <c r="E28" s="14">
        <f>SUM(E27,E22,E17,E13)</f>
        <v>66000</v>
      </c>
      <c r="F28" s="14">
        <f>SUM(F27,F22,F17,F13)</f>
        <v>0</v>
      </c>
      <c r="G28" s="14">
        <f>SUM(G27,G22,G17,G13)</f>
        <v>66000</v>
      </c>
    </row>
    <row r="29" spans="2:7" ht="18.75">
      <c r="B29" s="18"/>
      <c r="C29" s="18"/>
      <c r="D29" s="18"/>
      <c r="E29" s="18"/>
      <c r="F29" s="18"/>
      <c r="G29" s="18"/>
    </row>
    <row r="31" spans="1:9" ht="18.75">
      <c r="A31" s="39" t="s">
        <v>40</v>
      </c>
      <c r="B31" s="39"/>
      <c r="C31" s="39"/>
      <c r="D31" s="39"/>
      <c r="E31" s="39"/>
      <c r="F31" s="39"/>
      <c r="G31" s="39"/>
      <c r="H31" s="36"/>
      <c r="I31" s="36"/>
    </row>
    <row r="32" spans="1:9" ht="18.75">
      <c r="A32" s="1"/>
      <c r="B32" s="32"/>
      <c r="C32" s="33"/>
      <c r="D32" s="34"/>
      <c r="E32" s="34"/>
      <c r="F32" s="35"/>
      <c r="G32" s="35"/>
      <c r="H32" s="31"/>
      <c r="I32" s="31"/>
    </row>
    <row r="33" spans="1:9" ht="18.75">
      <c r="A33" s="38" t="s">
        <v>36</v>
      </c>
      <c r="B33" s="38"/>
      <c r="C33" s="38"/>
      <c r="D33" s="38"/>
      <c r="E33" s="38"/>
      <c r="F33" s="38"/>
      <c r="G33" s="38"/>
      <c r="H33" s="38"/>
      <c r="I33" s="38"/>
    </row>
    <row r="34" spans="1:9" ht="18.75">
      <c r="A34" s="38" t="s">
        <v>37</v>
      </c>
      <c r="B34" s="38"/>
      <c r="C34" s="38"/>
      <c r="D34" s="38"/>
      <c r="E34" s="38"/>
      <c r="F34" s="38"/>
      <c r="G34" s="38"/>
      <c r="H34" s="38"/>
      <c r="I34" s="38"/>
    </row>
    <row r="35" spans="1:9" ht="18.75">
      <c r="A35" s="38" t="s">
        <v>38</v>
      </c>
      <c r="B35" s="38"/>
      <c r="C35" s="38"/>
      <c r="D35" s="38"/>
      <c r="E35" s="38"/>
      <c r="F35" s="38"/>
      <c r="G35" s="38"/>
      <c r="H35" s="38"/>
      <c r="I35" s="38"/>
    </row>
    <row r="36" spans="1:9" ht="18.75">
      <c r="A36" s="38" t="s">
        <v>39</v>
      </c>
      <c r="B36" s="38"/>
      <c r="C36" s="38"/>
      <c r="D36" s="38"/>
      <c r="E36" s="38"/>
      <c r="F36" s="38"/>
      <c r="G36" s="38"/>
      <c r="H36" s="38"/>
      <c r="I36" s="38"/>
    </row>
  </sheetData>
  <sheetProtection/>
  <mergeCells count="7">
    <mergeCell ref="A36:I36"/>
    <mergeCell ref="A31:G31"/>
    <mergeCell ref="A5:G5"/>
    <mergeCell ref="A6:G6"/>
    <mergeCell ref="A33:I33"/>
    <mergeCell ref="A34:I34"/>
    <mergeCell ref="A35:I35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PageLayoutView="0" workbookViewId="0" topLeftCell="A63">
      <selection activeCell="B12" sqref="B12:C12"/>
    </sheetView>
  </sheetViews>
  <sheetFormatPr defaultColWidth="9.140625" defaultRowHeight="15"/>
  <cols>
    <col min="1" max="1" width="15.421875" style="0" bestFit="1" customWidth="1"/>
    <col min="2" max="3" width="9.00390625" style="0" bestFit="1" customWidth="1"/>
    <col min="4" max="4" width="9.57421875" style="0" customWidth="1"/>
    <col min="5" max="5" width="16.8515625" style="0" bestFit="1" customWidth="1"/>
    <col min="6" max="7" width="0.13671875" style="0" customWidth="1"/>
    <col min="8" max="8" width="9.140625" style="0" hidden="1" customWidth="1"/>
  </cols>
  <sheetData>
    <row r="1" ht="18.75">
      <c r="A1" s="1" t="s">
        <v>0</v>
      </c>
    </row>
    <row r="2" ht="18.75">
      <c r="A2" s="1" t="s">
        <v>2</v>
      </c>
    </row>
    <row r="3" ht="18.75">
      <c r="A3" s="1" t="s">
        <v>22</v>
      </c>
    </row>
    <row r="5" ht="15">
      <c r="C5" t="s">
        <v>41</v>
      </c>
    </row>
    <row r="6" ht="15">
      <c r="A6" s="37" t="s">
        <v>50</v>
      </c>
    </row>
    <row r="7" ht="15">
      <c r="A7" s="37"/>
    </row>
    <row r="8" ht="15">
      <c r="A8" s="37"/>
    </row>
    <row r="9" ht="15">
      <c r="A9" s="24">
        <v>43466</v>
      </c>
    </row>
    <row r="10" spans="1:5" ht="89.25">
      <c r="A10" s="25" t="s">
        <v>25</v>
      </c>
      <c r="B10" s="25" t="s">
        <v>26</v>
      </c>
      <c r="C10" s="25" t="s">
        <v>27</v>
      </c>
      <c r="D10" s="25" t="s">
        <v>28</v>
      </c>
      <c r="E10" s="25" t="s">
        <v>29</v>
      </c>
    </row>
    <row r="11" spans="1:5" ht="15">
      <c r="A11" s="26" t="s">
        <v>30</v>
      </c>
      <c r="B11" s="26" t="s">
        <v>31</v>
      </c>
      <c r="C11" s="26" t="s">
        <v>32</v>
      </c>
      <c r="D11" s="26" t="s">
        <v>33</v>
      </c>
      <c r="E11" s="26" t="s">
        <v>34</v>
      </c>
    </row>
    <row r="12" spans="1:5" ht="15">
      <c r="A12" s="27" t="s">
        <v>35</v>
      </c>
      <c r="B12" s="29">
        <v>420</v>
      </c>
      <c r="C12" s="29">
        <v>3778.47</v>
      </c>
      <c r="D12" s="26">
        <v>2.62</v>
      </c>
      <c r="E12" s="28">
        <f>B12*D12+C12*D12+0.01</f>
        <v>11000.0014</v>
      </c>
    </row>
    <row r="15" ht="15">
      <c r="A15" s="24">
        <v>43497</v>
      </c>
    </row>
    <row r="16" spans="1:5" ht="89.25">
      <c r="A16" s="25" t="s">
        <v>25</v>
      </c>
      <c r="B16" s="25" t="s">
        <v>26</v>
      </c>
      <c r="C16" s="25" t="s">
        <v>27</v>
      </c>
      <c r="D16" s="25" t="s">
        <v>28</v>
      </c>
      <c r="E16" s="25" t="s">
        <v>29</v>
      </c>
    </row>
    <row r="17" spans="1:5" ht="15">
      <c r="A17" s="26" t="s">
        <v>30</v>
      </c>
      <c r="B17" s="26" t="s">
        <v>31</v>
      </c>
      <c r="C17" s="26" t="s">
        <v>32</v>
      </c>
      <c r="D17" s="26" t="s">
        <v>33</v>
      </c>
      <c r="E17" s="26" t="s">
        <v>34</v>
      </c>
    </row>
    <row r="18" spans="1:5" ht="15">
      <c r="A18" s="27" t="s">
        <v>35</v>
      </c>
      <c r="B18" s="29">
        <v>420</v>
      </c>
      <c r="C18" s="29">
        <v>3778.47</v>
      </c>
      <c r="D18" s="26">
        <v>2.62</v>
      </c>
      <c r="E18" s="28">
        <f>B18*D18+C18*D18+0.01</f>
        <v>11000.0014</v>
      </c>
    </row>
    <row r="20" ht="15">
      <c r="A20" s="24">
        <v>43525</v>
      </c>
    </row>
    <row r="21" spans="1:5" ht="89.25">
      <c r="A21" s="25" t="s">
        <v>25</v>
      </c>
      <c r="B21" s="25" t="s">
        <v>26</v>
      </c>
      <c r="C21" s="25" t="s">
        <v>27</v>
      </c>
      <c r="D21" s="25" t="s">
        <v>28</v>
      </c>
      <c r="E21" s="25" t="s">
        <v>29</v>
      </c>
    </row>
    <row r="22" spans="1:5" ht="15">
      <c r="A22" s="26" t="s">
        <v>30</v>
      </c>
      <c r="B22" s="26" t="s">
        <v>31</v>
      </c>
      <c r="C22" s="26" t="s">
        <v>32</v>
      </c>
      <c r="D22" s="26" t="s">
        <v>33</v>
      </c>
      <c r="E22" s="26" t="s">
        <v>34</v>
      </c>
    </row>
    <row r="23" spans="1:5" ht="15">
      <c r="A23" s="27" t="s">
        <v>35</v>
      </c>
      <c r="B23" s="28">
        <v>505</v>
      </c>
      <c r="C23" s="28">
        <v>4540.87</v>
      </c>
      <c r="D23" s="26">
        <v>2.18</v>
      </c>
      <c r="E23" s="28">
        <f>B23*D23+C23*D23</f>
        <v>10999.9966</v>
      </c>
    </row>
    <row r="25" ht="15">
      <c r="A25" s="24">
        <v>43556</v>
      </c>
    </row>
    <row r="26" spans="1:5" ht="89.25">
      <c r="A26" s="25" t="s">
        <v>25</v>
      </c>
      <c r="B26" s="25" t="s">
        <v>26</v>
      </c>
      <c r="C26" s="25" t="s">
        <v>27</v>
      </c>
      <c r="D26" s="25" t="s">
        <v>28</v>
      </c>
      <c r="E26" s="25" t="s">
        <v>29</v>
      </c>
    </row>
    <row r="27" spans="1:5" ht="15">
      <c r="A27" s="26" t="s">
        <v>30</v>
      </c>
      <c r="B27" s="26" t="s">
        <v>31</v>
      </c>
      <c r="C27" s="26" t="s">
        <v>32</v>
      </c>
      <c r="D27" s="26" t="s">
        <v>33</v>
      </c>
      <c r="E27" s="26" t="s">
        <v>34</v>
      </c>
    </row>
    <row r="28" spans="1:5" ht="15">
      <c r="A28" s="27" t="s">
        <v>35</v>
      </c>
      <c r="B28" s="28">
        <v>505</v>
      </c>
      <c r="C28" s="28">
        <v>4540.87</v>
      </c>
      <c r="D28" s="26">
        <v>2.18</v>
      </c>
      <c r="E28" s="28">
        <f>B28*D28+C28*D28</f>
        <v>10999.9966</v>
      </c>
    </row>
    <row r="30" ht="15">
      <c r="A30" s="24">
        <v>43586</v>
      </c>
    </row>
    <row r="31" spans="1:5" ht="89.25">
      <c r="A31" s="25" t="s">
        <v>25</v>
      </c>
      <c r="B31" s="25" t="s">
        <v>26</v>
      </c>
      <c r="C31" s="25" t="s">
        <v>27</v>
      </c>
      <c r="D31" s="25" t="s">
        <v>28</v>
      </c>
      <c r="E31" s="25" t="s">
        <v>29</v>
      </c>
    </row>
    <row r="32" spans="1:5" ht="15">
      <c r="A32" s="26" t="s">
        <v>30</v>
      </c>
      <c r="B32" s="26" t="s">
        <v>31</v>
      </c>
      <c r="C32" s="26" t="s">
        <v>32</v>
      </c>
      <c r="D32" s="26" t="s">
        <v>33</v>
      </c>
      <c r="E32" s="26" t="s">
        <v>34</v>
      </c>
    </row>
    <row r="33" spans="1:7" ht="15">
      <c r="A33" s="27" t="s">
        <v>35</v>
      </c>
      <c r="B33" s="28">
        <v>505</v>
      </c>
      <c r="C33" s="28">
        <v>4540.87</v>
      </c>
      <c r="D33" s="26">
        <v>2.18</v>
      </c>
      <c r="E33" s="28">
        <f>B33*D33+C33*D33</f>
        <v>10999.9966</v>
      </c>
      <c r="G33">
        <v>10829.98</v>
      </c>
    </row>
    <row r="34" spans="5:7" ht="15">
      <c r="E34" s="30"/>
      <c r="G34">
        <f>G33/D33</f>
        <v>4967.880733944953</v>
      </c>
    </row>
    <row r="35" spans="5:8" ht="15">
      <c r="E35" s="30"/>
      <c r="G35">
        <f>G34*0.1</f>
        <v>496.7880733944953</v>
      </c>
      <c r="H35" s="30">
        <f>G34-B33</f>
        <v>4462.880733944953</v>
      </c>
    </row>
    <row r="36" ht="15">
      <c r="A36" s="24">
        <v>43617</v>
      </c>
    </row>
    <row r="37" spans="1:5" ht="89.25">
      <c r="A37" s="25" t="s">
        <v>25</v>
      </c>
      <c r="B37" s="25" t="s">
        <v>26</v>
      </c>
      <c r="C37" s="25" t="s">
        <v>27</v>
      </c>
      <c r="D37" s="25" t="s">
        <v>28</v>
      </c>
      <c r="E37" s="25" t="s">
        <v>29</v>
      </c>
    </row>
    <row r="38" spans="1:5" ht="15">
      <c r="A38" s="26" t="s">
        <v>30</v>
      </c>
      <c r="B38" s="26" t="s">
        <v>31</v>
      </c>
      <c r="C38" s="26" t="s">
        <v>32</v>
      </c>
      <c r="D38" s="26" t="s">
        <v>33</v>
      </c>
      <c r="E38" s="26" t="s">
        <v>34</v>
      </c>
    </row>
    <row r="39" spans="1:7" ht="15">
      <c r="A39" s="27" t="s">
        <v>35</v>
      </c>
      <c r="B39" s="28">
        <v>505</v>
      </c>
      <c r="C39" s="28">
        <v>4540.87</v>
      </c>
      <c r="D39" s="26">
        <v>2.18</v>
      </c>
      <c r="E39" s="28">
        <f>B39*D39+C39*D39</f>
        <v>10999.9966</v>
      </c>
      <c r="G39">
        <v>10920.02</v>
      </c>
    </row>
    <row r="40" ht="15">
      <c r="G40">
        <f>G39/D39</f>
        <v>5009.183486238532</v>
      </c>
    </row>
    <row r="41" ht="15">
      <c r="A41" s="24">
        <v>43647</v>
      </c>
    </row>
    <row r="42" spans="1:5" ht="89.25">
      <c r="A42" s="25" t="s">
        <v>25</v>
      </c>
      <c r="B42" s="25" t="s">
        <v>26</v>
      </c>
      <c r="C42" s="25" t="s">
        <v>27</v>
      </c>
      <c r="D42" s="25" t="s">
        <v>28</v>
      </c>
      <c r="E42" s="25" t="s">
        <v>29</v>
      </c>
    </row>
    <row r="43" spans="1:5" ht="15">
      <c r="A43" s="26" t="s">
        <v>30</v>
      </c>
      <c r="B43" s="26" t="s">
        <v>31</v>
      </c>
      <c r="C43" s="26" t="s">
        <v>32</v>
      </c>
      <c r="D43" s="26" t="s">
        <v>33</v>
      </c>
      <c r="E43" s="26" t="s">
        <v>34</v>
      </c>
    </row>
    <row r="44" spans="1:7" ht="15">
      <c r="A44" s="27" t="s">
        <v>35</v>
      </c>
      <c r="B44" s="28">
        <v>505</v>
      </c>
      <c r="C44" s="28">
        <v>4540.87</v>
      </c>
      <c r="D44" s="26">
        <v>2.18</v>
      </c>
      <c r="E44" s="28">
        <f>B44*D44+C44*D44</f>
        <v>10999.9966</v>
      </c>
      <c r="G44">
        <v>10914.99</v>
      </c>
    </row>
    <row r="45" ht="15">
      <c r="G45">
        <f>G44/D44</f>
        <v>5006.876146788991</v>
      </c>
    </row>
    <row r="46" spans="1:7" ht="15">
      <c r="A46" s="24">
        <v>43678</v>
      </c>
      <c r="G46" s="30">
        <f>G45-B44</f>
        <v>4501.876146788991</v>
      </c>
    </row>
    <row r="47" spans="1:5" ht="89.25">
      <c r="A47" s="25" t="s">
        <v>25</v>
      </c>
      <c r="B47" s="25" t="s">
        <v>26</v>
      </c>
      <c r="C47" s="25" t="s">
        <v>27</v>
      </c>
      <c r="D47" s="25" t="s">
        <v>28</v>
      </c>
      <c r="E47" s="25" t="s">
        <v>29</v>
      </c>
    </row>
    <row r="48" spans="1:5" ht="15">
      <c r="A48" s="26" t="s">
        <v>30</v>
      </c>
      <c r="B48" s="26" t="s">
        <v>31</v>
      </c>
      <c r="C48" s="26" t="s">
        <v>32</v>
      </c>
      <c r="D48" s="26" t="s">
        <v>33</v>
      </c>
      <c r="E48" s="26" t="s">
        <v>34</v>
      </c>
    </row>
    <row r="49" spans="1:7" ht="15">
      <c r="A49" s="27" t="s">
        <v>35</v>
      </c>
      <c r="B49" s="28">
        <v>505</v>
      </c>
      <c r="C49" s="28">
        <v>4540.87</v>
      </c>
      <c r="D49" s="26">
        <v>2.18</v>
      </c>
      <c r="E49" s="28">
        <f>B49*D49+C49*D49</f>
        <v>10999.9966</v>
      </c>
      <c r="G49">
        <v>10914.99</v>
      </c>
    </row>
    <row r="50" ht="15">
      <c r="G50">
        <f>G49/D49</f>
        <v>5006.876146788991</v>
      </c>
    </row>
    <row r="51" spans="1:7" ht="15">
      <c r="A51" s="24">
        <v>43709</v>
      </c>
      <c r="G51" s="30">
        <f>G50-B49</f>
        <v>4501.876146788991</v>
      </c>
    </row>
    <row r="52" spans="1:5" ht="89.25">
      <c r="A52" s="25" t="s">
        <v>25</v>
      </c>
      <c r="B52" s="25" t="s">
        <v>26</v>
      </c>
      <c r="C52" s="25" t="s">
        <v>27</v>
      </c>
      <c r="D52" s="25" t="s">
        <v>28</v>
      </c>
      <c r="E52" s="25" t="s">
        <v>29</v>
      </c>
    </row>
    <row r="53" spans="1:5" ht="15">
      <c r="A53" s="26" t="s">
        <v>30</v>
      </c>
      <c r="B53" s="26" t="s">
        <v>31</v>
      </c>
      <c r="C53" s="26" t="s">
        <v>32</v>
      </c>
      <c r="D53" s="26" t="s">
        <v>33</v>
      </c>
      <c r="E53" s="26" t="s">
        <v>34</v>
      </c>
    </row>
    <row r="54" spans="1:5" ht="15">
      <c r="A54" s="27" t="s">
        <v>35</v>
      </c>
      <c r="B54" s="28">
        <v>505</v>
      </c>
      <c r="C54" s="28">
        <v>4540.87</v>
      </c>
      <c r="D54" s="26">
        <v>2.18</v>
      </c>
      <c r="E54" s="28">
        <f>B54*D54+C54*D54</f>
        <v>10999.9966</v>
      </c>
    </row>
    <row r="56" ht="15">
      <c r="A56" s="24">
        <v>43739</v>
      </c>
    </row>
    <row r="57" spans="1:5" ht="89.25">
      <c r="A57" s="25" t="s">
        <v>25</v>
      </c>
      <c r="B57" s="25" t="s">
        <v>26</v>
      </c>
      <c r="C57" s="25" t="s">
        <v>27</v>
      </c>
      <c r="D57" s="25" t="s">
        <v>28</v>
      </c>
      <c r="E57" s="25" t="s">
        <v>29</v>
      </c>
    </row>
    <row r="58" spans="1:5" ht="15">
      <c r="A58" s="26" t="s">
        <v>30</v>
      </c>
      <c r="B58" s="26" t="s">
        <v>31</v>
      </c>
      <c r="C58" s="26" t="s">
        <v>32</v>
      </c>
      <c r="D58" s="26" t="s">
        <v>33</v>
      </c>
      <c r="E58" s="26" t="s">
        <v>34</v>
      </c>
    </row>
    <row r="59" spans="1:5" ht="15">
      <c r="A59" s="27" t="s">
        <v>35</v>
      </c>
      <c r="B59" s="28">
        <v>505</v>
      </c>
      <c r="C59" s="28">
        <v>4540.87</v>
      </c>
      <c r="D59" s="26">
        <v>2.18</v>
      </c>
      <c r="E59" s="28">
        <f>B59*D59+C59*D59</f>
        <v>10999.9966</v>
      </c>
    </row>
    <row r="61" ht="15">
      <c r="A61" s="24">
        <v>43770</v>
      </c>
    </row>
    <row r="62" spans="1:5" ht="89.25">
      <c r="A62" s="25" t="s">
        <v>25</v>
      </c>
      <c r="B62" s="25" t="s">
        <v>26</v>
      </c>
      <c r="C62" s="25" t="s">
        <v>27</v>
      </c>
      <c r="D62" s="25" t="s">
        <v>28</v>
      </c>
      <c r="E62" s="25" t="s">
        <v>29</v>
      </c>
    </row>
    <row r="63" spans="1:5" ht="15">
      <c r="A63" s="26" t="s">
        <v>30</v>
      </c>
      <c r="B63" s="26" t="s">
        <v>31</v>
      </c>
      <c r="C63" s="26" t="s">
        <v>32</v>
      </c>
      <c r="D63" s="26" t="s">
        <v>33</v>
      </c>
      <c r="E63" s="26" t="s">
        <v>34</v>
      </c>
    </row>
    <row r="64" spans="1:5" ht="15">
      <c r="A64" s="27" t="s">
        <v>35</v>
      </c>
      <c r="B64" s="28">
        <v>505</v>
      </c>
      <c r="C64" s="28">
        <v>4540.87</v>
      </c>
      <c r="D64" s="26">
        <v>2.18</v>
      </c>
      <c r="E64" s="28">
        <f>B64*D64+C64*D64</f>
        <v>10999.9966</v>
      </c>
    </row>
    <row r="66" ht="15">
      <c r="A66" s="24">
        <v>43800</v>
      </c>
    </row>
    <row r="67" spans="1:5" ht="89.25">
      <c r="A67" s="25" t="s">
        <v>25</v>
      </c>
      <c r="B67" s="25" t="s">
        <v>26</v>
      </c>
      <c r="C67" s="25" t="s">
        <v>27</v>
      </c>
      <c r="D67" s="25" t="s">
        <v>28</v>
      </c>
      <c r="E67" s="25" t="s">
        <v>29</v>
      </c>
    </row>
    <row r="68" spans="1:5" ht="15">
      <c r="A68" s="26" t="s">
        <v>30</v>
      </c>
      <c r="B68" s="26" t="s">
        <v>31</v>
      </c>
      <c r="C68" s="26" t="s">
        <v>32</v>
      </c>
      <c r="D68" s="26" t="s">
        <v>33</v>
      </c>
      <c r="E68" s="26" t="s">
        <v>34</v>
      </c>
    </row>
    <row r="69" spans="1:6" ht="15">
      <c r="A69" s="27" t="s">
        <v>35</v>
      </c>
      <c r="B69" s="28">
        <v>505</v>
      </c>
      <c r="C69" s="28">
        <v>4540.87</v>
      </c>
      <c r="D69" s="26">
        <v>2.62</v>
      </c>
      <c r="E69" s="28">
        <f>B69*D69+C69*D69</f>
        <v>13220.1794</v>
      </c>
      <c r="F69">
        <v>2500</v>
      </c>
    </row>
    <row r="70" ht="15">
      <c r="J70" s="30"/>
    </row>
    <row r="71" ht="15">
      <c r="F71">
        <f>F69/D69</f>
        <v>954.1984732824427</v>
      </c>
    </row>
    <row r="72" spans="1:7" ht="15">
      <c r="A72" s="24" t="s">
        <v>51</v>
      </c>
      <c r="F72">
        <f>F71*0.1</f>
        <v>95.41984732824427</v>
      </c>
      <c r="G72" s="30">
        <f>F71-B69</f>
        <v>449.1984732824427</v>
      </c>
    </row>
    <row r="73" spans="1:5" ht="89.25">
      <c r="A73" s="25" t="s">
        <v>25</v>
      </c>
      <c r="B73" s="25" t="s">
        <v>26</v>
      </c>
      <c r="C73" s="25" t="s">
        <v>27</v>
      </c>
      <c r="D73" s="25" t="s">
        <v>28</v>
      </c>
      <c r="E73" s="25" t="s">
        <v>29</v>
      </c>
    </row>
    <row r="74" spans="1:5" ht="15">
      <c r="A74" s="26" t="s">
        <v>30</v>
      </c>
      <c r="B74" s="26" t="s">
        <v>31</v>
      </c>
      <c r="C74" s="26" t="s">
        <v>32</v>
      </c>
      <c r="D74" s="26" t="s">
        <v>33</v>
      </c>
      <c r="E74" s="26" t="s">
        <v>34</v>
      </c>
    </row>
    <row r="75" spans="1:5" ht="15">
      <c r="A75" s="27" t="s">
        <v>35</v>
      </c>
      <c r="B75" s="28">
        <f>B12+B18+B23+B28+B33+B39+B44+B49+B54+B59+B64+B69</f>
        <v>5890</v>
      </c>
      <c r="C75" s="28">
        <f>C12+C18+C23+C28+C33+C39+C44+C49+C54+C59+C64+C69</f>
        <v>52965.64000000001</v>
      </c>
      <c r="D75" s="26">
        <v>2.18</v>
      </c>
      <c r="E75" s="28">
        <f>E12+E18+E23+E28+E33+E39+E44+E49+E54+E59+E64+E69+0.01</f>
        <v>134220.1616</v>
      </c>
    </row>
    <row r="77" spans="1:9" ht="15">
      <c r="A77" s="36" t="s">
        <v>40</v>
      </c>
      <c r="B77" s="36"/>
      <c r="C77" s="36"/>
      <c r="D77" s="36"/>
      <c r="E77" s="36"/>
      <c r="F77" s="36"/>
      <c r="G77" s="36"/>
      <c r="H77" s="36"/>
      <c r="I77" s="36"/>
    </row>
    <row r="78" spans="1:9" ht="18.75">
      <c r="A78" s="1"/>
      <c r="B78" s="32"/>
      <c r="C78" s="33"/>
      <c r="D78" s="34"/>
      <c r="E78" s="34"/>
      <c r="F78" s="35"/>
      <c r="G78" s="35"/>
      <c r="H78" s="31"/>
      <c r="I78" s="31"/>
    </row>
    <row r="79" spans="1:9" ht="15">
      <c r="A79" s="38" t="s">
        <v>36</v>
      </c>
      <c r="B79" s="38"/>
      <c r="C79" s="38"/>
      <c r="D79" s="38"/>
      <c r="E79" s="38"/>
      <c r="F79" s="38"/>
      <c r="G79" s="38"/>
      <c r="H79" s="38"/>
      <c r="I79" s="38"/>
    </row>
    <row r="80" spans="1:9" ht="15">
      <c r="A80" s="38" t="s">
        <v>37</v>
      </c>
      <c r="B80" s="38"/>
      <c r="C80" s="38"/>
      <c r="D80" s="38"/>
      <c r="E80" s="38"/>
      <c r="F80" s="38"/>
      <c r="G80" s="38"/>
      <c r="H80" s="38"/>
      <c r="I80" s="38"/>
    </row>
    <row r="81" spans="1:9" ht="15">
      <c r="A81" s="38" t="s">
        <v>38</v>
      </c>
      <c r="B81" s="38"/>
      <c r="C81" s="38"/>
      <c r="D81" s="38"/>
      <c r="E81" s="38"/>
      <c r="F81" s="38"/>
      <c r="G81" s="38"/>
      <c r="H81" s="38"/>
      <c r="I81" s="38"/>
    </row>
    <row r="82" spans="1:9" ht="15">
      <c r="A82" s="38" t="s">
        <v>39</v>
      </c>
      <c r="B82" s="38"/>
      <c r="C82" s="38"/>
      <c r="D82" s="38"/>
      <c r="E82" s="38"/>
      <c r="F82" s="38"/>
      <c r="G82" s="38"/>
      <c r="H82" s="38"/>
      <c r="I82" s="38"/>
    </row>
  </sheetData>
  <sheetProtection/>
  <mergeCells count="4">
    <mergeCell ref="A79:I79"/>
    <mergeCell ref="A80:I80"/>
    <mergeCell ref="A81:I81"/>
    <mergeCell ref="A82:I82"/>
  </mergeCells>
  <conditionalFormatting sqref="B28:C28">
    <cfRule type="cellIs" priority="22" dxfId="2" operator="equal" stopIfTrue="1">
      <formula>"Specialist"</formula>
    </cfRule>
    <cfRule type="cellIs" priority="23" dxfId="1" operator="equal" stopIfTrue="1">
      <formula>"Primar"</formula>
    </cfRule>
    <cfRule type="cellIs" priority="24" dxfId="0" operator="equal" stopIfTrue="1">
      <formula>"Medic"</formula>
    </cfRule>
  </conditionalFormatting>
  <conditionalFormatting sqref="B33:C33">
    <cfRule type="cellIs" priority="13" dxfId="2" operator="equal" stopIfTrue="1">
      <formula>"Specialist"</formula>
    </cfRule>
    <cfRule type="cellIs" priority="14" dxfId="1" operator="equal" stopIfTrue="1">
      <formula>"Primar"</formula>
    </cfRule>
    <cfRule type="cellIs" priority="15" dxfId="0" operator="equal" stopIfTrue="1">
      <formula>"Medic"</formula>
    </cfRule>
  </conditionalFormatting>
  <conditionalFormatting sqref="B39:C39">
    <cfRule type="cellIs" priority="10" dxfId="2" operator="equal" stopIfTrue="1">
      <formula>"Specialist"</formula>
    </cfRule>
    <cfRule type="cellIs" priority="11" dxfId="1" operator="equal" stopIfTrue="1">
      <formula>"Primar"</formula>
    </cfRule>
    <cfRule type="cellIs" priority="12" dxfId="0" operator="equal" stopIfTrue="1">
      <formula>"Medic"</formula>
    </cfRule>
  </conditionalFormatting>
  <conditionalFormatting sqref="B44:C44">
    <cfRule type="cellIs" priority="7" dxfId="2" operator="equal" stopIfTrue="1">
      <formula>"Specialist"</formula>
    </cfRule>
    <cfRule type="cellIs" priority="8" dxfId="1" operator="equal" stopIfTrue="1">
      <formula>"Primar"</formula>
    </cfRule>
    <cfRule type="cellIs" priority="9" dxfId="0" operator="equal" stopIfTrue="1">
      <formula>"Medic"</formula>
    </cfRule>
  </conditionalFormatting>
  <conditionalFormatting sqref="B49:C49">
    <cfRule type="cellIs" priority="4" dxfId="2" operator="equal" stopIfTrue="1">
      <formula>"Specialist"</formula>
    </cfRule>
    <cfRule type="cellIs" priority="5" dxfId="1" operator="equal" stopIfTrue="1">
      <formula>"Primar"</formula>
    </cfRule>
    <cfRule type="cellIs" priority="6" dxfId="0" operator="equal" stopIfTrue="1">
      <formula>"Medic"</formula>
    </cfRule>
  </conditionalFormatting>
  <conditionalFormatting sqref="B69:C69">
    <cfRule type="cellIs" priority="1" dxfId="2" operator="equal" stopIfTrue="1">
      <formula>"Specialist"</formula>
    </cfRule>
    <cfRule type="cellIs" priority="2" dxfId="1" operator="equal" stopIfTrue="1">
      <formula>"Primar"</formula>
    </cfRule>
    <cfRule type="cellIs" priority="3" dxfId="0" operator="equal" stopIfTrue="1">
      <formula>"Medic"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</dc:creator>
  <cp:keywords/>
  <dc:description/>
  <cp:lastModifiedBy>EDUARD</cp:lastModifiedBy>
  <cp:lastPrinted>2018-05-03T07:13:41Z</cp:lastPrinted>
  <dcterms:created xsi:type="dcterms:W3CDTF">2015-08-26T08:19:15Z</dcterms:created>
  <dcterms:modified xsi:type="dcterms:W3CDTF">2019-05-06T07:58:37Z</dcterms:modified>
  <cp:category/>
  <cp:version/>
  <cp:contentType/>
  <cp:contentStatus/>
</cp:coreProperties>
</file>