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1"/>
  </bookViews>
  <sheets>
    <sheet name="IAN.2016" sheetId="1" r:id="rId1"/>
    <sheet name="FEBR.2016" sheetId="2" r:id="rId2"/>
    <sheet name="MARTIE 2016" sheetId="3" r:id="rId3"/>
    <sheet name="APRILIE 2016" sheetId="4" r:id="rId4"/>
    <sheet name="MAI 2016" sheetId="5" r:id="rId5"/>
    <sheet name="IUNIE 2016" sheetId="6" r:id="rId6"/>
    <sheet name="IULIE 2016" sheetId="7" r:id="rId7"/>
    <sheet name="AUGUST 2016 " sheetId="8" r:id="rId8"/>
    <sheet name="SEPTEMBRIE 2016" sheetId="9" r:id="rId9"/>
    <sheet name="OCTOMBRIE 2016" sheetId="10" r:id="rId10"/>
    <sheet name="NOIEMBRIE 2016 " sheetId="11" r:id="rId11"/>
    <sheet name="DECEMBRIE 2016" sheetId="12" r:id="rId12"/>
  </sheets>
  <definedNames/>
  <calcPr fullCalcOnLoad="1"/>
</workbook>
</file>

<file path=xl/sharedStrings.xml><?xml version="1.0" encoding="utf-8"?>
<sst xmlns="http://schemas.openxmlformats.org/spreadsheetml/2006/main" count="356" uniqueCount="46">
  <si>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</si>
  <si>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</si>
  <si>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</si>
  <si>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</si>
  <si>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</si>
  <si>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</si>
  <si>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</si>
  <si>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</si>
  <si>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</t>
  </si>
  <si>
    <t>POSTTRANSPLANT</t>
  </si>
  <si>
    <t>MUCOVISCIDOZA</t>
  </si>
  <si>
    <t>SCLEROZA</t>
  </si>
  <si>
    <t>TESTE COPII</t>
  </si>
  <si>
    <t>TESTE ADULTI</t>
  </si>
  <si>
    <t xml:space="preserve">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</si>
  <si>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</si>
  <si>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IANUARIE 2016</t>
  </si>
  <si>
    <t>DIF.OCT. 2015</t>
  </si>
  <si>
    <t>NOV. 2015</t>
  </si>
  <si>
    <t>PLATI FARMACII FEBRUARIE 2016</t>
  </si>
  <si>
    <t>DEC. 2015</t>
  </si>
  <si>
    <t>PLATI FARMACII MARTIE 2016</t>
  </si>
  <si>
    <t>DEC. 2015+IAN.2016 PARTIAL</t>
  </si>
  <si>
    <t>IAN.2016</t>
  </si>
  <si>
    <t>ONCOLOGIE ACTV.CRT.</t>
  </si>
  <si>
    <t>ONCOLOGIE COST-VOLUM</t>
  </si>
  <si>
    <t>PLATI FARMACII APRILIE 2016</t>
  </si>
  <si>
    <t xml:space="preserve">DIF.IAN+FEBR.2016 </t>
  </si>
  <si>
    <t>FEBR.2016</t>
  </si>
  <si>
    <t>PLATI FARMACII MAI 2016</t>
  </si>
  <si>
    <t xml:space="preserve">MARTIE 2016 </t>
  </si>
  <si>
    <t>PLATI FARMACII IUNIE 2016</t>
  </si>
  <si>
    <t xml:space="preserve">APRILIE 2016 </t>
  </si>
  <si>
    <t>PLATI FARMACII IULIE 2016</t>
  </si>
  <si>
    <t xml:space="preserve">MAI 2016 </t>
  </si>
  <si>
    <t>PLATI FARMACII AUGUST 2016</t>
  </si>
  <si>
    <t xml:space="preserve">IUNIE 2016 </t>
  </si>
  <si>
    <t>PLATI FARMACII SEPTEMBRIE 2016</t>
  </si>
  <si>
    <t xml:space="preserve">IULIE 2016 </t>
  </si>
  <si>
    <t>PLATI FARMACII OCTOMBRIE 2016</t>
  </si>
  <si>
    <t xml:space="preserve">AUGUST 2016 </t>
  </si>
  <si>
    <t>PLATI FARMACII NOIEMBRIE 2016</t>
  </si>
  <si>
    <t xml:space="preserve">SEPTEMBRIE 2016 </t>
  </si>
  <si>
    <t>PLATI FARMACII DECEMBRIE 2016</t>
  </si>
  <si>
    <t xml:space="preserve">OCT.+NOV. 2016 </t>
  </si>
  <si>
    <t xml:space="preserve">OCTOMBRIE 2016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</si>
</sst>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 wrapText="1"/>
    </xf>
    <xf numFmtId="4" fontId="3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5" fillId="0" borderId="17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C37" sqref="C37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3" width="11.7109375" style="0" customWidth="1"/>
    <col min="4" max="4" width="10.140625" style="0" customWidth="1"/>
    <col min="5" max="5" width="10.57421875" style="0" customWidth="1"/>
    <col min="6" max="6" width="11.28125" style="0" customWidth="1"/>
    <col min="7" max="7" width="10.57421875" style="0" customWidth="1"/>
    <col min="8" max="8" width="11.140625" style="0" customWidth="1"/>
    <col min="9" max="9" width="11.7109375" style="0" customWidth="1"/>
    <col min="10" max="10" width="11.00390625" style="0" customWidth="1"/>
    <col min="11" max="11" width="11.28125" style="0" customWidth="1"/>
    <col min="12" max="12" width="9.28125" style="0" customWidth="1"/>
    <col min="13" max="13" width="10.14062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8.25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</row>
    <row r="10" spans="1:13" ht="12.75">
      <c r="A10" s="8" t="s">
        <v>17</v>
      </c>
      <c r="B10" s="6">
        <v>5177041.53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9" t="s">
        <v>18</v>
      </c>
      <c r="B11" s="6"/>
      <c r="C11" s="6">
        <v>127130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9" t="s">
        <v>18</v>
      </c>
      <c r="B12" s="6"/>
      <c r="C12" s="6"/>
      <c r="D12" s="10">
        <v>288069.26</v>
      </c>
      <c r="E12" s="10"/>
      <c r="F12" s="10"/>
      <c r="G12" s="4"/>
      <c r="H12" s="10"/>
      <c r="I12" s="10"/>
      <c r="J12" s="10"/>
      <c r="K12" s="10"/>
      <c r="L12" s="10"/>
      <c r="M12" s="10"/>
    </row>
    <row r="13" spans="1:13" ht="12.75">
      <c r="A13" s="9" t="s">
        <v>18</v>
      </c>
      <c r="B13" s="6"/>
      <c r="C13" s="6"/>
      <c r="D13" s="10"/>
      <c r="E13" s="10">
        <v>167050.31</v>
      </c>
      <c r="F13" s="10"/>
      <c r="G13" s="4"/>
      <c r="H13" s="10"/>
      <c r="I13" s="10"/>
      <c r="J13" s="10"/>
      <c r="K13" s="10"/>
      <c r="L13" s="10"/>
      <c r="M13" s="10"/>
    </row>
    <row r="14" spans="1:13" ht="12.75">
      <c r="A14" s="9" t="s">
        <v>18</v>
      </c>
      <c r="B14" s="6"/>
      <c r="C14" s="6"/>
      <c r="D14" s="10"/>
      <c r="E14" s="10"/>
      <c r="F14" s="11">
        <v>466306.17</v>
      </c>
      <c r="G14" s="4"/>
      <c r="H14" s="10"/>
      <c r="I14" s="10"/>
      <c r="J14" s="10"/>
      <c r="K14" s="10"/>
      <c r="L14" s="10"/>
      <c r="M14" s="10"/>
    </row>
    <row r="15" spans="1:13" ht="12.75">
      <c r="A15" s="9" t="s">
        <v>18</v>
      </c>
      <c r="B15" s="6"/>
      <c r="C15" s="6"/>
      <c r="D15" s="10"/>
      <c r="E15" s="10"/>
      <c r="F15" s="10"/>
      <c r="G15" s="4"/>
      <c r="H15" s="10">
        <v>507710.84</v>
      </c>
      <c r="I15" s="10"/>
      <c r="J15" s="10"/>
      <c r="K15" s="10"/>
      <c r="L15" s="10"/>
      <c r="M15" s="10"/>
    </row>
    <row r="16" spans="1:13" ht="12.75">
      <c r="A16" s="9" t="s">
        <v>18</v>
      </c>
      <c r="B16" s="6"/>
      <c r="C16" s="6"/>
      <c r="D16" s="10"/>
      <c r="E16" s="10"/>
      <c r="F16" s="10"/>
      <c r="G16" s="4"/>
      <c r="H16" s="10"/>
      <c r="I16" s="10">
        <v>45780.6</v>
      </c>
      <c r="J16" s="10"/>
      <c r="K16" s="10"/>
      <c r="L16" s="10"/>
      <c r="M16" s="10"/>
    </row>
    <row r="17" spans="1:13" ht="12.75">
      <c r="A17" s="9" t="s">
        <v>18</v>
      </c>
      <c r="B17" s="6"/>
      <c r="C17" s="6"/>
      <c r="D17" s="10"/>
      <c r="E17" s="10"/>
      <c r="F17" s="10"/>
      <c r="G17" s="4"/>
      <c r="H17" s="10"/>
      <c r="I17" s="10"/>
      <c r="J17" s="10">
        <v>7765.38</v>
      </c>
      <c r="K17" s="10"/>
      <c r="L17" s="10"/>
      <c r="M17" s="10"/>
    </row>
    <row r="18" spans="1:13" ht="12.75">
      <c r="A18" s="9" t="s">
        <v>18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2102.69</v>
      </c>
      <c r="L18" s="10"/>
      <c r="M18" s="10"/>
    </row>
    <row r="19" spans="1:13" ht="12.75">
      <c r="A19" s="9" t="s">
        <v>18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4800</v>
      </c>
      <c r="M19" s="10"/>
    </row>
    <row r="20" spans="1:13" ht="12.75">
      <c r="A20" s="9" t="s">
        <v>18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98292</v>
      </c>
    </row>
    <row r="21" spans="1:13" ht="12.75">
      <c r="A21" s="12" t="s">
        <v>14</v>
      </c>
      <c r="B21" s="6">
        <f>SUM(B10:B15)</f>
        <v>5177041.53</v>
      </c>
      <c r="C21" s="6">
        <f>SUM(C10:C15)</f>
        <v>127130</v>
      </c>
      <c r="D21" s="6">
        <f>SUM(D11:D20)</f>
        <v>288069.26</v>
      </c>
      <c r="E21" s="6">
        <f>SUM(E10:E20)</f>
        <v>167050.31</v>
      </c>
      <c r="F21" s="6">
        <f>SUM(F10:F20)</f>
        <v>466306.17</v>
      </c>
      <c r="G21" s="10">
        <f>D21+E21+F21</f>
        <v>921425.74</v>
      </c>
      <c r="H21" s="6">
        <f aca="true" t="shared" si="0" ref="H21:M21">SUM(H10:H20)</f>
        <v>507710.84</v>
      </c>
      <c r="I21" s="6">
        <f t="shared" si="0"/>
        <v>45780.6</v>
      </c>
      <c r="J21" s="6">
        <f t="shared" si="0"/>
        <v>7765.38</v>
      </c>
      <c r="K21" s="6">
        <f t="shared" si="0"/>
        <v>2102.69</v>
      </c>
      <c r="L21" s="6">
        <f t="shared" si="0"/>
        <v>4800</v>
      </c>
      <c r="M21" s="6">
        <f t="shared" si="0"/>
        <v>98292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spans="5:6" ht="12.75">
      <c r="E26" s="2"/>
      <c r="F26" s="2"/>
    </row>
    <row r="27" spans="3:7" ht="12.75">
      <c r="C27" s="2"/>
      <c r="G27" s="2"/>
    </row>
    <row r="28" ht="12.75">
      <c r="E28" s="2"/>
    </row>
    <row r="29" spans="3:7" ht="12.75">
      <c r="C29" s="2"/>
      <c r="G29" s="2"/>
    </row>
    <row r="31" ht="12.75">
      <c r="G31" s="2"/>
    </row>
    <row r="33" ht="12.75">
      <c r="I33" t="s">
        <v>15</v>
      </c>
    </row>
    <row r="34" ht="12.75">
      <c r="E34" s="2"/>
    </row>
  </sheetData>
  <printOptions/>
  <pageMargins left="0" right="0" top="1" bottom="1" header="0.5" footer="0.5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F28" sqref="F28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2.1406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39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2" customHeight="1">
      <c r="A10" s="27" t="s">
        <v>40</v>
      </c>
      <c r="B10" s="6">
        <v>5899570.36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40</v>
      </c>
      <c r="B11" s="6"/>
      <c r="C11" s="6">
        <v>125357.62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40</v>
      </c>
      <c r="B12" s="6"/>
      <c r="C12" s="6"/>
      <c r="D12" s="10">
        <v>335080.21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40</v>
      </c>
      <c r="B13" s="6"/>
      <c r="C13" s="6"/>
      <c r="D13" s="10"/>
      <c r="E13" s="10">
        <v>210825.8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40</v>
      </c>
      <c r="B14" s="6"/>
      <c r="C14" s="6"/>
      <c r="D14" s="10"/>
      <c r="E14" s="10"/>
      <c r="F14" s="11">
        <v>499337.3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40</v>
      </c>
      <c r="B15" s="6"/>
      <c r="C15" s="6"/>
      <c r="D15" s="10"/>
      <c r="E15" s="10"/>
      <c r="F15" s="10"/>
      <c r="G15" s="4"/>
      <c r="H15" s="10">
        <v>589849.57</v>
      </c>
      <c r="I15" s="10"/>
      <c r="J15" s="10"/>
      <c r="K15" s="10"/>
      <c r="L15" s="10"/>
      <c r="M15" s="10"/>
      <c r="N15" s="20"/>
    </row>
    <row r="16" spans="1:14" ht="12.75">
      <c r="A16" s="27" t="s">
        <v>40</v>
      </c>
      <c r="B16" s="6"/>
      <c r="C16" s="6"/>
      <c r="D16" s="10"/>
      <c r="E16" s="10"/>
      <c r="F16" s="10"/>
      <c r="G16" s="4"/>
      <c r="H16" s="10"/>
      <c r="I16" s="10">
        <v>105223.73</v>
      </c>
      <c r="J16" s="10"/>
      <c r="K16" s="10"/>
      <c r="L16" s="10"/>
      <c r="M16" s="10"/>
      <c r="N16" s="20"/>
    </row>
    <row r="17" spans="1:14" ht="12.75">
      <c r="A17" s="27" t="s">
        <v>40</v>
      </c>
      <c r="B17" s="6"/>
      <c r="C17" s="6"/>
      <c r="D17" s="10"/>
      <c r="E17" s="10"/>
      <c r="F17" s="10"/>
      <c r="G17" s="4"/>
      <c r="H17" s="10"/>
      <c r="I17" s="10"/>
      <c r="J17" s="10">
        <v>41511.15</v>
      </c>
      <c r="K17" s="10"/>
      <c r="L17" s="10"/>
      <c r="M17" s="10"/>
      <c r="N17" s="20"/>
    </row>
    <row r="18" spans="1:14" ht="12.75">
      <c r="A18" s="27" t="s">
        <v>40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27493.37</v>
      </c>
      <c r="L18" s="10"/>
      <c r="M18" s="10"/>
      <c r="N18" s="20"/>
    </row>
    <row r="19" spans="1:14" ht="12.75">
      <c r="A19" s="27" t="s">
        <v>40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2943.75</v>
      </c>
      <c r="M19" s="10"/>
      <c r="N19" s="20"/>
    </row>
    <row r="20" spans="1:14" ht="12.75">
      <c r="A20" s="27" t="s">
        <v>40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6360</v>
      </c>
      <c r="N20" s="20"/>
    </row>
    <row r="21" spans="1:14" ht="12.75">
      <c r="A21" s="27" t="s">
        <v>40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114720</v>
      </c>
    </row>
    <row r="22" spans="1:14" ht="13.5" thickBot="1">
      <c r="A22" s="21" t="s">
        <v>14</v>
      </c>
      <c r="B22" s="22">
        <f>SUM(B10:B21)</f>
        <v>5899570.36</v>
      </c>
      <c r="C22" s="22">
        <f>SUM(C11:C21)</f>
        <v>125357.62</v>
      </c>
      <c r="D22" s="22">
        <f>SUM(D12:D21)</f>
        <v>335080.21</v>
      </c>
      <c r="E22" s="22">
        <f>SUM(E13:E21)</f>
        <v>210825.8</v>
      </c>
      <c r="F22" s="22">
        <f>SUM(F14:F21)</f>
        <v>499337.3</v>
      </c>
      <c r="G22" s="23">
        <f>D22+E22+F22</f>
        <v>1045243.31</v>
      </c>
      <c r="H22" s="22">
        <f>SUM(H15:H21)</f>
        <v>589849.57</v>
      </c>
      <c r="I22" s="22">
        <f>SUM(I16:I21)</f>
        <v>105223.73</v>
      </c>
      <c r="J22" s="22">
        <f>SUM(J17:J21)</f>
        <v>41511.15</v>
      </c>
      <c r="K22" s="22">
        <f>SUM(K18:K21)</f>
        <v>27493.37</v>
      </c>
      <c r="L22" s="22">
        <f>SUM(L19:L21)</f>
        <v>2943.75</v>
      </c>
      <c r="M22" s="22">
        <f>SUM(M20:M21)</f>
        <v>6360</v>
      </c>
      <c r="N22" s="24">
        <f>SUM(N21)</f>
        <v>114720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5:7" ht="12.75">
      <c r="E32" s="2"/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J31" sqref="J31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1.7109375" style="0" customWidth="1"/>
    <col min="4" max="4" width="13.140625" style="0" customWidth="1"/>
    <col min="5" max="5" width="12.1406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thickBot="1">
      <c r="A9" s="44" t="s">
        <v>1</v>
      </c>
      <c r="B9" s="45" t="s">
        <v>2</v>
      </c>
      <c r="C9" s="36" t="s">
        <v>3</v>
      </c>
      <c r="D9" s="46" t="s">
        <v>4</v>
      </c>
      <c r="E9" s="46" t="s">
        <v>5</v>
      </c>
      <c r="F9" s="46" t="s">
        <v>6</v>
      </c>
      <c r="G9" s="46" t="s">
        <v>7</v>
      </c>
      <c r="H9" s="46" t="s">
        <v>24</v>
      </c>
      <c r="I9" s="46" t="s">
        <v>25</v>
      </c>
      <c r="J9" s="46" t="s">
        <v>9</v>
      </c>
      <c r="K9" s="46" t="s">
        <v>10</v>
      </c>
      <c r="L9" s="46" t="s">
        <v>11</v>
      </c>
      <c r="M9" s="46" t="s">
        <v>12</v>
      </c>
      <c r="N9" s="47" t="s">
        <v>13</v>
      </c>
    </row>
    <row r="10" spans="1:14" ht="12" customHeight="1">
      <c r="A10" s="40" t="s">
        <v>42</v>
      </c>
      <c r="B10" s="41">
        <v>6080388.83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2.75">
      <c r="A11" s="28" t="s">
        <v>42</v>
      </c>
      <c r="B11" s="6"/>
      <c r="C11" s="6">
        <v>120683.39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8" t="s">
        <v>42</v>
      </c>
      <c r="B12" s="6"/>
      <c r="C12" s="6"/>
      <c r="D12" s="10">
        <v>346018.78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8" t="s">
        <v>42</v>
      </c>
      <c r="B13" s="6"/>
      <c r="C13" s="6"/>
      <c r="D13" s="10"/>
      <c r="E13" s="10">
        <v>185832.06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8" t="s">
        <v>42</v>
      </c>
      <c r="B14" s="6"/>
      <c r="C14" s="6"/>
      <c r="D14" s="10"/>
      <c r="E14" s="10"/>
      <c r="F14" s="11">
        <v>484145.81</v>
      </c>
      <c r="G14" s="4"/>
      <c r="H14" s="38"/>
      <c r="I14" s="38"/>
      <c r="J14" s="38"/>
      <c r="K14" s="38"/>
      <c r="L14" s="38"/>
      <c r="M14" s="38"/>
      <c r="N14" s="39"/>
    </row>
    <row r="15" spans="1:14" ht="12.75">
      <c r="A15" s="28" t="s">
        <v>42</v>
      </c>
      <c r="B15" s="6"/>
      <c r="C15" s="6"/>
      <c r="D15" s="10"/>
      <c r="E15" s="10"/>
      <c r="F15" s="10"/>
      <c r="G15" s="4"/>
      <c r="H15" s="10">
        <v>513953.51</v>
      </c>
      <c r="I15" s="10"/>
      <c r="J15" s="10"/>
      <c r="K15" s="10"/>
      <c r="L15" s="10"/>
      <c r="M15" s="10"/>
      <c r="N15" s="20"/>
    </row>
    <row r="16" spans="1:14" ht="12.75">
      <c r="A16" s="28" t="s">
        <v>42</v>
      </c>
      <c r="B16" s="6"/>
      <c r="C16" s="6"/>
      <c r="D16" s="10"/>
      <c r="E16" s="10"/>
      <c r="F16" s="10"/>
      <c r="G16" s="4"/>
      <c r="H16" s="10"/>
      <c r="I16" s="10">
        <v>85967.99</v>
      </c>
      <c r="J16" s="10"/>
      <c r="K16" s="10"/>
      <c r="L16" s="10"/>
      <c r="M16" s="10"/>
      <c r="N16" s="20"/>
    </row>
    <row r="17" spans="1:14" ht="12.75">
      <c r="A17" s="28" t="s">
        <v>42</v>
      </c>
      <c r="B17" s="6"/>
      <c r="C17" s="6"/>
      <c r="D17" s="10"/>
      <c r="E17" s="10"/>
      <c r="F17" s="10"/>
      <c r="G17" s="4"/>
      <c r="H17" s="10"/>
      <c r="I17" s="10"/>
      <c r="J17" s="10">
        <v>49805.92</v>
      </c>
      <c r="K17" s="10"/>
      <c r="L17" s="10"/>
      <c r="M17" s="10"/>
      <c r="N17" s="20"/>
    </row>
    <row r="18" spans="1:14" ht="12.75">
      <c r="A18" s="28" t="s">
        <v>42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8488.98</v>
      </c>
      <c r="L18" s="10"/>
      <c r="M18" s="10"/>
      <c r="N18" s="20"/>
    </row>
    <row r="19" spans="1:14" ht="12.75">
      <c r="A19" s="28" t="s">
        <v>42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3364.31</v>
      </c>
      <c r="M19" s="10"/>
      <c r="N19" s="20"/>
    </row>
    <row r="20" spans="1:14" ht="12.75">
      <c r="A20" s="28" t="s">
        <v>42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4560</v>
      </c>
      <c r="N20" s="20"/>
    </row>
    <row r="21" spans="1:14" ht="13.5" thickBot="1">
      <c r="A21" s="28" t="s">
        <v>42</v>
      </c>
      <c r="B21" s="30"/>
      <c r="C21" s="30"/>
      <c r="D21" s="31"/>
      <c r="E21" s="31"/>
      <c r="F21" s="31"/>
      <c r="G21" s="32"/>
      <c r="H21" s="31"/>
      <c r="I21" s="31"/>
      <c r="J21" s="31"/>
      <c r="K21" s="31"/>
      <c r="L21" s="31"/>
      <c r="M21" s="31"/>
      <c r="N21" s="33">
        <v>112680</v>
      </c>
    </row>
    <row r="22" spans="1:14" ht="13.5" thickBot="1">
      <c r="A22" s="29" t="s">
        <v>14</v>
      </c>
      <c r="B22" s="34">
        <f>SUM(B10:B21)</f>
        <v>6080388.83</v>
      </c>
      <c r="C22" s="35">
        <f>SUM(C11:C21)</f>
        <v>120683.39</v>
      </c>
      <c r="D22" s="35">
        <f>SUM(D12:D21)</f>
        <v>346018.78</v>
      </c>
      <c r="E22" s="35">
        <f>SUM(E13:E21)</f>
        <v>185832.06</v>
      </c>
      <c r="F22" s="35">
        <f>SUM(F14:F21)</f>
        <v>484145.81</v>
      </c>
      <c r="G22" s="36">
        <f>D22+E22+F22</f>
        <v>1015996.6500000001</v>
      </c>
      <c r="H22" s="36">
        <f>SUM(H10:H21)</f>
        <v>513953.51</v>
      </c>
      <c r="I22" s="36">
        <f aca="true" t="shared" si="0" ref="I22:N22">SUM(I10:I21)</f>
        <v>85967.99</v>
      </c>
      <c r="J22" s="36">
        <f t="shared" si="0"/>
        <v>49805.92</v>
      </c>
      <c r="K22" s="36">
        <f t="shared" si="0"/>
        <v>8488.98</v>
      </c>
      <c r="L22" s="36">
        <f t="shared" si="0"/>
        <v>3364.31</v>
      </c>
      <c r="M22" s="36">
        <f t="shared" si="0"/>
        <v>4560</v>
      </c>
      <c r="N22" s="37">
        <f t="shared" si="0"/>
        <v>112680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2">
      <selection activeCell="I37" sqref="I37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1.7109375" style="0" customWidth="1"/>
    <col min="4" max="4" width="13.140625" style="0" customWidth="1"/>
    <col min="5" max="5" width="14.281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thickBot="1">
      <c r="A9" s="44" t="s">
        <v>1</v>
      </c>
      <c r="B9" s="45" t="s">
        <v>2</v>
      </c>
      <c r="C9" s="36" t="s">
        <v>3</v>
      </c>
      <c r="D9" s="46" t="s">
        <v>4</v>
      </c>
      <c r="E9" s="46" t="s">
        <v>5</v>
      </c>
      <c r="F9" s="46" t="s">
        <v>6</v>
      </c>
      <c r="G9" s="46" t="s">
        <v>7</v>
      </c>
      <c r="H9" s="46" t="s">
        <v>24</v>
      </c>
      <c r="I9" s="46" t="s">
        <v>25</v>
      </c>
      <c r="J9" s="46" t="s">
        <v>9</v>
      </c>
      <c r="K9" s="46" t="s">
        <v>10</v>
      </c>
      <c r="L9" s="46" t="s">
        <v>11</v>
      </c>
      <c r="M9" s="46" t="s">
        <v>12</v>
      </c>
      <c r="N9" s="47" t="s">
        <v>13</v>
      </c>
    </row>
    <row r="10" spans="1:14" ht="12" customHeight="1">
      <c r="A10" s="40" t="s">
        <v>44</v>
      </c>
      <c r="B10" s="41">
        <f>6397884.99+6505797.03</f>
        <v>12903682.02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2.75">
      <c r="A11" s="40" t="s">
        <v>44</v>
      </c>
      <c r="B11" s="6"/>
      <c r="C11" s="6">
        <f>125746.61+132045.39</f>
        <v>257792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5" t="s">
        <v>45</v>
      </c>
      <c r="B12" s="6"/>
      <c r="C12" s="6"/>
      <c r="D12" s="10">
        <v>370710.75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5" t="s">
        <v>45</v>
      </c>
      <c r="B13" s="6"/>
      <c r="C13" s="6"/>
      <c r="D13" s="10"/>
      <c r="E13" s="10">
        <v>207750.62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5" t="s">
        <v>45</v>
      </c>
      <c r="B14" s="6"/>
      <c r="C14" s="6"/>
      <c r="D14" s="10"/>
      <c r="E14" s="10"/>
      <c r="F14" s="11">
        <v>525380.69</v>
      </c>
      <c r="G14" s="4"/>
      <c r="H14" s="38"/>
      <c r="I14" s="38"/>
      <c r="J14" s="38"/>
      <c r="K14" s="38"/>
      <c r="L14" s="38"/>
      <c r="M14" s="38"/>
      <c r="N14" s="39"/>
    </row>
    <row r="15" spans="1:14" ht="12.75">
      <c r="A15" s="25" t="s">
        <v>45</v>
      </c>
      <c r="B15" s="6"/>
      <c r="C15" s="6"/>
      <c r="D15" s="10"/>
      <c r="E15" s="10"/>
      <c r="F15" s="10"/>
      <c r="G15" s="4"/>
      <c r="H15" s="10">
        <v>611936.98</v>
      </c>
      <c r="I15" s="10"/>
      <c r="J15" s="10"/>
      <c r="K15" s="10"/>
      <c r="L15" s="10"/>
      <c r="M15" s="10"/>
      <c r="N15" s="20"/>
    </row>
    <row r="16" spans="1:14" ht="12.75">
      <c r="A16" s="25" t="s">
        <v>45</v>
      </c>
      <c r="B16" s="6"/>
      <c r="C16" s="6"/>
      <c r="D16" s="10"/>
      <c r="E16" s="10"/>
      <c r="F16" s="10"/>
      <c r="G16" s="4"/>
      <c r="H16" s="10"/>
      <c r="I16" s="10">
        <v>71114.73</v>
      </c>
      <c r="J16" s="10"/>
      <c r="K16" s="10"/>
      <c r="L16" s="10"/>
      <c r="M16" s="10"/>
      <c r="N16" s="20"/>
    </row>
    <row r="17" spans="1:14" ht="12.75">
      <c r="A17" s="25" t="s">
        <v>45</v>
      </c>
      <c r="B17" s="6"/>
      <c r="C17" s="6"/>
      <c r="D17" s="10"/>
      <c r="E17" s="10"/>
      <c r="F17" s="10"/>
      <c r="G17" s="4"/>
      <c r="H17" s="10"/>
      <c r="I17" s="10"/>
      <c r="J17" s="10">
        <v>65485.38</v>
      </c>
      <c r="K17" s="10"/>
      <c r="L17" s="10"/>
      <c r="M17" s="10"/>
      <c r="N17" s="20"/>
    </row>
    <row r="18" spans="1:14" ht="12.75">
      <c r="A18" s="25" t="s">
        <v>45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18869.34</v>
      </c>
      <c r="L18" s="10"/>
      <c r="M18" s="10"/>
      <c r="N18" s="20"/>
    </row>
    <row r="19" spans="1:14" ht="12.75">
      <c r="A19" s="25" t="s">
        <v>45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3784.84</v>
      </c>
      <c r="M19" s="10"/>
      <c r="N19" s="20"/>
    </row>
    <row r="20" spans="1:14" ht="12.75">
      <c r="A20" s="25" t="s">
        <v>45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9720</v>
      </c>
      <c r="N20" s="20"/>
    </row>
    <row r="21" spans="1:14" ht="13.5" thickBot="1">
      <c r="A21" s="25" t="s">
        <v>45</v>
      </c>
      <c r="B21" s="30"/>
      <c r="C21" s="30"/>
      <c r="D21" s="31"/>
      <c r="E21" s="31"/>
      <c r="F21" s="31"/>
      <c r="G21" s="32"/>
      <c r="H21" s="31"/>
      <c r="I21" s="31"/>
      <c r="J21" s="31"/>
      <c r="K21" s="31"/>
      <c r="L21" s="31"/>
      <c r="M21" s="31"/>
      <c r="N21" s="33">
        <v>117960</v>
      </c>
    </row>
    <row r="22" spans="1:14" ht="13.5" thickBot="1">
      <c r="A22" s="29" t="s">
        <v>14</v>
      </c>
      <c r="B22" s="34">
        <f>SUM(B10:B21)</f>
        <v>12903682.02</v>
      </c>
      <c r="C22" s="35">
        <f>SUM(C11:C21)</f>
        <v>257792</v>
      </c>
      <c r="D22" s="35">
        <f>SUM(D12:D21)</f>
        <v>370710.75</v>
      </c>
      <c r="E22" s="35">
        <f>SUM(E13:E21)</f>
        <v>207750.62</v>
      </c>
      <c r="F22" s="35">
        <f>SUM(F14:F21)</f>
        <v>525380.69</v>
      </c>
      <c r="G22" s="36">
        <f>D22+E22+F22</f>
        <v>1103842.06</v>
      </c>
      <c r="H22" s="36">
        <f aca="true" t="shared" si="0" ref="H22:N22">SUM(H10:H21)</f>
        <v>611936.98</v>
      </c>
      <c r="I22" s="36">
        <f t="shared" si="0"/>
        <v>71114.73</v>
      </c>
      <c r="J22" s="36">
        <f t="shared" si="0"/>
        <v>65485.38</v>
      </c>
      <c r="K22" s="36">
        <f t="shared" si="0"/>
        <v>18869.34</v>
      </c>
      <c r="L22" s="36">
        <f t="shared" si="0"/>
        <v>3784.84</v>
      </c>
      <c r="M22" s="36">
        <f t="shared" si="0"/>
        <v>9720</v>
      </c>
      <c r="N22" s="37">
        <f t="shared" si="0"/>
        <v>117960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>
        <f>B22+C22+D22+E22+F22+H22+I22+J22+K22+L22+M22+N22</f>
        <v>15164187.35</v>
      </c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4" width="11.7109375" style="0" customWidth="1"/>
    <col min="5" max="5" width="13.421875" style="0" customWidth="1"/>
    <col min="6" max="6" width="11.28125" style="0" customWidth="1"/>
    <col min="7" max="7" width="10.57421875" style="0" customWidth="1"/>
    <col min="8" max="8" width="11.140625" style="0" customWidth="1"/>
    <col min="9" max="9" width="11.7109375" style="0" customWidth="1"/>
    <col min="10" max="10" width="11.00390625" style="0" customWidth="1"/>
    <col min="11" max="11" width="11.28125" style="0" customWidth="1"/>
    <col min="12" max="12" width="9.28125" style="0" customWidth="1"/>
    <col min="13" max="13" width="10.14062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8.25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7" t="s">
        <v>13</v>
      </c>
    </row>
    <row r="10" spans="1:13" ht="12.75">
      <c r="A10" s="18" t="s">
        <v>18</v>
      </c>
      <c r="B10" s="6">
        <v>5607839.6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19"/>
    </row>
    <row r="11" spans="1:13" ht="12.75">
      <c r="A11" s="18" t="s">
        <v>20</v>
      </c>
      <c r="B11" s="6"/>
      <c r="C11" s="6">
        <v>134220.76</v>
      </c>
      <c r="D11" s="4"/>
      <c r="E11" s="4"/>
      <c r="F11" s="4"/>
      <c r="G11" s="4"/>
      <c r="H11" s="4"/>
      <c r="I11" s="4"/>
      <c r="J11" s="4"/>
      <c r="K11" s="4"/>
      <c r="L11" s="4"/>
      <c r="M11" s="19"/>
    </row>
    <row r="12" spans="1:13" ht="12.75">
      <c r="A12" s="18" t="s">
        <v>20</v>
      </c>
      <c r="B12" s="6"/>
      <c r="C12" s="6"/>
      <c r="D12" s="10">
        <v>291047.98</v>
      </c>
      <c r="E12" s="10"/>
      <c r="F12" s="10"/>
      <c r="G12" s="4"/>
      <c r="H12" s="10"/>
      <c r="I12" s="10"/>
      <c r="J12" s="10"/>
      <c r="K12" s="10"/>
      <c r="L12" s="10"/>
      <c r="M12" s="20"/>
    </row>
    <row r="13" spans="1:13" ht="12.75">
      <c r="A13" s="18" t="s">
        <v>20</v>
      </c>
      <c r="B13" s="6"/>
      <c r="C13" s="6"/>
      <c r="D13" s="10"/>
      <c r="E13" s="10">
        <v>223165.94</v>
      </c>
      <c r="F13" s="10"/>
      <c r="G13" s="4"/>
      <c r="H13" s="10"/>
      <c r="I13" s="10"/>
      <c r="J13" s="10"/>
      <c r="K13" s="10"/>
      <c r="L13" s="10"/>
      <c r="M13" s="20"/>
    </row>
    <row r="14" spans="1:13" ht="12.75">
      <c r="A14" s="18" t="s">
        <v>20</v>
      </c>
      <c r="B14" s="6"/>
      <c r="C14" s="6"/>
      <c r="D14" s="10"/>
      <c r="E14" s="10"/>
      <c r="F14" s="11">
        <v>465103.74</v>
      </c>
      <c r="G14" s="4"/>
      <c r="H14" s="10"/>
      <c r="I14" s="10"/>
      <c r="J14" s="10"/>
      <c r="K14" s="10"/>
      <c r="L14" s="10"/>
      <c r="M14" s="20"/>
    </row>
    <row r="15" spans="1:13" ht="12.75">
      <c r="A15" s="18" t="s">
        <v>20</v>
      </c>
      <c r="B15" s="6"/>
      <c r="C15" s="6"/>
      <c r="D15" s="10"/>
      <c r="E15" s="10"/>
      <c r="F15" s="10"/>
      <c r="G15" s="4"/>
      <c r="H15" s="10">
        <v>513134.66</v>
      </c>
      <c r="I15" s="10"/>
      <c r="J15" s="10"/>
      <c r="K15" s="10"/>
      <c r="L15" s="10"/>
      <c r="M15" s="20"/>
    </row>
    <row r="16" spans="1:13" ht="12.75">
      <c r="A16" s="18" t="s">
        <v>20</v>
      </c>
      <c r="B16" s="6"/>
      <c r="C16" s="6"/>
      <c r="D16" s="10"/>
      <c r="E16" s="10"/>
      <c r="F16" s="10"/>
      <c r="G16" s="4"/>
      <c r="H16" s="10"/>
      <c r="I16" s="10">
        <v>77888.18</v>
      </c>
      <c r="J16" s="10"/>
      <c r="K16" s="10"/>
      <c r="L16" s="10"/>
      <c r="M16" s="20"/>
    </row>
    <row r="17" spans="1:13" ht="12.75">
      <c r="A17" s="18" t="s">
        <v>20</v>
      </c>
      <c r="B17" s="6"/>
      <c r="C17" s="6"/>
      <c r="D17" s="10"/>
      <c r="E17" s="10"/>
      <c r="F17" s="10"/>
      <c r="G17" s="4"/>
      <c r="H17" s="10"/>
      <c r="I17" s="10"/>
      <c r="J17" s="10">
        <v>23630.19</v>
      </c>
      <c r="K17" s="10"/>
      <c r="L17" s="10"/>
      <c r="M17" s="20"/>
    </row>
    <row r="18" spans="1:13" ht="12.75">
      <c r="A18" s="18" t="s">
        <v>20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1261.62</v>
      </c>
      <c r="L18" s="10"/>
      <c r="M18" s="20"/>
    </row>
    <row r="19" spans="1:13" ht="12.75">
      <c r="A19" s="18" t="s">
        <v>20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6240</v>
      </c>
      <c r="M19" s="20"/>
    </row>
    <row r="20" spans="1:13" ht="12.75">
      <c r="A20" s="18" t="s">
        <v>20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20">
        <v>109560</v>
      </c>
    </row>
    <row r="21" spans="1:13" ht="13.5" thickBot="1">
      <c r="A21" s="21" t="s">
        <v>14</v>
      </c>
      <c r="B21" s="22">
        <f>SUM(B10:B15)</f>
        <v>5607839.6</v>
      </c>
      <c r="C21" s="22">
        <f>SUM(C10:C15)</f>
        <v>134220.76</v>
      </c>
      <c r="D21" s="22">
        <f>SUM(D11:D20)</f>
        <v>291047.98</v>
      </c>
      <c r="E21" s="22">
        <f>SUM(E10:E20)</f>
        <v>223165.94</v>
      </c>
      <c r="F21" s="22">
        <f>SUM(F10:F20)</f>
        <v>465103.74</v>
      </c>
      <c r="G21" s="23">
        <f>D21+E21+F21</f>
        <v>979317.6599999999</v>
      </c>
      <c r="H21" s="22">
        <f aca="true" t="shared" si="0" ref="H21:M21">SUM(H10:H20)</f>
        <v>513134.66</v>
      </c>
      <c r="I21" s="22">
        <f t="shared" si="0"/>
        <v>77888.18</v>
      </c>
      <c r="J21" s="22">
        <f t="shared" si="0"/>
        <v>23630.19</v>
      </c>
      <c r="K21" s="22">
        <f t="shared" si="0"/>
        <v>1261.62</v>
      </c>
      <c r="L21" s="22">
        <f t="shared" si="0"/>
        <v>6240</v>
      </c>
      <c r="M21" s="24">
        <f t="shared" si="0"/>
        <v>109560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spans="5:6" ht="12.75">
      <c r="E26" s="2"/>
      <c r="F26" s="2"/>
    </row>
    <row r="27" spans="3:7" ht="12.75">
      <c r="C27" s="2"/>
      <c r="E27" s="2"/>
      <c r="G27" s="2"/>
    </row>
    <row r="28" ht="12.75">
      <c r="E28" s="2"/>
    </row>
    <row r="29" spans="3:7" ht="12.75">
      <c r="C29" s="2"/>
      <c r="G29" s="2"/>
    </row>
    <row r="30" ht="12.75">
      <c r="E30" s="2"/>
    </row>
    <row r="31" ht="12.75">
      <c r="G31" s="2"/>
    </row>
    <row r="33" ht="12.75">
      <c r="I33" t="s">
        <v>15</v>
      </c>
    </row>
    <row r="34" ht="12.75">
      <c r="E34" s="2"/>
    </row>
  </sheetData>
  <printOptions/>
  <pageMargins left="0" right="0" top="0.984251968503937" bottom="0.984251968503937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C27" sqref="C27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4" width="11.7109375" style="0" customWidth="1"/>
    <col min="5" max="5" width="10.421875" style="0" customWidth="1"/>
    <col min="6" max="6" width="12.57421875" style="0" customWidth="1"/>
    <col min="7" max="7" width="10.57421875" style="0" customWidth="1"/>
    <col min="8" max="9" width="11.140625" style="0" customWidth="1"/>
    <col min="10" max="10" width="10.710937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37.5" customHeight="1">
      <c r="A10" s="25" t="s">
        <v>22</v>
      </c>
      <c r="B10" s="6">
        <f>5813962.01+4177617.99</f>
        <v>9991580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18" t="s">
        <v>23</v>
      </c>
      <c r="B11" s="6"/>
      <c r="C11" s="6">
        <v>133167.24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18" t="s">
        <v>23</v>
      </c>
      <c r="B12" s="6"/>
      <c r="C12" s="6"/>
      <c r="D12" s="10">
        <v>333599.87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18" t="s">
        <v>23</v>
      </c>
      <c r="B13" s="6"/>
      <c r="C13" s="6"/>
      <c r="D13" s="10"/>
      <c r="E13" s="10">
        <v>182247.79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18" t="s">
        <v>23</v>
      </c>
      <c r="B14" s="6"/>
      <c r="C14" s="6"/>
      <c r="D14" s="10"/>
      <c r="E14" s="10"/>
      <c r="F14" s="11">
        <v>432715.58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18" t="s">
        <v>23</v>
      </c>
      <c r="B15" s="6"/>
      <c r="C15" s="6"/>
      <c r="D15" s="10"/>
      <c r="E15" s="10"/>
      <c r="F15" s="10"/>
      <c r="G15" s="4"/>
      <c r="H15" s="10">
        <v>544249.55</v>
      </c>
      <c r="I15" s="10"/>
      <c r="J15" s="10"/>
      <c r="K15" s="10"/>
      <c r="L15" s="10"/>
      <c r="M15" s="10"/>
      <c r="N15" s="20"/>
    </row>
    <row r="16" spans="1:14" ht="12.75">
      <c r="A16" s="18" t="s">
        <v>23</v>
      </c>
      <c r="B16" s="6"/>
      <c r="C16" s="6"/>
      <c r="D16" s="10"/>
      <c r="E16" s="10"/>
      <c r="F16" s="10"/>
      <c r="G16" s="4"/>
      <c r="H16" s="10"/>
      <c r="I16" s="10">
        <v>45185.24</v>
      </c>
      <c r="J16" s="10"/>
      <c r="K16" s="10"/>
      <c r="L16" s="10"/>
      <c r="M16" s="10"/>
      <c r="N16" s="20"/>
    </row>
    <row r="17" spans="1:14" ht="12.75">
      <c r="A17" s="18" t="s">
        <v>23</v>
      </c>
      <c r="B17" s="6"/>
      <c r="C17" s="6"/>
      <c r="D17" s="10"/>
      <c r="E17" s="10"/>
      <c r="F17" s="10"/>
      <c r="G17" s="4"/>
      <c r="H17" s="10"/>
      <c r="I17" s="10"/>
      <c r="J17" s="10">
        <v>65599.57</v>
      </c>
      <c r="K17" s="10"/>
      <c r="L17" s="10"/>
      <c r="M17" s="10"/>
      <c r="N17" s="20"/>
    </row>
    <row r="18" spans="1:14" ht="12.75">
      <c r="A18" s="18" t="s">
        <v>23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7910.1</v>
      </c>
      <c r="L18" s="10"/>
      <c r="M18" s="10"/>
      <c r="N18" s="20"/>
    </row>
    <row r="19" spans="1:14" ht="12.75">
      <c r="A19" s="18" t="s">
        <v>23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1682.16</v>
      </c>
      <c r="M19" s="10"/>
      <c r="N19" s="20"/>
    </row>
    <row r="20" spans="1:14" ht="12.75">
      <c r="A20" s="18" t="s">
        <v>23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5640</v>
      </c>
      <c r="N20" s="20"/>
    </row>
    <row r="21" spans="1:14" ht="12.75">
      <c r="A21" s="18" t="s">
        <v>23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103992</v>
      </c>
    </row>
    <row r="22" spans="1:14" ht="13.5" thickBot="1">
      <c r="A22" s="21" t="s">
        <v>14</v>
      </c>
      <c r="B22" s="22">
        <f>SUM(B10:B15)</f>
        <v>9991580</v>
      </c>
      <c r="C22" s="22">
        <f>SUM(C10:C15)</f>
        <v>133167.24</v>
      </c>
      <c r="D22" s="22">
        <f>SUM(D11:D21)</f>
        <v>333599.87</v>
      </c>
      <c r="E22" s="22">
        <f>SUM(E10:E21)</f>
        <v>182247.79</v>
      </c>
      <c r="F22" s="22">
        <f>SUM(F10:F21)</f>
        <v>432715.58</v>
      </c>
      <c r="G22" s="23">
        <f>D22+E22+F22</f>
        <v>948563.24</v>
      </c>
      <c r="H22" s="22">
        <f aca="true" t="shared" si="0" ref="H22:N22">SUM(H10:H21)</f>
        <v>544249.55</v>
      </c>
      <c r="I22" s="22">
        <f>SUM(I10:I21)</f>
        <v>45185.24</v>
      </c>
      <c r="J22" s="22">
        <f t="shared" si="0"/>
        <v>65599.57</v>
      </c>
      <c r="K22" s="22">
        <f t="shared" si="0"/>
        <v>7910.1</v>
      </c>
      <c r="L22" s="22">
        <f t="shared" si="0"/>
        <v>1682.16</v>
      </c>
      <c r="M22" s="22">
        <f t="shared" si="0"/>
        <v>5640</v>
      </c>
      <c r="N22" s="24">
        <f t="shared" si="0"/>
        <v>103992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ht="12.75">
      <c r="E29" s="2"/>
    </row>
    <row r="30" spans="3:7" ht="12.75">
      <c r="C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H16" sqref="H16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4" width="11.7109375" style="0" customWidth="1"/>
    <col min="5" max="5" width="10.421875" style="0" customWidth="1"/>
    <col min="6" max="6" width="11.57421875" style="0" customWidth="1"/>
    <col min="7" max="7" width="11.8515625" style="0" customWidth="1"/>
    <col min="8" max="9" width="11.140625" style="0" customWidth="1"/>
    <col min="10" max="10" width="10.710937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37.5" customHeight="1">
      <c r="A10" s="25" t="s">
        <v>27</v>
      </c>
      <c r="B10" s="6">
        <f>1575911.25+6016755.5</f>
        <v>7592666.75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18" t="s">
        <v>28</v>
      </c>
      <c r="B11" s="6"/>
      <c r="C11" s="6">
        <v>124922.61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18" t="s">
        <v>28</v>
      </c>
      <c r="B12" s="6"/>
      <c r="C12" s="6"/>
      <c r="D12" s="10">
        <v>321017.6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18" t="s">
        <v>28</v>
      </c>
      <c r="B13" s="6"/>
      <c r="C13" s="6"/>
      <c r="D13" s="10"/>
      <c r="E13" s="10">
        <v>204516.88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18" t="s">
        <v>28</v>
      </c>
      <c r="B14" s="6"/>
      <c r="C14" s="6"/>
      <c r="D14" s="10"/>
      <c r="E14" s="10"/>
      <c r="F14" s="11">
        <v>504368.08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18" t="s">
        <v>28</v>
      </c>
      <c r="B15" s="6"/>
      <c r="C15" s="6"/>
      <c r="D15" s="10"/>
      <c r="E15" s="10"/>
      <c r="F15" s="10"/>
      <c r="G15" s="4"/>
      <c r="H15" s="10">
        <f>524765.89-4.67</f>
        <v>524761.22</v>
      </c>
      <c r="I15" s="10"/>
      <c r="J15" s="10"/>
      <c r="K15" s="10"/>
      <c r="L15" s="10"/>
      <c r="M15" s="10"/>
      <c r="N15" s="20"/>
    </row>
    <row r="16" spans="1:14" ht="12.75">
      <c r="A16" s="18" t="s">
        <v>28</v>
      </c>
      <c r="B16" s="6"/>
      <c r="C16" s="6"/>
      <c r="D16" s="10"/>
      <c r="E16" s="10"/>
      <c r="F16" s="10"/>
      <c r="G16" s="4"/>
      <c r="H16" s="10"/>
      <c r="I16" s="10">
        <v>45185.24</v>
      </c>
      <c r="J16" s="10"/>
      <c r="K16" s="10"/>
      <c r="L16" s="10"/>
      <c r="M16" s="10"/>
      <c r="N16" s="20"/>
    </row>
    <row r="17" spans="1:14" ht="12.75">
      <c r="A17" s="18" t="s">
        <v>28</v>
      </c>
      <c r="B17" s="6"/>
      <c r="C17" s="6"/>
      <c r="D17" s="10"/>
      <c r="E17" s="10"/>
      <c r="F17" s="10"/>
      <c r="G17" s="4"/>
      <c r="H17" s="10"/>
      <c r="I17" s="10"/>
      <c r="J17" s="10">
        <v>49673.73</v>
      </c>
      <c r="K17" s="10"/>
      <c r="L17" s="10"/>
      <c r="M17" s="10"/>
      <c r="N17" s="20"/>
    </row>
    <row r="18" spans="1:14" ht="12.75">
      <c r="A18" s="18" t="s">
        <v>28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14081.97</v>
      </c>
      <c r="L18" s="10"/>
      <c r="M18" s="10"/>
      <c r="N18" s="20"/>
    </row>
    <row r="19" spans="1:14" ht="12.75">
      <c r="A19" s="18" t="s">
        <v>28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2523.22</v>
      </c>
      <c r="M19" s="10"/>
      <c r="N19" s="20"/>
    </row>
    <row r="20" spans="1:14" ht="12.75">
      <c r="A20" s="18" t="s">
        <v>28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5640</v>
      </c>
      <c r="N20" s="20"/>
    </row>
    <row r="21" spans="1:14" ht="12.75">
      <c r="A21" s="18" t="s">
        <v>28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113448</v>
      </c>
    </row>
    <row r="22" spans="1:14" ht="13.5" thickBot="1">
      <c r="A22" s="21" t="s">
        <v>14</v>
      </c>
      <c r="B22" s="22">
        <f>SUM(B10:B15)</f>
        <v>7592666.75</v>
      </c>
      <c r="C22" s="22">
        <f>SUM(C10:C15)</f>
        <v>124922.61</v>
      </c>
      <c r="D22" s="22">
        <f>SUM(D11:D21)</f>
        <v>321017.6</v>
      </c>
      <c r="E22" s="22">
        <f>SUM(E10:E21)</f>
        <v>204516.88</v>
      </c>
      <c r="F22" s="22">
        <f>SUM(F10:F21)</f>
        <v>504368.08</v>
      </c>
      <c r="G22" s="23">
        <f>D22+E22+F22</f>
        <v>1029902.56</v>
      </c>
      <c r="H22" s="22">
        <f aca="true" t="shared" si="0" ref="H22:N22">SUM(H10:H21)</f>
        <v>524761.22</v>
      </c>
      <c r="I22" s="22">
        <f t="shared" si="0"/>
        <v>45185.24</v>
      </c>
      <c r="J22" s="22">
        <f t="shared" si="0"/>
        <v>49673.73</v>
      </c>
      <c r="K22" s="22">
        <f t="shared" si="0"/>
        <v>14081.97</v>
      </c>
      <c r="L22" s="22">
        <f t="shared" si="0"/>
        <v>2523.22</v>
      </c>
      <c r="M22" s="22">
        <f t="shared" si="0"/>
        <v>5640</v>
      </c>
      <c r="N22" s="24">
        <f t="shared" si="0"/>
        <v>113448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spans="5:6" ht="12.75">
      <c r="E29" s="2"/>
      <c r="F29" s="2"/>
    </row>
    <row r="30" spans="3:7" ht="12.75">
      <c r="C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K38" sqref="K38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0.421875" style="0" customWidth="1"/>
    <col min="6" max="6" width="11.00390625" style="0" customWidth="1"/>
    <col min="7" max="7" width="11.8515625" style="0" customWidth="1"/>
    <col min="8" max="9" width="11.140625" style="0" customWidth="1"/>
    <col min="10" max="10" width="12.5742187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9.5" customHeight="1">
      <c r="A10" s="27" t="s">
        <v>30</v>
      </c>
      <c r="B10" s="6">
        <v>6523307.99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30</v>
      </c>
      <c r="B11" s="6"/>
      <c r="C11" s="6">
        <v>132256.36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30</v>
      </c>
      <c r="B12" s="6"/>
      <c r="C12" s="6"/>
      <c r="D12" s="10">
        <v>323852.43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30</v>
      </c>
      <c r="B13" s="6"/>
      <c r="C13" s="6"/>
      <c r="D13" s="10"/>
      <c r="E13" s="10">
        <v>223492.67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30</v>
      </c>
      <c r="B14" s="6"/>
      <c r="C14" s="6"/>
      <c r="D14" s="10"/>
      <c r="E14" s="10"/>
      <c r="F14" s="11">
        <v>449092.47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30</v>
      </c>
      <c r="B15" s="6"/>
      <c r="C15" s="6"/>
      <c r="D15" s="10"/>
      <c r="E15" s="10"/>
      <c r="F15" s="10"/>
      <c r="G15" s="4"/>
      <c r="H15" s="10">
        <f>557415.16+4.67</f>
        <v>557419.8300000001</v>
      </c>
      <c r="I15" s="10"/>
      <c r="J15" s="10"/>
      <c r="K15" s="10"/>
      <c r="L15" s="10"/>
      <c r="M15" s="10"/>
      <c r="N15" s="20"/>
    </row>
    <row r="16" spans="1:14" ht="12.75">
      <c r="A16" s="27" t="s">
        <v>30</v>
      </c>
      <c r="B16" s="6"/>
      <c r="C16" s="6"/>
      <c r="D16" s="10"/>
      <c r="E16" s="10"/>
      <c r="F16" s="10"/>
      <c r="G16" s="4"/>
      <c r="H16" s="10"/>
      <c r="I16" s="10">
        <v>45185.24</v>
      </c>
      <c r="J16" s="10"/>
      <c r="K16" s="10"/>
      <c r="L16" s="10"/>
      <c r="M16" s="10"/>
      <c r="N16" s="20"/>
    </row>
    <row r="17" spans="1:14" ht="12.75">
      <c r="A17" s="27" t="s">
        <v>30</v>
      </c>
      <c r="B17" s="6"/>
      <c r="C17" s="6"/>
      <c r="D17" s="10"/>
      <c r="E17" s="10"/>
      <c r="F17" s="10"/>
      <c r="G17" s="4"/>
      <c r="H17" s="10"/>
      <c r="I17" s="10"/>
      <c r="J17" s="10">
        <v>75037.24</v>
      </c>
      <c r="K17" s="10"/>
      <c r="L17" s="10"/>
      <c r="M17" s="10"/>
      <c r="N17" s="20"/>
    </row>
    <row r="18" spans="1:14" ht="12.75">
      <c r="A18" s="27" t="s">
        <v>30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16769.31</v>
      </c>
      <c r="L18" s="10"/>
      <c r="M18" s="10"/>
      <c r="N18" s="20"/>
    </row>
    <row r="19" spans="1:14" ht="12.75">
      <c r="A19" s="27" t="s">
        <v>30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4625.91</v>
      </c>
      <c r="M19" s="10"/>
      <c r="N19" s="20"/>
    </row>
    <row r="20" spans="1:14" ht="12.75">
      <c r="A20" s="27" t="s">
        <v>30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5280</v>
      </c>
      <c r="N20" s="20"/>
    </row>
    <row r="21" spans="1:14" ht="12.75">
      <c r="A21" s="27" t="s">
        <v>30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109932</v>
      </c>
    </row>
    <row r="22" spans="1:14" ht="13.5" thickBot="1">
      <c r="A22" s="21" t="s">
        <v>14</v>
      </c>
      <c r="B22" s="22">
        <f>SUM(B10:B15)</f>
        <v>6523307.99</v>
      </c>
      <c r="C22" s="22">
        <f>SUM(C10:C15)</f>
        <v>132256.36</v>
      </c>
      <c r="D22" s="22">
        <f>SUM(D11:D21)</f>
        <v>323852.43</v>
      </c>
      <c r="E22" s="22">
        <f>SUM(E10:E21)</f>
        <v>223492.67</v>
      </c>
      <c r="F22" s="22">
        <f>SUM(F10:F21)</f>
        <v>449092.47</v>
      </c>
      <c r="G22" s="23">
        <f>D22+E22+F22</f>
        <v>996437.57</v>
      </c>
      <c r="H22" s="22">
        <f aca="true" t="shared" si="0" ref="H22:N22">SUM(H10:H21)</f>
        <v>557419.8300000001</v>
      </c>
      <c r="I22" s="22">
        <f t="shared" si="0"/>
        <v>45185.24</v>
      </c>
      <c r="J22" s="22">
        <f t="shared" si="0"/>
        <v>75037.24</v>
      </c>
      <c r="K22" s="22">
        <f t="shared" si="0"/>
        <v>16769.31</v>
      </c>
      <c r="L22" s="22">
        <f t="shared" si="0"/>
        <v>4625.91</v>
      </c>
      <c r="M22" s="22">
        <f t="shared" si="0"/>
        <v>5280</v>
      </c>
      <c r="N22" s="24">
        <f t="shared" si="0"/>
        <v>109932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G35" sqref="G35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0.42187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9.5" customHeight="1">
      <c r="A10" s="27" t="s">
        <v>32</v>
      </c>
      <c r="B10" s="6">
        <v>6112016.63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32</v>
      </c>
      <c r="B11" s="6"/>
      <c r="C11" s="6">
        <v>123999.12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32</v>
      </c>
      <c r="B12" s="6"/>
      <c r="C12" s="6"/>
      <c r="D12" s="10">
        <v>334672.97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32</v>
      </c>
      <c r="B13" s="6"/>
      <c r="C13" s="6"/>
      <c r="D13" s="10"/>
      <c r="E13" s="10">
        <v>188442.58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32</v>
      </c>
      <c r="B14" s="6"/>
      <c r="C14" s="6"/>
      <c r="D14" s="10"/>
      <c r="E14" s="10"/>
      <c r="F14" s="11">
        <v>455385.41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32</v>
      </c>
      <c r="B15" s="6"/>
      <c r="C15" s="6"/>
      <c r="D15" s="10"/>
      <c r="E15" s="10"/>
      <c r="F15" s="10"/>
      <c r="G15" s="4"/>
      <c r="H15" s="10">
        <v>583838.99</v>
      </c>
      <c r="I15" s="10"/>
      <c r="J15" s="10"/>
      <c r="K15" s="10"/>
      <c r="L15" s="10"/>
      <c r="M15" s="10"/>
      <c r="N15" s="20"/>
    </row>
    <row r="16" spans="1:14" ht="12.75">
      <c r="A16" s="27" t="s">
        <v>32</v>
      </c>
      <c r="B16" s="6"/>
      <c r="C16" s="6"/>
      <c r="D16" s="10"/>
      <c r="E16" s="10"/>
      <c r="F16" s="10"/>
      <c r="G16" s="4"/>
      <c r="H16" s="10"/>
      <c r="I16" s="10">
        <v>60038.5</v>
      </c>
      <c r="J16" s="10"/>
      <c r="K16" s="10"/>
      <c r="L16" s="10"/>
      <c r="M16" s="10"/>
      <c r="N16" s="20"/>
    </row>
    <row r="17" spans="1:14" ht="12.75">
      <c r="A17" s="27" t="s">
        <v>32</v>
      </c>
      <c r="B17" s="6"/>
      <c r="C17" s="6"/>
      <c r="D17" s="10"/>
      <c r="E17" s="10"/>
      <c r="F17" s="10"/>
      <c r="G17" s="4"/>
      <c r="H17" s="10"/>
      <c r="I17" s="10"/>
      <c r="J17" s="10">
        <v>71865.04</v>
      </c>
      <c r="K17" s="10"/>
      <c r="L17" s="10"/>
      <c r="M17" s="10"/>
      <c r="N17" s="20"/>
    </row>
    <row r="18" spans="1:14" ht="12.75">
      <c r="A18" s="27" t="s">
        <v>32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11158.23</v>
      </c>
      <c r="L18" s="10"/>
      <c r="M18" s="10"/>
      <c r="N18" s="20"/>
    </row>
    <row r="19" spans="1:14" ht="12.75">
      <c r="A19" s="27" t="s">
        <v>32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2102.69</v>
      </c>
      <c r="M19" s="10"/>
      <c r="N19" s="20"/>
    </row>
    <row r="20" spans="1:14" ht="12.75">
      <c r="A20" s="27" t="s">
        <v>32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6240</v>
      </c>
      <c r="N20" s="20"/>
    </row>
    <row r="21" spans="1:14" ht="12.75">
      <c r="A21" s="27" t="s">
        <v>32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107520</v>
      </c>
    </row>
    <row r="22" spans="1:14" ht="13.5" thickBot="1">
      <c r="A22" s="21" t="s">
        <v>14</v>
      </c>
      <c r="B22" s="22">
        <f>SUM(B10:B15)</f>
        <v>6112016.63</v>
      </c>
      <c r="C22" s="22">
        <f>SUM(C10:C15)</f>
        <v>123999.12</v>
      </c>
      <c r="D22" s="22">
        <f>SUM(D11:D21)</f>
        <v>334672.97</v>
      </c>
      <c r="E22" s="22">
        <f>SUM(E10:E21)</f>
        <v>188442.58</v>
      </c>
      <c r="F22" s="22">
        <f>SUM(F10:F21)</f>
        <v>455385.41</v>
      </c>
      <c r="G22" s="23">
        <f>D22+E22+F22</f>
        <v>978500.96</v>
      </c>
      <c r="H22" s="22">
        <f aca="true" t="shared" si="0" ref="H22:N22">SUM(H10:H21)</f>
        <v>583838.99</v>
      </c>
      <c r="I22" s="22">
        <f t="shared" si="0"/>
        <v>60038.5</v>
      </c>
      <c r="J22" s="22">
        <f t="shared" si="0"/>
        <v>71865.04</v>
      </c>
      <c r="K22" s="22">
        <f t="shared" si="0"/>
        <v>11158.23</v>
      </c>
      <c r="L22" s="22">
        <f t="shared" si="0"/>
        <v>2102.69</v>
      </c>
      <c r="M22" s="22">
        <f t="shared" si="0"/>
        <v>6240</v>
      </c>
      <c r="N22" s="24">
        <f t="shared" si="0"/>
        <v>107520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G32" sqref="G32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2.1406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9.5" customHeight="1">
      <c r="A10" s="27" t="s">
        <v>34</v>
      </c>
      <c r="B10" s="6">
        <v>6083512.27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34</v>
      </c>
      <c r="B11" s="6"/>
      <c r="C11" s="6">
        <v>127737.31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34</v>
      </c>
      <c r="B12" s="6"/>
      <c r="C12" s="6"/>
      <c r="D12" s="10">
        <v>332834.34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34</v>
      </c>
      <c r="B13" s="6"/>
      <c r="C13" s="6"/>
      <c r="D13" s="10"/>
      <c r="E13" s="10">
        <v>215107.18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34</v>
      </c>
      <c r="B14" s="6"/>
      <c r="C14" s="6"/>
      <c r="D14" s="10"/>
      <c r="E14" s="10"/>
      <c r="F14" s="11">
        <v>452558.92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34</v>
      </c>
      <c r="B15" s="6"/>
      <c r="C15" s="6"/>
      <c r="D15" s="10"/>
      <c r="E15" s="10"/>
      <c r="F15" s="10"/>
      <c r="G15" s="4"/>
      <c r="H15" s="10">
        <v>543175.71</v>
      </c>
      <c r="I15" s="10"/>
      <c r="J15" s="10"/>
      <c r="K15" s="10"/>
      <c r="L15" s="10"/>
      <c r="M15" s="10"/>
      <c r="N15" s="20"/>
    </row>
    <row r="16" spans="1:14" ht="12.75">
      <c r="A16" s="27" t="s">
        <v>34</v>
      </c>
      <c r="B16" s="6"/>
      <c r="C16" s="6"/>
      <c r="D16" s="10"/>
      <c r="E16" s="10"/>
      <c r="F16" s="10"/>
      <c r="G16" s="4"/>
      <c r="H16" s="10"/>
      <c r="I16" s="10">
        <v>60038.5</v>
      </c>
      <c r="J16" s="10"/>
      <c r="K16" s="10"/>
      <c r="L16" s="10"/>
      <c r="M16" s="10"/>
      <c r="N16" s="20"/>
    </row>
    <row r="17" spans="1:14" ht="12.75">
      <c r="A17" s="27" t="s">
        <v>34</v>
      </c>
      <c r="B17" s="6"/>
      <c r="C17" s="6"/>
      <c r="D17" s="10"/>
      <c r="E17" s="10"/>
      <c r="F17" s="10"/>
      <c r="G17" s="4"/>
      <c r="H17" s="10"/>
      <c r="I17" s="10"/>
      <c r="J17" s="10">
        <v>44156.31</v>
      </c>
      <c r="K17" s="10"/>
      <c r="L17" s="10"/>
      <c r="M17" s="10"/>
      <c r="N17" s="20"/>
    </row>
    <row r="18" spans="1:14" ht="12.75">
      <c r="A18" s="27" t="s">
        <v>34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22028.25</v>
      </c>
      <c r="L18" s="10"/>
      <c r="M18" s="10"/>
      <c r="N18" s="20"/>
    </row>
    <row r="19" spans="1:14" ht="12.75">
      <c r="A19" s="27" t="s">
        <v>34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3364.3</v>
      </c>
      <c r="M19" s="10"/>
      <c r="N19" s="20"/>
    </row>
    <row r="20" spans="1:14" ht="12.75">
      <c r="A20" s="27" t="s">
        <v>34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4920</v>
      </c>
      <c r="N20" s="20"/>
    </row>
    <row r="21" spans="1:14" ht="12.75">
      <c r="A21" s="27" t="s">
        <v>34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110928</v>
      </c>
    </row>
    <row r="22" spans="1:14" ht="13.5" thickBot="1">
      <c r="A22" s="21" t="s">
        <v>14</v>
      </c>
      <c r="B22" s="22">
        <f>SUM(B10:B21)</f>
        <v>6083512.27</v>
      </c>
      <c r="C22" s="22">
        <f>SUM(C11:C21)</f>
        <v>127737.31</v>
      </c>
      <c r="D22" s="22">
        <f>SUM(D12:D21)</f>
        <v>332834.34</v>
      </c>
      <c r="E22" s="22">
        <f>SUM(E13:E21)</f>
        <v>215107.18</v>
      </c>
      <c r="F22" s="22">
        <f>SUM(F14:F21)</f>
        <v>452558.92</v>
      </c>
      <c r="G22" s="23">
        <f>D22+E22+F22</f>
        <v>1000500.44</v>
      </c>
      <c r="H22" s="22">
        <f>SUM(H15:H21)</f>
        <v>543175.71</v>
      </c>
      <c r="I22" s="22">
        <f>SUM(I16:I21)</f>
        <v>60038.5</v>
      </c>
      <c r="J22" s="22">
        <f>SUM(J17:J21)</f>
        <v>44156.31</v>
      </c>
      <c r="K22" s="22">
        <f>SUM(K18:K21)</f>
        <v>22028.25</v>
      </c>
      <c r="L22" s="22">
        <f>SUM(L19:L21)</f>
        <v>3364.3</v>
      </c>
      <c r="M22" s="22">
        <f>SUM(M20:M21)</f>
        <v>4920</v>
      </c>
      <c r="N22" s="24">
        <f>SUM(N21)</f>
        <v>110928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E29" sqref="E29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2.1406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35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9.5" customHeight="1">
      <c r="A10" s="27" t="s">
        <v>36</v>
      </c>
      <c r="B10" s="6">
        <v>6046379.02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36</v>
      </c>
      <c r="B11" s="6"/>
      <c r="C11" s="6">
        <v>123713.97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36</v>
      </c>
      <c r="B12" s="6"/>
      <c r="C12" s="6"/>
      <c r="D12" s="10">
        <v>337307.11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36</v>
      </c>
      <c r="B13" s="6"/>
      <c r="C13" s="6"/>
      <c r="D13" s="10"/>
      <c r="E13" s="10">
        <v>176503.46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36</v>
      </c>
      <c r="B14" s="6"/>
      <c r="C14" s="6"/>
      <c r="D14" s="10"/>
      <c r="E14" s="10"/>
      <c r="F14" s="11">
        <v>502483.08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36</v>
      </c>
      <c r="B15" s="6"/>
      <c r="C15" s="6"/>
      <c r="D15" s="10"/>
      <c r="E15" s="10"/>
      <c r="F15" s="10"/>
      <c r="G15" s="4"/>
      <c r="H15" s="10">
        <v>476000.33</v>
      </c>
      <c r="I15" s="10"/>
      <c r="J15" s="10"/>
      <c r="K15" s="10"/>
      <c r="L15" s="10"/>
      <c r="M15" s="10"/>
      <c r="N15" s="20"/>
    </row>
    <row r="16" spans="1:14" ht="12.75">
      <c r="A16" s="27" t="s">
        <v>36</v>
      </c>
      <c r="B16" s="6"/>
      <c r="C16" s="6"/>
      <c r="D16" s="10"/>
      <c r="E16" s="10"/>
      <c r="F16" s="10"/>
      <c r="G16" s="4"/>
      <c r="H16" s="10"/>
      <c r="I16" s="10">
        <v>90370.48</v>
      </c>
      <c r="J16" s="10"/>
      <c r="K16" s="10"/>
      <c r="L16" s="10"/>
      <c r="M16" s="10"/>
      <c r="N16" s="20"/>
    </row>
    <row r="17" spans="1:14" ht="12.75">
      <c r="A17" s="27" t="s">
        <v>36</v>
      </c>
      <c r="B17" s="6"/>
      <c r="C17" s="6"/>
      <c r="D17" s="10"/>
      <c r="E17" s="10"/>
      <c r="F17" s="10"/>
      <c r="G17" s="4"/>
      <c r="H17" s="10"/>
      <c r="I17" s="10"/>
      <c r="J17" s="10">
        <v>79463.54</v>
      </c>
      <c r="K17" s="10"/>
      <c r="L17" s="10"/>
      <c r="M17" s="10"/>
      <c r="N17" s="20"/>
    </row>
    <row r="18" spans="1:14" ht="12.75">
      <c r="A18" s="27" t="s">
        <v>36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16443.69</v>
      </c>
      <c r="L18" s="10"/>
      <c r="M18" s="10"/>
      <c r="N18" s="20"/>
    </row>
    <row r="19" spans="1:14" ht="12.75">
      <c r="A19" s="27" t="s">
        <v>36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3364.26</v>
      </c>
      <c r="M19" s="10"/>
      <c r="N19" s="20"/>
    </row>
    <row r="20" spans="1:14" ht="12.75">
      <c r="A20" s="27" t="s">
        <v>36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5520</v>
      </c>
      <c r="N20" s="20"/>
    </row>
    <row r="21" spans="1:14" ht="12.75">
      <c r="A21" s="27" t="s">
        <v>36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110520</v>
      </c>
    </row>
    <row r="22" spans="1:14" ht="13.5" thickBot="1">
      <c r="A22" s="21" t="s">
        <v>14</v>
      </c>
      <c r="B22" s="22">
        <f>SUM(B10:B21)</f>
        <v>6046379.02</v>
      </c>
      <c r="C22" s="22">
        <f>SUM(C11:C21)</f>
        <v>123713.97</v>
      </c>
      <c r="D22" s="22">
        <f>SUM(D12:D21)</f>
        <v>337307.11</v>
      </c>
      <c r="E22" s="22">
        <f>SUM(E13:E21)</f>
        <v>176503.46</v>
      </c>
      <c r="F22" s="22">
        <f>SUM(F14:F21)</f>
        <v>502483.08</v>
      </c>
      <c r="G22" s="23">
        <f>D22+E22+F22</f>
        <v>1016293.6499999999</v>
      </c>
      <c r="H22" s="22">
        <f>SUM(H15:H21)</f>
        <v>476000.33</v>
      </c>
      <c r="I22" s="22">
        <f>SUM(I16:I21)</f>
        <v>90370.48</v>
      </c>
      <c r="J22" s="22">
        <f>SUM(J17:J21)</f>
        <v>79463.54</v>
      </c>
      <c r="K22" s="22">
        <f>SUM(K18:K21)</f>
        <v>16443.69</v>
      </c>
      <c r="L22" s="22">
        <f>SUM(L19:L21)</f>
        <v>3364.26</v>
      </c>
      <c r="M22" s="22">
        <f>SUM(M20:M21)</f>
        <v>5520</v>
      </c>
      <c r="N22" s="24">
        <f>SUM(N21)</f>
        <v>110520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>
        <f>B22+C22+D22+E22+F22+H22+I22+J22+K22+L22+M22+N22</f>
        <v>7968068.94</v>
      </c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A29" sqref="A29"/>
    </sheetView>
  </sheetViews>
  <sheetFormatPr defaultColWidth="9.140625" defaultRowHeight="12.75"/>
  <cols>
    <col min="1" max="1" width="13.28125" style="0" customWidth="1"/>
    <col min="2" max="2" width="11.421875" style="0" customWidth="1"/>
    <col min="3" max="3" width="11.7109375" style="0" customWidth="1"/>
    <col min="4" max="4" width="10.57421875" style="0" customWidth="1"/>
    <col min="5" max="5" width="12.1406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8.25">
      <c r="A9" s="13" t="s">
        <v>1</v>
      </c>
      <c r="B9" s="14" t="s">
        <v>2</v>
      </c>
      <c r="C9" s="2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24</v>
      </c>
      <c r="I9" s="16" t="s">
        <v>25</v>
      </c>
      <c r="J9" s="16" t="s">
        <v>9</v>
      </c>
      <c r="K9" s="16" t="s">
        <v>10</v>
      </c>
      <c r="L9" s="16" t="s">
        <v>11</v>
      </c>
      <c r="M9" s="16" t="s">
        <v>12</v>
      </c>
      <c r="N9" s="17" t="s">
        <v>13</v>
      </c>
    </row>
    <row r="10" spans="1:14" ht="12" customHeight="1">
      <c r="A10" s="27" t="s">
        <v>38</v>
      </c>
      <c r="B10" s="6">
        <v>5910960.5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9"/>
    </row>
    <row r="11" spans="1:14" ht="12.75">
      <c r="A11" s="27" t="s">
        <v>38</v>
      </c>
      <c r="B11" s="6"/>
      <c r="C11" s="6">
        <v>124176.28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ht="12.75">
      <c r="A12" s="27" t="s">
        <v>38</v>
      </c>
      <c r="B12" s="6"/>
      <c r="C12" s="6"/>
      <c r="D12" s="10">
        <v>357761.68</v>
      </c>
      <c r="E12" s="10"/>
      <c r="F12" s="10"/>
      <c r="G12" s="4"/>
      <c r="H12" s="10"/>
      <c r="I12" s="10"/>
      <c r="J12" s="10"/>
      <c r="K12" s="10"/>
      <c r="L12" s="10"/>
      <c r="M12" s="10"/>
      <c r="N12" s="20"/>
    </row>
    <row r="13" spans="1:14" ht="12.75">
      <c r="A13" s="27" t="s">
        <v>38</v>
      </c>
      <c r="B13" s="6"/>
      <c r="C13" s="6"/>
      <c r="D13" s="10"/>
      <c r="E13" s="10">
        <v>187661.9</v>
      </c>
      <c r="F13" s="10"/>
      <c r="G13" s="4"/>
      <c r="H13" s="10"/>
      <c r="I13" s="10"/>
      <c r="J13" s="10"/>
      <c r="K13" s="10"/>
      <c r="L13" s="10"/>
      <c r="M13" s="10"/>
      <c r="N13" s="20"/>
    </row>
    <row r="14" spans="1:14" ht="12.75">
      <c r="A14" s="27" t="s">
        <v>38</v>
      </c>
      <c r="B14" s="6"/>
      <c r="C14" s="6"/>
      <c r="D14" s="10"/>
      <c r="E14" s="10"/>
      <c r="F14" s="11">
        <v>481910.84</v>
      </c>
      <c r="G14" s="4"/>
      <c r="H14" s="10"/>
      <c r="I14" s="10"/>
      <c r="J14" s="10"/>
      <c r="K14" s="10"/>
      <c r="L14" s="10"/>
      <c r="M14" s="10"/>
      <c r="N14" s="20"/>
    </row>
    <row r="15" spans="1:14" ht="12.75">
      <c r="A15" s="27" t="s">
        <v>38</v>
      </c>
      <c r="B15" s="6"/>
      <c r="C15" s="6"/>
      <c r="D15" s="10"/>
      <c r="E15" s="10"/>
      <c r="F15" s="10"/>
      <c r="G15" s="4"/>
      <c r="H15" s="10">
        <v>600343.81</v>
      </c>
      <c r="I15" s="10"/>
      <c r="J15" s="10"/>
      <c r="K15" s="10"/>
      <c r="L15" s="10"/>
      <c r="M15" s="10"/>
      <c r="N15" s="20"/>
    </row>
    <row r="16" spans="1:14" ht="12.75">
      <c r="A16" s="27" t="s">
        <v>38</v>
      </c>
      <c r="B16" s="6"/>
      <c r="C16" s="6"/>
      <c r="D16" s="10"/>
      <c r="E16" s="10"/>
      <c r="F16" s="10"/>
      <c r="G16" s="4"/>
      <c r="H16" s="10"/>
      <c r="I16" s="10">
        <v>90370.47</v>
      </c>
      <c r="J16" s="10"/>
      <c r="K16" s="10"/>
      <c r="L16" s="10"/>
      <c r="M16" s="10"/>
      <c r="N16" s="20"/>
    </row>
    <row r="17" spans="1:14" ht="12.75">
      <c r="A17" s="27" t="s">
        <v>38</v>
      </c>
      <c r="B17" s="6"/>
      <c r="C17" s="6"/>
      <c r="D17" s="10"/>
      <c r="E17" s="10"/>
      <c r="F17" s="10"/>
      <c r="G17" s="4"/>
      <c r="H17" s="10"/>
      <c r="I17" s="10"/>
      <c r="J17" s="10">
        <v>67732.26</v>
      </c>
      <c r="K17" s="10"/>
      <c r="L17" s="10"/>
      <c r="M17" s="10"/>
      <c r="N17" s="20"/>
    </row>
    <row r="18" spans="1:14" ht="12.75">
      <c r="A18" s="27" t="s">
        <v>38</v>
      </c>
      <c r="B18" s="6"/>
      <c r="C18" s="6"/>
      <c r="D18" s="10"/>
      <c r="E18" s="10"/>
      <c r="F18" s="10"/>
      <c r="G18" s="4"/>
      <c r="H18" s="10"/>
      <c r="I18" s="10"/>
      <c r="J18" s="10"/>
      <c r="K18" s="10">
        <v>8525.16</v>
      </c>
      <c r="L18" s="10"/>
      <c r="M18" s="10"/>
      <c r="N18" s="20"/>
    </row>
    <row r="19" spans="1:14" ht="12.75">
      <c r="A19" s="27" t="s">
        <v>38</v>
      </c>
      <c r="B19" s="6"/>
      <c r="C19" s="6"/>
      <c r="D19" s="10"/>
      <c r="E19" s="10"/>
      <c r="F19" s="10"/>
      <c r="G19" s="4"/>
      <c r="H19" s="10"/>
      <c r="I19" s="10"/>
      <c r="J19" s="10"/>
      <c r="K19" s="10"/>
      <c r="L19" s="10">
        <v>2523.19</v>
      </c>
      <c r="M19" s="10"/>
      <c r="N19" s="20"/>
    </row>
    <row r="20" spans="1:14" ht="12.75">
      <c r="A20" s="27" t="s">
        <v>38</v>
      </c>
      <c r="B20" s="6"/>
      <c r="C20" s="6"/>
      <c r="D20" s="10"/>
      <c r="E20" s="10"/>
      <c r="F20" s="10"/>
      <c r="G20" s="4"/>
      <c r="H20" s="10"/>
      <c r="I20" s="10"/>
      <c r="J20" s="10"/>
      <c r="K20" s="10"/>
      <c r="L20" s="10"/>
      <c r="M20" s="10">
        <v>5520</v>
      </c>
      <c r="N20" s="20"/>
    </row>
    <row r="21" spans="1:14" ht="12.75">
      <c r="A21" s="27" t="s">
        <v>38</v>
      </c>
      <c r="B21" s="6"/>
      <c r="C21" s="6"/>
      <c r="D21" s="10"/>
      <c r="E21" s="10"/>
      <c r="F21" s="10"/>
      <c r="G21" s="4"/>
      <c r="H21" s="10"/>
      <c r="I21" s="10"/>
      <c r="J21" s="10"/>
      <c r="K21" s="10"/>
      <c r="L21" s="10"/>
      <c r="M21" s="10"/>
      <c r="N21" s="20">
        <v>110047.2</v>
      </c>
    </row>
    <row r="22" spans="1:14" ht="13.5" thickBot="1">
      <c r="A22" s="21" t="s">
        <v>14</v>
      </c>
      <c r="B22" s="22">
        <f>SUM(B10:B21)</f>
        <v>5910960.5</v>
      </c>
      <c r="C22" s="22">
        <f>SUM(C11:C21)</f>
        <v>124176.28</v>
      </c>
      <c r="D22" s="22">
        <f>SUM(D12:D21)</f>
        <v>357761.68</v>
      </c>
      <c r="E22" s="22">
        <f>SUM(E13:E21)</f>
        <v>187661.9</v>
      </c>
      <c r="F22" s="22">
        <f>SUM(F14:F21)</f>
        <v>481910.84</v>
      </c>
      <c r="G22" s="23">
        <f>D22+E22+F22</f>
        <v>1027334.4199999999</v>
      </c>
      <c r="H22" s="22">
        <f>SUM(H15:H21)</f>
        <v>600343.81</v>
      </c>
      <c r="I22" s="22">
        <f>SUM(I16:I21)</f>
        <v>90370.47</v>
      </c>
      <c r="J22" s="22">
        <f>SUM(J17:J21)</f>
        <v>67732.26</v>
      </c>
      <c r="K22" s="22">
        <f>SUM(K18:K21)</f>
        <v>8525.16</v>
      </c>
      <c r="L22" s="22">
        <f>SUM(L19:L21)</f>
        <v>2523.19</v>
      </c>
      <c r="M22" s="22">
        <f>SUM(M20:M21)</f>
        <v>5520</v>
      </c>
      <c r="N22" s="24">
        <f>SUM(N21)</f>
        <v>110047.2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E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6:7" ht="12.75">
      <c r="F32" s="2"/>
      <c r="G32" s="2"/>
    </row>
    <row r="34" spans="6:10" ht="12.75">
      <c r="F34" s="2"/>
      <c r="J34" t="s">
        <v>15</v>
      </c>
    </row>
    <row r="35" ht="12.75">
      <c r="E35" s="2"/>
    </row>
  </sheetData>
  <printOptions/>
  <pageMargins left="0" right="0" top="0.984251968503937" bottom="0.984251968503937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2016-11-24T08:04:24Z</cp:lastPrinted>
  <dcterms:created xsi:type="dcterms:W3CDTF">1996-10-14T23:33:28Z</dcterms:created>
  <dcterms:modified xsi:type="dcterms:W3CDTF">2016-12-29T08:26:49Z</dcterms:modified>
  <cp:category/>
  <cp:version/>
  <cp:contentType/>
  <cp:contentStatus/>
</cp:coreProperties>
</file>