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3"/>
  </bookViews>
  <sheets>
    <sheet name="IAN.2017" sheetId="1" r:id="rId1"/>
    <sheet name="febr.2017" sheetId="2" r:id="rId2"/>
    <sheet name="martie 2017" sheetId="3" r:id="rId3"/>
    <sheet name="aprilie 2017 " sheetId="4" r:id="rId4"/>
  </sheets>
  <definedNames/>
  <calcPr fullCalcOnLoad="1"/>
</workbook>
</file>

<file path=xl/sharedStrings.xml><?xml version="1.0" encoding="utf-8"?>
<sst xmlns="http://schemas.openxmlformats.org/spreadsheetml/2006/main" count="108" uniqueCount="26">
  <si>
    <t>CASA DE ASIGURARI DE SANATATE OLT</t>
  </si>
  <si>
    <t>LUNA pentru care s-a platit</t>
  </si>
  <si>
    <t>COMP.+GRATUIT</t>
  </si>
  <si>
    <t>PENSMS 40%</t>
  </si>
  <si>
    <t>ADO</t>
  </si>
  <si>
    <t>INSULINA</t>
  </si>
  <si>
    <t>MIXT</t>
  </si>
  <si>
    <t>TOTAL DIABET</t>
  </si>
  <si>
    <t>ONCOLOGIE ACTV.CRT.</t>
  </si>
  <si>
    <t>ONCOLOGIE COST-VOLUM</t>
  </si>
  <si>
    <t>POSTTRANSPLANT</t>
  </si>
  <si>
    <t>MUCOVISCIDOZA</t>
  </si>
  <si>
    <t>SCLEROZA</t>
  </si>
  <si>
    <t>TESTE COPII</t>
  </si>
  <si>
    <t>TESTE ADULTI</t>
  </si>
  <si>
    <t xml:space="preserve">TOTAL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</si>
  <si>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</si>
  <si>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PLATI FARMACII IANUARIE 2017</t>
  </si>
  <si>
    <t xml:space="preserve">NOIEMBRIE 2016 </t>
  </si>
  <si>
    <t>PLATI FARMACII FEBRUARIE  2017</t>
  </si>
  <si>
    <t>DECEMBRIE 2016</t>
  </si>
  <si>
    <t>PLATI FARMACII MARTIE 2017</t>
  </si>
  <si>
    <t>IANUARIE 2017</t>
  </si>
  <si>
    <t>IAN.2017+DEC.2016</t>
  </si>
  <si>
    <t>PLATI FARMACII APRILIE 2017</t>
  </si>
  <si>
    <t>FEBRUARIE 2017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</si>
</sst>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1" fillId="0" borderId="1" xfId="0" applyFont="1" applyBorder="1" applyAlignment="1">
      <alignment vertical="top" wrapText="1"/>
    </xf>
    <xf numFmtId="4" fontId="2" fillId="0" borderId="2" xfId="0" applyNumberFormat="1" applyFont="1" applyBorder="1" applyAlignment="1">
      <alignment vertical="top" wrapText="1"/>
    </xf>
    <xf numFmtId="4" fontId="1" fillId="0" borderId="2" xfId="0" applyNumberFormat="1" applyFont="1" applyBorder="1" applyAlignment="1">
      <alignment vertical="top" wrapText="1"/>
    </xf>
    <xf numFmtId="4" fontId="3" fillId="0" borderId="2" xfId="0" applyNumberFormat="1" applyFont="1" applyBorder="1" applyAlignment="1">
      <alignment vertical="top" wrapText="1"/>
    </xf>
    <xf numFmtId="4" fontId="3" fillId="0" borderId="3" xfId="0" applyNumberFormat="1" applyFont="1" applyBorder="1" applyAlignment="1">
      <alignment vertical="top" wrapText="1"/>
    </xf>
    <xf numFmtId="49" fontId="4" fillId="0" borderId="4" xfId="0" applyNumberFormat="1" applyFont="1" applyBorder="1" applyAlignment="1">
      <alignment horizontal="left" vertical="top" wrapText="1"/>
    </xf>
    <xf numFmtId="4" fontId="1" fillId="0" borderId="5" xfId="0" applyNumberFormat="1" applyFont="1" applyBorder="1" applyAlignment="1">
      <alignment vertical="top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4" fontId="1" fillId="0" borderId="7" xfId="0" applyNumberFormat="1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49" fontId="4" fillId="0" borderId="9" xfId="0" applyNumberFormat="1" applyFont="1" applyBorder="1" applyAlignment="1">
      <alignment horizontal="left" vertical="top" wrapText="1"/>
    </xf>
    <xf numFmtId="4" fontId="1" fillId="0" borderId="7" xfId="0" applyNumberFormat="1" applyFont="1" applyBorder="1" applyAlignment="1">
      <alignment vertical="top" wrapText="1"/>
    </xf>
    <xf numFmtId="4" fontId="1" fillId="0" borderId="8" xfId="0" applyNumberFormat="1" applyFont="1" applyBorder="1" applyAlignment="1">
      <alignment vertical="top" wrapText="1"/>
    </xf>
    <xf numFmtId="4" fontId="3" fillId="0" borderId="7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 vertical="top"/>
    </xf>
    <xf numFmtId="4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4" fontId="1" fillId="0" borderId="11" xfId="0" applyNumberFormat="1" applyFont="1" applyBorder="1" applyAlignment="1">
      <alignment vertical="top" wrapText="1"/>
    </xf>
    <xf numFmtId="0" fontId="1" fillId="0" borderId="12" xfId="0" applyFont="1" applyBorder="1" applyAlignment="1">
      <alignment vertical="top"/>
    </xf>
    <xf numFmtId="4" fontId="1" fillId="0" borderId="1" xfId="0" applyNumberFormat="1" applyFont="1" applyBorder="1" applyAlignment="1">
      <alignment vertical="top"/>
    </xf>
    <xf numFmtId="4" fontId="1" fillId="0" borderId="2" xfId="0" applyNumberFormat="1" applyFont="1" applyBorder="1" applyAlignment="1">
      <alignment vertical="top"/>
    </xf>
    <xf numFmtId="4" fontId="1" fillId="0" borderId="3" xfId="0" applyNumberFormat="1" applyFont="1" applyBorder="1" applyAlignment="1">
      <alignment vertical="top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49" fontId="4" fillId="0" borderId="13" xfId="0" applyNumberFormat="1" applyFont="1" applyBorder="1" applyAlignment="1">
      <alignment horizontal="left" vertical="top" wrapText="1"/>
    </xf>
    <xf numFmtId="0" fontId="1" fillId="0" borderId="14" xfId="0" applyFont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35"/>
  <sheetViews>
    <sheetView workbookViewId="0" topLeftCell="A1">
      <selection activeCell="A1" sqref="A1:IV16384"/>
    </sheetView>
  </sheetViews>
  <sheetFormatPr defaultColWidth="9.140625" defaultRowHeight="12.75"/>
  <cols>
    <col min="1" max="1" width="15.140625" style="0" customWidth="1"/>
    <col min="2" max="2" width="7.7109375" style="0" customWidth="1"/>
    <col min="3" max="3" width="9.57421875" style="0" customWidth="1"/>
    <col min="4" max="4" width="10.8515625" style="0" customWidth="1"/>
    <col min="5" max="5" width="12.28125" style="0" customWidth="1"/>
    <col min="6" max="6" width="11.421875" style="0" customWidth="1"/>
    <col min="7" max="7" width="11.8515625" style="0" customWidth="1"/>
    <col min="8" max="9" width="11.140625" style="0" customWidth="1"/>
    <col min="10" max="10" width="10.8515625" style="0" customWidth="1"/>
    <col min="11" max="11" width="9.421875" style="0" customWidth="1"/>
    <col min="12" max="12" width="9.7109375" style="0" customWidth="1"/>
    <col min="13" max="13" width="9.28125" style="0" customWidth="1"/>
    <col min="14" max="14" width="10.421875" style="0" customWidth="1"/>
  </cols>
  <sheetData>
    <row r="4" spans="1:14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12.75">
      <c r="B5" s="2"/>
      <c r="C5" s="3" t="s">
        <v>17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4" ht="12.75">
      <c r="B6" s="2"/>
      <c r="C6" s="2"/>
      <c r="D6" s="2"/>
      <c r="E6" s="3"/>
      <c r="F6" s="2"/>
      <c r="G6" s="2"/>
      <c r="H6" s="2"/>
      <c r="I6" s="2"/>
      <c r="J6" s="2"/>
      <c r="K6" s="2"/>
      <c r="L6" s="2"/>
      <c r="M6" s="2"/>
      <c r="N6" s="2"/>
    </row>
    <row r="7" spans="2:14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ht="13.5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36.75" thickBot="1">
      <c r="A9" s="4" t="s">
        <v>1</v>
      </c>
      <c r="B9" s="5" t="s">
        <v>2</v>
      </c>
      <c r="C9" s="6" t="s">
        <v>3</v>
      </c>
      <c r="D9" s="7" t="s">
        <v>4</v>
      </c>
      <c r="E9" s="7" t="s">
        <v>5</v>
      </c>
      <c r="F9" s="7" t="s">
        <v>6</v>
      </c>
      <c r="G9" s="7" t="s">
        <v>7</v>
      </c>
      <c r="H9" s="7" t="s">
        <v>8</v>
      </c>
      <c r="I9" s="7" t="s">
        <v>9</v>
      </c>
      <c r="J9" s="7" t="s">
        <v>10</v>
      </c>
      <c r="K9" s="7" t="s">
        <v>11</v>
      </c>
      <c r="L9" s="7" t="s">
        <v>12</v>
      </c>
      <c r="M9" s="7" t="s">
        <v>13</v>
      </c>
      <c r="N9" s="8" t="s">
        <v>14</v>
      </c>
    </row>
    <row r="10" spans="1:14" ht="12" customHeight="1">
      <c r="A10" s="9"/>
      <c r="B10" s="10">
        <v>0</v>
      </c>
      <c r="C10" s="10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2"/>
    </row>
    <row r="11" spans="1:14" ht="12.75">
      <c r="A11" s="16"/>
      <c r="B11" s="13"/>
      <c r="C11" s="13">
        <v>0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5"/>
    </row>
    <row r="12" spans="1:14" ht="12.75">
      <c r="A12" s="16" t="s">
        <v>18</v>
      </c>
      <c r="B12" s="13"/>
      <c r="C12" s="13"/>
      <c r="D12" s="17">
        <v>347154.54</v>
      </c>
      <c r="E12" s="17"/>
      <c r="F12" s="17"/>
      <c r="G12" s="14"/>
      <c r="H12" s="17"/>
      <c r="I12" s="17"/>
      <c r="J12" s="17"/>
      <c r="K12" s="17"/>
      <c r="L12" s="17"/>
      <c r="M12" s="17"/>
      <c r="N12" s="18"/>
    </row>
    <row r="13" spans="1:14" ht="12.75">
      <c r="A13" s="16" t="s">
        <v>18</v>
      </c>
      <c r="B13" s="13"/>
      <c r="C13" s="13"/>
      <c r="D13" s="17"/>
      <c r="E13" s="17">
        <v>167457.28</v>
      </c>
      <c r="F13" s="17"/>
      <c r="G13" s="14"/>
      <c r="H13" s="17"/>
      <c r="I13" s="17"/>
      <c r="J13" s="17"/>
      <c r="K13" s="17"/>
      <c r="L13" s="17"/>
      <c r="M13" s="17"/>
      <c r="N13" s="18"/>
    </row>
    <row r="14" spans="1:14" ht="12.75">
      <c r="A14" s="16" t="s">
        <v>18</v>
      </c>
      <c r="B14" s="13"/>
      <c r="C14" s="13"/>
      <c r="D14" s="17"/>
      <c r="E14" s="17"/>
      <c r="F14" s="19">
        <v>498504.37</v>
      </c>
      <c r="G14" s="14"/>
      <c r="H14" s="28"/>
      <c r="I14" s="28"/>
      <c r="J14" s="28"/>
      <c r="K14" s="28"/>
      <c r="L14" s="28"/>
      <c r="M14" s="28"/>
      <c r="N14" s="29"/>
    </row>
    <row r="15" spans="1:14" ht="12.75">
      <c r="A15" s="16" t="s">
        <v>18</v>
      </c>
      <c r="B15" s="13"/>
      <c r="C15" s="13"/>
      <c r="D15" s="17"/>
      <c r="E15" s="17"/>
      <c r="F15" s="17"/>
      <c r="G15" s="14"/>
      <c r="H15" s="17">
        <v>594029.58</v>
      </c>
      <c r="I15" s="17"/>
      <c r="J15" s="17"/>
      <c r="K15" s="17"/>
      <c r="L15" s="17"/>
      <c r="M15" s="17"/>
      <c r="N15" s="18"/>
    </row>
    <row r="16" spans="1:14" ht="12.75">
      <c r="A16" s="16" t="s">
        <v>18</v>
      </c>
      <c r="B16" s="13"/>
      <c r="C16" s="13"/>
      <c r="D16" s="17"/>
      <c r="E16" s="17"/>
      <c r="F16" s="17"/>
      <c r="G16" s="14"/>
      <c r="H16" s="17"/>
      <c r="I16" s="17">
        <v>71114.73</v>
      </c>
      <c r="J16" s="17"/>
      <c r="K16" s="17"/>
      <c r="L16" s="17"/>
      <c r="M16" s="17"/>
      <c r="N16" s="18"/>
    </row>
    <row r="17" spans="1:14" ht="12.75">
      <c r="A17" s="16" t="s">
        <v>18</v>
      </c>
      <c r="B17" s="13"/>
      <c r="C17" s="13"/>
      <c r="D17" s="17"/>
      <c r="E17" s="17"/>
      <c r="F17" s="17"/>
      <c r="G17" s="14"/>
      <c r="H17" s="17"/>
      <c r="I17" s="17"/>
      <c r="J17" s="17">
        <v>52601.91</v>
      </c>
      <c r="K17" s="17"/>
      <c r="L17" s="17"/>
      <c r="M17" s="17"/>
      <c r="N17" s="18"/>
    </row>
    <row r="18" spans="1:14" ht="12.75">
      <c r="A18" s="16" t="s">
        <v>18</v>
      </c>
      <c r="B18" s="13"/>
      <c r="C18" s="13"/>
      <c r="D18" s="17"/>
      <c r="E18" s="17"/>
      <c r="F18" s="17"/>
      <c r="G18" s="14"/>
      <c r="H18" s="17"/>
      <c r="I18" s="17"/>
      <c r="J18" s="17"/>
      <c r="K18" s="17">
        <v>8561.34</v>
      </c>
      <c r="L18" s="17"/>
      <c r="M18" s="17"/>
      <c r="N18" s="18"/>
    </row>
    <row r="19" spans="1:14" ht="12.75">
      <c r="A19" s="16" t="s">
        <v>18</v>
      </c>
      <c r="B19" s="13"/>
      <c r="C19" s="13"/>
      <c r="D19" s="17"/>
      <c r="E19" s="17"/>
      <c r="F19" s="17"/>
      <c r="G19" s="14"/>
      <c r="H19" s="17"/>
      <c r="I19" s="17"/>
      <c r="J19" s="17"/>
      <c r="K19" s="17"/>
      <c r="L19" s="17">
        <v>5046.45</v>
      </c>
      <c r="M19" s="17"/>
      <c r="N19" s="18"/>
    </row>
    <row r="20" spans="1:14" ht="12.75">
      <c r="A20" s="16" t="s">
        <v>18</v>
      </c>
      <c r="B20" s="13"/>
      <c r="C20" s="13"/>
      <c r="D20" s="17"/>
      <c r="E20" s="17"/>
      <c r="F20" s="17"/>
      <c r="G20" s="14"/>
      <c r="H20" s="17"/>
      <c r="I20" s="17"/>
      <c r="J20" s="17"/>
      <c r="K20" s="17"/>
      <c r="L20" s="17"/>
      <c r="M20" s="17">
        <v>8400</v>
      </c>
      <c r="N20" s="18"/>
    </row>
    <row r="21" spans="1:14" ht="13.5" thickBot="1">
      <c r="A21" s="16" t="s">
        <v>18</v>
      </c>
      <c r="B21" s="20"/>
      <c r="C21" s="20"/>
      <c r="D21" s="21"/>
      <c r="E21" s="21"/>
      <c r="F21" s="21"/>
      <c r="G21" s="22"/>
      <c r="H21" s="21"/>
      <c r="I21" s="21"/>
      <c r="J21" s="21"/>
      <c r="K21" s="21"/>
      <c r="L21" s="21"/>
      <c r="M21" s="21"/>
      <c r="N21" s="23">
        <v>105960</v>
      </c>
    </row>
    <row r="22" spans="1:14" ht="13.5" thickBot="1">
      <c r="A22" s="24" t="s">
        <v>15</v>
      </c>
      <c r="B22" s="25">
        <f>SUM(B10:B21)</f>
        <v>0</v>
      </c>
      <c r="C22" s="26">
        <f>SUM(C11:C21)</f>
        <v>0</v>
      </c>
      <c r="D22" s="26">
        <f>SUM(D12:D21)</f>
        <v>347154.54</v>
      </c>
      <c r="E22" s="26">
        <f>SUM(E13:E21)</f>
        <v>167457.28</v>
      </c>
      <c r="F22" s="26">
        <f>SUM(F14:F21)</f>
        <v>498504.37</v>
      </c>
      <c r="G22" s="6">
        <f>D22+E22+F22</f>
        <v>1013116.19</v>
      </c>
      <c r="H22" s="6">
        <f aca="true" t="shared" si="0" ref="H22:N22">SUM(H10:H21)</f>
        <v>594029.58</v>
      </c>
      <c r="I22" s="6">
        <f t="shared" si="0"/>
        <v>71114.73</v>
      </c>
      <c r="J22" s="6">
        <f t="shared" si="0"/>
        <v>52601.91</v>
      </c>
      <c r="K22" s="6">
        <f t="shared" si="0"/>
        <v>8561.34</v>
      </c>
      <c r="L22" s="6">
        <f t="shared" si="0"/>
        <v>5046.45</v>
      </c>
      <c r="M22" s="6">
        <f t="shared" si="0"/>
        <v>8400</v>
      </c>
      <c r="N22" s="27">
        <f t="shared" si="0"/>
        <v>105960</v>
      </c>
    </row>
    <row r="23" spans="2:14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2:14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2:14" ht="12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7" spans="5:6" ht="12.75">
      <c r="E27" s="2"/>
      <c r="F27" s="2"/>
    </row>
    <row r="28" spans="3:7" ht="12.75">
      <c r="C28" s="2"/>
      <c r="D28" s="2"/>
      <c r="E28" s="2"/>
      <c r="F28" s="2"/>
      <c r="G28" s="2"/>
    </row>
    <row r="29" spans="5:6" ht="12.75">
      <c r="E29" s="2"/>
      <c r="F29" s="2"/>
    </row>
    <row r="30" spans="3:7" ht="12.75">
      <c r="C30" s="2"/>
      <c r="D30" s="2"/>
      <c r="E30" s="2"/>
      <c r="F30" s="2"/>
      <c r="G30" s="2"/>
    </row>
    <row r="31" spans="5:6" ht="12.75">
      <c r="E31" s="2"/>
      <c r="F31" s="2"/>
    </row>
    <row r="32" spans="4:7" ht="12.75">
      <c r="D32" s="2"/>
      <c r="E32" s="2"/>
      <c r="F32" s="2"/>
      <c r="G32" s="2"/>
    </row>
    <row r="34" spans="6:10" ht="12.75">
      <c r="F34" s="2"/>
      <c r="J34" t="s">
        <v>16</v>
      </c>
    </row>
    <row r="35" ht="12.75">
      <c r="E35" s="2"/>
    </row>
  </sheetData>
  <printOptions/>
  <pageMargins left="0" right="0" top="0" bottom="0" header="0.5118110236220472" footer="0.5118110236220472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N35"/>
  <sheetViews>
    <sheetView workbookViewId="0" topLeftCell="A1">
      <selection activeCell="A1" sqref="A1:IV16384"/>
    </sheetView>
  </sheetViews>
  <sheetFormatPr defaultColWidth="9.140625" defaultRowHeight="12.75"/>
  <cols>
    <col min="1" max="1" width="12.8515625" style="0" customWidth="1"/>
    <col min="2" max="2" width="15.00390625" style="0" customWidth="1"/>
    <col min="3" max="3" width="11.57421875" style="0" customWidth="1"/>
    <col min="5" max="5" width="10.8515625" style="0" customWidth="1"/>
    <col min="6" max="6" width="10.421875" style="0" customWidth="1"/>
    <col min="7" max="7" width="11.8515625" style="0" customWidth="1"/>
    <col min="8" max="9" width="11.140625" style="0" customWidth="1"/>
    <col min="10" max="10" width="10.8515625" style="0" customWidth="1"/>
    <col min="11" max="11" width="9.421875" style="0" customWidth="1"/>
    <col min="12" max="12" width="9.7109375" style="0" customWidth="1"/>
    <col min="13" max="13" width="9.28125" style="0" customWidth="1"/>
    <col min="14" max="14" width="10.421875" style="0" customWidth="1"/>
  </cols>
  <sheetData>
    <row r="4" spans="1:14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12.75">
      <c r="B5" s="2"/>
      <c r="C5" s="3" t="s">
        <v>19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4" ht="12.75">
      <c r="B6" s="2"/>
      <c r="C6" s="2"/>
      <c r="D6" s="2"/>
      <c r="E6" s="3"/>
      <c r="F6" s="2"/>
      <c r="G6" s="2"/>
      <c r="H6" s="2"/>
      <c r="I6" s="2"/>
      <c r="J6" s="2"/>
      <c r="K6" s="2"/>
      <c r="L6" s="2"/>
      <c r="M6" s="2"/>
      <c r="N6" s="2"/>
    </row>
    <row r="7" spans="2:14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ht="13.5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39" thickBot="1">
      <c r="A9" s="4" t="s">
        <v>1</v>
      </c>
      <c r="B9" s="5" t="s">
        <v>2</v>
      </c>
      <c r="C9" s="6" t="s">
        <v>3</v>
      </c>
      <c r="D9" s="7" t="s">
        <v>4</v>
      </c>
      <c r="E9" s="7" t="s">
        <v>5</v>
      </c>
      <c r="F9" s="7" t="s">
        <v>6</v>
      </c>
      <c r="G9" s="7" t="s">
        <v>7</v>
      </c>
      <c r="H9" s="7" t="s">
        <v>8</v>
      </c>
      <c r="I9" s="7" t="s">
        <v>9</v>
      </c>
      <c r="J9" s="7" t="s">
        <v>10</v>
      </c>
      <c r="K9" s="7" t="s">
        <v>11</v>
      </c>
      <c r="L9" s="7" t="s">
        <v>12</v>
      </c>
      <c r="M9" s="7" t="s">
        <v>13</v>
      </c>
      <c r="N9" s="8" t="s">
        <v>14</v>
      </c>
    </row>
    <row r="10" spans="1:14" ht="12" customHeight="1">
      <c r="A10" s="9" t="s">
        <v>20</v>
      </c>
      <c r="B10" s="10">
        <v>6303816.18</v>
      </c>
      <c r="C10" s="10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2"/>
    </row>
    <row r="11" spans="1:14" ht="12.75">
      <c r="A11" s="9" t="s">
        <v>20</v>
      </c>
      <c r="B11" s="13"/>
      <c r="C11" s="13">
        <v>124437.18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5"/>
    </row>
    <row r="12" spans="1:14" ht="12.75">
      <c r="A12" s="16"/>
      <c r="B12" s="13"/>
      <c r="C12" s="13"/>
      <c r="D12" s="17"/>
      <c r="E12" s="17"/>
      <c r="F12" s="17"/>
      <c r="G12" s="14"/>
      <c r="H12" s="17"/>
      <c r="I12" s="17"/>
      <c r="J12" s="17"/>
      <c r="K12" s="17"/>
      <c r="L12" s="17"/>
      <c r="M12" s="17"/>
      <c r="N12" s="18"/>
    </row>
    <row r="13" spans="1:14" ht="12.75">
      <c r="A13" s="16"/>
      <c r="B13" s="13"/>
      <c r="C13" s="13"/>
      <c r="D13" s="17"/>
      <c r="E13" s="17"/>
      <c r="F13" s="17"/>
      <c r="G13" s="14"/>
      <c r="H13" s="17"/>
      <c r="I13" s="17"/>
      <c r="J13" s="17"/>
      <c r="K13" s="17"/>
      <c r="L13" s="17"/>
      <c r="M13" s="17"/>
      <c r="N13" s="18"/>
    </row>
    <row r="14" spans="1:14" ht="12.75">
      <c r="A14" s="16"/>
      <c r="B14" s="13"/>
      <c r="C14" s="13"/>
      <c r="D14" s="17"/>
      <c r="E14" s="17"/>
      <c r="F14" s="19"/>
      <c r="G14" s="14"/>
      <c r="H14" s="28"/>
      <c r="I14" s="28"/>
      <c r="J14" s="28"/>
      <c r="K14" s="28"/>
      <c r="L14" s="28"/>
      <c r="M14" s="28"/>
      <c r="N14" s="29"/>
    </row>
    <row r="15" spans="1:14" ht="12.75">
      <c r="A15" s="16"/>
      <c r="B15" s="13"/>
      <c r="C15" s="13"/>
      <c r="D15" s="17"/>
      <c r="E15" s="17"/>
      <c r="F15" s="17"/>
      <c r="G15" s="14"/>
      <c r="H15" s="17"/>
      <c r="I15" s="17"/>
      <c r="J15" s="17"/>
      <c r="K15" s="17"/>
      <c r="L15" s="17"/>
      <c r="M15" s="17"/>
      <c r="N15" s="18"/>
    </row>
    <row r="16" spans="1:14" ht="12.75">
      <c r="A16" s="16"/>
      <c r="B16" s="13"/>
      <c r="C16" s="13"/>
      <c r="D16" s="17"/>
      <c r="E16" s="17"/>
      <c r="F16" s="17"/>
      <c r="G16" s="14"/>
      <c r="H16" s="17"/>
      <c r="I16" s="17"/>
      <c r="J16" s="17"/>
      <c r="K16" s="17"/>
      <c r="L16" s="17"/>
      <c r="M16" s="17"/>
      <c r="N16" s="18"/>
    </row>
    <row r="17" spans="1:14" ht="12.75">
      <c r="A17" s="16"/>
      <c r="B17" s="13"/>
      <c r="C17" s="13"/>
      <c r="D17" s="17"/>
      <c r="E17" s="17"/>
      <c r="F17" s="17"/>
      <c r="G17" s="14"/>
      <c r="H17" s="17"/>
      <c r="I17" s="17"/>
      <c r="J17" s="17"/>
      <c r="K17" s="17"/>
      <c r="L17" s="17"/>
      <c r="M17" s="17"/>
      <c r="N17" s="18"/>
    </row>
    <row r="18" spans="1:14" ht="12.75">
      <c r="A18" s="16"/>
      <c r="B18" s="13"/>
      <c r="C18" s="13"/>
      <c r="D18" s="17"/>
      <c r="E18" s="17"/>
      <c r="F18" s="17"/>
      <c r="G18" s="14"/>
      <c r="H18" s="17"/>
      <c r="I18" s="17"/>
      <c r="J18" s="17"/>
      <c r="K18" s="17"/>
      <c r="L18" s="17"/>
      <c r="M18" s="17"/>
      <c r="N18" s="18"/>
    </row>
    <row r="19" spans="1:14" ht="12.75">
      <c r="A19" s="16"/>
      <c r="B19" s="13"/>
      <c r="C19" s="13"/>
      <c r="D19" s="17"/>
      <c r="E19" s="17"/>
      <c r="F19" s="17"/>
      <c r="G19" s="14"/>
      <c r="H19" s="17"/>
      <c r="I19" s="17"/>
      <c r="J19" s="17"/>
      <c r="K19" s="17"/>
      <c r="L19" s="17"/>
      <c r="M19" s="17"/>
      <c r="N19" s="18"/>
    </row>
    <row r="20" spans="1:14" ht="12.75">
      <c r="A20" s="16"/>
      <c r="B20" s="13"/>
      <c r="C20" s="13"/>
      <c r="D20" s="17"/>
      <c r="E20" s="17"/>
      <c r="F20" s="17"/>
      <c r="G20" s="14"/>
      <c r="H20" s="17"/>
      <c r="I20" s="17"/>
      <c r="J20" s="17"/>
      <c r="K20" s="17"/>
      <c r="L20" s="17"/>
      <c r="M20" s="17"/>
      <c r="N20" s="18"/>
    </row>
    <row r="21" spans="1:14" ht="13.5" thickBot="1">
      <c r="A21" s="30"/>
      <c r="B21" s="20"/>
      <c r="C21" s="20"/>
      <c r="D21" s="21"/>
      <c r="E21" s="21"/>
      <c r="F21" s="21"/>
      <c r="G21" s="22"/>
      <c r="H21" s="21"/>
      <c r="I21" s="21"/>
      <c r="J21" s="21"/>
      <c r="K21" s="21"/>
      <c r="L21" s="21"/>
      <c r="M21" s="21"/>
      <c r="N21" s="23"/>
    </row>
    <row r="22" spans="1:14" ht="13.5" thickBot="1">
      <c r="A22" s="31" t="s">
        <v>15</v>
      </c>
      <c r="B22" s="25">
        <f>SUM(B10:B21)</f>
        <v>6303816.18</v>
      </c>
      <c r="C22" s="26">
        <f>SUM(C11:C21)</f>
        <v>124437.18</v>
      </c>
      <c r="D22" s="26">
        <f>SUM(D12:D21)</f>
        <v>0</v>
      </c>
      <c r="E22" s="26">
        <f>SUM(E13:E21)</f>
        <v>0</v>
      </c>
      <c r="F22" s="26">
        <f>SUM(F14:F21)</f>
        <v>0</v>
      </c>
      <c r="G22" s="6">
        <f>D22+E22+F22</f>
        <v>0</v>
      </c>
      <c r="H22" s="6">
        <f aca="true" t="shared" si="0" ref="H22:N22">SUM(H10:H21)</f>
        <v>0</v>
      </c>
      <c r="I22" s="6">
        <f t="shared" si="0"/>
        <v>0</v>
      </c>
      <c r="J22" s="6">
        <f t="shared" si="0"/>
        <v>0</v>
      </c>
      <c r="K22" s="6">
        <f t="shared" si="0"/>
        <v>0</v>
      </c>
      <c r="L22" s="6">
        <f t="shared" si="0"/>
        <v>0</v>
      </c>
      <c r="M22" s="6">
        <f t="shared" si="0"/>
        <v>0</v>
      </c>
      <c r="N22" s="27">
        <f t="shared" si="0"/>
        <v>0</v>
      </c>
    </row>
    <row r="23" spans="2:14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2:14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2:14" ht="12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7" spans="5:6" ht="12.75">
      <c r="E27" s="2"/>
      <c r="F27" s="2"/>
    </row>
    <row r="28" spans="3:7" ht="12.75">
      <c r="C28" s="2"/>
      <c r="D28" s="2"/>
      <c r="E28" s="2"/>
      <c r="F28" s="2"/>
      <c r="G28" s="2"/>
    </row>
    <row r="29" spans="5:6" ht="12.75">
      <c r="E29" s="2"/>
      <c r="F29" s="2"/>
    </row>
    <row r="30" spans="3:7" ht="12.75">
      <c r="C30" s="2"/>
      <c r="D30" s="2"/>
      <c r="E30" s="2"/>
      <c r="F30" s="2"/>
      <c r="G30" s="2"/>
    </row>
    <row r="31" spans="5:6" ht="12.75">
      <c r="E31" s="2"/>
      <c r="F31" s="2"/>
    </row>
    <row r="32" spans="4:7" ht="12.75">
      <c r="D32" s="2"/>
      <c r="E32" s="2"/>
      <c r="F32" s="2"/>
      <c r="G32" s="2"/>
    </row>
    <row r="34" spans="6:10" ht="12.75">
      <c r="F34" s="2"/>
      <c r="J34" t="s">
        <v>16</v>
      </c>
    </row>
    <row r="35" ht="12.75">
      <c r="E35" s="2"/>
    </row>
  </sheetData>
  <printOptions/>
  <pageMargins left="0.15748031496062992" right="0" top="0.984251968503937" bottom="0.984251968503937" header="0.5118110236220472" footer="0.5118110236220472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N35"/>
  <sheetViews>
    <sheetView workbookViewId="0" topLeftCell="A1">
      <selection activeCell="J36" sqref="J36"/>
    </sheetView>
  </sheetViews>
  <sheetFormatPr defaultColWidth="9.140625" defaultRowHeight="12.75"/>
  <cols>
    <col min="1" max="1" width="15.7109375" style="0" customWidth="1"/>
    <col min="2" max="2" width="12.57421875" style="0" customWidth="1"/>
    <col min="3" max="3" width="10.28125" style="0" customWidth="1"/>
    <col min="4" max="4" width="10.57421875" style="0" customWidth="1"/>
    <col min="5" max="5" width="11.00390625" style="0" customWidth="1"/>
    <col min="6" max="7" width="11.57421875" style="0" customWidth="1"/>
    <col min="8" max="8" width="11.7109375" style="0" customWidth="1"/>
    <col min="9" max="9" width="11.421875" style="0" customWidth="1"/>
    <col min="10" max="10" width="10.421875" style="0" customWidth="1"/>
    <col min="11" max="11" width="9.28125" style="0" customWidth="1"/>
    <col min="12" max="12" width="8.57421875" style="0" customWidth="1"/>
    <col min="13" max="13" width="9.421875" style="0" customWidth="1"/>
    <col min="14" max="14" width="9.8515625" style="0" customWidth="1"/>
  </cols>
  <sheetData>
    <row r="4" spans="1:14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12.75">
      <c r="B5" s="2"/>
      <c r="C5" s="3" t="s">
        <v>21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4" ht="12.75">
      <c r="B6" s="2"/>
      <c r="C6" s="2"/>
      <c r="D6" s="2"/>
      <c r="E6" s="3"/>
      <c r="F6" s="2"/>
      <c r="G6" s="2"/>
      <c r="H6" s="2"/>
      <c r="I6" s="2"/>
      <c r="J6" s="2"/>
      <c r="K6" s="2"/>
      <c r="L6" s="2"/>
      <c r="M6" s="2"/>
      <c r="N6" s="2"/>
    </row>
    <row r="7" spans="2:14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ht="13.5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36.75" thickBot="1">
      <c r="A9" s="4" t="s">
        <v>1</v>
      </c>
      <c r="B9" s="5" t="s">
        <v>2</v>
      </c>
      <c r="C9" s="6" t="s">
        <v>3</v>
      </c>
      <c r="D9" s="7" t="s">
        <v>4</v>
      </c>
      <c r="E9" s="7" t="s">
        <v>5</v>
      </c>
      <c r="F9" s="7" t="s">
        <v>6</v>
      </c>
      <c r="G9" s="7" t="s">
        <v>7</v>
      </c>
      <c r="H9" s="7" t="s">
        <v>8</v>
      </c>
      <c r="I9" s="7" t="s">
        <v>9</v>
      </c>
      <c r="J9" s="7" t="s">
        <v>10</v>
      </c>
      <c r="K9" s="7" t="s">
        <v>11</v>
      </c>
      <c r="L9" s="7" t="s">
        <v>12</v>
      </c>
      <c r="M9" s="7" t="s">
        <v>13</v>
      </c>
      <c r="N9" s="8" t="s">
        <v>14</v>
      </c>
    </row>
    <row r="10" spans="1:14" ht="12" customHeight="1">
      <c r="A10" s="9" t="s">
        <v>22</v>
      </c>
      <c r="B10" s="10">
        <v>6554568.13</v>
      </c>
      <c r="C10" s="10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2"/>
    </row>
    <row r="11" spans="1:14" ht="12.75">
      <c r="A11" s="9" t="s">
        <v>22</v>
      </c>
      <c r="B11" s="13"/>
      <c r="C11" s="13">
        <v>127092.82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5"/>
    </row>
    <row r="12" spans="1:14" ht="12.75">
      <c r="A12" s="16" t="s">
        <v>23</v>
      </c>
      <c r="B12" s="13"/>
      <c r="C12" s="13"/>
      <c r="D12" s="17">
        <f>319011.24+467519.05</f>
        <v>786530.29</v>
      </c>
      <c r="E12" s="17"/>
      <c r="F12" s="17"/>
      <c r="G12" s="14"/>
      <c r="H12" s="17"/>
      <c r="I12" s="17"/>
      <c r="J12" s="17"/>
      <c r="K12" s="17"/>
      <c r="L12" s="17"/>
      <c r="M12" s="17"/>
      <c r="N12" s="18"/>
    </row>
    <row r="13" spans="1:14" ht="12" customHeight="1">
      <c r="A13" s="16" t="s">
        <v>23</v>
      </c>
      <c r="B13" s="13"/>
      <c r="C13" s="13"/>
      <c r="D13" s="17"/>
      <c r="E13" s="17">
        <f>209643.35+185432.7</f>
        <v>395076.05000000005</v>
      </c>
      <c r="F13" s="17"/>
      <c r="G13" s="14"/>
      <c r="H13" s="17"/>
      <c r="I13" s="17"/>
      <c r="J13" s="17"/>
      <c r="K13" s="17"/>
      <c r="L13" s="17"/>
      <c r="M13" s="17"/>
      <c r="N13" s="18"/>
    </row>
    <row r="14" spans="1:14" ht="12.75">
      <c r="A14" s="16" t="s">
        <v>23</v>
      </c>
      <c r="B14" s="13"/>
      <c r="C14" s="13"/>
      <c r="D14" s="17"/>
      <c r="E14" s="17"/>
      <c r="F14" s="19">
        <f>519221.64+557375.84</f>
        <v>1076597.48</v>
      </c>
      <c r="G14" s="14"/>
      <c r="H14" s="28"/>
      <c r="I14" s="28"/>
      <c r="J14" s="28"/>
      <c r="K14" s="28"/>
      <c r="L14" s="28"/>
      <c r="M14" s="28"/>
      <c r="N14" s="29"/>
    </row>
    <row r="15" spans="1:14" ht="12.75">
      <c r="A15" s="16" t="s">
        <v>23</v>
      </c>
      <c r="B15" s="13"/>
      <c r="C15" s="13"/>
      <c r="D15" s="17"/>
      <c r="E15" s="17"/>
      <c r="F15" s="17"/>
      <c r="G15" s="14"/>
      <c r="H15" s="17">
        <f>601335.84+556146.4</f>
        <v>1157482.24</v>
      </c>
      <c r="I15" s="17"/>
      <c r="J15" s="17"/>
      <c r="K15" s="17"/>
      <c r="L15" s="17"/>
      <c r="M15" s="17"/>
      <c r="N15" s="18"/>
    </row>
    <row r="16" spans="1:14" ht="12.75">
      <c r="A16" s="16" t="s">
        <v>23</v>
      </c>
      <c r="B16" s="13"/>
      <c r="C16" s="13"/>
      <c r="D16" s="17"/>
      <c r="E16" s="17"/>
      <c r="F16" s="17"/>
      <c r="G16" s="14"/>
      <c r="H16" s="17"/>
      <c r="I16" s="17">
        <f>60038.5+60036.77</f>
        <v>120075.26999999999</v>
      </c>
      <c r="J16" s="17"/>
      <c r="K16" s="17"/>
      <c r="L16" s="17"/>
      <c r="M16" s="17"/>
      <c r="N16" s="18"/>
    </row>
    <row r="17" spans="1:14" ht="12.75">
      <c r="A17" s="16" t="s">
        <v>23</v>
      </c>
      <c r="B17" s="13"/>
      <c r="C17" s="13"/>
      <c r="D17" s="17"/>
      <c r="E17" s="17"/>
      <c r="F17" s="17"/>
      <c r="G17" s="14"/>
      <c r="H17" s="17"/>
      <c r="I17" s="17"/>
      <c r="J17" s="17">
        <f>55649.36+57258.73</f>
        <v>112908.09</v>
      </c>
      <c r="K17" s="17"/>
      <c r="L17" s="17"/>
      <c r="M17" s="17"/>
      <c r="N17" s="18"/>
    </row>
    <row r="18" spans="1:14" ht="12.75">
      <c r="A18" s="16" t="s">
        <v>23</v>
      </c>
      <c r="B18" s="13"/>
      <c r="C18" s="13"/>
      <c r="D18" s="17"/>
      <c r="E18" s="17"/>
      <c r="F18" s="17"/>
      <c r="G18" s="14"/>
      <c r="H18" s="17"/>
      <c r="I18" s="17"/>
      <c r="J18" s="17"/>
      <c r="K18" s="17">
        <f>16335.15+16254.36</f>
        <v>32589.510000000002</v>
      </c>
      <c r="L18" s="17"/>
      <c r="M18" s="17"/>
      <c r="N18" s="18"/>
    </row>
    <row r="19" spans="1:14" ht="12.75">
      <c r="A19" s="16" t="s">
        <v>23</v>
      </c>
      <c r="B19" s="13"/>
      <c r="C19" s="13"/>
      <c r="D19" s="17"/>
      <c r="E19" s="17"/>
      <c r="F19" s="17"/>
      <c r="G19" s="14"/>
      <c r="H19" s="17"/>
      <c r="I19" s="17"/>
      <c r="J19" s="17"/>
      <c r="K19" s="17"/>
      <c r="L19" s="17">
        <f>4205.38+3364.29</f>
        <v>7569.67</v>
      </c>
      <c r="M19" s="17"/>
      <c r="N19" s="18"/>
    </row>
    <row r="20" spans="1:14" ht="12.75">
      <c r="A20" s="16" t="s">
        <v>23</v>
      </c>
      <c r="B20" s="13"/>
      <c r="C20" s="13"/>
      <c r="D20" s="17"/>
      <c r="E20" s="17"/>
      <c r="F20" s="17"/>
      <c r="G20" s="14"/>
      <c r="H20" s="17"/>
      <c r="I20" s="17"/>
      <c r="J20" s="17"/>
      <c r="K20" s="17"/>
      <c r="L20" s="17"/>
      <c r="M20" s="17">
        <f>3840+6720</f>
        <v>10560</v>
      </c>
      <c r="N20" s="18"/>
    </row>
    <row r="21" spans="1:14" ht="13.5" thickBot="1">
      <c r="A21" s="16" t="s">
        <v>23</v>
      </c>
      <c r="B21" s="20"/>
      <c r="C21" s="20"/>
      <c r="D21" s="21"/>
      <c r="E21" s="21"/>
      <c r="F21" s="21"/>
      <c r="G21" s="22"/>
      <c r="H21" s="21"/>
      <c r="I21" s="21"/>
      <c r="J21" s="21"/>
      <c r="K21" s="21"/>
      <c r="L21" s="21"/>
      <c r="M21" s="21"/>
      <c r="N21" s="23">
        <f>125040+119160</f>
        <v>244200</v>
      </c>
    </row>
    <row r="22" spans="1:14" ht="13.5" thickBot="1">
      <c r="A22" s="31" t="s">
        <v>15</v>
      </c>
      <c r="B22" s="25">
        <f>SUM(B10:B21)</f>
        <v>6554568.13</v>
      </c>
      <c r="C22" s="26">
        <f>SUM(C11:C21)</f>
        <v>127092.82</v>
      </c>
      <c r="D22" s="26">
        <f>SUM(D12:D21)</f>
        <v>786530.29</v>
      </c>
      <c r="E22" s="26">
        <f>SUM(E13:E21)</f>
        <v>395076.05000000005</v>
      </c>
      <c r="F22" s="26">
        <f>SUM(F14:F21)</f>
        <v>1076597.48</v>
      </c>
      <c r="G22" s="6">
        <f>D22+E22+F22</f>
        <v>2258203.8200000003</v>
      </c>
      <c r="H22" s="6">
        <f aca="true" t="shared" si="0" ref="H22:N22">SUM(H10:H21)</f>
        <v>1157482.24</v>
      </c>
      <c r="I22" s="6">
        <f t="shared" si="0"/>
        <v>120075.26999999999</v>
      </c>
      <c r="J22" s="6">
        <f t="shared" si="0"/>
        <v>112908.09</v>
      </c>
      <c r="K22" s="6">
        <f t="shared" si="0"/>
        <v>32589.510000000002</v>
      </c>
      <c r="L22" s="6">
        <f t="shared" si="0"/>
        <v>7569.67</v>
      </c>
      <c r="M22" s="6">
        <f t="shared" si="0"/>
        <v>10560</v>
      </c>
      <c r="N22" s="27">
        <f t="shared" si="0"/>
        <v>244200</v>
      </c>
    </row>
    <row r="23" spans="2:14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2:14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2:14" ht="12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7" spans="5:6" ht="12.75">
      <c r="E27" s="2"/>
      <c r="F27" s="2"/>
    </row>
    <row r="28" spans="3:7" ht="12.75">
      <c r="C28" s="2"/>
      <c r="D28" s="2"/>
      <c r="E28" s="2"/>
      <c r="F28" s="2"/>
      <c r="G28" s="2"/>
    </row>
    <row r="29" spans="5:6" ht="12.75">
      <c r="E29" s="2"/>
      <c r="F29" s="2"/>
    </row>
    <row r="30" spans="3:7" ht="12.75">
      <c r="C30" s="2"/>
      <c r="D30" s="2"/>
      <c r="E30" s="2"/>
      <c r="F30" s="2"/>
      <c r="G30" s="2"/>
    </row>
    <row r="31" spans="5:6" ht="12.75">
      <c r="E31" s="2"/>
      <c r="F31" s="2"/>
    </row>
    <row r="32" spans="4:7" ht="12.75">
      <c r="D32" s="2"/>
      <c r="E32" s="2"/>
      <c r="F32" s="2"/>
      <c r="G32" s="2"/>
    </row>
    <row r="34" spans="6:10" ht="12.75">
      <c r="F34" s="2"/>
      <c r="J34" t="s">
        <v>16</v>
      </c>
    </row>
    <row r="35" ht="12.75">
      <c r="E35" s="2"/>
    </row>
  </sheetData>
  <printOptions/>
  <pageMargins left="0" right="0" top="0" bottom="0" header="0.5118110236220472" footer="0.5118110236220472"/>
  <pageSetup horizontalDpi="600" verticalDpi="6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N35"/>
  <sheetViews>
    <sheetView tabSelected="1" workbookViewId="0" topLeftCell="A1">
      <selection activeCell="H36" sqref="H36"/>
    </sheetView>
  </sheetViews>
  <sheetFormatPr defaultColWidth="9.140625" defaultRowHeight="12.75"/>
  <cols>
    <col min="1" max="1" width="15.7109375" style="0" customWidth="1"/>
    <col min="2" max="2" width="13.8515625" style="0" customWidth="1"/>
    <col min="3" max="3" width="10.28125" style="0" customWidth="1"/>
    <col min="4" max="4" width="10.57421875" style="0" customWidth="1"/>
    <col min="5" max="5" width="13.140625" style="0" customWidth="1"/>
    <col min="6" max="7" width="11.57421875" style="0" customWidth="1"/>
    <col min="8" max="8" width="11.7109375" style="0" customWidth="1"/>
    <col min="9" max="9" width="11.421875" style="0" customWidth="1"/>
    <col min="10" max="10" width="10.421875" style="0" customWidth="1"/>
    <col min="11" max="11" width="9.28125" style="0" customWidth="1"/>
    <col min="12" max="12" width="8.57421875" style="0" customWidth="1"/>
    <col min="13" max="13" width="9.421875" style="0" customWidth="1"/>
    <col min="14" max="14" width="9.8515625" style="0" customWidth="1"/>
  </cols>
  <sheetData>
    <row r="4" spans="1:14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12.75">
      <c r="B5" s="2"/>
      <c r="C5" s="3" t="s">
        <v>24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4" ht="12.75">
      <c r="B6" s="2"/>
      <c r="C6" s="2"/>
      <c r="D6" s="2"/>
      <c r="E6" s="3"/>
      <c r="F6" s="2"/>
      <c r="G6" s="2"/>
      <c r="H6" s="2"/>
      <c r="I6" s="2"/>
      <c r="J6" s="2"/>
      <c r="K6" s="2"/>
      <c r="L6" s="2"/>
      <c r="M6" s="2"/>
      <c r="N6" s="2"/>
    </row>
    <row r="7" spans="2:14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ht="13.5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36.75" thickBot="1">
      <c r="A9" s="4" t="s">
        <v>1</v>
      </c>
      <c r="B9" s="5" t="s">
        <v>2</v>
      </c>
      <c r="C9" s="6" t="s">
        <v>3</v>
      </c>
      <c r="D9" s="7" t="s">
        <v>4</v>
      </c>
      <c r="E9" s="7" t="s">
        <v>5</v>
      </c>
      <c r="F9" s="7" t="s">
        <v>6</v>
      </c>
      <c r="G9" s="7" t="s">
        <v>7</v>
      </c>
      <c r="H9" s="7" t="s">
        <v>8</v>
      </c>
      <c r="I9" s="7" t="s">
        <v>9</v>
      </c>
      <c r="J9" s="7" t="s">
        <v>10</v>
      </c>
      <c r="K9" s="7" t="s">
        <v>11</v>
      </c>
      <c r="L9" s="7" t="s">
        <v>12</v>
      </c>
      <c r="M9" s="7" t="s">
        <v>13</v>
      </c>
      <c r="N9" s="8" t="s">
        <v>14</v>
      </c>
    </row>
    <row r="10" spans="1:14" ht="12" customHeight="1">
      <c r="A10" s="9" t="s">
        <v>25</v>
      </c>
      <c r="B10" s="10">
        <v>6491044.359999999</v>
      </c>
      <c r="C10" s="10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2"/>
    </row>
    <row r="11" spans="1:14" ht="12.75">
      <c r="A11" s="9" t="s">
        <v>25</v>
      </c>
      <c r="B11" s="13"/>
      <c r="C11" s="13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5"/>
    </row>
    <row r="12" spans="1:14" ht="12.75">
      <c r="A12" s="9" t="s">
        <v>25</v>
      </c>
      <c r="B12" s="13"/>
      <c r="C12" s="13"/>
      <c r="D12" s="17">
        <f>410245.36+746.73</f>
        <v>410992.08999999997</v>
      </c>
      <c r="E12" s="17"/>
      <c r="F12" s="17"/>
      <c r="G12" s="14"/>
      <c r="H12" s="17"/>
      <c r="I12" s="17"/>
      <c r="J12" s="17"/>
      <c r="K12" s="17"/>
      <c r="L12" s="17"/>
      <c r="M12" s="17"/>
      <c r="N12" s="18"/>
    </row>
    <row r="13" spans="1:14" ht="12" customHeight="1">
      <c r="A13" s="9" t="s">
        <v>25</v>
      </c>
      <c r="B13" s="13"/>
      <c r="C13" s="13"/>
      <c r="D13" s="17"/>
      <c r="E13" s="17">
        <v>183956.29</v>
      </c>
      <c r="F13" s="17"/>
      <c r="G13" s="14"/>
      <c r="H13" s="17"/>
      <c r="I13" s="17"/>
      <c r="J13" s="17"/>
      <c r="K13" s="17"/>
      <c r="L13" s="17"/>
      <c r="M13" s="17"/>
      <c r="N13" s="18"/>
    </row>
    <row r="14" spans="1:14" ht="12.75">
      <c r="A14" s="9" t="s">
        <v>25</v>
      </c>
      <c r="B14" s="13"/>
      <c r="C14" s="13"/>
      <c r="D14" s="17"/>
      <c r="E14" s="17"/>
      <c r="F14" s="19">
        <v>536304.34</v>
      </c>
      <c r="G14" s="14"/>
      <c r="H14" s="28"/>
      <c r="I14" s="28"/>
      <c r="J14" s="28"/>
      <c r="K14" s="28"/>
      <c r="L14" s="28"/>
      <c r="M14" s="28"/>
      <c r="N14" s="29"/>
    </row>
    <row r="15" spans="1:14" ht="12.75">
      <c r="A15" s="9" t="s">
        <v>25</v>
      </c>
      <c r="B15" s="13"/>
      <c r="C15" s="13"/>
      <c r="D15" s="17"/>
      <c r="E15" s="17"/>
      <c r="F15" s="17"/>
      <c r="G15" s="14"/>
      <c r="H15" s="17">
        <v>535338.92</v>
      </c>
      <c r="I15" s="17"/>
      <c r="J15" s="17"/>
      <c r="K15" s="17"/>
      <c r="L15" s="17"/>
      <c r="M15" s="17"/>
      <c r="N15" s="18"/>
    </row>
    <row r="16" spans="1:14" ht="12.75">
      <c r="A16" s="9" t="s">
        <v>25</v>
      </c>
      <c r="B16" s="13"/>
      <c r="C16" s="13"/>
      <c r="D16" s="17"/>
      <c r="E16" s="17"/>
      <c r="F16" s="17"/>
      <c r="G16" s="14"/>
      <c r="H16" s="17"/>
      <c r="I16" s="17">
        <v>40940</v>
      </c>
      <c r="J16" s="17"/>
      <c r="K16" s="17"/>
      <c r="L16" s="17"/>
      <c r="M16" s="17"/>
      <c r="N16" s="18"/>
    </row>
    <row r="17" spans="1:14" ht="12.75">
      <c r="A17" s="9" t="s">
        <v>25</v>
      </c>
      <c r="B17" s="13"/>
      <c r="C17" s="13"/>
      <c r="D17" s="17"/>
      <c r="E17" s="17"/>
      <c r="F17" s="17"/>
      <c r="G17" s="14"/>
      <c r="H17" s="17"/>
      <c r="I17" s="17"/>
      <c r="J17" s="17">
        <v>55960</v>
      </c>
      <c r="K17" s="17"/>
      <c r="L17" s="17"/>
      <c r="M17" s="17"/>
      <c r="N17" s="18"/>
    </row>
    <row r="18" spans="1:14" ht="12.75">
      <c r="A18" s="9" t="s">
        <v>25</v>
      </c>
      <c r="B18" s="13"/>
      <c r="C18" s="13"/>
      <c r="D18" s="17"/>
      <c r="E18" s="17"/>
      <c r="F18" s="17"/>
      <c r="G18" s="14"/>
      <c r="H18" s="17"/>
      <c r="I18" s="17"/>
      <c r="J18" s="17"/>
      <c r="K18" s="17">
        <v>8099.43</v>
      </c>
      <c r="L18" s="17"/>
      <c r="M18" s="17"/>
      <c r="N18" s="18"/>
    </row>
    <row r="19" spans="1:14" ht="12.75">
      <c r="A19" s="9" t="s">
        <v>25</v>
      </c>
      <c r="B19" s="13"/>
      <c r="C19" s="13"/>
      <c r="D19" s="17"/>
      <c r="E19" s="17"/>
      <c r="F19" s="17"/>
      <c r="G19" s="14"/>
      <c r="H19" s="17"/>
      <c r="I19" s="17"/>
      <c r="J19" s="17"/>
      <c r="K19" s="17"/>
      <c r="L19" s="17">
        <v>4618.31</v>
      </c>
      <c r="M19" s="17"/>
      <c r="N19" s="18"/>
    </row>
    <row r="20" spans="1:14" ht="12.75">
      <c r="A20" s="9" t="s">
        <v>25</v>
      </c>
      <c r="B20" s="13"/>
      <c r="C20" s="13"/>
      <c r="D20" s="17"/>
      <c r="E20" s="17"/>
      <c r="F20" s="17"/>
      <c r="G20" s="14"/>
      <c r="H20" s="17"/>
      <c r="I20" s="17"/>
      <c r="J20" s="17"/>
      <c r="K20" s="17"/>
      <c r="L20" s="17"/>
      <c r="M20" s="17">
        <v>9360</v>
      </c>
      <c r="N20" s="18"/>
    </row>
    <row r="21" spans="1:14" ht="13.5" thickBot="1">
      <c r="A21" s="9" t="s">
        <v>25</v>
      </c>
      <c r="B21" s="20"/>
      <c r="C21" s="20"/>
      <c r="D21" s="21"/>
      <c r="E21" s="21"/>
      <c r="F21" s="21"/>
      <c r="G21" s="22"/>
      <c r="H21" s="21"/>
      <c r="I21" s="21"/>
      <c r="J21" s="21"/>
      <c r="K21" s="21"/>
      <c r="L21" s="21"/>
      <c r="M21" s="21"/>
      <c r="N21" s="23">
        <v>115802.4</v>
      </c>
    </row>
    <row r="22" spans="1:14" ht="13.5" thickBot="1">
      <c r="A22" s="31" t="s">
        <v>15</v>
      </c>
      <c r="B22" s="25">
        <f>SUM(B10:B21)</f>
        <v>6491044.359999999</v>
      </c>
      <c r="C22" s="26">
        <f>SUM(C11:C21)</f>
        <v>0</v>
      </c>
      <c r="D22" s="26">
        <f>SUM(D12:D21)</f>
        <v>410992.08999999997</v>
      </c>
      <c r="E22" s="26">
        <f>SUM(E13:E21)</f>
        <v>183956.29</v>
      </c>
      <c r="F22" s="26">
        <f>SUM(F14:F21)</f>
        <v>536304.34</v>
      </c>
      <c r="G22" s="6">
        <f>D22+E22+F22</f>
        <v>1131252.72</v>
      </c>
      <c r="H22" s="6">
        <f aca="true" t="shared" si="0" ref="H22:N22">SUM(H10:H21)</f>
        <v>535338.92</v>
      </c>
      <c r="I22" s="6">
        <f t="shared" si="0"/>
        <v>40940</v>
      </c>
      <c r="J22" s="6">
        <f t="shared" si="0"/>
        <v>55960</v>
      </c>
      <c r="K22" s="6">
        <f t="shared" si="0"/>
        <v>8099.43</v>
      </c>
      <c r="L22" s="6">
        <f t="shared" si="0"/>
        <v>4618.31</v>
      </c>
      <c r="M22" s="6">
        <f t="shared" si="0"/>
        <v>9360</v>
      </c>
      <c r="N22" s="27">
        <f t="shared" si="0"/>
        <v>115802.4</v>
      </c>
    </row>
    <row r="23" spans="2:14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2:14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2:14" ht="12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7" spans="5:6" ht="12.75">
      <c r="E27" s="2"/>
      <c r="F27" s="2"/>
    </row>
    <row r="28" spans="3:7" ht="12.75">
      <c r="C28" s="2"/>
      <c r="D28" s="2"/>
      <c r="E28" s="2"/>
      <c r="F28" s="2"/>
      <c r="G28" s="2"/>
    </row>
    <row r="29" spans="5:6" ht="12.75">
      <c r="E29" s="2"/>
      <c r="F29" s="2"/>
    </row>
    <row r="30" spans="3:7" ht="12.75">
      <c r="C30" s="2"/>
      <c r="D30" s="2"/>
      <c r="E30" s="2"/>
      <c r="F30" s="2"/>
      <c r="G30" s="2"/>
    </row>
    <row r="31" spans="5:6" ht="12.75">
      <c r="E31" s="2"/>
      <c r="F31" s="2"/>
    </row>
    <row r="32" spans="4:7" ht="12.75">
      <c r="D32" s="2"/>
      <c r="E32" s="2"/>
      <c r="F32" s="2"/>
      <c r="G32" s="2"/>
    </row>
    <row r="34" spans="6:10" ht="12.75">
      <c r="F34" s="2"/>
      <c r="J34" t="s">
        <v>16</v>
      </c>
    </row>
    <row r="35" ht="12.75">
      <c r="E35" s="2"/>
    </row>
  </sheetData>
  <printOptions/>
  <pageMargins left="0" right="0" top="0" bottom="0" header="0.5118110236220472" footer="0.5118110236220472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marinas</dc:creator>
  <cp:keywords/>
  <dc:description/>
  <cp:lastModifiedBy>marinas</cp:lastModifiedBy>
  <cp:lastPrinted>2017-03-30T06:58:32Z</cp:lastPrinted>
  <dcterms:created xsi:type="dcterms:W3CDTF">1996-10-14T23:33:28Z</dcterms:created>
  <dcterms:modified xsi:type="dcterms:W3CDTF">2017-05-02T06:05:09Z</dcterms:modified>
  <cp:category/>
  <cp:version/>
  <cp:contentType/>
  <cp:contentStatus/>
</cp:coreProperties>
</file>