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'Sheet1'!$A:$B,'Sheet1'!$4:$5</definedName>
  </definedNames>
  <calcPr fullCalcOnLoad="1"/>
</workbook>
</file>

<file path=xl/sharedStrings.xml><?xml version="1.0" encoding="utf-8"?>
<sst xmlns="http://schemas.openxmlformats.org/spreadsheetml/2006/main" count="247" uniqueCount="246">
  <si>
    <t>CASA DE ASIGURĂRI DE SĂNĂTATE OLT</t>
  </si>
  <si>
    <t>NR. CTR.</t>
  </si>
  <si>
    <t>DENUMIRE FURNIZOR</t>
  </si>
  <si>
    <t xml:space="preserve">CONSUM MEDICAMENTE C+G IAN. 2016 </t>
  </si>
  <si>
    <t>CONSUM MEDICAMENTE C+G FEBR. 2016</t>
  </si>
  <si>
    <t>CONSUM MEDICAMENTE C+G MARTIE 2016</t>
  </si>
  <si>
    <t>TOTAL CONSUM MEDICAMENTE C+G TRIM. I 2016</t>
  </si>
  <si>
    <t>CONSUM MEDICAMENTE C+G APRILIE 2016</t>
  </si>
  <si>
    <t>CONSUM MEDICAMENTE C+G MAI 2016</t>
  </si>
  <si>
    <t>CONSUM MEDICAMENTE C+G IUNIE 2016</t>
  </si>
  <si>
    <t>TOTAL CONSUM MEDICAMENTE C+G TRIM. II 2016</t>
  </si>
  <si>
    <t>CONSUM MEDICAMENTE C+G IULIE 2016</t>
  </si>
  <si>
    <t>CONSUM MEDICAMENTE C+G AUGUST 2016</t>
  </si>
  <si>
    <t>CONSUM MEDICAMENTE C+G SEPTEMB 2016</t>
  </si>
  <si>
    <t>TOTAL CONSUM MEDICAMENTE C+G TRIM. III 2016</t>
  </si>
  <si>
    <t>CONSUM MEDICAMENTE C+G OCTOMB 2016</t>
  </si>
  <si>
    <t>CONSUM MEDICAMENTE C+G NOIEMBRIE 2016</t>
  </si>
  <si>
    <t>CONSUM MEDICAMENTE C+G DECEMBRIE 2016</t>
  </si>
  <si>
    <t>TOTAL CONSUM MEDICAMENTE C+G TRIM. IV 2016</t>
  </si>
  <si>
    <t>TOTAL CONSUM MEDICAMENTE C+G AN 2016</t>
  </si>
  <si>
    <t xml:space="preserve">CONSUM MEDICAMENTE 40% MS IAN. 2016 </t>
  </si>
  <si>
    <t>CONSUM MEDICAMENTE 40% MS FEBR. 2016</t>
  </si>
  <si>
    <t>CONSUM MEDICAMENTE 40% MS MARTIE 2016</t>
  </si>
  <si>
    <t>TOTAL CONSUM MEDICAMENTE 40% MS TRIM. I 2016</t>
  </si>
  <si>
    <t>CONSUM MEDICAMENTE 40% MS APRILIE 2016</t>
  </si>
  <si>
    <t>CONSUM MEDICAMENTE 40% MS MAI 2016</t>
  </si>
  <si>
    <t>CONSUM MEDICAMENTE 40% MS IUNIE 2016</t>
  </si>
  <si>
    <t>TOTAL CONSUM MEDICAMENTE 40% MS TRIM. II 2016</t>
  </si>
  <si>
    <t>CONSUM MEDICAMENTE 40% MS IULIE 2016</t>
  </si>
  <si>
    <t>CONSUM MEDICAMENTE 40% MS AUGUST 2016</t>
  </si>
  <si>
    <t>CONSUM MEDICAMENTE 40% MS SEPTEMB 2016</t>
  </si>
  <si>
    <t>TOTAL CONSUM MEDICAMENTE 40% MS TRIM. III 2016</t>
  </si>
  <si>
    <t>CONSUM MEDICAMENTE 40% MS OCTOMB 2016</t>
  </si>
  <si>
    <t>CONSUM MEDICAMENTE 40% MS NOIEMBRIE 2016</t>
  </si>
  <si>
    <t>CONSUM MEDICAMENTE 40% MS DECEMBRIE 2016</t>
  </si>
  <si>
    <t>TOTAL CONSUM MEDICAMENTE 40% MS TRIM. IV 2016</t>
  </si>
  <si>
    <t>TOTAL CONSUM MEDICAMENTE 40% MS AN 2016</t>
  </si>
  <si>
    <t>TOTAL CONSUM C+G + 40% MS AN 2016</t>
  </si>
  <si>
    <t>5=2+3+4</t>
  </si>
  <si>
    <t>9=6+7+8</t>
  </si>
  <si>
    <t>13=10+11+12</t>
  </si>
  <si>
    <t>17=14+15+16</t>
  </si>
  <si>
    <t>18=5+9+13+17</t>
  </si>
  <si>
    <t>22=19+20+21</t>
  </si>
  <si>
    <t>26=23+24+25</t>
  </si>
  <si>
    <t>30=27+28+29</t>
  </si>
  <si>
    <t>34=31+32+33</t>
  </si>
  <si>
    <t>35=22+26+30+ 34</t>
  </si>
  <si>
    <t>36=18+35</t>
  </si>
  <si>
    <t>F 1</t>
  </si>
  <si>
    <t>SC FARMACIA VOINEA SRL</t>
  </si>
  <si>
    <t>F 2</t>
  </si>
  <si>
    <t>SC FARMACIA GIULEA SRL</t>
  </si>
  <si>
    <t>F 3</t>
  </si>
  <si>
    <t>SC TEOFARM SRL</t>
  </si>
  <si>
    <t>F 4</t>
  </si>
  <si>
    <t>SC FARMACIA ARNICA SRL</t>
  </si>
  <si>
    <t>F 7</t>
  </si>
  <si>
    <t>SC SANTE - FARM SRL</t>
  </si>
  <si>
    <t>F10</t>
  </si>
  <si>
    <t>SC FARMACIA DIANA SRL</t>
  </si>
  <si>
    <t>F11</t>
  </si>
  <si>
    <t>SC IRIS-FARM SRL</t>
  </si>
  <si>
    <t>F13</t>
  </si>
  <si>
    <t>SC FARMACIA HELIOS SRL</t>
  </si>
  <si>
    <t>F15</t>
  </si>
  <si>
    <t>SC GALENUS SRL</t>
  </si>
  <si>
    <t>F17</t>
  </si>
  <si>
    <t>SC FARMACIA PROSANA SRL</t>
  </si>
  <si>
    <t>F18</t>
  </si>
  <si>
    <t>SC FARMACIA ADONIS SRL</t>
  </si>
  <si>
    <t>F19</t>
  </si>
  <si>
    <t>SC FARMAVIT SRL</t>
  </si>
  <si>
    <t>F20</t>
  </si>
  <si>
    <t>SC MEDICA FARM SRL</t>
  </si>
  <si>
    <t>F21</t>
  </si>
  <si>
    <t>SC TERA FARM SRL</t>
  </si>
  <si>
    <t>F22</t>
  </si>
  <si>
    <t>SC FARMAS SRL</t>
  </si>
  <si>
    <t>F23</t>
  </si>
  <si>
    <t>SC DACIANA SRL</t>
  </si>
  <si>
    <t>F25</t>
  </si>
  <si>
    <t>SC CORAFARM SRL</t>
  </si>
  <si>
    <t>F26</t>
  </si>
  <si>
    <t>SC MALAGEANU SRL</t>
  </si>
  <si>
    <t>F27</t>
  </si>
  <si>
    <t>SC CERCELAN FARM SRL</t>
  </si>
  <si>
    <t>F28</t>
  </si>
  <si>
    <t>SC MEDICA SRL</t>
  </si>
  <si>
    <t>F29</t>
  </si>
  <si>
    <t>SC FARMACEUTICA ARGESFARM SA</t>
  </si>
  <si>
    <t>F31</t>
  </si>
  <si>
    <t>SC VIOFARM SRL</t>
  </si>
  <si>
    <t>F32</t>
  </si>
  <si>
    <t>SC MITFARM SRL</t>
  </si>
  <si>
    <t>F33</t>
  </si>
  <si>
    <t>SC COCA FARM SRL</t>
  </si>
  <si>
    <t>F35</t>
  </si>
  <si>
    <t>SC ELINA FARM SRL</t>
  </si>
  <si>
    <t>F37</t>
  </si>
  <si>
    <t>SC ELIXIR FARM SRL</t>
  </si>
  <si>
    <t>F38</t>
  </si>
  <si>
    <t>SC ALEX FARM SRL</t>
  </si>
  <si>
    <t>F40</t>
  </si>
  <si>
    <t>SC MNG GRUP SRL</t>
  </si>
  <si>
    <t>F44</t>
  </si>
  <si>
    <t>SC ADRIANA FARM SRL</t>
  </si>
  <si>
    <t>F45</t>
  </si>
  <si>
    <t>SC NICOFARM SRL</t>
  </si>
  <si>
    <t>F47</t>
  </si>
  <si>
    <t>SC FLORENTINA BATYFARM SRL</t>
  </si>
  <si>
    <t>F48</t>
  </si>
  <si>
    <t>SC GETFARM SRL</t>
  </si>
  <si>
    <t>F49</t>
  </si>
  <si>
    <t>SC CRISFARM SRL</t>
  </si>
  <si>
    <t>F50</t>
  </si>
  <si>
    <t>SC GEOPACĂ SRL</t>
  </si>
  <si>
    <t>F52</t>
  </si>
  <si>
    <t>SC ALEXINA SRL</t>
  </si>
  <si>
    <t>F53</t>
  </si>
  <si>
    <t>SC BUJOR FARM SRL</t>
  </si>
  <si>
    <t>F54</t>
  </si>
  <si>
    <t>SC CRISDIA FARM SRL</t>
  </si>
  <si>
    <t>F55</t>
  </si>
  <si>
    <t>SC IULIANA FARM SRL</t>
  </si>
  <si>
    <t>F57</t>
  </si>
  <si>
    <t>SC SENSIBLU SRL</t>
  </si>
  <si>
    <t>F58</t>
  </si>
  <si>
    <t>SC CALENDULA SRL</t>
  </si>
  <si>
    <t>F59</t>
  </si>
  <si>
    <t>SC FARMACIA ADONIS BOB SRL</t>
  </si>
  <si>
    <t>F60</t>
  </si>
  <si>
    <t>SC DIMAFARM SRL</t>
  </si>
  <si>
    <t>F61</t>
  </si>
  <si>
    <t>SC VALERIANA SRL</t>
  </si>
  <si>
    <t>F62</t>
  </si>
  <si>
    <t>SC SISTEM FARM SRL</t>
  </si>
  <si>
    <t>F63</t>
  </si>
  <si>
    <t>SC FARMACIA VERDE SRL</t>
  </si>
  <si>
    <t>F68</t>
  </si>
  <si>
    <t>SC MISIRA SRL</t>
  </si>
  <si>
    <t>F69</t>
  </si>
  <si>
    <t>SC ALCAFARM SRL</t>
  </si>
  <si>
    <t>F70</t>
  </si>
  <si>
    <t>SC ERMI FARM SRL</t>
  </si>
  <si>
    <t>F71</t>
  </si>
  <si>
    <t>SC AD FARM SRL</t>
  </si>
  <si>
    <t>F72</t>
  </si>
  <si>
    <t>SC FLORI FARMACEUTIC SRL</t>
  </si>
  <si>
    <t>F73</t>
  </si>
  <si>
    <t>SC FARMACIA MARIA SRL</t>
  </si>
  <si>
    <t>F74</t>
  </si>
  <si>
    <t>SC MIDRA FARM SRL</t>
  </si>
  <si>
    <t>F75</t>
  </si>
  <si>
    <t>SC VIVENDI BM SRL</t>
  </si>
  <si>
    <t>F76</t>
  </si>
  <si>
    <t>SC GIUTEHFARM SRL</t>
  </si>
  <si>
    <t>F78</t>
  </si>
  <si>
    <t>SC SIEPCOFAR SA</t>
  </si>
  <si>
    <t>F80</t>
  </si>
  <si>
    <t>SC REAL GREEN PHARMA SRL</t>
  </si>
  <si>
    <t>F82</t>
  </si>
  <si>
    <t>SC KALIUM FARM SRL</t>
  </si>
  <si>
    <t>F84</t>
  </si>
  <si>
    <t>SC ANTOFARM SRL</t>
  </si>
  <si>
    <t>F85</t>
  </si>
  <si>
    <t>SC DALIFARM SRL</t>
  </si>
  <si>
    <t>F86</t>
  </si>
  <si>
    <t>SC CATENA HYGEIA SRL</t>
  </si>
  <si>
    <t>F89</t>
  </si>
  <si>
    <t>SC NORICA&amp;ADY BUSINESS SRL</t>
  </si>
  <si>
    <t>F90</t>
  </si>
  <si>
    <t>SC LEONIDA SRL</t>
  </si>
  <si>
    <t>F92</t>
  </si>
  <si>
    <t>SC ELIANA &amp; NICOLETA FARM SRL</t>
  </si>
  <si>
    <t>F93</t>
  </si>
  <si>
    <t>SC MEDIMFARM SA</t>
  </si>
  <si>
    <t>F93T</t>
  </si>
  <si>
    <t>SC MEDIMFARM TOPFARM SA</t>
  </si>
  <si>
    <t>F95</t>
  </si>
  <si>
    <t>SC ALSI DENTAFARM SRL</t>
  </si>
  <si>
    <t>F96</t>
  </si>
  <si>
    <t>SC SIBPHARMAMED SRL</t>
  </si>
  <si>
    <t>F97</t>
  </si>
  <si>
    <t>SC PHENOFARM SRL</t>
  </si>
  <si>
    <t>F98</t>
  </si>
  <si>
    <t>SC PRO ARH CONS SRL</t>
  </si>
  <si>
    <t>F100</t>
  </si>
  <si>
    <t>SC FARMACIA PĂDUCELUL SRL</t>
  </si>
  <si>
    <t>F101</t>
  </si>
  <si>
    <t>SC ADIDANA FARM SRL</t>
  </si>
  <si>
    <t>F102</t>
  </si>
  <si>
    <t>SC FARMATOP DIANA AGD SRL</t>
  </si>
  <si>
    <t>F103</t>
  </si>
  <si>
    <t>SC LUK FARM SRL</t>
  </si>
  <si>
    <t>F104</t>
  </si>
  <si>
    <t>SC SORVAL ALIŞTEF FARM SRL</t>
  </si>
  <si>
    <t>F105</t>
  </si>
  <si>
    <t>SC TEXAVIT SRL</t>
  </si>
  <si>
    <t>F107</t>
  </si>
  <si>
    <t>SC FARMACIA 1 SLATINA SRL</t>
  </si>
  <si>
    <t>F108</t>
  </si>
  <si>
    <t>SC SALIX FARM SRL</t>
  </si>
  <si>
    <t>F109</t>
  </si>
  <si>
    <t>SC FLORISAN-FARM SRL</t>
  </si>
  <si>
    <t>F111</t>
  </si>
  <si>
    <t>SC EMETO ILIAFARM SRL</t>
  </si>
  <si>
    <t>F112</t>
  </si>
  <si>
    <t>SC LORIMAR IVADIM SRL</t>
  </si>
  <si>
    <t>F113</t>
  </si>
  <si>
    <t>SC FARMACIA PHARMA BYAMAR SRL</t>
  </si>
  <si>
    <t>F115</t>
  </si>
  <si>
    <t>SC CALINESCU FARM ANA SRL</t>
  </si>
  <si>
    <t>F116</t>
  </si>
  <si>
    <t>SC SICOS SELFARM SRL</t>
  </si>
  <si>
    <t>F117</t>
  </si>
  <si>
    <t>SC ALEXI FARM SRL</t>
  </si>
  <si>
    <t>F118</t>
  </si>
  <si>
    <t>SC MARVO-FARM SRL</t>
  </si>
  <si>
    <t>F119</t>
  </si>
  <si>
    <t>SC JIAMAR NIK STEFARM SRL</t>
  </si>
  <si>
    <t>F120</t>
  </si>
  <si>
    <t>SC EURO DRIVE SCHOOL SRL</t>
  </si>
  <si>
    <t>F121</t>
  </si>
  <si>
    <t>SC AL SHEFA FARM SRL</t>
  </si>
  <si>
    <t>F122</t>
  </si>
  <si>
    <t>SC RANADA ADFARM SRL</t>
  </si>
  <si>
    <t>F123</t>
  </si>
  <si>
    <t>SC ECOSANTAFARM AXYX SRL</t>
  </si>
  <si>
    <t>F124</t>
  </si>
  <si>
    <t>SC CHIREA FARM BIOLAB SRL</t>
  </si>
  <si>
    <t>TOTAL</t>
  </si>
  <si>
    <t xml:space="preserve">TOTAL CREDITE DE ANGAJAMENT COMPENSAT+GRATUIT APROBATE AN 2016: </t>
  </si>
  <si>
    <t xml:space="preserve">TOTAL CREDITE DE ANGAJAMENT 40% MS APROBATE AN 2016: </t>
  </si>
  <si>
    <t>F125</t>
  </si>
  <si>
    <t>SC IEZER FARM SRL</t>
  </si>
  <si>
    <t>F126</t>
  </si>
  <si>
    <t>SC TILIA 3M PLUS SRL</t>
  </si>
  <si>
    <t>F127</t>
  </si>
  <si>
    <t>SC BLANDNYFARM SRL-D</t>
  </si>
  <si>
    <t>F128</t>
  </si>
  <si>
    <t>SC FARMACIA MEDICA SRL</t>
  </si>
  <si>
    <t>SITUAŢIA CREDITELOR DE ANGAJAMENT REALIZATE IN ANUL 2016 CA URMARE A VALIDARII CONSUMULUI RAPORTAT DE FARMACII PENTRU LUNA DECEMBRIE 2016, ÎN LIMITA CREDITELOR DE ANGAJAMENT APROBATE DE CNAS CONFORM ADRESEI CNAS NR. P10956/30.12.2016</t>
  </si>
  <si>
    <t>TOTAL CREDITE ANGAJAMENT COMPENSAT+GRATUIT REALIZATE AN 2016:</t>
  </si>
  <si>
    <t>CREDITE DE ANGAJAMENT NECONSUMATE LA DATA DE 31.12.2016:</t>
  </si>
  <si>
    <t>TOTAL CREDITE ANGAJAMENT 40% MS REALIZATE AN 2016: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</si>
</sst>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"/>
      <family val="0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name val="MS Sans Serif"/>
      <family val="0"/>
    </font>
    <font>
      <sz val="12"/>
      <name val="Times New Roman"/>
      <family val="1"/>
    </font>
    <font>
      <sz val="8"/>
      <name val="Arial"/>
      <family val="0"/>
    </font>
    <font>
      <i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2" fillId="0" borderId="0" xfId="0" applyFont="1" applyFill="1" applyAlignment="1">
      <alignment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4" fillId="0" borderId="4" xfId="0" applyFont="1" applyBorder="1" applyAlignment="1">
      <alignment vertical="top"/>
    </xf>
    <xf numFmtId="4" fontId="2" fillId="0" borderId="5" xfId="0" applyNumberFormat="1" applyFont="1" applyBorder="1" applyAlignment="1">
      <alignment vertical="top"/>
    </xf>
    <xf numFmtId="4" fontId="1" fillId="2" borderId="5" xfId="0" applyNumberFormat="1" applyFont="1" applyFill="1" applyBorder="1" applyAlignment="1">
      <alignment vertical="top"/>
    </xf>
    <xf numFmtId="4" fontId="6" fillId="0" borderId="5" xfId="0" applyNumberFormat="1" applyFont="1" applyBorder="1" applyAlignment="1">
      <alignment vertical="top"/>
    </xf>
    <xf numFmtId="4" fontId="1" fillId="2" borderId="6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4" fontId="2" fillId="0" borderId="0" xfId="0" applyNumberFormat="1" applyFont="1" applyAlignment="1">
      <alignment vertical="top"/>
    </xf>
    <xf numFmtId="0" fontId="3" fillId="0" borderId="5" xfId="20" applyFont="1" applyFill="1" applyBorder="1" applyAlignment="1">
      <alignment/>
      <protection/>
    </xf>
    <xf numFmtId="0" fontId="3" fillId="0" borderId="4" xfId="0" applyFont="1" applyBorder="1" applyAlignment="1">
      <alignment vertical="top"/>
    </xf>
    <xf numFmtId="0" fontId="3" fillId="0" borderId="5" xfId="20" applyFont="1" applyFill="1" applyBorder="1" applyAlignment="1">
      <alignment horizontal="left" vertical="center"/>
      <protection/>
    </xf>
    <xf numFmtId="0" fontId="3" fillId="0" borderId="5" xfId="20" applyFont="1" applyFill="1" applyBorder="1" applyAlignment="1">
      <alignment/>
      <protection/>
    </xf>
    <xf numFmtId="0" fontId="3" fillId="0" borderId="5" xfId="0" applyFont="1" applyBorder="1" applyAlignment="1">
      <alignment horizontal="left"/>
    </xf>
    <xf numFmtId="4" fontId="7" fillId="0" borderId="0" xfId="0" applyNumberFormat="1" applyFont="1" applyFill="1" applyBorder="1" applyAlignment="1">
      <alignment vertical="top"/>
    </xf>
    <xf numFmtId="0" fontId="7" fillId="0" borderId="0" xfId="0" applyFont="1" applyAlignment="1">
      <alignment vertical="top"/>
    </xf>
    <xf numFmtId="4" fontId="7" fillId="0" borderId="0" xfId="0" applyNumberFormat="1" applyFont="1" applyAlignment="1">
      <alignment vertical="top"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wrapText="1"/>
    </xf>
    <xf numFmtId="0" fontId="1" fillId="0" borderId="5" xfId="0" applyFont="1" applyBorder="1" applyAlignment="1">
      <alignment shrinkToFit="1"/>
    </xf>
    <xf numFmtId="0" fontId="8" fillId="0" borderId="5" xfId="21" applyFont="1" applyBorder="1">
      <alignment/>
      <protection/>
    </xf>
    <xf numFmtId="0" fontId="3" fillId="0" borderId="4" xfId="19" applyFont="1" applyBorder="1" applyAlignment="1">
      <alignment vertical="top"/>
      <protection/>
    </xf>
    <xf numFmtId="0" fontId="3" fillId="0" borderId="5" xfId="19" applyFont="1" applyBorder="1">
      <alignment/>
      <protection/>
    </xf>
    <xf numFmtId="0" fontId="3" fillId="0" borderId="5" xfId="19" applyFont="1" applyBorder="1" applyAlignment="1">
      <alignment shrinkToFit="1"/>
      <protection/>
    </xf>
    <xf numFmtId="0" fontId="3" fillId="0" borderId="5" xfId="19" applyNumberFormat="1" applyFont="1" applyBorder="1" applyAlignment="1">
      <alignment horizontal="left" vertical="top" wrapText="1"/>
      <protection/>
    </xf>
    <xf numFmtId="4" fontId="6" fillId="0" borderId="5" xfId="0" applyNumberFormat="1" applyFont="1" applyFill="1" applyBorder="1" applyAlignment="1">
      <alignment vertical="top"/>
    </xf>
    <xf numFmtId="0" fontId="3" fillId="0" borderId="5" xfId="19" applyNumberFormat="1" applyFont="1" applyBorder="1" applyAlignment="1">
      <alignment vertical="top" wrapText="1"/>
      <protection/>
    </xf>
    <xf numFmtId="0" fontId="1" fillId="0" borderId="5" xfId="19" applyFont="1" applyBorder="1" applyAlignment="1">
      <alignment vertical="top"/>
      <protection/>
    </xf>
    <xf numFmtId="0" fontId="3" fillId="0" borderId="4" xfId="19" applyFont="1" applyBorder="1">
      <alignment/>
      <protection/>
    </xf>
    <xf numFmtId="4" fontId="1" fillId="0" borderId="0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4" fontId="1" fillId="0" borderId="0" xfId="0" applyNumberFormat="1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2" borderId="7" xfId="0" applyFont="1" applyFill="1" applyBorder="1" applyAlignment="1">
      <alignment vertical="top"/>
    </xf>
    <xf numFmtId="0" fontId="6" fillId="2" borderId="8" xfId="0" applyFont="1" applyFill="1" applyBorder="1" applyAlignment="1">
      <alignment vertical="top"/>
    </xf>
    <xf numFmtId="0" fontId="3" fillId="2" borderId="8" xfId="0" applyFont="1" applyFill="1" applyBorder="1" applyAlignment="1">
      <alignment vertical="top"/>
    </xf>
    <xf numFmtId="4" fontId="3" fillId="2" borderId="9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4" fontId="3" fillId="0" borderId="0" xfId="0" applyNumberFormat="1" applyFont="1" applyAlignment="1">
      <alignment vertical="top"/>
    </xf>
    <xf numFmtId="4" fontId="3" fillId="0" borderId="0" xfId="0" applyNumberFormat="1" applyFont="1" applyFill="1" applyBorder="1" applyAlignment="1">
      <alignment vertical="top"/>
    </xf>
    <xf numFmtId="0" fontId="10" fillId="0" borderId="0" xfId="0" applyFont="1" applyAlignment="1">
      <alignment vertical="top"/>
    </xf>
    <xf numFmtId="4" fontId="12" fillId="0" borderId="5" xfId="0" applyNumberFormat="1" applyFont="1" applyBorder="1" applyAlignment="1">
      <alignment vertical="top"/>
    </xf>
    <xf numFmtId="4" fontId="13" fillId="0" borderId="5" xfId="0" applyNumberFormat="1" applyFont="1" applyBorder="1" applyAlignment="1">
      <alignment vertical="top"/>
    </xf>
    <xf numFmtId="4" fontId="12" fillId="0" borderId="0" xfId="0" applyNumberFormat="1" applyFont="1" applyFill="1" applyBorder="1" applyAlignment="1">
      <alignment vertical="top"/>
    </xf>
    <xf numFmtId="0" fontId="12" fillId="0" borderId="0" xfId="0" applyFont="1" applyAlignment="1">
      <alignment vertical="top"/>
    </xf>
    <xf numFmtId="4" fontId="12" fillId="0" borderId="0" xfId="0" applyNumberFormat="1" applyFont="1" applyAlignment="1">
      <alignment vertical="top"/>
    </xf>
    <xf numFmtId="0" fontId="13" fillId="0" borderId="4" xfId="0" applyFont="1" applyBorder="1" applyAlignment="1">
      <alignment vertical="top"/>
    </xf>
    <xf numFmtId="0" fontId="13" fillId="0" borderId="5" xfId="20" applyFont="1" applyFill="1" applyBorder="1" applyAlignment="1">
      <alignment/>
      <protection/>
    </xf>
    <xf numFmtId="4" fontId="12" fillId="2" borderId="5" xfId="0" applyNumberFormat="1" applyFont="1" applyFill="1" applyBorder="1" applyAlignment="1">
      <alignment vertical="top"/>
    </xf>
    <xf numFmtId="4" fontId="12" fillId="2" borderId="6" xfId="0" applyNumberFormat="1" applyFont="1" applyFill="1" applyBorder="1" applyAlignment="1">
      <alignment vertical="top"/>
    </xf>
    <xf numFmtId="0" fontId="12" fillId="0" borderId="5" xfId="0" applyFont="1" applyBorder="1" applyAlignment="1">
      <alignment/>
    </xf>
    <xf numFmtId="0" fontId="13" fillId="0" borderId="4" xfId="19" applyFont="1" applyBorder="1" applyAlignment="1">
      <alignment vertical="top"/>
      <protection/>
    </xf>
    <xf numFmtId="0" fontId="13" fillId="0" borderId="5" xfId="19" applyFont="1" applyBorder="1">
      <alignment/>
      <protection/>
    </xf>
    <xf numFmtId="0" fontId="13" fillId="0" borderId="5" xfId="19" applyNumberFormat="1" applyFont="1" applyBorder="1" applyAlignment="1">
      <alignment vertical="top" wrapText="1"/>
      <protection/>
    </xf>
    <xf numFmtId="4" fontId="13" fillId="0" borderId="5" xfId="0" applyNumberFormat="1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14" fillId="0" borderId="0" xfId="0" applyFont="1" applyAlignment="1">
      <alignment/>
    </xf>
    <xf numFmtId="0" fontId="15" fillId="0" borderId="0" xfId="0" applyFont="1" applyAlignment="1">
      <alignment vertical="top"/>
    </xf>
    <xf numFmtId="0" fontId="14" fillId="0" borderId="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4" fillId="0" borderId="11" xfId="0" applyFont="1" applyBorder="1" applyAlignment="1">
      <alignment horizontal="center" vertical="top"/>
    </xf>
    <xf numFmtId="4" fontId="1" fillId="0" borderId="11" xfId="0" applyNumberFormat="1" applyFont="1" applyBorder="1" applyAlignment="1">
      <alignment vertical="top"/>
    </xf>
    <xf numFmtId="4" fontId="1" fillId="0" borderId="12" xfId="0" applyNumberFormat="1" applyFont="1" applyBorder="1" applyAlignment="1">
      <alignment vertical="top"/>
    </xf>
    <xf numFmtId="0" fontId="1" fillId="0" borderId="0" xfId="0" applyFont="1" applyAlignment="1">
      <alignment horizontal="center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ONTR_2006" xfId="19"/>
    <cellStyle name="Normal_farmacii_PRES2005" xfId="20"/>
    <cellStyle name="Normal_tabel 01.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5"/>
  <sheetViews>
    <sheetView tabSelected="1" workbookViewId="0" topLeftCell="AC85">
      <selection activeCell="AH111" sqref="AH111"/>
    </sheetView>
  </sheetViews>
  <sheetFormatPr defaultColWidth="9.140625" defaultRowHeight="12.75"/>
  <cols>
    <col min="1" max="1" width="5.421875" style="2" customWidth="1"/>
    <col min="2" max="2" width="28.421875" style="2" customWidth="1"/>
    <col min="3" max="3" width="13.7109375" style="2" customWidth="1"/>
    <col min="4" max="5" width="13.8515625" style="2" customWidth="1"/>
    <col min="6" max="6" width="14.7109375" style="2" customWidth="1"/>
    <col min="7" max="7" width="14.00390625" style="2" customWidth="1"/>
    <col min="8" max="8" width="13.421875" style="2" customWidth="1"/>
    <col min="9" max="9" width="13.00390625" style="2" customWidth="1"/>
    <col min="10" max="17" width="13.8515625" style="2" customWidth="1"/>
    <col min="18" max="18" width="12.8515625" style="4" customWidth="1"/>
    <col min="19" max="19" width="13.8515625" style="2" customWidth="1"/>
    <col min="20" max="20" width="13.00390625" style="2" customWidth="1"/>
    <col min="21" max="21" width="11.28125" style="2" customWidth="1"/>
    <col min="22" max="22" width="12.28125" style="2" customWidth="1"/>
    <col min="23" max="23" width="14.57421875" style="2" customWidth="1"/>
    <col min="24" max="25" width="14.00390625" style="2" customWidth="1"/>
    <col min="26" max="26" width="13.140625" style="2" customWidth="1"/>
    <col min="27" max="27" width="13.421875" style="2" customWidth="1"/>
    <col min="28" max="28" width="14.00390625" style="2" customWidth="1"/>
    <col min="29" max="29" width="11.57421875" style="2" customWidth="1"/>
    <col min="30" max="30" width="12.140625" style="2" customWidth="1"/>
    <col min="31" max="31" width="13.421875" style="2" customWidth="1"/>
    <col min="32" max="32" width="13.7109375" style="2" customWidth="1"/>
    <col min="33" max="34" width="13.8515625" style="2" customWidth="1"/>
    <col min="35" max="35" width="13.421875" style="2" customWidth="1"/>
    <col min="36" max="36" width="13.421875" style="1" customWidth="1"/>
    <col min="37" max="37" width="12.421875" style="2" customWidth="1"/>
    <col min="38" max="38" width="12.00390625" style="2" customWidth="1"/>
    <col min="39" max="39" width="12.28125" style="2" customWidth="1"/>
    <col min="40" max="40" width="9.140625" style="2" customWidth="1"/>
    <col min="41" max="41" width="15.00390625" style="2" customWidth="1"/>
    <col min="42" max="42" width="13.421875" style="2" customWidth="1"/>
    <col min="43" max="16384" width="9.140625" style="2" customWidth="1"/>
  </cols>
  <sheetData>
    <row r="1" spans="1:17" ht="12.75">
      <c r="A1" s="1" t="s">
        <v>0</v>
      </c>
      <c r="O1" s="3"/>
      <c r="P1" s="3"/>
      <c r="Q1" s="3"/>
    </row>
    <row r="2" spans="3:38" ht="30" customHeight="1">
      <c r="C2" s="86" t="s">
        <v>242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5"/>
      <c r="Q2" s="5"/>
      <c r="R2" s="6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8"/>
      <c r="AK2" s="7"/>
      <c r="AL2" s="7"/>
    </row>
    <row r="3" spans="3:38" ht="15" customHeight="1" thickBot="1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7"/>
      <c r="AL3" s="7"/>
    </row>
    <row r="4" spans="1:38" ht="63" customHeight="1">
      <c r="A4" s="9" t="s">
        <v>1</v>
      </c>
      <c r="B4" s="10" t="s">
        <v>2</v>
      </c>
      <c r="C4" s="11" t="s">
        <v>3</v>
      </c>
      <c r="D4" s="11" t="s">
        <v>4</v>
      </c>
      <c r="E4" s="11" t="s">
        <v>5</v>
      </c>
      <c r="F4" s="12" t="s">
        <v>6</v>
      </c>
      <c r="G4" s="11" t="s">
        <v>7</v>
      </c>
      <c r="H4" s="11" t="s">
        <v>8</v>
      </c>
      <c r="I4" s="11" t="s">
        <v>9</v>
      </c>
      <c r="J4" s="12" t="s">
        <v>10</v>
      </c>
      <c r="K4" s="11" t="s">
        <v>11</v>
      </c>
      <c r="L4" s="11" t="s">
        <v>12</v>
      </c>
      <c r="M4" s="11" t="s">
        <v>13</v>
      </c>
      <c r="N4" s="12" t="s">
        <v>14</v>
      </c>
      <c r="O4" s="11" t="s">
        <v>15</v>
      </c>
      <c r="P4" s="11" t="s">
        <v>16</v>
      </c>
      <c r="Q4" s="11" t="s">
        <v>17</v>
      </c>
      <c r="R4" s="12" t="s">
        <v>18</v>
      </c>
      <c r="S4" s="12" t="s">
        <v>19</v>
      </c>
      <c r="T4" s="11" t="s">
        <v>20</v>
      </c>
      <c r="U4" s="11" t="s">
        <v>21</v>
      </c>
      <c r="V4" s="11" t="s">
        <v>22</v>
      </c>
      <c r="W4" s="12" t="s">
        <v>23</v>
      </c>
      <c r="X4" s="11" t="s">
        <v>24</v>
      </c>
      <c r="Y4" s="11" t="s">
        <v>25</v>
      </c>
      <c r="Z4" s="11" t="s">
        <v>26</v>
      </c>
      <c r="AA4" s="12" t="s">
        <v>27</v>
      </c>
      <c r="AB4" s="11" t="s">
        <v>28</v>
      </c>
      <c r="AC4" s="11" t="s">
        <v>29</v>
      </c>
      <c r="AD4" s="11" t="s">
        <v>30</v>
      </c>
      <c r="AE4" s="12" t="s">
        <v>31</v>
      </c>
      <c r="AF4" s="11" t="s">
        <v>32</v>
      </c>
      <c r="AG4" s="11" t="s">
        <v>33</v>
      </c>
      <c r="AH4" s="11" t="s">
        <v>34</v>
      </c>
      <c r="AI4" s="12" t="s">
        <v>35</v>
      </c>
      <c r="AJ4" s="12" t="s">
        <v>36</v>
      </c>
      <c r="AK4" s="13" t="s">
        <v>37</v>
      </c>
      <c r="AL4" s="14"/>
    </row>
    <row r="5" spans="1:38" s="20" customFormat="1" ht="24.75" customHeight="1">
      <c r="A5" s="15">
        <v>0</v>
      </c>
      <c r="B5" s="16">
        <v>1</v>
      </c>
      <c r="C5" s="16">
        <v>2</v>
      </c>
      <c r="D5" s="16">
        <v>3</v>
      </c>
      <c r="E5" s="16">
        <v>4</v>
      </c>
      <c r="F5" s="17" t="s">
        <v>38</v>
      </c>
      <c r="G5" s="16">
        <v>6</v>
      </c>
      <c r="H5" s="16">
        <v>7</v>
      </c>
      <c r="I5" s="16">
        <v>8</v>
      </c>
      <c r="J5" s="17" t="s">
        <v>39</v>
      </c>
      <c r="K5" s="16">
        <v>10</v>
      </c>
      <c r="L5" s="16">
        <v>11</v>
      </c>
      <c r="M5" s="16">
        <v>12</v>
      </c>
      <c r="N5" s="17" t="s">
        <v>40</v>
      </c>
      <c r="O5" s="16">
        <v>14</v>
      </c>
      <c r="P5" s="16">
        <v>15</v>
      </c>
      <c r="Q5" s="16">
        <v>16</v>
      </c>
      <c r="R5" s="17" t="s">
        <v>41</v>
      </c>
      <c r="S5" s="17" t="s">
        <v>42</v>
      </c>
      <c r="T5" s="16">
        <v>19</v>
      </c>
      <c r="U5" s="16">
        <v>20</v>
      </c>
      <c r="V5" s="16">
        <v>21</v>
      </c>
      <c r="W5" s="17" t="s">
        <v>43</v>
      </c>
      <c r="X5" s="16">
        <v>23</v>
      </c>
      <c r="Y5" s="16">
        <v>24</v>
      </c>
      <c r="Z5" s="16">
        <v>25</v>
      </c>
      <c r="AA5" s="17" t="s">
        <v>44</v>
      </c>
      <c r="AB5" s="16">
        <v>27</v>
      </c>
      <c r="AC5" s="16">
        <v>28</v>
      </c>
      <c r="AD5" s="16">
        <v>29</v>
      </c>
      <c r="AE5" s="17" t="s">
        <v>45</v>
      </c>
      <c r="AF5" s="16">
        <v>31</v>
      </c>
      <c r="AG5" s="16">
        <v>32</v>
      </c>
      <c r="AH5" s="16">
        <v>33</v>
      </c>
      <c r="AI5" s="17" t="s">
        <v>46</v>
      </c>
      <c r="AJ5" s="17" t="s">
        <v>47</v>
      </c>
      <c r="AK5" s="18" t="s">
        <v>48</v>
      </c>
      <c r="AL5" s="19"/>
    </row>
    <row r="6" spans="1:41" ht="12.75">
      <c r="A6" s="21" t="s">
        <v>49</v>
      </c>
      <c r="B6" s="28" t="s">
        <v>50</v>
      </c>
      <c r="C6" s="22">
        <v>23748.96</v>
      </c>
      <c r="D6" s="22">
        <v>21913.58</v>
      </c>
      <c r="E6" s="22">
        <v>24843.95</v>
      </c>
      <c r="F6" s="23">
        <f>ROUND(C6+D6+E6,2)</f>
        <v>70506.49</v>
      </c>
      <c r="G6" s="22">
        <v>23323.8</v>
      </c>
      <c r="H6" s="22">
        <v>21638.79</v>
      </c>
      <c r="I6" s="22">
        <v>22972.63</v>
      </c>
      <c r="J6" s="23">
        <f>ROUND(G6+H6+I6,2)</f>
        <v>67935.22</v>
      </c>
      <c r="K6" s="22">
        <v>22523.85</v>
      </c>
      <c r="L6" s="22">
        <v>20538.14</v>
      </c>
      <c r="M6" s="22">
        <v>22377.64</v>
      </c>
      <c r="N6" s="23">
        <f>ROUND(K6+L6+M6,2)</f>
        <v>65439.63</v>
      </c>
      <c r="O6" s="22">
        <v>23467.99</v>
      </c>
      <c r="P6" s="22">
        <v>19908.42</v>
      </c>
      <c r="Q6" s="22">
        <v>22787.01</v>
      </c>
      <c r="R6" s="23">
        <f>ROUND(O6+P6+Q6,2)</f>
        <v>66163.42</v>
      </c>
      <c r="S6" s="23">
        <f>ROUND(F6+J6+N6+R6,2)</f>
        <v>270044.76</v>
      </c>
      <c r="T6" s="22">
        <v>164.23</v>
      </c>
      <c r="U6" s="22">
        <v>70.85</v>
      </c>
      <c r="V6" s="22">
        <v>194.07</v>
      </c>
      <c r="W6" s="23">
        <f>ROUND(T6+U6+V6,2)</f>
        <v>429.15</v>
      </c>
      <c r="X6" s="22">
        <v>116.92</v>
      </c>
      <c r="Y6" s="24">
        <v>209.66</v>
      </c>
      <c r="Z6" s="24">
        <v>282.44</v>
      </c>
      <c r="AA6" s="23">
        <f>ROUND(X6+Y6+Z6,2)</f>
        <v>609.02</v>
      </c>
      <c r="AB6" s="22">
        <v>14</v>
      </c>
      <c r="AC6" s="22">
        <v>73.49</v>
      </c>
      <c r="AD6" s="22">
        <v>212.07</v>
      </c>
      <c r="AE6" s="23">
        <f>ROUND(AB6+AC6+AD6,2)</f>
        <v>299.56</v>
      </c>
      <c r="AF6" s="22">
        <v>194.44</v>
      </c>
      <c r="AG6" s="22">
        <v>187.34</v>
      </c>
      <c r="AH6" s="22">
        <v>172.57</v>
      </c>
      <c r="AI6" s="23">
        <f>ROUND(AF6+AG6+AH6,2)</f>
        <v>554.35</v>
      </c>
      <c r="AJ6" s="23">
        <f>ROUND(W6+AA6+AE6+AI6,2)</f>
        <v>1892.08</v>
      </c>
      <c r="AK6" s="25">
        <f>ROUND(S6+AJ6,2)</f>
        <v>271936.84</v>
      </c>
      <c r="AL6" s="26"/>
      <c r="AN6" s="27"/>
      <c r="AO6" s="27"/>
    </row>
    <row r="7" spans="1:41" ht="12.75">
      <c r="A7" s="21" t="s">
        <v>51</v>
      </c>
      <c r="B7" s="28" t="s">
        <v>52</v>
      </c>
      <c r="C7" s="22">
        <v>10560.2</v>
      </c>
      <c r="D7" s="22">
        <v>13809.18</v>
      </c>
      <c r="E7" s="22">
        <v>11787.78</v>
      </c>
      <c r="F7" s="23">
        <f aca="true" t="shared" si="0" ref="F7:F70">ROUND(C7+D7+E7,2)</f>
        <v>36157.16</v>
      </c>
      <c r="G7" s="22">
        <v>11859.52</v>
      </c>
      <c r="H7" s="22">
        <v>11201.39</v>
      </c>
      <c r="I7" s="22">
        <v>12148.72</v>
      </c>
      <c r="J7" s="23">
        <f aca="true" t="shared" si="1" ref="J7:J70">ROUND(G7+H7+I7,2)</f>
        <v>35209.63</v>
      </c>
      <c r="K7" s="22">
        <v>9974.52</v>
      </c>
      <c r="L7" s="22">
        <v>12799</v>
      </c>
      <c r="M7" s="22">
        <v>10480.23</v>
      </c>
      <c r="N7" s="23">
        <f aca="true" t="shared" si="2" ref="N7:N70">ROUND(K7+L7+M7,2)</f>
        <v>33253.75</v>
      </c>
      <c r="O7" s="22">
        <v>9678.4</v>
      </c>
      <c r="P7" s="22">
        <v>11492.06</v>
      </c>
      <c r="Q7" s="22">
        <v>12847.71</v>
      </c>
      <c r="R7" s="23">
        <f aca="true" t="shared" si="3" ref="R7:R69">ROUND(O7+P7+Q7,2)</f>
        <v>34018.17</v>
      </c>
      <c r="S7" s="23">
        <f aca="true" t="shared" si="4" ref="S7:S69">ROUND(F7+J7+N7+R7,2)</f>
        <v>138638.71</v>
      </c>
      <c r="T7" s="22">
        <v>139.17</v>
      </c>
      <c r="U7" s="22">
        <v>154.69</v>
      </c>
      <c r="V7" s="22">
        <v>133.53</v>
      </c>
      <c r="W7" s="23">
        <f aca="true" t="shared" si="5" ref="W7:W70">ROUND(T7+U7+V7,2)</f>
        <v>427.39</v>
      </c>
      <c r="X7" s="22">
        <v>107.46</v>
      </c>
      <c r="Y7" s="24">
        <v>107.46</v>
      </c>
      <c r="Z7" s="24">
        <v>107.46</v>
      </c>
      <c r="AA7" s="23">
        <f aca="true" t="shared" si="6" ref="AA7:AA70">ROUND(X7+Y7+Z7,2)</f>
        <v>322.38</v>
      </c>
      <c r="AB7" s="22">
        <v>133.53</v>
      </c>
      <c r="AC7" s="22">
        <v>107.46</v>
      </c>
      <c r="AD7" s="22">
        <v>107.46</v>
      </c>
      <c r="AE7" s="23">
        <f aca="true" t="shared" si="7" ref="AE7:AE70">ROUND(AB7+AC7+AD7,2)</f>
        <v>348.45</v>
      </c>
      <c r="AF7" s="22">
        <v>107.46</v>
      </c>
      <c r="AG7" s="22">
        <v>107.46</v>
      </c>
      <c r="AH7" s="22">
        <v>107.46</v>
      </c>
      <c r="AI7" s="23">
        <f aca="true" t="shared" si="8" ref="AI7:AI69">ROUND(AF7+AG7+AH7,2)</f>
        <v>322.38</v>
      </c>
      <c r="AJ7" s="23">
        <f aca="true" t="shared" si="9" ref="AJ7:AJ69">ROUND(W7+AA7+AE7+AI7,2)</f>
        <v>1420.6</v>
      </c>
      <c r="AK7" s="25">
        <f aca="true" t="shared" si="10" ref="AK7:AK69">ROUND(S7+AJ7,2)</f>
        <v>140059.31</v>
      </c>
      <c r="AL7" s="26"/>
      <c r="AN7" s="27"/>
      <c r="AO7" s="27"/>
    </row>
    <row r="8" spans="1:41" ht="12.75">
      <c r="A8" s="21" t="s">
        <v>53</v>
      </c>
      <c r="B8" s="28" t="s">
        <v>54</v>
      </c>
      <c r="C8" s="22">
        <v>18208.19</v>
      </c>
      <c r="D8" s="22">
        <v>20569.55</v>
      </c>
      <c r="E8" s="22">
        <v>22631.97</v>
      </c>
      <c r="F8" s="23">
        <f t="shared" si="0"/>
        <v>61409.71</v>
      </c>
      <c r="G8" s="22">
        <v>20946.42</v>
      </c>
      <c r="H8" s="22">
        <v>20231.67</v>
      </c>
      <c r="I8" s="22">
        <v>21802.13</v>
      </c>
      <c r="J8" s="23">
        <f t="shared" si="1"/>
        <v>62980.22</v>
      </c>
      <c r="K8" s="22">
        <v>18232.97</v>
      </c>
      <c r="L8" s="22">
        <v>20272.79</v>
      </c>
      <c r="M8" s="22">
        <v>19298.09</v>
      </c>
      <c r="N8" s="23">
        <f t="shared" si="2"/>
        <v>57803.85</v>
      </c>
      <c r="O8" s="22">
        <v>20620.36</v>
      </c>
      <c r="P8" s="22">
        <v>22513.25</v>
      </c>
      <c r="Q8" s="22">
        <v>17734.44</v>
      </c>
      <c r="R8" s="23">
        <f t="shared" si="3"/>
        <v>60868.05</v>
      </c>
      <c r="S8" s="23">
        <f t="shared" si="4"/>
        <v>243061.83</v>
      </c>
      <c r="T8" s="22">
        <v>872.47</v>
      </c>
      <c r="U8" s="22">
        <v>790.04</v>
      </c>
      <c r="V8" s="22">
        <v>911.95</v>
      </c>
      <c r="W8" s="23">
        <f t="shared" si="5"/>
        <v>2574.46</v>
      </c>
      <c r="X8" s="22">
        <v>861.6</v>
      </c>
      <c r="Y8" s="24">
        <v>977.34</v>
      </c>
      <c r="Z8" s="24">
        <v>1021.01</v>
      </c>
      <c r="AA8" s="23">
        <f t="shared" si="6"/>
        <v>2859.95</v>
      </c>
      <c r="AB8" s="22">
        <v>957.71</v>
      </c>
      <c r="AC8" s="22">
        <v>774.85</v>
      </c>
      <c r="AD8" s="22">
        <v>710.87</v>
      </c>
      <c r="AE8" s="23">
        <f t="shared" si="7"/>
        <v>2443.43</v>
      </c>
      <c r="AF8" s="22">
        <v>977.86</v>
      </c>
      <c r="AG8" s="22">
        <v>945.64</v>
      </c>
      <c r="AH8" s="22">
        <v>905.29</v>
      </c>
      <c r="AI8" s="23">
        <f t="shared" si="8"/>
        <v>2828.79</v>
      </c>
      <c r="AJ8" s="23">
        <f t="shared" si="9"/>
        <v>10706.63</v>
      </c>
      <c r="AK8" s="25">
        <f t="shared" si="10"/>
        <v>253768.46</v>
      </c>
      <c r="AL8" s="26"/>
      <c r="AN8" s="27"/>
      <c r="AO8" s="27"/>
    </row>
    <row r="9" spans="1:41" ht="12.75">
      <c r="A9" s="21" t="s">
        <v>55</v>
      </c>
      <c r="B9" s="28" t="s">
        <v>56</v>
      </c>
      <c r="C9" s="22">
        <v>27237.05</v>
      </c>
      <c r="D9" s="22">
        <v>30410.46</v>
      </c>
      <c r="E9" s="22">
        <v>36234.41</v>
      </c>
      <c r="F9" s="23">
        <f t="shared" si="0"/>
        <v>93881.92</v>
      </c>
      <c r="G9" s="22">
        <v>31881.74</v>
      </c>
      <c r="H9" s="22">
        <v>29675.48</v>
      </c>
      <c r="I9" s="22">
        <v>30474.86</v>
      </c>
      <c r="J9" s="23">
        <f t="shared" si="1"/>
        <v>92032.08</v>
      </c>
      <c r="K9" s="22">
        <v>31016.69</v>
      </c>
      <c r="L9" s="22">
        <v>30916.2</v>
      </c>
      <c r="M9" s="22">
        <v>30647.68</v>
      </c>
      <c r="N9" s="23">
        <f t="shared" si="2"/>
        <v>92580.57</v>
      </c>
      <c r="O9" s="22">
        <v>32678.17</v>
      </c>
      <c r="P9" s="22">
        <v>36011.99</v>
      </c>
      <c r="Q9" s="22">
        <v>27861.62</v>
      </c>
      <c r="R9" s="23">
        <f t="shared" si="3"/>
        <v>96551.78</v>
      </c>
      <c r="S9" s="23">
        <f t="shared" si="4"/>
        <v>375046.35</v>
      </c>
      <c r="T9" s="22">
        <v>405.43</v>
      </c>
      <c r="U9" s="22">
        <v>537.08</v>
      </c>
      <c r="V9" s="22">
        <v>817.88</v>
      </c>
      <c r="W9" s="23">
        <f t="shared" si="5"/>
        <v>1760.39</v>
      </c>
      <c r="X9" s="22">
        <v>464.45</v>
      </c>
      <c r="Y9" s="24">
        <v>523.33</v>
      </c>
      <c r="Z9" s="24">
        <v>567.41</v>
      </c>
      <c r="AA9" s="23">
        <f t="shared" si="6"/>
        <v>1555.19</v>
      </c>
      <c r="AB9" s="22">
        <v>568.75</v>
      </c>
      <c r="AC9" s="22">
        <v>831.56</v>
      </c>
      <c r="AD9" s="22">
        <v>810.88</v>
      </c>
      <c r="AE9" s="23">
        <f t="shared" si="7"/>
        <v>2211.19</v>
      </c>
      <c r="AF9" s="22">
        <v>443.27</v>
      </c>
      <c r="AG9" s="22">
        <v>494.45</v>
      </c>
      <c r="AH9" s="22">
        <v>460.87</v>
      </c>
      <c r="AI9" s="23">
        <f t="shared" si="8"/>
        <v>1398.59</v>
      </c>
      <c r="AJ9" s="23">
        <f t="shared" si="9"/>
        <v>6925.36</v>
      </c>
      <c r="AK9" s="25">
        <f t="shared" si="10"/>
        <v>381971.71</v>
      </c>
      <c r="AL9" s="26"/>
      <c r="AN9" s="27"/>
      <c r="AO9" s="27"/>
    </row>
    <row r="10" spans="1:41" ht="12.75">
      <c r="A10" s="21" t="s">
        <v>57</v>
      </c>
      <c r="B10" s="28" t="s">
        <v>58</v>
      </c>
      <c r="C10" s="22">
        <v>265849.94</v>
      </c>
      <c r="D10" s="22">
        <v>280074.4</v>
      </c>
      <c r="E10" s="22">
        <v>310726.74</v>
      </c>
      <c r="F10" s="23">
        <f t="shared" si="0"/>
        <v>856651.08</v>
      </c>
      <c r="G10" s="22">
        <v>276216.62</v>
      </c>
      <c r="H10" s="22">
        <v>284926.73</v>
      </c>
      <c r="I10" s="22">
        <v>281696.52</v>
      </c>
      <c r="J10" s="23">
        <f t="shared" si="1"/>
        <v>842839.87</v>
      </c>
      <c r="K10" s="22">
        <v>292196.07</v>
      </c>
      <c r="L10" s="22">
        <v>310978.14</v>
      </c>
      <c r="M10" s="22">
        <v>329630.62</v>
      </c>
      <c r="N10" s="23">
        <f t="shared" si="2"/>
        <v>932804.83</v>
      </c>
      <c r="O10" s="22">
        <v>347946.26</v>
      </c>
      <c r="P10" s="22">
        <v>348053.93</v>
      </c>
      <c r="Q10" s="22">
        <v>352990.44</v>
      </c>
      <c r="R10" s="23">
        <f t="shared" si="3"/>
        <v>1048990.63</v>
      </c>
      <c r="S10" s="23">
        <f t="shared" si="4"/>
        <v>3681286.41</v>
      </c>
      <c r="T10" s="22">
        <v>8382.83</v>
      </c>
      <c r="U10" s="22">
        <v>7743.62</v>
      </c>
      <c r="V10" s="22">
        <v>8532.73</v>
      </c>
      <c r="W10" s="23">
        <f t="shared" si="5"/>
        <v>24659.18</v>
      </c>
      <c r="X10" s="22">
        <v>8776.16</v>
      </c>
      <c r="Y10" s="24">
        <v>8258.54</v>
      </c>
      <c r="Z10" s="24">
        <v>8393.72</v>
      </c>
      <c r="AA10" s="23">
        <f t="shared" si="6"/>
        <v>25428.42</v>
      </c>
      <c r="AB10" s="22">
        <v>8742.38</v>
      </c>
      <c r="AC10" s="22">
        <v>8900.5</v>
      </c>
      <c r="AD10" s="22">
        <v>9093.65</v>
      </c>
      <c r="AE10" s="23">
        <f t="shared" si="7"/>
        <v>26736.53</v>
      </c>
      <c r="AF10" s="22">
        <v>9588.77</v>
      </c>
      <c r="AG10" s="22">
        <v>8364.47</v>
      </c>
      <c r="AH10" s="22">
        <v>8491.47</v>
      </c>
      <c r="AI10" s="23">
        <f t="shared" si="8"/>
        <v>26444.71</v>
      </c>
      <c r="AJ10" s="23">
        <f t="shared" si="9"/>
        <v>103268.84</v>
      </c>
      <c r="AK10" s="25">
        <f t="shared" si="10"/>
        <v>3784555.25</v>
      </c>
      <c r="AL10" s="26"/>
      <c r="AN10" s="27"/>
      <c r="AO10" s="27"/>
    </row>
    <row r="11" spans="1:41" ht="12.75">
      <c r="A11" s="21" t="s">
        <v>59</v>
      </c>
      <c r="B11" s="28" t="s">
        <v>60</v>
      </c>
      <c r="C11" s="22">
        <v>13100.66</v>
      </c>
      <c r="D11" s="22">
        <v>14386.05</v>
      </c>
      <c r="E11" s="22">
        <v>20017.02</v>
      </c>
      <c r="F11" s="23">
        <f t="shared" si="0"/>
        <v>47503.73</v>
      </c>
      <c r="G11" s="22">
        <v>14538.07</v>
      </c>
      <c r="H11" s="22">
        <v>14280.32</v>
      </c>
      <c r="I11" s="22">
        <v>11548.91</v>
      </c>
      <c r="J11" s="23">
        <f t="shared" si="1"/>
        <v>40367.3</v>
      </c>
      <c r="K11" s="22">
        <v>15360.12</v>
      </c>
      <c r="L11" s="22">
        <v>12706.81</v>
      </c>
      <c r="M11" s="22">
        <v>13782.39</v>
      </c>
      <c r="N11" s="23">
        <f t="shared" si="2"/>
        <v>41849.32</v>
      </c>
      <c r="O11" s="22">
        <v>14702.47</v>
      </c>
      <c r="P11" s="22">
        <v>13845.23</v>
      </c>
      <c r="Q11" s="22">
        <v>13680.88</v>
      </c>
      <c r="R11" s="23">
        <f t="shared" si="3"/>
        <v>42228.58</v>
      </c>
      <c r="S11" s="23">
        <f t="shared" si="4"/>
        <v>171948.93</v>
      </c>
      <c r="T11" s="22">
        <v>182.88</v>
      </c>
      <c r="U11" s="22">
        <v>222.2</v>
      </c>
      <c r="V11" s="22">
        <v>599.23</v>
      </c>
      <c r="W11" s="23">
        <f t="shared" si="5"/>
        <v>1004.31</v>
      </c>
      <c r="X11" s="22">
        <v>334.46</v>
      </c>
      <c r="Y11" s="24">
        <v>428.63</v>
      </c>
      <c r="Z11" s="24">
        <v>111.48</v>
      </c>
      <c r="AA11" s="23">
        <f t="shared" si="6"/>
        <v>874.57</v>
      </c>
      <c r="AB11" s="22">
        <v>208.4</v>
      </c>
      <c r="AC11" s="22">
        <v>364.84</v>
      </c>
      <c r="AD11" s="22">
        <v>312.27</v>
      </c>
      <c r="AE11" s="23">
        <f t="shared" si="7"/>
        <v>885.51</v>
      </c>
      <c r="AF11" s="22">
        <v>350.52</v>
      </c>
      <c r="AG11" s="22">
        <v>202.42</v>
      </c>
      <c r="AH11" s="22">
        <v>184.68</v>
      </c>
      <c r="AI11" s="23">
        <f t="shared" si="8"/>
        <v>737.62</v>
      </c>
      <c r="AJ11" s="23">
        <f t="shared" si="9"/>
        <v>3502.01</v>
      </c>
      <c r="AK11" s="25">
        <f t="shared" si="10"/>
        <v>175450.94</v>
      </c>
      <c r="AL11" s="26"/>
      <c r="AN11" s="27"/>
      <c r="AO11" s="27"/>
    </row>
    <row r="12" spans="1:41" ht="12.75">
      <c r="A12" s="21" t="s">
        <v>61</v>
      </c>
      <c r="B12" s="28" t="s">
        <v>62</v>
      </c>
      <c r="C12" s="22">
        <v>55567.9</v>
      </c>
      <c r="D12" s="22">
        <v>56020.48</v>
      </c>
      <c r="E12" s="22">
        <v>56639.14</v>
      </c>
      <c r="F12" s="23">
        <f t="shared" si="0"/>
        <v>168227.52</v>
      </c>
      <c r="G12" s="22">
        <v>51858.92</v>
      </c>
      <c r="H12" s="22">
        <v>52153.87</v>
      </c>
      <c r="I12" s="22">
        <v>50306.54</v>
      </c>
      <c r="J12" s="23">
        <f t="shared" si="1"/>
        <v>154319.33</v>
      </c>
      <c r="K12" s="22">
        <v>51879.5</v>
      </c>
      <c r="L12" s="22">
        <v>49533.25</v>
      </c>
      <c r="M12" s="22">
        <v>53069.33</v>
      </c>
      <c r="N12" s="23">
        <f t="shared" si="2"/>
        <v>154482.08</v>
      </c>
      <c r="O12" s="22">
        <v>31506.68</v>
      </c>
      <c r="P12" s="22">
        <v>28330.93</v>
      </c>
      <c r="Q12" s="22">
        <v>31145.46</v>
      </c>
      <c r="R12" s="23">
        <f t="shared" si="3"/>
        <v>90983.07</v>
      </c>
      <c r="S12" s="23">
        <f t="shared" si="4"/>
        <v>568012</v>
      </c>
      <c r="T12" s="22">
        <v>826.96</v>
      </c>
      <c r="U12" s="22">
        <v>734.17</v>
      </c>
      <c r="V12" s="22">
        <v>689.3</v>
      </c>
      <c r="W12" s="23">
        <f t="shared" si="5"/>
        <v>2250.43</v>
      </c>
      <c r="X12" s="22">
        <v>741.32</v>
      </c>
      <c r="Y12" s="24">
        <v>621.4</v>
      </c>
      <c r="Z12" s="24">
        <v>535.58</v>
      </c>
      <c r="AA12" s="23">
        <f t="shared" si="6"/>
        <v>1898.3</v>
      </c>
      <c r="AB12" s="22">
        <v>664.77</v>
      </c>
      <c r="AC12" s="22">
        <v>619.64</v>
      </c>
      <c r="AD12" s="22">
        <v>370.78</v>
      </c>
      <c r="AE12" s="23">
        <f t="shared" si="7"/>
        <v>1655.19</v>
      </c>
      <c r="AF12" s="22">
        <v>331.67</v>
      </c>
      <c r="AG12" s="22">
        <v>400.82</v>
      </c>
      <c r="AH12" s="22">
        <v>494.83</v>
      </c>
      <c r="AI12" s="23">
        <f t="shared" si="8"/>
        <v>1227.32</v>
      </c>
      <c r="AJ12" s="23">
        <f t="shared" si="9"/>
        <v>7031.24</v>
      </c>
      <c r="AK12" s="25">
        <f t="shared" si="10"/>
        <v>575043.24</v>
      </c>
      <c r="AL12" s="26"/>
      <c r="AN12" s="27"/>
      <c r="AO12" s="27"/>
    </row>
    <row r="13" spans="1:41" ht="12.75">
      <c r="A13" s="21" t="s">
        <v>63</v>
      </c>
      <c r="B13" s="28" t="s">
        <v>64</v>
      </c>
      <c r="C13" s="22">
        <v>18782.59</v>
      </c>
      <c r="D13" s="22">
        <v>25050.24</v>
      </c>
      <c r="E13" s="22">
        <v>29297.96</v>
      </c>
      <c r="F13" s="23">
        <f t="shared" si="0"/>
        <v>73130.79</v>
      </c>
      <c r="G13" s="22">
        <v>24740.26</v>
      </c>
      <c r="H13" s="22">
        <v>22018.39</v>
      </c>
      <c r="I13" s="22">
        <v>22815.52</v>
      </c>
      <c r="J13" s="23">
        <f t="shared" si="1"/>
        <v>69574.17</v>
      </c>
      <c r="K13" s="22">
        <v>19768.96</v>
      </c>
      <c r="L13" s="22">
        <v>19098.75</v>
      </c>
      <c r="M13" s="22">
        <v>24338.11</v>
      </c>
      <c r="N13" s="23">
        <f t="shared" si="2"/>
        <v>63205.82</v>
      </c>
      <c r="O13" s="22">
        <v>28582.52</v>
      </c>
      <c r="P13" s="22">
        <v>27932.78</v>
      </c>
      <c r="Q13" s="22">
        <v>29546.25</v>
      </c>
      <c r="R13" s="23">
        <f t="shared" si="3"/>
        <v>86061.55</v>
      </c>
      <c r="S13" s="23">
        <f t="shared" si="4"/>
        <v>291972.33</v>
      </c>
      <c r="T13" s="22">
        <v>269.11</v>
      </c>
      <c r="U13" s="22">
        <v>50.91</v>
      </c>
      <c r="V13" s="22">
        <v>35.63</v>
      </c>
      <c r="W13" s="23">
        <f t="shared" si="5"/>
        <v>355.65</v>
      </c>
      <c r="X13" s="22">
        <v>78.76</v>
      </c>
      <c r="Y13" s="24">
        <v>69.01</v>
      </c>
      <c r="Z13" s="24">
        <v>71.31</v>
      </c>
      <c r="AA13" s="23">
        <f t="shared" si="6"/>
        <v>219.08</v>
      </c>
      <c r="AB13" s="22">
        <v>37.02</v>
      </c>
      <c r="AC13" s="22">
        <v>136.06</v>
      </c>
      <c r="AD13" s="22">
        <v>87.51</v>
      </c>
      <c r="AE13" s="23">
        <f t="shared" si="7"/>
        <v>260.59</v>
      </c>
      <c r="AF13" s="22">
        <v>37.03</v>
      </c>
      <c r="AG13" s="22">
        <v>96.97</v>
      </c>
      <c r="AH13" s="22">
        <v>52.92</v>
      </c>
      <c r="AI13" s="23">
        <f t="shared" si="8"/>
        <v>186.92</v>
      </c>
      <c r="AJ13" s="23">
        <f t="shared" si="9"/>
        <v>1022.24</v>
      </c>
      <c r="AK13" s="25">
        <f t="shared" si="10"/>
        <v>292994.57</v>
      </c>
      <c r="AL13" s="26"/>
      <c r="AN13" s="27"/>
      <c r="AO13" s="27"/>
    </row>
    <row r="14" spans="1:41" ht="12.75">
      <c r="A14" s="29" t="s">
        <v>65</v>
      </c>
      <c r="B14" s="28" t="s">
        <v>66</v>
      </c>
      <c r="C14" s="22">
        <v>60441.5</v>
      </c>
      <c r="D14" s="22">
        <v>58681.32</v>
      </c>
      <c r="E14" s="22">
        <v>59582.38</v>
      </c>
      <c r="F14" s="23">
        <f t="shared" si="0"/>
        <v>178705.2</v>
      </c>
      <c r="G14" s="22">
        <v>66337.21</v>
      </c>
      <c r="H14" s="22">
        <v>52418.96</v>
      </c>
      <c r="I14" s="22">
        <v>55835.12</v>
      </c>
      <c r="J14" s="23">
        <f t="shared" si="1"/>
        <v>174591.29</v>
      </c>
      <c r="K14" s="22">
        <v>59354.16</v>
      </c>
      <c r="L14" s="22">
        <v>54897.54</v>
      </c>
      <c r="M14" s="22">
        <v>54783.4</v>
      </c>
      <c r="N14" s="23">
        <f t="shared" si="2"/>
        <v>169035.1</v>
      </c>
      <c r="O14" s="22">
        <v>69402.02</v>
      </c>
      <c r="P14" s="22">
        <v>67884.72</v>
      </c>
      <c r="Q14" s="22">
        <v>73707.16</v>
      </c>
      <c r="R14" s="23">
        <f t="shared" si="3"/>
        <v>210993.9</v>
      </c>
      <c r="S14" s="23">
        <f t="shared" si="4"/>
        <v>733325.49</v>
      </c>
      <c r="T14" s="22">
        <v>372.6</v>
      </c>
      <c r="U14" s="22">
        <v>666.65</v>
      </c>
      <c r="V14" s="22">
        <v>322.57</v>
      </c>
      <c r="W14" s="23">
        <f t="shared" si="5"/>
        <v>1361.82</v>
      </c>
      <c r="X14" s="22">
        <v>627.81</v>
      </c>
      <c r="Y14" s="24">
        <v>773.47</v>
      </c>
      <c r="Z14" s="24">
        <v>351.98</v>
      </c>
      <c r="AA14" s="23">
        <f t="shared" si="6"/>
        <v>1753.26</v>
      </c>
      <c r="AB14" s="22">
        <v>323.79</v>
      </c>
      <c r="AC14" s="22">
        <v>311.75</v>
      </c>
      <c r="AD14" s="22">
        <v>513.63</v>
      </c>
      <c r="AE14" s="23">
        <f t="shared" si="7"/>
        <v>1149.17</v>
      </c>
      <c r="AF14" s="22">
        <v>414.85</v>
      </c>
      <c r="AG14" s="22">
        <v>415.73</v>
      </c>
      <c r="AH14" s="22">
        <v>640.68</v>
      </c>
      <c r="AI14" s="23">
        <f t="shared" si="8"/>
        <v>1471.26</v>
      </c>
      <c r="AJ14" s="23">
        <f t="shared" si="9"/>
        <v>5735.51</v>
      </c>
      <c r="AK14" s="25">
        <f t="shared" si="10"/>
        <v>739061</v>
      </c>
      <c r="AL14" s="26"/>
      <c r="AN14" s="27"/>
      <c r="AO14" s="27"/>
    </row>
    <row r="15" spans="1:41" ht="12.75">
      <c r="A15" s="21" t="s">
        <v>67</v>
      </c>
      <c r="B15" s="28" t="s">
        <v>68</v>
      </c>
      <c r="C15" s="22">
        <v>29826.11</v>
      </c>
      <c r="D15" s="22">
        <v>31660.99</v>
      </c>
      <c r="E15" s="22">
        <v>34756.79</v>
      </c>
      <c r="F15" s="23">
        <f t="shared" si="0"/>
        <v>96243.89</v>
      </c>
      <c r="G15" s="22">
        <v>34465.32</v>
      </c>
      <c r="H15" s="22">
        <v>35748.03</v>
      </c>
      <c r="I15" s="22">
        <v>28377.08</v>
      </c>
      <c r="J15" s="23">
        <f t="shared" si="1"/>
        <v>98590.43</v>
      </c>
      <c r="K15" s="22">
        <v>28470.58</v>
      </c>
      <c r="L15" s="22">
        <v>29405.66</v>
      </c>
      <c r="M15" s="22">
        <v>31657.33</v>
      </c>
      <c r="N15" s="23">
        <f t="shared" si="2"/>
        <v>89533.57</v>
      </c>
      <c r="O15" s="22">
        <v>32352.64</v>
      </c>
      <c r="P15" s="22">
        <v>33290.51</v>
      </c>
      <c r="Q15" s="22">
        <v>30644.84</v>
      </c>
      <c r="R15" s="23">
        <f t="shared" si="3"/>
        <v>96287.99</v>
      </c>
      <c r="S15" s="23">
        <f t="shared" si="4"/>
        <v>380655.88</v>
      </c>
      <c r="T15" s="22">
        <v>682.45</v>
      </c>
      <c r="U15" s="22">
        <v>952.29</v>
      </c>
      <c r="V15" s="22">
        <v>890.21</v>
      </c>
      <c r="W15" s="23">
        <f t="shared" si="5"/>
        <v>2524.95</v>
      </c>
      <c r="X15" s="22">
        <v>713.46</v>
      </c>
      <c r="Y15" s="24">
        <v>1079.29</v>
      </c>
      <c r="Z15" s="24">
        <v>1092.17</v>
      </c>
      <c r="AA15" s="23">
        <f t="shared" si="6"/>
        <v>2884.92</v>
      </c>
      <c r="AB15" s="22">
        <v>671.82</v>
      </c>
      <c r="AC15" s="22">
        <v>1015.58</v>
      </c>
      <c r="AD15" s="22">
        <v>1280.14</v>
      </c>
      <c r="AE15" s="23">
        <f t="shared" si="7"/>
        <v>2967.54</v>
      </c>
      <c r="AF15" s="22">
        <v>773.07</v>
      </c>
      <c r="AG15" s="22">
        <v>955.1700000000001</v>
      </c>
      <c r="AH15" s="22">
        <v>869.7900000000001</v>
      </c>
      <c r="AI15" s="23">
        <f t="shared" si="8"/>
        <v>2598.03</v>
      </c>
      <c r="AJ15" s="23">
        <f t="shared" si="9"/>
        <v>10975.44</v>
      </c>
      <c r="AK15" s="25">
        <f t="shared" si="10"/>
        <v>391631.32</v>
      </c>
      <c r="AL15" s="26"/>
      <c r="AN15" s="27"/>
      <c r="AO15" s="27"/>
    </row>
    <row r="16" spans="1:41" ht="12.75">
      <c r="A16" s="21" t="s">
        <v>69</v>
      </c>
      <c r="B16" s="28" t="s">
        <v>70</v>
      </c>
      <c r="C16" s="22">
        <v>202776.07</v>
      </c>
      <c r="D16" s="22">
        <v>208720.9</v>
      </c>
      <c r="E16" s="22">
        <v>201636.99</v>
      </c>
      <c r="F16" s="23">
        <f t="shared" si="0"/>
        <v>613133.96</v>
      </c>
      <c r="G16" s="22">
        <v>208787.98</v>
      </c>
      <c r="H16" s="22">
        <v>233869.83</v>
      </c>
      <c r="I16" s="22">
        <v>228547.98</v>
      </c>
      <c r="J16" s="23">
        <f t="shared" si="1"/>
        <v>671205.79</v>
      </c>
      <c r="K16" s="22">
        <v>226248.82</v>
      </c>
      <c r="L16" s="22">
        <v>236653.34</v>
      </c>
      <c r="M16" s="22">
        <v>239082.68</v>
      </c>
      <c r="N16" s="23">
        <f t="shared" si="2"/>
        <v>701984.84</v>
      </c>
      <c r="O16" s="22">
        <v>256252.92</v>
      </c>
      <c r="P16" s="22">
        <v>244352.5</v>
      </c>
      <c r="Q16" s="22">
        <v>244704.21</v>
      </c>
      <c r="R16" s="23">
        <f t="shared" si="3"/>
        <v>745309.63</v>
      </c>
      <c r="S16" s="23">
        <f t="shared" si="4"/>
        <v>2731634.22</v>
      </c>
      <c r="T16" s="22">
        <v>1548.54</v>
      </c>
      <c r="U16" s="22">
        <v>1040.45</v>
      </c>
      <c r="V16" s="22">
        <v>1195.71</v>
      </c>
      <c r="W16" s="23">
        <f t="shared" si="5"/>
        <v>3784.7</v>
      </c>
      <c r="X16" s="22">
        <v>1542.69</v>
      </c>
      <c r="Y16" s="24">
        <v>1393.1</v>
      </c>
      <c r="Z16" s="24">
        <v>1131.12</v>
      </c>
      <c r="AA16" s="23">
        <f t="shared" si="6"/>
        <v>4066.91</v>
      </c>
      <c r="AB16" s="22">
        <v>1291.83</v>
      </c>
      <c r="AC16" s="22">
        <v>1095.09</v>
      </c>
      <c r="AD16" s="22">
        <v>898.92</v>
      </c>
      <c r="AE16" s="23">
        <f t="shared" si="7"/>
        <v>3285.84</v>
      </c>
      <c r="AF16" s="22">
        <v>1389.18</v>
      </c>
      <c r="AG16" s="22">
        <v>1509.48</v>
      </c>
      <c r="AH16" s="22">
        <v>1326.0900000000001</v>
      </c>
      <c r="AI16" s="23">
        <f t="shared" si="8"/>
        <v>4224.75</v>
      </c>
      <c r="AJ16" s="23">
        <f t="shared" si="9"/>
        <v>15362.2</v>
      </c>
      <c r="AK16" s="25">
        <f t="shared" si="10"/>
        <v>2746996.42</v>
      </c>
      <c r="AL16" s="26"/>
      <c r="AN16" s="27"/>
      <c r="AO16" s="27"/>
    </row>
    <row r="17" spans="1:41" ht="12.75">
      <c r="A17" s="21" t="s">
        <v>71</v>
      </c>
      <c r="B17" s="28" t="s">
        <v>72</v>
      </c>
      <c r="C17" s="22">
        <v>38052.12</v>
      </c>
      <c r="D17" s="22">
        <v>33930.38</v>
      </c>
      <c r="E17" s="22">
        <v>37415.35</v>
      </c>
      <c r="F17" s="23">
        <f t="shared" si="0"/>
        <v>109397.85</v>
      </c>
      <c r="G17" s="22">
        <v>34457.01</v>
      </c>
      <c r="H17" s="22">
        <v>31934.1</v>
      </c>
      <c r="I17" s="22">
        <v>32840.79</v>
      </c>
      <c r="J17" s="23">
        <f t="shared" si="1"/>
        <v>99231.9</v>
      </c>
      <c r="K17" s="22">
        <v>34514.23</v>
      </c>
      <c r="L17" s="22">
        <v>33489.8</v>
      </c>
      <c r="M17" s="22">
        <v>32260.1</v>
      </c>
      <c r="N17" s="23">
        <f t="shared" si="2"/>
        <v>100264.13</v>
      </c>
      <c r="O17" s="22">
        <v>35743.66</v>
      </c>
      <c r="P17" s="22">
        <v>36696.83</v>
      </c>
      <c r="Q17" s="22">
        <v>31818.26</v>
      </c>
      <c r="R17" s="23">
        <f t="shared" si="3"/>
        <v>104258.75</v>
      </c>
      <c r="S17" s="23">
        <f t="shared" si="4"/>
        <v>413152.63</v>
      </c>
      <c r="T17" s="22">
        <v>200.49</v>
      </c>
      <c r="U17" s="22">
        <v>162.47</v>
      </c>
      <c r="V17" s="22">
        <v>246.06</v>
      </c>
      <c r="W17" s="23">
        <f t="shared" si="5"/>
        <v>609.02</v>
      </c>
      <c r="X17" s="22">
        <v>309.32</v>
      </c>
      <c r="Y17" s="24">
        <v>174.05</v>
      </c>
      <c r="Z17" s="24">
        <v>356.12</v>
      </c>
      <c r="AA17" s="23">
        <f t="shared" si="6"/>
        <v>839.49</v>
      </c>
      <c r="AB17" s="22">
        <v>187.79</v>
      </c>
      <c r="AC17" s="22">
        <v>420.58</v>
      </c>
      <c r="AD17" s="22">
        <v>117.62</v>
      </c>
      <c r="AE17" s="23">
        <f t="shared" si="7"/>
        <v>725.99</v>
      </c>
      <c r="AF17" s="22">
        <v>405.43000000000006</v>
      </c>
      <c r="AG17" s="22">
        <v>562.7800000000001</v>
      </c>
      <c r="AH17" s="22">
        <v>314.37</v>
      </c>
      <c r="AI17" s="23">
        <f t="shared" si="8"/>
        <v>1282.58</v>
      </c>
      <c r="AJ17" s="23">
        <f t="shared" si="9"/>
        <v>3457.08</v>
      </c>
      <c r="AK17" s="25">
        <f t="shared" si="10"/>
        <v>416609.71</v>
      </c>
      <c r="AL17" s="26"/>
      <c r="AN17" s="27"/>
      <c r="AO17" s="27"/>
    </row>
    <row r="18" spans="1:41" ht="12.75">
      <c r="A18" s="21" t="s">
        <v>73</v>
      </c>
      <c r="B18" s="28" t="s">
        <v>74</v>
      </c>
      <c r="C18" s="22">
        <v>44509.42</v>
      </c>
      <c r="D18" s="22">
        <v>38281.07</v>
      </c>
      <c r="E18" s="22">
        <v>47594.17</v>
      </c>
      <c r="F18" s="23">
        <f t="shared" si="0"/>
        <v>130384.66</v>
      </c>
      <c r="G18" s="22">
        <v>38763.47</v>
      </c>
      <c r="H18" s="22">
        <v>51529.74</v>
      </c>
      <c r="I18" s="22">
        <v>40213.23</v>
      </c>
      <c r="J18" s="23">
        <f t="shared" si="1"/>
        <v>130506.44</v>
      </c>
      <c r="K18" s="22">
        <v>53161.39</v>
      </c>
      <c r="L18" s="22">
        <v>47031.97</v>
      </c>
      <c r="M18" s="22">
        <v>59044.17</v>
      </c>
      <c r="N18" s="23">
        <f t="shared" si="2"/>
        <v>159237.53</v>
      </c>
      <c r="O18" s="22">
        <v>64576.67</v>
      </c>
      <c r="P18" s="22">
        <v>58962.58</v>
      </c>
      <c r="Q18" s="22">
        <v>53279.54</v>
      </c>
      <c r="R18" s="23">
        <f t="shared" si="3"/>
        <v>176818.79</v>
      </c>
      <c r="S18" s="23">
        <f t="shared" si="4"/>
        <v>596947.42</v>
      </c>
      <c r="T18" s="22">
        <v>306.8</v>
      </c>
      <c r="U18" s="22">
        <v>410.3</v>
      </c>
      <c r="V18" s="22">
        <v>336.3</v>
      </c>
      <c r="W18" s="23">
        <f t="shared" si="5"/>
        <v>1053.4</v>
      </c>
      <c r="X18" s="22">
        <v>232.88</v>
      </c>
      <c r="Y18" s="24">
        <v>184.61</v>
      </c>
      <c r="Z18" s="24">
        <v>198.19</v>
      </c>
      <c r="AA18" s="23">
        <f t="shared" si="6"/>
        <v>615.68</v>
      </c>
      <c r="AB18" s="22">
        <v>392.42</v>
      </c>
      <c r="AC18" s="22">
        <v>240.33</v>
      </c>
      <c r="AD18" s="22">
        <v>356.77</v>
      </c>
      <c r="AE18" s="23">
        <f t="shared" si="7"/>
        <v>989.52</v>
      </c>
      <c r="AF18" s="22">
        <v>218.82</v>
      </c>
      <c r="AG18" s="22">
        <v>319.27</v>
      </c>
      <c r="AH18" s="22">
        <v>143.74</v>
      </c>
      <c r="AI18" s="23">
        <f t="shared" si="8"/>
        <v>681.83</v>
      </c>
      <c r="AJ18" s="23">
        <f t="shared" si="9"/>
        <v>3340.43</v>
      </c>
      <c r="AK18" s="25">
        <f t="shared" si="10"/>
        <v>600287.85</v>
      </c>
      <c r="AL18" s="26"/>
      <c r="AN18" s="27"/>
      <c r="AO18" s="27"/>
    </row>
    <row r="19" spans="1:41" ht="12.75">
      <c r="A19" s="21" t="s">
        <v>75</v>
      </c>
      <c r="B19" s="28" t="s">
        <v>76</v>
      </c>
      <c r="C19" s="22">
        <v>66081.35</v>
      </c>
      <c r="D19" s="22">
        <v>72672.48</v>
      </c>
      <c r="E19" s="22">
        <v>81548.31</v>
      </c>
      <c r="F19" s="23">
        <f t="shared" si="0"/>
        <v>220302.14</v>
      </c>
      <c r="G19" s="22">
        <v>69474.87</v>
      </c>
      <c r="H19" s="22">
        <v>74809.16</v>
      </c>
      <c r="I19" s="22">
        <v>73652.54</v>
      </c>
      <c r="J19" s="23">
        <f t="shared" si="1"/>
        <v>217936.57</v>
      </c>
      <c r="K19" s="22">
        <v>67002.21</v>
      </c>
      <c r="L19" s="22">
        <v>72488.87</v>
      </c>
      <c r="M19" s="22">
        <v>74262.77</v>
      </c>
      <c r="N19" s="23">
        <f t="shared" si="2"/>
        <v>213753.85</v>
      </c>
      <c r="O19" s="22">
        <v>87581.93</v>
      </c>
      <c r="P19" s="22">
        <v>82475.93</v>
      </c>
      <c r="Q19" s="22">
        <v>84111.25</v>
      </c>
      <c r="R19" s="23">
        <f t="shared" si="3"/>
        <v>254169.11</v>
      </c>
      <c r="S19" s="23">
        <f t="shared" si="4"/>
        <v>906161.67</v>
      </c>
      <c r="T19" s="22">
        <v>2957.2</v>
      </c>
      <c r="U19" s="22">
        <v>3127.85</v>
      </c>
      <c r="V19" s="22">
        <v>3552.64</v>
      </c>
      <c r="W19" s="23">
        <f t="shared" si="5"/>
        <v>9637.69</v>
      </c>
      <c r="X19" s="22">
        <v>3762.09</v>
      </c>
      <c r="Y19" s="24">
        <v>3351.01</v>
      </c>
      <c r="Z19" s="24">
        <v>2981.37</v>
      </c>
      <c r="AA19" s="23">
        <f t="shared" si="6"/>
        <v>10094.47</v>
      </c>
      <c r="AB19" s="22">
        <v>2691.98</v>
      </c>
      <c r="AC19" s="22">
        <v>3334.38</v>
      </c>
      <c r="AD19" s="22">
        <v>2974.62</v>
      </c>
      <c r="AE19" s="23">
        <f t="shared" si="7"/>
        <v>9000.98</v>
      </c>
      <c r="AF19" s="22">
        <v>3174.18</v>
      </c>
      <c r="AG19" s="22">
        <v>3914.8</v>
      </c>
      <c r="AH19" s="22">
        <v>3142.46</v>
      </c>
      <c r="AI19" s="23">
        <f t="shared" si="8"/>
        <v>10231.44</v>
      </c>
      <c r="AJ19" s="23">
        <f t="shared" si="9"/>
        <v>38964.58</v>
      </c>
      <c r="AK19" s="25">
        <f t="shared" si="10"/>
        <v>945126.25</v>
      </c>
      <c r="AL19" s="26"/>
      <c r="AN19" s="27"/>
      <c r="AO19" s="27"/>
    </row>
    <row r="20" spans="1:41" ht="12.75">
      <c r="A20" s="21" t="s">
        <v>77</v>
      </c>
      <c r="B20" s="28" t="s">
        <v>78</v>
      </c>
      <c r="C20" s="22">
        <v>80777.01</v>
      </c>
      <c r="D20" s="22">
        <v>84247.13</v>
      </c>
      <c r="E20" s="22">
        <v>89805.8</v>
      </c>
      <c r="F20" s="23">
        <f t="shared" si="0"/>
        <v>254829.94</v>
      </c>
      <c r="G20" s="22">
        <v>85894.73</v>
      </c>
      <c r="H20" s="22">
        <v>81726.05</v>
      </c>
      <c r="I20" s="22">
        <v>79432.48</v>
      </c>
      <c r="J20" s="23">
        <f t="shared" si="1"/>
        <v>247053.26</v>
      </c>
      <c r="K20" s="22">
        <v>82168.53</v>
      </c>
      <c r="L20" s="22">
        <v>83872.98</v>
      </c>
      <c r="M20" s="22">
        <v>91613.1</v>
      </c>
      <c r="N20" s="23">
        <f t="shared" si="2"/>
        <v>257654.61</v>
      </c>
      <c r="O20" s="22">
        <v>76618.56</v>
      </c>
      <c r="P20" s="22">
        <v>85838.57</v>
      </c>
      <c r="Q20" s="22">
        <v>83971.41</v>
      </c>
      <c r="R20" s="23">
        <f t="shared" si="3"/>
        <v>246428.54</v>
      </c>
      <c r="S20" s="23">
        <f t="shared" si="4"/>
        <v>1005966.35</v>
      </c>
      <c r="T20" s="22">
        <v>2476.9</v>
      </c>
      <c r="U20" s="22">
        <v>2525.2</v>
      </c>
      <c r="V20" s="22">
        <v>2978.29</v>
      </c>
      <c r="W20" s="23">
        <f t="shared" si="5"/>
        <v>7980.39</v>
      </c>
      <c r="X20" s="22">
        <v>2468.76</v>
      </c>
      <c r="Y20" s="24">
        <v>2336.68</v>
      </c>
      <c r="Z20" s="24">
        <v>2096.39</v>
      </c>
      <c r="AA20" s="23">
        <f t="shared" si="6"/>
        <v>6901.83</v>
      </c>
      <c r="AB20" s="22">
        <v>2442.62</v>
      </c>
      <c r="AC20" s="22">
        <v>2262.99</v>
      </c>
      <c r="AD20" s="22">
        <v>2537.33</v>
      </c>
      <c r="AE20" s="23">
        <f t="shared" si="7"/>
        <v>7242.94</v>
      </c>
      <c r="AF20" s="22">
        <v>2253.71</v>
      </c>
      <c r="AG20" s="22">
        <v>2497.33</v>
      </c>
      <c r="AH20" s="22">
        <v>2476</v>
      </c>
      <c r="AI20" s="23">
        <f t="shared" si="8"/>
        <v>7227.04</v>
      </c>
      <c r="AJ20" s="23">
        <f t="shared" si="9"/>
        <v>29352.2</v>
      </c>
      <c r="AK20" s="25">
        <f t="shared" si="10"/>
        <v>1035318.55</v>
      </c>
      <c r="AL20" s="26"/>
      <c r="AN20" s="27"/>
      <c r="AO20" s="27"/>
    </row>
    <row r="21" spans="1:41" ht="12.75">
      <c r="A21" s="21" t="s">
        <v>79</v>
      </c>
      <c r="B21" s="28" t="s">
        <v>80</v>
      </c>
      <c r="C21" s="22">
        <v>84307.1</v>
      </c>
      <c r="D21" s="22">
        <v>82579.31</v>
      </c>
      <c r="E21" s="22">
        <v>85756.68</v>
      </c>
      <c r="F21" s="23">
        <f t="shared" si="0"/>
        <v>252643.09</v>
      </c>
      <c r="G21" s="22">
        <v>75963.62</v>
      </c>
      <c r="H21" s="22">
        <v>76040.54</v>
      </c>
      <c r="I21" s="22">
        <v>73723.26</v>
      </c>
      <c r="J21" s="23">
        <f t="shared" si="1"/>
        <v>225727.42</v>
      </c>
      <c r="K21" s="22">
        <v>76206.4</v>
      </c>
      <c r="L21" s="22">
        <v>64222.3</v>
      </c>
      <c r="M21" s="22">
        <v>76553.16</v>
      </c>
      <c r="N21" s="23">
        <f t="shared" si="2"/>
        <v>216981.86</v>
      </c>
      <c r="O21" s="22">
        <v>82245.94</v>
      </c>
      <c r="P21" s="22">
        <v>84157.03</v>
      </c>
      <c r="Q21" s="22">
        <v>84330.41</v>
      </c>
      <c r="R21" s="23">
        <f t="shared" si="3"/>
        <v>250733.38</v>
      </c>
      <c r="S21" s="23">
        <f t="shared" si="4"/>
        <v>946085.75</v>
      </c>
      <c r="T21" s="22">
        <v>4607.66</v>
      </c>
      <c r="U21" s="22">
        <v>3857.14</v>
      </c>
      <c r="V21" s="22">
        <v>3838.33</v>
      </c>
      <c r="W21" s="23">
        <f t="shared" si="5"/>
        <v>12303.13</v>
      </c>
      <c r="X21" s="22">
        <v>3433.4</v>
      </c>
      <c r="Y21" s="24">
        <v>3496.09</v>
      </c>
      <c r="Z21" s="24">
        <v>3293.32</v>
      </c>
      <c r="AA21" s="23">
        <f t="shared" si="6"/>
        <v>10222.81</v>
      </c>
      <c r="AB21" s="22">
        <v>3404.16</v>
      </c>
      <c r="AC21" s="22">
        <v>3410.37</v>
      </c>
      <c r="AD21" s="22">
        <v>3351.2</v>
      </c>
      <c r="AE21" s="23">
        <f t="shared" si="7"/>
        <v>10165.73</v>
      </c>
      <c r="AF21" s="22">
        <v>3649.7</v>
      </c>
      <c r="AG21" s="22">
        <v>4081.7500000000005</v>
      </c>
      <c r="AH21" s="22">
        <v>3955.24</v>
      </c>
      <c r="AI21" s="23">
        <f t="shared" si="8"/>
        <v>11686.69</v>
      </c>
      <c r="AJ21" s="23">
        <f t="shared" si="9"/>
        <v>44378.36</v>
      </c>
      <c r="AK21" s="25">
        <f t="shared" si="10"/>
        <v>990464.11</v>
      </c>
      <c r="AL21" s="26"/>
      <c r="AN21" s="27"/>
      <c r="AO21" s="27"/>
    </row>
    <row r="22" spans="1:41" ht="12.75">
      <c r="A22" s="21" t="s">
        <v>81</v>
      </c>
      <c r="B22" s="28" t="s">
        <v>82</v>
      </c>
      <c r="C22" s="22">
        <v>75319.84</v>
      </c>
      <c r="D22" s="22">
        <v>63600.04</v>
      </c>
      <c r="E22" s="22">
        <v>71694.06</v>
      </c>
      <c r="F22" s="23">
        <f t="shared" si="0"/>
        <v>210613.94</v>
      </c>
      <c r="G22" s="22">
        <v>67238.06</v>
      </c>
      <c r="H22" s="22">
        <v>62387.26</v>
      </c>
      <c r="I22" s="22">
        <v>66467.83</v>
      </c>
      <c r="J22" s="23">
        <f t="shared" si="1"/>
        <v>196093.15</v>
      </c>
      <c r="K22" s="22">
        <v>69575.06</v>
      </c>
      <c r="L22" s="22">
        <v>69706.83</v>
      </c>
      <c r="M22" s="22">
        <v>60678.75</v>
      </c>
      <c r="N22" s="23">
        <f t="shared" si="2"/>
        <v>199960.64</v>
      </c>
      <c r="O22" s="22">
        <v>66724.85</v>
      </c>
      <c r="P22" s="22">
        <v>61313.61</v>
      </c>
      <c r="Q22" s="22">
        <v>61840.65</v>
      </c>
      <c r="R22" s="23">
        <f t="shared" si="3"/>
        <v>189879.11</v>
      </c>
      <c r="S22" s="23">
        <f t="shared" si="4"/>
        <v>796546.84</v>
      </c>
      <c r="T22" s="22">
        <v>724.69</v>
      </c>
      <c r="U22" s="22">
        <v>518.62</v>
      </c>
      <c r="V22" s="22">
        <v>577.72</v>
      </c>
      <c r="W22" s="23">
        <f t="shared" si="5"/>
        <v>1821.03</v>
      </c>
      <c r="X22" s="22">
        <v>214.55</v>
      </c>
      <c r="Y22" s="24">
        <v>297.29</v>
      </c>
      <c r="Z22" s="24">
        <v>407.52</v>
      </c>
      <c r="AA22" s="23">
        <f t="shared" si="6"/>
        <v>919.36</v>
      </c>
      <c r="AB22" s="22">
        <v>325.57</v>
      </c>
      <c r="AC22" s="22">
        <v>551.38</v>
      </c>
      <c r="AD22" s="22">
        <v>249.22</v>
      </c>
      <c r="AE22" s="23">
        <f t="shared" si="7"/>
        <v>1126.17</v>
      </c>
      <c r="AF22" s="22">
        <v>440.62</v>
      </c>
      <c r="AG22" s="22">
        <v>590.54</v>
      </c>
      <c r="AH22" s="22">
        <v>430.78</v>
      </c>
      <c r="AI22" s="23">
        <f t="shared" si="8"/>
        <v>1461.94</v>
      </c>
      <c r="AJ22" s="23">
        <f t="shared" si="9"/>
        <v>5328.5</v>
      </c>
      <c r="AK22" s="25">
        <f t="shared" si="10"/>
        <v>801875.34</v>
      </c>
      <c r="AL22" s="26"/>
      <c r="AN22" s="27"/>
      <c r="AO22" s="27"/>
    </row>
    <row r="23" spans="1:41" ht="12.75">
      <c r="A23" s="21" t="s">
        <v>83</v>
      </c>
      <c r="B23" s="28" t="s">
        <v>84</v>
      </c>
      <c r="C23" s="22">
        <v>37806.17</v>
      </c>
      <c r="D23" s="22">
        <v>37575.2</v>
      </c>
      <c r="E23" s="22">
        <v>46547.22</v>
      </c>
      <c r="F23" s="23">
        <f t="shared" si="0"/>
        <v>121928.59</v>
      </c>
      <c r="G23" s="22">
        <v>41137.2</v>
      </c>
      <c r="H23" s="22">
        <v>39973.21</v>
      </c>
      <c r="I23" s="22">
        <v>45406.82</v>
      </c>
      <c r="J23" s="23">
        <f t="shared" si="1"/>
        <v>126517.23</v>
      </c>
      <c r="K23" s="22">
        <v>41748.39</v>
      </c>
      <c r="L23" s="22">
        <v>38386.63</v>
      </c>
      <c r="M23" s="22">
        <v>41642.71</v>
      </c>
      <c r="N23" s="23">
        <f t="shared" si="2"/>
        <v>121777.73</v>
      </c>
      <c r="O23" s="22">
        <v>36359.35</v>
      </c>
      <c r="P23" s="22">
        <v>36358.19</v>
      </c>
      <c r="Q23" s="22">
        <v>40831.72</v>
      </c>
      <c r="R23" s="23">
        <f t="shared" si="3"/>
        <v>113549.26</v>
      </c>
      <c r="S23" s="23">
        <f t="shared" si="4"/>
        <v>483772.81</v>
      </c>
      <c r="T23" s="22">
        <v>178.08</v>
      </c>
      <c r="U23" s="22">
        <v>142.5</v>
      </c>
      <c r="V23" s="22">
        <v>371.32</v>
      </c>
      <c r="W23" s="23">
        <f t="shared" si="5"/>
        <v>691.9</v>
      </c>
      <c r="X23" s="22">
        <v>115.14</v>
      </c>
      <c r="Y23" s="24">
        <v>188.76</v>
      </c>
      <c r="Z23" s="24">
        <v>247.92</v>
      </c>
      <c r="AA23" s="23">
        <f t="shared" si="6"/>
        <v>551.82</v>
      </c>
      <c r="AB23" s="22">
        <v>154.08</v>
      </c>
      <c r="AC23" s="22">
        <v>168.5</v>
      </c>
      <c r="AD23" s="22">
        <v>320.82</v>
      </c>
      <c r="AE23" s="23">
        <f t="shared" si="7"/>
        <v>643.4</v>
      </c>
      <c r="AF23" s="22">
        <v>194.48000000000002</v>
      </c>
      <c r="AG23" s="22">
        <v>161.64</v>
      </c>
      <c r="AH23" s="22">
        <v>184.75</v>
      </c>
      <c r="AI23" s="23">
        <f t="shared" si="8"/>
        <v>540.87</v>
      </c>
      <c r="AJ23" s="23">
        <f t="shared" si="9"/>
        <v>2427.99</v>
      </c>
      <c r="AK23" s="25">
        <f t="shared" si="10"/>
        <v>486200.8</v>
      </c>
      <c r="AL23" s="26"/>
      <c r="AN23" s="27"/>
      <c r="AO23" s="27"/>
    </row>
    <row r="24" spans="1:41" ht="12.75">
      <c r="A24" s="21" t="s">
        <v>85</v>
      </c>
      <c r="B24" s="30" t="s">
        <v>86</v>
      </c>
      <c r="C24" s="22">
        <v>186960.98</v>
      </c>
      <c r="D24" s="22">
        <v>204809.2</v>
      </c>
      <c r="E24" s="22">
        <v>241846.79</v>
      </c>
      <c r="F24" s="23">
        <f t="shared" si="0"/>
        <v>633616.97</v>
      </c>
      <c r="G24" s="22">
        <v>178778.84</v>
      </c>
      <c r="H24" s="22">
        <v>214083.99</v>
      </c>
      <c r="I24" s="22">
        <v>233254.73</v>
      </c>
      <c r="J24" s="23">
        <f t="shared" si="1"/>
        <v>626117.56</v>
      </c>
      <c r="K24" s="22">
        <v>141007.3</v>
      </c>
      <c r="L24" s="22">
        <v>155955.69</v>
      </c>
      <c r="M24" s="22">
        <v>200985.12</v>
      </c>
      <c r="N24" s="23">
        <f t="shared" si="2"/>
        <v>497948.11</v>
      </c>
      <c r="O24" s="22">
        <v>213658.83</v>
      </c>
      <c r="P24" s="22">
        <v>237110.37</v>
      </c>
      <c r="Q24" s="22">
        <v>205455.79</v>
      </c>
      <c r="R24" s="23">
        <f t="shared" si="3"/>
        <v>656224.99</v>
      </c>
      <c r="S24" s="23">
        <f t="shared" si="4"/>
        <v>2413907.63</v>
      </c>
      <c r="T24" s="22">
        <v>469.64</v>
      </c>
      <c r="U24" s="22">
        <v>390.23</v>
      </c>
      <c r="V24" s="22">
        <v>400.69</v>
      </c>
      <c r="W24" s="23">
        <f t="shared" si="5"/>
        <v>1260.56</v>
      </c>
      <c r="X24" s="22">
        <v>457.09</v>
      </c>
      <c r="Y24" s="24">
        <v>415.29</v>
      </c>
      <c r="Z24" s="24">
        <v>38.46</v>
      </c>
      <c r="AA24" s="23">
        <f t="shared" si="6"/>
        <v>910.84</v>
      </c>
      <c r="AB24" s="22">
        <v>354.98</v>
      </c>
      <c r="AC24" s="22">
        <v>738.81</v>
      </c>
      <c r="AD24" s="22">
        <v>461.2</v>
      </c>
      <c r="AE24" s="23">
        <f t="shared" si="7"/>
        <v>1554.99</v>
      </c>
      <c r="AF24" s="22">
        <v>373.42</v>
      </c>
      <c r="AG24" s="22">
        <v>199.59</v>
      </c>
      <c r="AH24" s="22">
        <v>239.95</v>
      </c>
      <c r="AI24" s="23">
        <f t="shared" si="8"/>
        <v>812.96</v>
      </c>
      <c r="AJ24" s="23">
        <f t="shared" si="9"/>
        <v>4539.35</v>
      </c>
      <c r="AK24" s="25">
        <f t="shared" si="10"/>
        <v>2418446.98</v>
      </c>
      <c r="AL24" s="26"/>
      <c r="AN24" s="27"/>
      <c r="AO24" s="27"/>
    </row>
    <row r="25" spans="1:41" ht="12.75">
      <c r="A25" s="21" t="s">
        <v>87</v>
      </c>
      <c r="B25" s="28" t="s">
        <v>88</v>
      </c>
      <c r="C25" s="22">
        <v>184196.55</v>
      </c>
      <c r="D25" s="22">
        <v>190272.93</v>
      </c>
      <c r="E25" s="22">
        <v>215752.86</v>
      </c>
      <c r="F25" s="23">
        <f t="shared" si="0"/>
        <v>590222.34</v>
      </c>
      <c r="G25" s="22">
        <v>206685.33</v>
      </c>
      <c r="H25" s="22">
        <v>192538.69</v>
      </c>
      <c r="I25" s="22">
        <v>208131.26</v>
      </c>
      <c r="J25" s="23">
        <f t="shared" si="1"/>
        <v>607355.28</v>
      </c>
      <c r="K25" s="22">
        <v>196626.15</v>
      </c>
      <c r="L25" s="22">
        <v>193881.6</v>
      </c>
      <c r="M25" s="22">
        <v>203608.31</v>
      </c>
      <c r="N25" s="23">
        <f t="shared" si="2"/>
        <v>594116.06</v>
      </c>
      <c r="O25" s="22">
        <v>217750.56</v>
      </c>
      <c r="P25" s="22">
        <v>218924.33</v>
      </c>
      <c r="Q25" s="22">
        <v>213914.99</v>
      </c>
      <c r="R25" s="23">
        <f t="shared" si="3"/>
        <v>650589.88</v>
      </c>
      <c r="S25" s="23">
        <f t="shared" si="4"/>
        <v>2442283.56</v>
      </c>
      <c r="T25" s="22">
        <v>2944.77</v>
      </c>
      <c r="U25" s="22">
        <v>2440.85</v>
      </c>
      <c r="V25" s="22">
        <v>2420.16</v>
      </c>
      <c r="W25" s="23">
        <f t="shared" si="5"/>
        <v>7805.78</v>
      </c>
      <c r="X25" s="22">
        <v>1763.93</v>
      </c>
      <c r="Y25" s="24">
        <v>2395.01</v>
      </c>
      <c r="Z25" s="24">
        <v>2494.11</v>
      </c>
      <c r="AA25" s="23">
        <f t="shared" si="6"/>
        <v>6653.05</v>
      </c>
      <c r="AB25" s="22">
        <v>2567.62</v>
      </c>
      <c r="AC25" s="22">
        <v>2180.47</v>
      </c>
      <c r="AD25" s="22">
        <v>2241.56</v>
      </c>
      <c r="AE25" s="23">
        <f t="shared" si="7"/>
        <v>6989.65</v>
      </c>
      <c r="AF25" s="22">
        <v>1972.52</v>
      </c>
      <c r="AG25" s="22">
        <v>2119.09</v>
      </c>
      <c r="AH25" s="22">
        <v>2779.94</v>
      </c>
      <c r="AI25" s="23">
        <f t="shared" si="8"/>
        <v>6871.55</v>
      </c>
      <c r="AJ25" s="23">
        <f t="shared" si="9"/>
        <v>28320.03</v>
      </c>
      <c r="AK25" s="25">
        <f t="shared" si="10"/>
        <v>2470603.59</v>
      </c>
      <c r="AL25" s="26"/>
      <c r="AN25" s="27"/>
      <c r="AO25" s="27"/>
    </row>
    <row r="26" spans="1:41" ht="12.75">
      <c r="A26" s="21" t="s">
        <v>89</v>
      </c>
      <c r="B26" s="28" t="s">
        <v>90</v>
      </c>
      <c r="C26" s="22">
        <v>670597.4</v>
      </c>
      <c r="D26" s="22">
        <v>737984.74</v>
      </c>
      <c r="E26" s="22">
        <v>832087.48</v>
      </c>
      <c r="F26" s="23">
        <f t="shared" si="0"/>
        <v>2240669.62</v>
      </c>
      <c r="G26" s="22">
        <v>769430.76</v>
      </c>
      <c r="H26" s="22">
        <v>747223.39</v>
      </c>
      <c r="I26" s="22">
        <v>745901.73</v>
      </c>
      <c r="J26" s="23">
        <f t="shared" si="1"/>
        <v>2262555.88</v>
      </c>
      <c r="K26" s="22">
        <v>758940.62</v>
      </c>
      <c r="L26" s="22">
        <v>775745.63</v>
      </c>
      <c r="M26" s="22">
        <v>754230.14</v>
      </c>
      <c r="N26" s="23">
        <f t="shared" si="2"/>
        <v>2288916.39</v>
      </c>
      <c r="O26" s="22">
        <v>759558.68</v>
      </c>
      <c r="P26" s="22">
        <v>807417.8</v>
      </c>
      <c r="Q26" s="22">
        <v>810310.05</v>
      </c>
      <c r="R26" s="23">
        <f t="shared" si="3"/>
        <v>2377286.53</v>
      </c>
      <c r="S26" s="23">
        <f t="shared" si="4"/>
        <v>9169428.42</v>
      </c>
      <c r="T26" s="22">
        <v>13942.1</v>
      </c>
      <c r="U26" s="22">
        <v>14549.89</v>
      </c>
      <c r="V26" s="22">
        <v>15333.04</v>
      </c>
      <c r="W26" s="23">
        <f t="shared" si="5"/>
        <v>43825.03</v>
      </c>
      <c r="X26" s="22">
        <v>13188.46</v>
      </c>
      <c r="Y26" s="24">
        <v>13721</v>
      </c>
      <c r="Z26" s="24">
        <v>12298.68</v>
      </c>
      <c r="AA26" s="23">
        <f t="shared" si="6"/>
        <v>39208.14</v>
      </c>
      <c r="AB26" s="22">
        <v>12655.74</v>
      </c>
      <c r="AC26" s="22">
        <v>12778.51</v>
      </c>
      <c r="AD26" s="22">
        <v>11432.41</v>
      </c>
      <c r="AE26" s="23">
        <f t="shared" si="7"/>
        <v>36866.66</v>
      </c>
      <c r="AF26" s="22">
        <v>11864.8</v>
      </c>
      <c r="AG26" s="22">
        <v>11962.62</v>
      </c>
      <c r="AH26" s="22">
        <v>13404.099999999997</v>
      </c>
      <c r="AI26" s="23">
        <f t="shared" si="8"/>
        <v>37231.52</v>
      </c>
      <c r="AJ26" s="23">
        <f t="shared" si="9"/>
        <v>157131.35</v>
      </c>
      <c r="AK26" s="25">
        <f t="shared" si="10"/>
        <v>9326559.77</v>
      </c>
      <c r="AL26" s="26"/>
      <c r="AN26" s="27"/>
      <c r="AO26" s="27"/>
    </row>
    <row r="27" spans="1:41" ht="12.75">
      <c r="A27" s="21" t="s">
        <v>91</v>
      </c>
      <c r="B27" s="31" t="s">
        <v>92</v>
      </c>
      <c r="C27" s="22">
        <v>262679.3</v>
      </c>
      <c r="D27" s="22">
        <v>270302.36</v>
      </c>
      <c r="E27" s="22">
        <v>275019.51</v>
      </c>
      <c r="F27" s="23">
        <f t="shared" si="0"/>
        <v>808001.17</v>
      </c>
      <c r="G27" s="22">
        <v>299061.69</v>
      </c>
      <c r="H27" s="22">
        <v>264877.57</v>
      </c>
      <c r="I27" s="22">
        <v>259981.88</v>
      </c>
      <c r="J27" s="23">
        <f t="shared" si="1"/>
        <v>823921.14</v>
      </c>
      <c r="K27" s="22">
        <v>275413.16</v>
      </c>
      <c r="L27" s="22">
        <v>245216.81</v>
      </c>
      <c r="M27" s="22">
        <v>277383.39</v>
      </c>
      <c r="N27" s="23">
        <f t="shared" si="2"/>
        <v>798013.36</v>
      </c>
      <c r="O27" s="22">
        <v>291696.66</v>
      </c>
      <c r="P27" s="22">
        <v>273485.03</v>
      </c>
      <c r="Q27" s="22">
        <v>263894.39</v>
      </c>
      <c r="R27" s="23">
        <f t="shared" si="3"/>
        <v>829076.08</v>
      </c>
      <c r="S27" s="23">
        <f t="shared" si="4"/>
        <v>3259011.75</v>
      </c>
      <c r="T27" s="22">
        <v>919.41</v>
      </c>
      <c r="U27" s="22">
        <v>1127.76</v>
      </c>
      <c r="V27" s="22">
        <v>699.04</v>
      </c>
      <c r="W27" s="23">
        <f t="shared" si="5"/>
        <v>2746.21</v>
      </c>
      <c r="X27" s="22">
        <v>558.21</v>
      </c>
      <c r="Y27" s="24">
        <v>814.92</v>
      </c>
      <c r="Z27" s="24">
        <v>627.31</v>
      </c>
      <c r="AA27" s="23">
        <f t="shared" si="6"/>
        <v>2000.44</v>
      </c>
      <c r="AB27" s="22">
        <v>591.54</v>
      </c>
      <c r="AC27" s="22">
        <v>553.12</v>
      </c>
      <c r="AD27" s="22">
        <v>941.02</v>
      </c>
      <c r="AE27" s="23">
        <f t="shared" si="7"/>
        <v>2085.68</v>
      </c>
      <c r="AF27" s="22">
        <v>493.76</v>
      </c>
      <c r="AG27" s="22">
        <v>933.09</v>
      </c>
      <c r="AH27" s="22">
        <v>572.9</v>
      </c>
      <c r="AI27" s="23">
        <f t="shared" si="8"/>
        <v>1999.75</v>
      </c>
      <c r="AJ27" s="23">
        <f t="shared" si="9"/>
        <v>8832.08</v>
      </c>
      <c r="AK27" s="25">
        <f t="shared" si="10"/>
        <v>3267843.83</v>
      </c>
      <c r="AL27" s="26"/>
      <c r="AN27" s="27"/>
      <c r="AO27" s="27"/>
    </row>
    <row r="28" spans="1:41" ht="12.75">
      <c r="A28" s="21" t="s">
        <v>93</v>
      </c>
      <c r="B28" s="28" t="s">
        <v>94</v>
      </c>
      <c r="C28" s="22">
        <v>14901.9</v>
      </c>
      <c r="D28" s="22">
        <v>15977.59</v>
      </c>
      <c r="E28" s="22">
        <v>14130.7</v>
      </c>
      <c r="F28" s="23">
        <f t="shared" si="0"/>
        <v>45010.19</v>
      </c>
      <c r="G28" s="22">
        <v>9588.24</v>
      </c>
      <c r="H28" s="22">
        <v>6587.14</v>
      </c>
      <c r="I28" s="22">
        <v>4322.88</v>
      </c>
      <c r="J28" s="23">
        <f t="shared" si="1"/>
        <v>20498.26</v>
      </c>
      <c r="K28" s="22">
        <v>1821.4</v>
      </c>
      <c r="L28" s="22">
        <v>0</v>
      </c>
      <c r="M28" s="22">
        <v>0</v>
      </c>
      <c r="N28" s="23">
        <f t="shared" si="2"/>
        <v>1821.4</v>
      </c>
      <c r="O28" s="22">
        <v>0</v>
      </c>
      <c r="P28" s="22">
        <v>0</v>
      </c>
      <c r="Q28" s="22">
        <v>0</v>
      </c>
      <c r="R28" s="23">
        <f t="shared" si="3"/>
        <v>0</v>
      </c>
      <c r="S28" s="23">
        <f t="shared" si="4"/>
        <v>67329.85</v>
      </c>
      <c r="T28" s="22">
        <v>117.7</v>
      </c>
      <c r="U28" s="22">
        <v>52.32</v>
      </c>
      <c r="V28" s="22">
        <v>121.1</v>
      </c>
      <c r="W28" s="23">
        <f t="shared" si="5"/>
        <v>291.12</v>
      </c>
      <c r="X28" s="22">
        <v>74.15</v>
      </c>
      <c r="Y28" s="24">
        <v>35.85</v>
      </c>
      <c r="Z28" s="24">
        <v>16.88</v>
      </c>
      <c r="AA28" s="23">
        <f t="shared" si="6"/>
        <v>126.88</v>
      </c>
      <c r="AB28" s="22">
        <v>0</v>
      </c>
      <c r="AC28" s="22">
        <v>0</v>
      </c>
      <c r="AD28" s="22">
        <v>0</v>
      </c>
      <c r="AE28" s="23">
        <f t="shared" si="7"/>
        <v>0</v>
      </c>
      <c r="AF28" s="22">
        <v>0</v>
      </c>
      <c r="AG28" s="22">
        <v>0</v>
      </c>
      <c r="AH28" s="22">
        <v>0</v>
      </c>
      <c r="AI28" s="23">
        <f t="shared" si="8"/>
        <v>0</v>
      </c>
      <c r="AJ28" s="23">
        <f t="shared" si="9"/>
        <v>418</v>
      </c>
      <c r="AK28" s="25">
        <f t="shared" si="10"/>
        <v>67747.85</v>
      </c>
      <c r="AL28" s="26"/>
      <c r="AN28" s="27"/>
      <c r="AO28" s="27"/>
    </row>
    <row r="29" spans="1:41" ht="12.75">
      <c r="A29" s="21" t="s">
        <v>95</v>
      </c>
      <c r="B29" s="28" t="s">
        <v>96</v>
      </c>
      <c r="C29" s="22">
        <v>20675.15</v>
      </c>
      <c r="D29" s="22">
        <v>38291.3</v>
      </c>
      <c r="E29" s="22">
        <v>32096.24</v>
      </c>
      <c r="F29" s="23">
        <f t="shared" si="0"/>
        <v>91062.69</v>
      </c>
      <c r="G29" s="22">
        <v>36047.24</v>
      </c>
      <c r="H29" s="22">
        <v>74628.57</v>
      </c>
      <c r="I29" s="22">
        <v>69993.93</v>
      </c>
      <c r="J29" s="23">
        <f t="shared" si="1"/>
        <v>180669.74</v>
      </c>
      <c r="K29" s="22">
        <v>66390.48</v>
      </c>
      <c r="L29" s="22">
        <v>59773.78</v>
      </c>
      <c r="M29" s="22">
        <v>56317.09</v>
      </c>
      <c r="N29" s="23">
        <f t="shared" si="2"/>
        <v>182481.35</v>
      </c>
      <c r="O29" s="22">
        <v>63667.24</v>
      </c>
      <c r="P29" s="22">
        <v>43407.12</v>
      </c>
      <c r="Q29" s="22">
        <v>48323.9</v>
      </c>
      <c r="R29" s="23">
        <f t="shared" si="3"/>
        <v>155398.26</v>
      </c>
      <c r="S29" s="23">
        <f t="shared" si="4"/>
        <v>609612.04</v>
      </c>
      <c r="T29" s="22">
        <v>344.13</v>
      </c>
      <c r="U29" s="22">
        <v>707.36</v>
      </c>
      <c r="V29" s="22">
        <v>417.4</v>
      </c>
      <c r="W29" s="23">
        <f t="shared" si="5"/>
        <v>1468.89</v>
      </c>
      <c r="X29" s="22">
        <v>596.26</v>
      </c>
      <c r="Y29" s="24">
        <v>3774</v>
      </c>
      <c r="Z29" s="24">
        <v>4446.31</v>
      </c>
      <c r="AA29" s="23">
        <f t="shared" si="6"/>
        <v>8816.57</v>
      </c>
      <c r="AB29" s="22">
        <v>3886.84</v>
      </c>
      <c r="AC29" s="22">
        <v>3495.77</v>
      </c>
      <c r="AD29" s="22">
        <v>3645.16</v>
      </c>
      <c r="AE29" s="23">
        <f t="shared" si="7"/>
        <v>11027.77</v>
      </c>
      <c r="AF29" s="22">
        <v>3768.92</v>
      </c>
      <c r="AG29" s="22">
        <v>2985.85</v>
      </c>
      <c r="AH29" s="22">
        <v>3661.96</v>
      </c>
      <c r="AI29" s="23">
        <f t="shared" si="8"/>
        <v>10416.73</v>
      </c>
      <c r="AJ29" s="23">
        <f t="shared" si="9"/>
        <v>31729.96</v>
      </c>
      <c r="AK29" s="25">
        <f t="shared" si="10"/>
        <v>641342</v>
      </c>
      <c r="AL29" s="26"/>
      <c r="AN29" s="27"/>
      <c r="AO29" s="27"/>
    </row>
    <row r="30" spans="1:41" ht="12.75">
      <c r="A30" s="21" t="s">
        <v>97</v>
      </c>
      <c r="B30" s="28" t="s">
        <v>98</v>
      </c>
      <c r="C30" s="22">
        <v>39672.94</v>
      </c>
      <c r="D30" s="22">
        <v>35399.35</v>
      </c>
      <c r="E30" s="22">
        <v>37636.93</v>
      </c>
      <c r="F30" s="23">
        <f t="shared" si="0"/>
        <v>112709.22</v>
      </c>
      <c r="G30" s="22">
        <v>40616.07</v>
      </c>
      <c r="H30" s="22">
        <v>37359.5</v>
      </c>
      <c r="I30" s="22">
        <v>36161.66</v>
      </c>
      <c r="J30" s="23">
        <f t="shared" si="1"/>
        <v>114137.23</v>
      </c>
      <c r="K30" s="22">
        <v>25573.03</v>
      </c>
      <c r="L30" s="22">
        <v>37696.84</v>
      </c>
      <c r="M30" s="22">
        <v>34217.9</v>
      </c>
      <c r="N30" s="23">
        <f t="shared" si="2"/>
        <v>97487.77</v>
      </c>
      <c r="O30" s="22">
        <v>33160.09</v>
      </c>
      <c r="P30" s="22">
        <v>33942.79</v>
      </c>
      <c r="Q30" s="22">
        <v>34926.9</v>
      </c>
      <c r="R30" s="23">
        <f t="shared" si="3"/>
        <v>102029.78</v>
      </c>
      <c r="S30" s="23">
        <f t="shared" si="4"/>
        <v>426364</v>
      </c>
      <c r="T30" s="22">
        <v>1473.72</v>
      </c>
      <c r="U30" s="22">
        <v>1520.45</v>
      </c>
      <c r="V30" s="22">
        <v>1219.33</v>
      </c>
      <c r="W30" s="23">
        <f t="shared" si="5"/>
        <v>4213.5</v>
      </c>
      <c r="X30" s="22">
        <v>1298.18</v>
      </c>
      <c r="Y30" s="24">
        <v>1244.47</v>
      </c>
      <c r="Z30" s="24">
        <v>1198.16</v>
      </c>
      <c r="AA30" s="23">
        <f t="shared" si="6"/>
        <v>3740.81</v>
      </c>
      <c r="AB30" s="22">
        <v>906.94</v>
      </c>
      <c r="AC30" s="22">
        <v>1493.54</v>
      </c>
      <c r="AD30" s="22">
        <v>1081.03</v>
      </c>
      <c r="AE30" s="23">
        <f t="shared" si="7"/>
        <v>3481.51</v>
      </c>
      <c r="AF30" s="22">
        <v>1065.46</v>
      </c>
      <c r="AG30" s="22">
        <v>1187.0700000000002</v>
      </c>
      <c r="AH30" s="22">
        <v>1198.31</v>
      </c>
      <c r="AI30" s="23">
        <f t="shared" si="8"/>
        <v>3450.84</v>
      </c>
      <c r="AJ30" s="23">
        <f t="shared" si="9"/>
        <v>14886.66</v>
      </c>
      <c r="AK30" s="25">
        <f t="shared" si="10"/>
        <v>441250.66</v>
      </c>
      <c r="AL30" s="26"/>
      <c r="AN30" s="27"/>
      <c r="AO30" s="27"/>
    </row>
    <row r="31" spans="1:41" ht="12.75">
      <c r="A31" s="21" t="s">
        <v>99</v>
      </c>
      <c r="B31" s="28" t="s">
        <v>100</v>
      </c>
      <c r="C31" s="22">
        <v>22525.72</v>
      </c>
      <c r="D31" s="22">
        <v>17673.75</v>
      </c>
      <c r="E31" s="22">
        <v>22685.6</v>
      </c>
      <c r="F31" s="23">
        <f t="shared" si="0"/>
        <v>62885.07</v>
      </c>
      <c r="G31" s="22">
        <v>20918.52</v>
      </c>
      <c r="H31" s="22">
        <v>24880.45</v>
      </c>
      <c r="I31" s="22">
        <v>25795.71</v>
      </c>
      <c r="J31" s="23">
        <f t="shared" si="1"/>
        <v>71594.68</v>
      </c>
      <c r="K31" s="22">
        <v>21219.69</v>
      </c>
      <c r="L31" s="22">
        <v>3207.43</v>
      </c>
      <c r="M31" s="22">
        <v>0</v>
      </c>
      <c r="N31" s="23">
        <f t="shared" si="2"/>
        <v>24427.12</v>
      </c>
      <c r="O31" s="22">
        <v>0</v>
      </c>
      <c r="P31" s="22">
        <v>0</v>
      </c>
      <c r="Q31" s="22">
        <v>0</v>
      </c>
      <c r="R31" s="23">
        <f t="shared" si="3"/>
        <v>0</v>
      </c>
      <c r="S31" s="23">
        <f t="shared" si="4"/>
        <v>158906.87</v>
      </c>
      <c r="T31" s="22">
        <v>563.1</v>
      </c>
      <c r="U31" s="22">
        <v>264.6</v>
      </c>
      <c r="V31" s="22">
        <v>392.35</v>
      </c>
      <c r="W31" s="23">
        <f t="shared" si="5"/>
        <v>1220.05</v>
      </c>
      <c r="X31" s="22">
        <v>343.03</v>
      </c>
      <c r="Y31" s="24">
        <v>511.13</v>
      </c>
      <c r="Z31" s="24">
        <v>512.9</v>
      </c>
      <c r="AA31" s="23">
        <f t="shared" si="6"/>
        <v>1367.06</v>
      </c>
      <c r="AB31" s="22">
        <v>432.53</v>
      </c>
      <c r="AC31" s="22">
        <v>13.67</v>
      </c>
      <c r="AD31" s="22">
        <v>0</v>
      </c>
      <c r="AE31" s="23">
        <f t="shared" si="7"/>
        <v>446.2</v>
      </c>
      <c r="AF31" s="22">
        <v>0</v>
      </c>
      <c r="AG31" s="22">
        <v>0</v>
      </c>
      <c r="AH31" s="22">
        <v>0</v>
      </c>
      <c r="AI31" s="23">
        <f t="shared" si="8"/>
        <v>0</v>
      </c>
      <c r="AJ31" s="23">
        <f t="shared" si="9"/>
        <v>3033.31</v>
      </c>
      <c r="AK31" s="25">
        <f t="shared" si="10"/>
        <v>161940.18</v>
      </c>
      <c r="AL31" s="26"/>
      <c r="AN31" s="27"/>
      <c r="AO31" s="27"/>
    </row>
    <row r="32" spans="1:41" ht="12.75">
      <c r="A32" s="21" t="s">
        <v>101</v>
      </c>
      <c r="B32" s="28" t="s">
        <v>102</v>
      </c>
      <c r="C32" s="22">
        <v>10936.79</v>
      </c>
      <c r="D32" s="22">
        <v>11330.4</v>
      </c>
      <c r="E32" s="22">
        <v>12204.64</v>
      </c>
      <c r="F32" s="23">
        <f t="shared" si="0"/>
        <v>34471.83</v>
      </c>
      <c r="G32" s="22">
        <v>11639.84</v>
      </c>
      <c r="H32" s="22">
        <v>11924.18</v>
      </c>
      <c r="I32" s="22">
        <v>9113.63</v>
      </c>
      <c r="J32" s="23">
        <f t="shared" si="1"/>
        <v>32677.65</v>
      </c>
      <c r="K32" s="22">
        <v>13656.36</v>
      </c>
      <c r="L32" s="22">
        <v>13199.67</v>
      </c>
      <c r="M32" s="22">
        <v>15967.03</v>
      </c>
      <c r="N32" s="23">
        <f t="shared" si="2"/>
        <v>42823.06</v>
      </c>
      <c r="O32" s="22">
        <v>17301.59</v>
      </c>
      <c r="P32" s="22">
        <v>13889.56</v>
      </c>
      <c r="Q32" s="22">
        <v>14459.37</v>
      </c>
      <c r="R32" s="23">
        <f t="shared" si="3"/>
        <v>45650.52</v>
      </c>
      <c r="S32" s="23">
        <f t="shared" si="4"/>
        <v>155623.06</v>
      </c>
      <c r="T32" s="22">
        <v>262.85</v>
      </c>
      <c r="U32" s="22">
        <v>256.85</v>
      </c>
      <c r="V32" s="22">
        <v>275.22</v>
      </c>
      <c r="W32" s="23">
        <f t="shared" si="5"/>
        <v>794.92</v>
      </c>
      <c r="X32" s="22">
        <v>224.87</v>
      </c>
      <c r="Y32" s="24">
        <v>162.56</v>
      </c>
      <c r="Z32" s="24">
        <v>225.46</v>
      </c>
      <c r="AA32" s="23">
        <f t="shared" si="6"/>
        <v>612.89</v>
      </c>
      <c r="AB32" s="22">
        <v>361.94</v>
      </c>
      <c r="AC32" s="22">
        <v>281.85</v>
      </c>
      <c r="AD32" s="22">
        <v>338.17</v>
      </c>
      <c r="AE32" s="23">
        <f t="shared" si="7"/>
        <v>981.96</v>
      </c>
      <c r="AF32" s="22">
        <v>290.7</v>
      </c>
      <c r="AG32" s="22">
        <v>331.58</v>
      </c>
      <c r="AH32" s="22">
        <v>359.46000000000004</v>
      </c>
      <c r="AI32" s="23">
        <f t="shared" si="8"/>
        <v>981.74</v>
      </c>
      <c r="AJ32" s="23">
        <f t="shared" si="9"/>
        <v>3371.51</v>
      </c>
      <c r="AK32" s="25">
        <f t="shared" si="10"/>
        <v>158994.57</v>
      </c>
      <c r="AL32" s="26"/>
      <c r="AN32" s="27"/>
      <c r="AO32" s="27"/>
    </row>
    <row r="33" spans="1:41" ht="12.75">
      <c r="A33" s="21" t="s">
        <v>103</v>
      </c>
      <c r="B33" s="28" t="s">
        <v>104</v>
      </c>
      <c r="C33" s="22">
        <v>34921.43</v>
      </c>
      <c r="D33" s="22">
        <v>38233.96</v>
      </c>
      <c r="E33" s="22">
        <v>52248.53</v>
      </c>
      <c r="F33" s="23">
        <f t="shared" si="0"/>
        <v>125403.92</v>
      </c>
      <c r="G33" s="22">
        <v>38885.63</v>
      </c>
      <c r="H33" s="22">
        <v>38592.7</v>
      </c>
      <c r="I33" s="22">
        <v>42580.69</v>
      </c>
      <c r="J33" s="23">
        <f t="shared" si="1"/>
        <v>120059.02</v>
      </c>
      <c r="K33" s="22">
        <v>35776.32</v>
      </c>
      <c r="L33" s="22">
        <v>35322.59</v>
      </c>
      <c r="M33" s="22">
        <v>36911.79</v>
      </c>
      <c r="N33" s="23">
        <f t="shared" si="2"/>
        <v>108010.7</v>
      </c>
      <c r="O33" s="22">
        <v>41509.27</v>
      </c>
      <c r="P33" s="22">
        <v>39397.44</v>
      </c>
      <c r="Q33" s="22">
        <v>41097.01</v>
      </c>
      <c r="R33" s="23">
        <f t="shared" si="3"/>
        <v>122003.72</v>
      </c>
      <c r="S33" s="23">
        <f t="shared" si="4"/>
        <v>475477.36</v>
      </c>
      <c r="T33" s="22">
        <v>32.26</v>
      </c>
      <c r="U33" s="22">
        <v>140.94</v>
      </c>
      <c r="V33" s="22">
        <v>184.16</v>
      </c>
      <c r="W33" s="23">
        <f t="shared" si="5"/>
        <v>357.36</v>
      </c>
      <c r="X33" s="22">
        <v>186.96</v>
      </c>
      <c r="Y33" s="24">
        <v>119.03</v>
      </c>
      <c r="Z33" s="24">
        <v>80.64</v>
      </c>
      <c r="AA33" s="23">
        <f t="shared" si="6"/>
        <v>386.63</v>
      </c>
      <c r="AB33" s="22">
        <v>286.56</v>
      </c>
      <c r="AC33" s="22">
        <v>138.3</v>
      </c>
      <c r="AD33" s="22">
        <v>285.08</v>
      </c>
      <c r="AE33" s="23">
        <f t="shared" si="7"/>
        <v>709.94</v>
      </c>
      <c r="AF33" s="22">
        <v>149.82</v>
      </c>
      <c r="AG33" s="22">
        <v>226.54000000000002</v>
      </c>
      <c r="AH33" s="22">
        <v>119.91</v>
      </c>
      <c r="AI33" s="23">
        <f t="shared" si="8"/>
        <v>496.27</v>
      </c>
      <c r="AJ33" s="23">
        <f t="shared" si="9"/>
        <v>1950.2</v>
      </c>
      <c r="AK33" s="25">
        <f t="shared" si="10"/>
        <v>477427.56</v>
      </c>
      <c r="AL33" s="26"/>
      <c r="AN33" s="27"/>
      <c r="AO33" s="27"/>
    </row>
    <row r="34" spans="1:41" ht="12.75">
      <c r="A34" s="21" t="s">
        <v>105</v>
      </c>
      <c r="B34" s="28" t="s">
        <v>106</v>
      </c>
      <c r="C34" s="22">
        <v>35272.03</v>
      </c>
      <c r="D34" s="22">
        <v>42104.24</v>
      </c>
      <c r="E34" s="22">
        <v>55357.07</v>
      </c>
      <c r="F34" s="23">
        <f t="shared" si="0"/>
        <v>132733.34</v>
      </c>
      <c r="G34" s="22">
        <v>50886.4</v>
      </c>
      <c r="H34" s="22">
        <v>44500.99</v>
      </c>
      <c r="I34" s="22">
        <v>49747.51</v>
      </c>
      <c r="J34" s="23">
        <f t="shared" si="1"/>
        <v>145134.9</v>
      </c>
      <c r="K34" s="22">
        <v>44862.18</v>
      </c>
      <c r="L34" s="22">
        <v>38031.04</v>
      </c>
      <c r="M34" s="22">
        <v>48561.61</v>
      </c>
      <c r="N34" s="23">
        <f t="shared" si="2"/>
        <v>131454.83</v>
      </c>
      <c r="O34" s="22">
        <v>39663.33</v>
      </c>
      <c r="P34" s="22">
        <v>38633.85</v>
      </c>
      <c r="Q34" s="22">
        <v>56021.03</v>
      </c>
      <c r="R34" s="23">
        <f t="shared" si="3"/>
        <v>134318.21</v>
      </c>
      <c r="S34" s="23">
        <f t="shared" si="4"/>
        <v>543641.28</v>
      </c>
      <c r="T34" s="22">
        <v>318.96</v>
      </c>
      <c r="U34" s="22">
        <v>252.17</v>
      </c>
      <c r="V34" s="22">
        <v>443.77</v>
      </c>
      <c r="W34" s="23">
        <f t="shared" si="5"/>
        <v>1014.9</v>
      </c>
      <c r="X34" s="22">
        <v>436.76</v>
      </c>
      <c r="Y34" s="24">
        <v>376.03</v>
      </c>
      <c r="Z34" s="24">
        <v>225.88</v>
      </c>
      <c r="AA34" s="23">
        <f t="shared" si="6"/>
        <v>1038.67</v>
      </c>
      <c r="AB34" s="22">
        <v>364.09</v>
      </c>
      <c r="AC34" s="22">
        <v>71.99</v>
      </c>
      <c r="AD34" s="22">
        <v>134.82</v>
      </c>
      <c r="AE34" s="23">
        <f t="shared" si="7"/>
        <v>570.9</v>
      </c>
      <c r="AF34" s="22">
        <v>327.65</v>
      </c>
      <c r="AG34" s="22">
        <v>182.07</v>
      </c>
      <c r="AH34" s="22">
        <v>191.74</v>
      </c>
      <c r="AI34" s="23">
        <f t="shared" si="8"/>
        <v>701.46</v>
      </c>
      <c r="AJ34" s="23">
        <f t="shared" si="9"/>
        <v>3325.93</v>
      </c>
      <c r="AK34" s="25">
        <f t="shared" si="10"/>
        <v>546967.21</v>
      </c>
      <c r="AL34" s="26"/>
      <c r="AN34" s="27"/>
      <c r="AO34" s="27"/>
    </row>
    <row r="35" spans="1:41" ht="12.75">
      <c r="A35" s="21" t="s">
        <v>107</v>
      </c>
      <c r="B35" s="28" t="s">
        <v>108</v>
      </c>
      <c r="C35" s="22">
        <v>33876.62</v>
      </c>
      <c r="D35" s="22">
        <v>37828.64</v>
      </c>
      <c r="E35" s="22">
        <v>41028.91</v>
      </c>
      <c r="F35" s="23">
        <f t="shared" si="0"/>
        <v>112734.17</v>
      </c>
      <c r="G35" s="22">
        <v>38212.95</v>
      </c>
      <c r="H35" s="22">
        <v>33708.59</v>
      </c>
      <c r="I35" s="22">
        <v>37287.51</v>
      </c>
      <c r="J35" s="23">
        <f t="shared" si="1"/>
        <v>109209.05</v>
      </c>
      <c r="K35" s="22">
        <v>41264.39</v>
      </c>
      <c r="L35" s="22">
        <v>29527.4</v>
      </c>
      <c r="M35" s="22">
        <v>37520.13</v>
      </c>
      <c r="N35" s="23">
        <f t="shared" si="2"/>
        <v>108311.92</v>
      </c>
      <c r="O35" s="22">
        <v>42961.81</v>
      </c>
      <c r="P35" s="22">
        <v>31500.21</v>
      </c>
      <c r="Q35" s="22">
        <v>30208.97</v>
      </c>
      <c r="R35" s="23">
        <f t="shared" si="3"/>
        <v>104670.99</v>
      </c>
      <c r="S35" s="23">
        <f t="shared" si="4"/>
        <v>434926.13</v>
      </c>
      <c r="T35" s="22">
        <v>645.38</v>
      </c>
      <c r="U35" s="22">
        <v>474.87</v>
      </c>
      <c r="V35" s="22">
        <v>724.65</v>
      </c>
      <c r="W35" s="23">
        <f t="shared" si="5"/>
        <v>1844.9</v>
      </c>
      <c r="X35" s="22">
        <v>565.66</v>
      </c>
      <c r="Y35" s="24">
        <v>743.73</v>
      </c>
      <c r="Z35" s="24">
        <v>424.48</v>
      </c>
      <c r="AA35" s="23">
        <f t="shared" si="6"/>
        <v>1733.87</v>
      </c>
      <c r="AB35" s="22">
        <v>672.13</v>
      </c>
      <c r="AC35" s="22">
        <v>721.71</v>
      </c>
      <c r="AD35" s="22">
        <v>892.09</v>
      </c>
      <c r="AE35" s="23">
        <f t="shared" si="7"/>
        <v>2285.93</v>
      </c>
      <c r="AF35" s="22">
        <v>638.89</v>
      </c>
      <c r="AG35" s="22">
        <v>231.84</v>
      </c>
      <c r="AH35" s="22">
        <v>399.23</v>
      </c>
      <c r="AI35" s="23">
        <f t="shared" si="8"/>
        <v>1269.96</v>
      </c>
      <c r="AJ35" s="23">
        <f t="shared" si="9"/>
        <v>7134.66</v>
      </c>
      <c r="AK35" s="25">
        <f t="shared" si="10"/>
        <v>442060.79</v>
      </c>
      <c r="AL35" s="26"/>
      <c r="AN35" s="27"/>
      <c r="AO35" s="27"/>
    </row>
    <row r="36" spans="1:41" ht="12.75">
      <c r="A36" s="21" t="s">
        <v>109</v>
      </c>
      <c r="B36" s="28" t="s">
        <v>110</v>
      </c>
      <c r="C36" s="22">
        <v>33483.84</v>
      </c>
      <c r="D36" s="22">
        <v>23570.21</v>
      </c>
      <c r="E36" s="22">
        <v>34650.06</v>
      </c>
      <c r="F36" s="23">
        <f t="shared" si="0"/>
        <v>91704.11</v>
      </c>
      <c r="G36" s="22">
        <v>23978.28</v>
      </c>
      <c r="H36" s="22">
        <v>7959.36</v>
      </c>
      <c r="I36" s="22">
        <v>4343.72</v>
      </c>
      <c r="J36" s="23">
        <f t="shared" si="1"/>
        <v>36281.36</v>
      </c>
      <c r="K36" s="22">
        <v>737.37</v>
      </c>
      <c r="L36" s="22">
        <v>0</v>
      </c>
      <c r="M36" s="22">
        <v>0</v>
      </c>
      <c r="N36" s="23">
        <f t="shared" si="2"/>
        <v>737.37</v>
      </c>
      <c r="O36" s="22">
        <v>0</v>
      </c>
      <c r="P36" s="22">
        <v>0</v>
      </c>
      <c r="Q36" s="22">
        <v>0</v>
      </c>
      <c r="R36" s="23">
        <f t="shared" si="3"/>
        <v>0</v>
      </c>
      <c r="S36" s="23">
        <f t="shared" si="4"/>
        <v>128722.84</v>
      </c>
      <c r="T36" s="22">
        <v>1696.14</v>
      </c>
      <c r="U36" s="22">
        <v>1173.19</v>
      </c>
      <c r="V36" s="22">
        <v>1720.49</v>
      </c>
      <c r="W36" s="23">
        <f t="shared" si="5"/>
        <v>4589.82</v>
      </c>
      <c r="X36" s="22">
        <v>1245.78</v>
      </c>
      <c r="Y36" s="24">
        <v>326.11</v>
      </c>
      <c r="Z36" s="24">
        <v>301.92</v>
      </c>
      <c r="AA36" s="23">
        <f t="shared" si="6"/>
        <v>1873.81</v>
      </c>
      <c r="AB36" s="22">
        <v>19.23</v>
      </c>
      <c r="AC36" s="22">
        <v>0</v>
      </c>
      <c r="AD36" s="22">
        <v>0</v>
      </c>
      <c r="AE36" s="23">
        <f t="shared" si="7"/>
        <v>19.23</v>
      </c>
      <c r="AF36" s="22">
        <v>0</v>
      </c>
      <c r="AG36" s="22">
        <v>0</v>
      </c>
      <c r="AH36" s="22">
        <v>0</v>
      </c>
      <c r="AI36" s="23">
        <f t="shared" si="8"/>
        <v>0</v>
      </c>
      <c r="AJ36" s="23">
        <f t="shared" si="9"/>
        <v>6482.86</v>
      </c>
      <c r="AK36" s="25">
        <f t="shared" si="10"/>
        <v>135205.7</v>
      </c>
      <c r="AL36" s="26"/>
      <c r="AN36" s="27"/>
      <c r="AO36" s="27"/>
    </row>
    <row r="37" spans="1:41" ht="12.75">
      <c r="A37" s="21" t="s">
        <v>111</v>
      </c>
      <c r="B37" s="28" t="s">
        <v>112</v>
      </c>
      <c r="C37" s="22">
        <v>60537.56</v>
      </c>
      <c r="D37" s="22">
        <v>62264.03</v>
      </c>
      <c r="E37" s="22">
        <v>62841.21</v>
      </c>
      <c r="F37" s="23">
        <f t="shared" si="0"/>
        <v>185642.8</v>
      </c>
      <c r="G37" s="22">
        <v>60711.76</v>
      </c>
      <c r="H37" s="22">
        <v>67701.91</v>
      </c>
      <c r="I37" s="22">
        <v>70253.74</v>
      </c>
      <c r="J37" s="23">
        <f t="shared" si="1"/>
        <v>198667.41</v>
      </c>
      <c r="K37" s="22">
        <v>60399.08</v>
      </c>
      <c r="L37" s="22">
        <v>58525.52</v>
      </c>
      <c r="M37" s="22">
        <v>58128.01</v>
      </c>
      <c r="N37" s="23">
        <f t="shared" si="2"/>
        <v>177052.61</v>
      </c>
      <c r="O37" s="22">
        <v>69455.76</v>
      </c>
      <c r="P37" s="22">
        <v>67918.97</v>
      </c>
      <c r="Q37" s="22">
        <v>66792.49</v>
      </c>
      <c r="R37" s="23">
        <f t="shared" si="3"/>
        <v>204167.22</v>
      </c>
      <c r="S37" s="23">
        <f t="shared" si="4"/>
        <v>765530.04</v>
      </c>
      <c r="T37" s="22">
        <v>786.37</v>
      </c>
      <c r="U37" s="22">
        <v>1061.46</v>
      </c>
      <c r="V37" s="22">
        <v>742.4</v>
      </c>
      <c r="W37" s="23">
        <f t="shared" si="5"/>
        <v>2590.23</v>
      </c>
      <c r="X37" s="22">
        <v>975.34</v>
      </c>
      <c r="Y37" s="24">
        <v>797.97</v>
      </c>
      <c r="Z37" s="24">
        <v>736.84</v>
      </c>
      <c r="AA37" s="23">
        <f t="shared" si="6"/>
        <v>2510.15</v>
      </c>
      <c r="AB37" s="22">
        <v>907.12</v>
      </c>
      <c r="AC37" s="22">
        <v>733.23</v>
      </c>
      <c r="AD37" s="22">
        <v>900.74</v>
      </c>
      <c r="AE37" s="23">
        <f t="shared" si="7"/>
        <v>2541.09</v>
      </c>
      <c r="AF37" s="22">
        <v>817.86</v>
      </c>
      <c r="AG37" s="22">
        <v>676.82</v>
      </c>
      <c r="AH37" s="22">
        <v>1110.16</v>
      </c>
      <c r="AI37" s="23">
        <f t="shared" si="8"/>
        <v>2604.84</v>
      </c>
      <c r="AJ37" s="23">
        <f t="shared" si="9"/>
        <v>10246.31</v>
      </c>
      <c r="AK37" s="25">
        <f t="shared" si="10"/>
        <v>775776.35</v>
      </c>
      <c r="AL37" s="26"/>
      <c r="AN37" s="27"/>
      <c r="AO37" s="27"/>
    </row>
    <row r="38" spans="1:41" ht="12.75">
      <c r="A38" s="21" t="s">
        <v>113</v>
      </c>
      <c r="B38" s="28" t="s">
        <v>114</v>
      </c>
      <c r="C38" s="22">
        <v>165889.07</v>
      </c>
      <c r="D38" s="22">
        <v>167304.84</v>
      </c>
      <c r="E38" s="22">
        <v>182334.74</v>
      </c>
      <c r="F38" s="23">
        <f t="shared" si="0"/>
        <v>515528.65</v>
      </c>
      <c r="G38" s="22">
        <v>174346.46</v>
      </c>
      <c r="H38" s="22">
        <v>136112.28</v>
      </c>
      <c r="I38" s="22">
        <v>146305.73</v>
      </c>
      <c r="J38" s="23">
        <f t="shared" si="1"/>
        <v>456764.47</v>
      </c>
      <c r="K38" s="22">
        <v>142159.71</v>
      </c>
      <c r="L38" s="22">
        <v>161383.48</v>
      </c>
      <c r="M38" s="22">
        <v>121287.33</v>
      </c>
      <c r="N38" s="23">
        <f t="shared" si="2"/>
        <v>424830.52</v>
      </c>
      <c r="O38" s="22">
        <v>173479.28</v>
      </c>
      <c r="P38" s="22">
        <v>161292.66</v>
      </c>
      <c r="Q38" s="22">
        <v>152766.18</v>
      </c>
      <c r="R38" s="23">
        <f t="shared" si="3"/>
        <v>487538.12</v>
      </c>
      <c r="S38" s="23">
        <f t="shared" si="4"/>
        <v>1884661.76</v>
      </c>
      <c r="T38" s="22">
        <v>7374.39</v>
      </c>
      <c r="U38" s="22">
        <v>6143.31</v>
      </c>
      <c r="V38" s="22">
        <v>7258.66</v>
      </c>
      <c r="W38" s="23">
        <f t="shared" si="5"/>
        <v>20776.36</v>
      </c>
      <c r="X38" s="22">
        <v>6314.8</v>
      </c>
      <c r="Y38" s="24">
        <v>4881.44</v>
      </c>
      <c r="Z38" s="24">
        <v>5532.74</v>
      </c>
      <c r="AA38" s="23">
        <f t="shared" si="6"/>
        <v>16728.98</v>
      </c>
      <c r="AB38" s="22">
        <v>5359.22</v>
      </c>
      <c r="AC38" s="22">
        <v>4761.79</v>
      </c>
      <c r="AD38" s="22">
        <v>4637.25</v>
      </c>
      <c r="AE38" s="23">
        <f t="shared" si="7"/>
        <v>14758.26</v>
      </c>
      <c r="AF38" s="22">
        <v>5349.47</v>
      </c>
      <c r="AG38" s="22">
        <v>6063.2300000000005</v>
      </c>
      <c r="AH38" s="22">
        <v>4914.15</v>
      </c>
      <c r="AI38" s="23">
        <f t="shared" si="8"/>
        <v>16326.85</v>
      </c>
      <c r="AJ38" s="23">
        <f t="shared" si="9"/>
        <v>68590.45</v>
      </c>
      <c r="AK38" s="25">
        <f t="shared" si="10"/>
        <v>1953252.21</v>
      </c>
      <c r="AL38" s="26"/>
      <c r="AN38" s="27"/>
      <c r="AO38" s="27"/>
    </row>
    <row r="39" spans="1:41" ht="12.75">
      <c r="A39" s="21" t="s">
        <v>115</v>
      </c>
      <c r="B39" s="28" t="s">
        <v>116</v>
      </c>
      <c r="C39" s="22">
        <v>126197.44</v>
      </c>
      <c r="D39" s="22">
        <v>127486.46</v>
      </c>
      <c r="E39" s="22">
        <v>138821.81</v>
      </c>
      <c r="F39" s="23">
        <f t="shared" si="0"/>
        <v>392505.71</v>
      </c>
      <c r="G39" s="22">
        <v>123174.9</v>
      </c>
      <c r="H39" s="22">
        <v>136439.82</v>
      </c>
      <c r="I39" s="22">
        <v>142085.46</v>
      </c>
      <c r="J39" s="23">
        <f t="shared" si="1"/>
        <v>401700.18</v>
      </c>
      <c r="K39" s="22">
        <v>136965.12</v>
      </c>
      <c r="L39" s="22">
        <v>133600.02</v>
      </c>
      <c r="M39" s="22">
        <v>147715.57</v>
      </c>
      <c r="N39" s="23">
        <f t="shared" si="2"/>
        <v>418280.71</v>
      </c>
      <c r="O39" s="22">
        <v>155829.98</v>
      </c>
      <c r="P39" s="22">
        <v>171568.74</v>
      </c>
      <c r="Q39" s="22">
        <v>158741.14</v>
      </c>
      <c r="R39" s="23">
        <f t="shared" si="3"/>
        <v>486139.86</v>
      </c>
      <c r="S39" s="23">
        <f t="shared" si="4"/>
        <v>1698626.46</v>
      </c>
      <c r="T39" s="22">
        <v>4256.42</v>
      </c>
      <c r="U39" s="22">
        <v>4077.12</v>
      </c>
      <c r="V39" s="22">
        <v>3785.52</v>
      </c>
      <c r="W39" s="23">
        <f t="shared" si="5"/>
        <v>12119.06</v>
      </c>
      <c r="X39" s="22">
        <v>4199.6</v>
      </c>
      <c r="Y39" s="24">
        <v>4862.2</v>
      </c>
      <c r="Z39" s="24">
        <v>4431.27</v>
      </c>
      <c r="AA39" s="23">
        <f t="shared" si="6"/>
        <v>13493.07</v>
      </c>
      <c r="AB39" s="22">
        <v>4422.31</v>
      </c>
      <c r="AC39" s="22">
        <v>4414.88</v>
      </c>
      <c r="AD39" s="22">
        <v>4126.54</v>
      </c>
      <c r="AE39" s="23">
        <f t="shared" si="7"/>
        <v>12963.73</v>
      </c>
      <c r="AF39" s="22">
        <v>4531.02</v>
      </c>
      <c r="AG39" s="22">
        <v>5195.389999999999</v>
      </c>
      <c r="AH39" s="22">
        <v>4278.45</v>
      </c>
      <c r="AI39" s="23">
        <f t="shared" si="8"/>
        <v>14004.86</v>
      </c>
      <c r="AJ39" s="23">
        <f t="shared" si="9"/>
        <v>52580.72</v>
      </c>
      <c r="AK39" s="25">
        <f t="shared" si="10"/>
        <v>1751207.18</v>
      </c>
      <c r="AL39" s="26"/>
      <c r="AN39" s="27"/>
      <c r="AO39" s="27"/>
    </row>
    <row r="40" spans="1:41" ht="12.75">
      <c r="A40" s="21" t="s">
        <v>117</v>
      </c>
      <c r="B40" s="28" t="s">
        <v>118</v>
      </c>
      <c r="C40" s="22">
        <v>27833.78</v>
      </c>
      <c r="D40" s="22">
        <v>24728.8</v>
      </c>
      <c r="E40" s="22">
        <v>30747.87</v>
      </c>
      <c r="F40" s="23">
        <f t="shared" si="0"/>
        <v>83310.45</v>
      </c>
      <c r="G40" s="22">
        <v>27977.16</v>
      </c>
      <c r="H40" s="22">
        <v>32153.57</v>
      </c>
      <c r="I40" s="22">
        <v>25153.46</v>
      </c>
      <c r="J40" s="23">
        <f t="shared" si="1"/>
        <v>85284.19</v>
      </c>
      <c r="K40" s="22">
        <v>29573.24</v>
      </c>
      <c r="L40" s="22">
        <v>29235.62</v>
      </c>
      <c r="M40" s="22">
        <v>34051.92</v>
      </c>
      <c r="N40" s="23">
        <f t="shared" si="2"/>
        <v>92860.78</v>
      </c>
      <c r="O40" s="22">
        <v>31254.79</v>
      </c>
      <c r="P40" s="22">
        <v>43121.46</v>
      </c>
      <c r="Q40" s="22">
        <v>27029.79</v>
      </c>
      <c r="R40" s="23">
        <f t="shared" si="3"/>
        <v>101406.04</v>
      </c>
      <c r="S40" s="23">
        <f t="shared" si="4"/>
        <v>362861.46</v>
      </c>
      <c r="T40" s="22">
        <v>1864.67</v>
      </c>
      <c r="U40" s="22">
        <v>1353.21</v>
      </c>
      <c r="V40" s="22">
        <v>1975.12</v>
      </c>
      <c r="W40" s="23">
        <f t="shared" si="5"/>
        <v>5193</v>
      </c>
      <c r="X40" s="22">
        <v>1519.84</v>
      </c>
      <c r="Y40" s="24">
        <v>1787.8</v>
      </c>
      <c r="Z40" s="24">
        <v>1195.76</v>
      </c>
      <c r="AA40" s="23">
        <f t="shared" si="6"/>
        <v>4503.4</v>
      </c>
      <c r="AB40" s="22">
        <v>1433</v>
      </c>
      <c r="AC40" s="22">
        <v>1101.16</v>
      </c>
      <c r="AD40" s="22">
        <v>1557.03</v>
      </c>
      <c r="AE40" s="23">
        <f t="shared" si="7"/>
        <v>4091.19</v>
      </c>
      <c r="AF40" s="22">
        <v>826.1800000000001</v>
      </c>
      <c r="AG40" s="22">
        <v>1689.48</v>
      </c>
      <c r="AH40" s="22">
        <v>889.28</v>
      </c>
      <c r="AI40" s="23">
        <f t="shared" si="8"/>
        <v>3404.94</v>
      </c>
      <c r="AJ40" s="23">
        <f t="shared" si="9"/>
        <v>17192.53</v>
      </c>
      <c r="AK40" s="25">
        <f t="shared" si="10"/>
        <v>380053.99</v>
      </c>
      <c r="AL40" s="26"/>
      <c r="AN40" s="27"/>
      <c r="AO40" s="27"/>
    </row>
    <row r="41" spans="1:41" ht="12.75">
      <c r="A41" s="21" t="s">
        <v>119</v>
      </c>
      <c r="B41" s="28" t="s">
        <v>120</v>
      </c>
      <c r="C41" s="22">
        <v>147711.78</v>
      </c>
      <c r="D41" s="22">
        <v>140708.24</v>
      </c>
      <c r="E41" s="22">
        <v>147429.72</v>
      </c>
      <c r="F41" s="23">
        <f t="shared" si="0"/>
        <v>435849.74</v>
      </c>
      <c r="G41" s="22">
        <v>136406.8</v>
      </c>
      <c r="H41" s="22">
        <v>150933.88</v>
      </c>
      <c r="I41" s="22">
        <v>134289.25</v>
      </c>
      <c r="J41" s="23">
        <f t="shared" si="1"/>
        <v>421629.93</v>
      </c>
      <c r="K41" s="22">
        <v>106333.09</v>
      </c>
      <c r="L41" s="22">
        <v>149420.45</v>
      </c>
      <c r="M41" s="22">
        <v>159926.1</v>
      </c>
      <c r="N41" s="23">
        <f t="shared" si="2"/>
        <v>415679.64</v>
      </c>
      <c r="O41" s="22">
        <v>158649.34</v>
      </c>
      <c r="P41" s="22">
        <v>151941.77</v>
      </c>
      <c r="Q41" s="22">
        <v>149933.31</v>
      </c>
      <c r="R41" s="23">
        <f t="shared" si="3"/>
        <v>460524.42</v>
      </c>
      <c r="S41" s="23">
        <f t="shared" si="4"/>
        <v>1733683.73</v>
      </c>
      <c r="T41" s="22">
        <v>4204.94</v>
      </c>
      <c r="U41" s="22">
        <v>4344.74</v>
      </c>
      <c r="V41" s="22">
        <v>4312.9</v>
      </c>
      <c r="W41" s="23">
        <f t="shared" si="5"/>
        <v>12862.58</v>
      </c>
      <c r="X41" s="22">
        <v>3985.43</v>
      </c>
      <c r="Y41" s="24">
        <v>4015.74</v>
      </c>
      <c r="Z41" s="24">
        <v>4227.31</v>
      </c>
      <c r="AA41" s="23">
        <f t="shared" si="6"/>
        <v>12228.48</v>
      </c>
      <c r="AB41" s="22">
        <v>3746.89</v>
      </c>
      <c r="AC41" s="22">
        <v>3703.25</v>
      </c>
      <c r="AD41" s="22">
        <v>3952.35</v>
      </c>
      <c r="AE41" s="23">
        <f t="shared" si="7"/>
        <v>11402.49</v>
      </c>
      <c r="AF41" s="22">
        <v>4206.16</v>
      </c>
      <c r="AG41" s="22">
        <v>4814.139999999999</v>
      </c>
      <c r="AH41" s="22">
        <v>3633.67</v>
      </c>
      <c r="AI41" s="23">
        <f t="shared" si="8"/>
        <v>12653.97</v>
      </c>
      <c r="AJ41" s="23">
        <f t="shared" si="9"/>
        <v>49147.52</v>
      </c>
      <c r="AK41" s="25">
        <f t="shared" si="10"/>
        <v>1782831.25</v>
      </c>
      <c r="AL41" s="26"/>
      <c r="AN41" s="27"/>
      <c r="AO41" s="27"/>
    </row>
    <row r="42" spans="1:41" ht="12.75">
      <c r="A42" s="21" t="s">
        <v>121</v>
      </c>
      <c r="B42" s="28" t="s">
        <v>122</v>
      </c>
      <c r="C42" s="22">
        <v>78845.32</v>
      </c>
      <c r="D42" s="22">
        <v>73373.04</v>
      </c>
      <c r="E42" s="22">
        <v>76309.02</v>
      </c>
      <c r="F42" s="23">
        <f t="shared" si="0"/>
        <v>228527.38</v>
      </c>
      <c r="G42" s="22">
        <v>72602.02</v>
      </c>
      <c r="H42" s="22">
        <v>76989.73</v>
      </c>
      <c r="I42" s="22">
        <v>71981.85</v>
      </c>
      <c r="J42" s="23">
        <f t="shared" si="1"/>
        <v>221573.6</v>
      </c>
      <c r="K42" s="22">
        <v>79121.55</v>
      </c>
      <c r="L42" s="22">
        <v>80090.89</v>
      </c>
      <c r="M42" s="22">
        <v>75575.09</v>
      </c>
      <c r="N42" s="23">
        <f t="shared" si="2"/>
        <v>234787.53</v>
      </c>
      <c r="O42" s="22">
        <v>83752.49</v>
      </c>
      <c r="P42" s="22">
        <v>84237.78</v>
      </c>
      <c r="Q42" s="22">
        <v>74830.75</v>
      </c>
      <c r="R42" s="23">
        <f t="shared" si="3"/>
        <v>242821.02</v>
      </c>
      <c r="S42" s="23">
        <f t="shared" si="4"/>
        <v>927709.53</v>
      </c>
      <c r="T42" s="22">
        <v>3886.45</v>
      </c>
      <c r="U42" s="22">
        <v>3889.02</v>
      </c>
      <c r="V42" s="22">
        <v>4468.63</v>
      </c>
      <c r="W42" s="23">
        <f t="shared" si="5"/>
        <v>12244.1</v>
      </c>
      <c r="X42" s="22">
        <v>4088.16</v>
      </c>
      <c r="Y42" s="24">
        <v>4722.24</v>
      </c>
      <c r="Z42" s="24">
        <v>4721.05</v>
      </c>
      <c r="AA42" s="23">
        <f t="shared" si="6"/>
        <v>13531.45</v>
      </c>
      <c r="AB42" s="22">
        <v>4421.3</v>
      </c>
      <c r="AC42" s="22">
        <v>5245.66</v>
      </c>
      <c r="AD42" s="22">
        <v>4306.09</v>
      </c>
      <c r="AE42" s="23">
        <f t="shared" si="7"/>
        <v>13973.05</v>
      </c>
      <c r="AF42" s="22">
        <v>5024.360000000001</v>
      </c>
      <c r="AG42" s="22">
        <v>5191.36</v>
      </c>
      <c r="AH42" s="22">
        <v>4236.01</v>
      </c>
      <c r="AI42" s="23">
        <f t="shared" si="8"/>
        <v>14451.73</v>
      </c>
      <c r="AJ42" s="23">
        <f t="shared" si="9"/>
        <v>54200.33</v>
      </c>
      <c r="AK42" s="25">
        <f t="shared" si="10"/>
        <v>981909.86</v>
      </c>
      <c r="AL42" s="26"/>
      <c r="AN42" s="27"/>
      <c r="AO42" s="27"/>
    </row>
    <row r="43" spans="1:41" s="67" customFormat="1" ht="12.75">
      <c r="A43" s="69" t="s">
        <v>123</v>
      </c>
      <c r="B43" s="70" t="s">
        <v>124</v>
      </c>
      <c r="C43" s="64">
        <v>839.77</v>
      </c>
      <c r="D43" s="64">
        <v>704.5</v>
      </c>
      <c r="E43" s="64">
        <v>769.86</v>
      </c>
      <c r="F43" s="71">
        <f t="shared" si="0"/>
        <v>2314.13</v>
      </c>
      <c r="G43" s="64">
        <v>649.87</v>
      </c>
      <c r="H43" s="64">
        <v>301.71</v>
      </c>
      <c r="I43" s="64">
        <v>0</v>
      </c>
      <c r="J43" s="71">
        <f t="shared" si="1"/>
        <v>951.58</v>
      </c>
      <c r="K43" s="64">
        <v>0</v>
      </c>
      <c r="L43" s="64">
        <v>0</v>
      </c>
      <c r="M43" s="64">
        <v>0</v>
      </c>
      <c r="N43" s="71">
        <f t="shared" si="2"/>
        <v>0</v>
      </c>
      <c r="O43" s="64">
        <v>0</v>
      </c>
      <c r="P43" s="64">
        <v>0</v>
      </c>
      <c r="Q43" s="64">
        <v>0</v>
      </c>
      <c r="R43" s="71">
        <f t="shared" si="3"/>
        <v>0</v>
      </c>
      <c r="S43" s="71">
        <f t="shared" si="4"/>
        <v>3265.71</v>
      </c>
      <c r="T43" s="64">
        <v>29.23</v>
      </c>
      <c r="U43" s="64">
        <v>15.25</v>
      </c>
      <c r="V43" s="64">
        <v>34.92</v>
      </c>
      <c r="W43" s="71">
        <f t="shared" si="5"/>
        <v>79.4</v>
      </c>
      <c r="X43" s="64">
        <v>30.97</v>
      </c>
      <c r="Y43" s="65">
        <v>7.76</v>
      </c>
      <c r="Z43" s="65">
        <v>0</v>
      </c>
      <c r="AA43" s="71">
        <f t="shared" si="6"/>
        <v>38.73</v>
      </c>
      <c r="AB43" s="64">
        <v>0</v>
      </c>
      <c r="AC43" s="64">
        <v>0</v>
      </c>
      <c r="AD43" s="64">
        <v>0</v>
      </c>
      <c r="AE43" s="71">
        <f t="shared" si="7"/>
        <v>0</v>
      </c>
      <c r="AF43" s="64">
        <v>0</v>
      </c>
      <c r="AG43" s="64">
        <v>0</v>
      </c>
      <c r="AH43" s="64">
        <v>0</v>
      </c>
      <c r="AI43" s="71">
        <f t="shared" si="8"/>
        <v>0</v>
      </c>
      <c r="AJ43" s="71">
        <f t="shared" si="9"/>
        <v>118.13</v>
      </c>
      <c r="AK43" s="72">
        <f t="shared" si="10"/>
        <v>3383.84</v>
      </c>
      <c r="AL43" s="66"/>
      <c r="AN43" s="68"/>
      <c r="AO43" s="68"/>
    </row>
    <row r="44" spans="1:41" ht="12.75">
      <c r="A44" s="21" t="s">
        <v>125</v>
      </c>
      <c r="B44" s="28" t="s">
        <v>126</v>
      </c>
      <c r="C44" s="22">
        <v>332877.26</v>
      </c>
      <c r="D44" s="22">
        <v>342788.85</v>
      </c>
      <c r="E44" s="22">
        <v>357697.6</v>
      </c>
      <c r="F44" s="23">
        <f t="shared" si="0"/>
        <v>1033363.71</v>
      </c>
      <c r="G44" s="22">
        <v>373034.95</v>
      </c>
      <c r="H44" s="22">
        <v>353892.88</v>
      </c>
      <c r="I44" s="22">
        <v>372056.53</v>
      </c>
      <c r="J44" s="23">
        <f t="shared" si="1"/>
        <v>1098984.36</v>
      </c>
      <c r="K44" s="22">
        <v>386576.91</v>
      </c>
      <c r="L44" s="22">
        <v>383129.36</v>
      </c>
      <c r="M44" s="22">
        <v>385582.39</v>
      </c>
      <c r="N44" s="23">
        <f t="shared" si="2"/>
        <v>1155288.66</v>
      </c>
      <c r="O44" s="22">
        <v>430282.42</v>
      </c>
      <c r="P44" s="22">
        <v>447449.75</v>
      </c>
      <c r="Q44" s="22">
        <v>405402.35</v>
      </c>
      <c r="R44" s="23">
        <f t="shared" si="3"/>
        <v>1283134.52</v>
      </c>
      <c r="S44" s="23">
        <f t="shared" si="4"/>
        <v>4570771.25</v>
      </c>
      <c r="T44" s="22">
        <v>4611.84</v>
      </c>
      <c r="U44" s="22">
        <v>4176.86</v>
      </c>
      <c r="V44" s="22">
        <v>4468.88</v>
      </c>
      <c r="W44" s="23">
        <f t="shared" si="5"/>
        <v>13257.58</v>
      </c>
      <c r="X44" s="22">
        <v>4934.63</v>
      </c>
      <c r="Y44" s="24">
        <v>4584.02</v>
      </c>
      <c r="Z44" s="24">
        <v>5059.57</v>
      </c>
      <c r="AA44" s="23">
        <f t="shared" si="6"/>
        <v>14578.22</v>
      </c>
      <c r="AB44" s="22">
        <v>4968.43</v>
      </c>
      <c r="AC44" s="22">
        <v>6191.03</v>
      </c>
      <c r="AD44" s="22">
        <v>5653.57</v>
      </c>
      <c r="AE44" s="23">
        <f t="shared" si="7"/>
        <v>16813.03</v>
      </c>
      <c r="AF44" s="22">
        <v>5795.89</v>
      </c>
      <c r="AG44" s="22">
        <v>7297.88</v>
      </c>
      <c r="AH44" s="22">
        <v>5929.280000000001</v>
      </c>
      <c r="AI44" s="23">
        <f t="shared" si="8"/>
        <v>19023.05</v>
      </c>
      <c r="AJ44" s="23">
        <f t="shared" si="9"/>
        <v>63671.88</v>
      </c>
      <c r="AK44" s="25">
        <f t="shared" si="10"/>
        <v>4634443.13</v>
      </c>
      <c r="AL44" s="26"/>
      <c r="AN44" s="27"/>
      <c r="AO44" s="27"/>
    </row>
    <row r="45" spans="1:41" ht="12.75">
      <c r="A45" s="21" t="s">
        <v>127</v>
      </c>
      <c r="B45" s="28" t="s">
        <v>128</v>
      </c>
      <c r="C45" s="22">
        <v>14853.28</v>
      </c>
      <c r="D45" s="22">
        <v>17259.13</v>
      </c>
      <c r="E45" s="22">
        <v>19070.37</v>
      </c>
      <c r="F45" s="23">
        <f t="shared" si="0"/>
        <v>51182.78</v>
      </c>
      <c r="G45" s="22">
        <v>15439.06</v>
      </c>
      <c r="H45" s="22">
        <v>13644.53</v>
      </c>
      <c r="I45" s="22">
        <v>13527.77</v>
      </c>
      <c r="J45" s="23">
        <f t="shared" si="1"/>
        <v>42611.36</v>
      </c>
      <c r="K45" s="22">
        <v>13115.5</v>
      </c>
      <c r="L45" s="22">
        <v>14980.73</v>
      </c>
      <c r="M45" s="22">
        <v>15469.89</v>
      </c>
      <c r="N45" s="23">
        <f t="shared" si="2"/>
        <v>43566.12</v>
      </c>
      <c r="O45" s="22">
        <v>16623.45</v>
      </c>
      <c r="P45" s="22">
        <v>17170.97</v>
      </c>
      <c r="Q45" s="22">
        <v>17463.5</v>
      </c>
      <c r="R45" s="23">
        <f t="shared" si="3"/>
        <v>51257.92</v>
      </c>
      <c r="S45" s="23">
        <f t="shared" si="4"/>
        <v>188618.18</v>
      </c>
      <c r="T45" s="22">
        <v>601.9</v>
      </c>
      <c r="U45" s="22">
        <v>429.58</v>
      </c>
      <c r="V45" s="22">
        <v>830.58</v>
      </c>
      <c r="W45" s="23">
        <f t="shared" si="5"/>
        <v>1862.06</v>
      </c>
      <c r="X45" s="22">
        <v>451.44</v>
      </c>
      <c r="Y45" s="24">
        <v>580.84</v>
      </c>
      <c r="Z45" s="24">
        <v>681.02</v>
      </c>
      <c r="AA45" s="23">
        <f t="shared" si="6"/>
        <v>1713.3</v>
      </c>
      <c r="AB45" s="22">
        <v>664.96</v>
      </c>
      <c r="AC45" s="22">
        <v>809.69</v>
      </c>
      <c r="AD45" s="22">
        <v>594.93</v>
      </c>
      <c r="AE45" s="23">
        <f t="shared" si="7"/>
        <v>2069.58</v>
      </c>
      <c r="AF45" s="22">
        <v>564.17</v>
      </c>
      <c r="AG45" s="22">
        <v>740.11</v>
      </c>
      <c r="AH45" s="22">
        <v>610.95</v>
      </c>
      <c r="AI45" s="23">
        <f t="shared" si="8"/>
        <v>1915.23</v>
      </c>
      <c r="AJ45" s="23">
        <f t="shared" si="9"/>
        <v>7560.17</v>
      </c>
      <c r="AK45" s="25">
        <f t="shared" si="10"/>
        <v>196178.35</v>
      </c>
      <c r="AL45" s="26"/>
      <c r="AN45" s="27"/>
      <c r="AO45" s="27"/>
    </row>
    <row r="46" spans="1:41" ht="12.75">
      <c r="A46" s="21" t="s">
        <v>129</v>
      </c>
      <c r="B46" s="28" t="s">
        <v>130</v>
      </c>
      <c r="C46" s="22">
        <v>52675.44</v>
      </c>
      <c r="D46" s="22">
        <v>48427.15</v>
      </c>
      <c r="E46" s="22">
        <v>49591.82</v>
      </c>
      <c r="F46" s="23">
        <f t="shared" si="0"/>
        <v>150694.41</v>
      </c>
      <c r="G46" s="22">
        <v>50038.77</v>
      </c>
      <c r="H46" s="22">
        <v>61641.91</v>
      </c>
      <c r="I46" s="22">
        <v>50305.06</v>
      </c>
      <c r="J46" s="23">
        <f t="shared" si="1"/>
        <v>161985.74</v>
      </c>
      <c r="K46" s="22">
        <v>49817.01</v>
      </c>
      <c r="L46" s="22">
        <v>46537.66</v>
      </c>
      <c r="M46" s="22">
        <v>48861.69</v>
      </c>
      <c r="N46" s="23">
        <f t="shared" si="2"/>
        <v>145216.36</v>
      </c>
      <c r="O46" s="22">
        <v>52953.29</v>
      </c>
      <c r="P46" s="22">
        <v>52402.14</v>
      </c>
      <c r="Q46" s="22">
        <v>47657.65</v>
      </c>
      <c r="R46" s="23">
        <f t="shared" si="3"/>
        <v>153013.08</v>
      </c>
      <c r="S46" s="23">
        <f t="shared" si="4"/>
        <v>610909.59</v>
      </c>
      <c r="T46" s="22">
        <v>1246.11</v>
      </c>
      <c r="U46" s="22">
        <v>482.03</v>
      </c>
      <c r="V46" s="22">
        <v>706.81</v>
      </c>
      <c r="W46" s="23">
        <f t="shared" si="5"/>
        <v>2434.95</v>
      </c>
      <c r="X46" s="22">
        <v>1118.44</v>
      </c>
      <c r="Y46" s="24">
        <v>772.04</v>
      </c>
      <c r="Z46" s="24">
        <v>566.66</v>
      </c>
      <c r="AA46" s="23">
        <f t="shared" si="6"/>
        <v>2457.14</v>
      </c>
      <c r="AB46" s="22">
        <v>406.22</v>
      </c>
      <c r="AC46" s="22">
        <v>877.52</v>
      </c>
      <c r="AD46" s="22">
        <v>327.6</v>
      </c>
      <c r="AE46" s="23">
        <f t="shared" si="7"/>
        <v>1611.34</v>
      </c>
      <c r="AF46" s="22">
        <v>785.99</v>
      </c>
      <c r="AG46" s="22">
        <v>521.86</v>
      </c>
      <c r="AH46" s="22">
        <v>747.15</v>
      </c>
      <c r="AI46" s="23">
        <f t="shared" si="8"/>
        <v>2055</v>
      </c>
      <c r="AJ46" s="23">
        <f t="shared" si="9"/>
        <v>8558.43</v>
      </c>
      <c r="AK46" s="25">
        <f t="shared" si="10"/>
        <v>619468.02</v>
      </c>
      <c r="AL46" s="26"/>
      <c r="AN46" s="27"/>
      <c r="AO46" s="27"/>
    </row>
    <row r="47" spans="1:41" ht="12.75">
      <c r="A47" s="21" t="s">
        <v>131</v>
      </c>
      <c r="B47" s="28" t="s">
        <v>132</v>
      </c>
      <c r="C47" s="22">
        <v>147326.54</v>
      </c>
      <c r="D47" s="22">
        <v>157620.77</v>
      </c>
      <c r="E47" s="22">
        <v>174620.01</v>
      </c>
      <c r="F47" s="23">
        <f t="shared" si="0"/>
        <v>479567.32</v>
      </c>
      <c r="G47" s="22">
        <v>147837.4</v>
      </c>
      <c r="H47" s="22">
        <v>156540.49</v>
      </c>
      <c r="I47" s="22">
        <v>155257.24</v>
      </c>
      <c r="J47" s="23">
        <f t="shared" si="1"/>
        <v>459635.13</v>
      </c>
      <c r="K47" s="22">
        <v>135263.14</v>
      </c>
      <c r="L47" s="22">
        <v>143107.6</v>
      </c>
      <c r="M47" s="22">
        <v>167229.21</v>
      </c>
      <c r="N47" s="23">
        <f t="shared" si="2"/>
        <v>445599.95</v>
      </c>
      <c r="O47" s="22">
        <v>164915.19</v>
      </c>
      <c r="P47" s="22">
        <v>161197.83</v>
      </c>
      <c r="Q47" s="22">
        <v>165905.28</v>
      </c>
      <c r="R47" s="23">
        <f t="shared" si="3"/>
        <v>492018.3</v>
      </c>
      <c r="S47" s="23">
        <f t="shared" si="4"/>
        <v>1876820.7</v>
      </c>
      <c r="T47" s="22">
        <v>8464.15</v>
      </c>
      <c r="U47" s="22">
        <v>8457.29</v>
      </c>
      <c r="V47" s="22">
        <v>8564.29</v>
      </c>
      <c r="W47" s="23">
        <f t="shared" si="5"/>
        <v>25485.73</v>
      </c>
      <c r="X47" s="22">
        <v>7239.36</v>
      </c>
      <c r="Y47" s="24">
        <v>9434.22</v>
      </c>
      <c r="Z47" s="24">
        <v>7600.35</v>
      </c>
      <c r="AA47" s="23">
        <f t="shared" si="6"/>
        <v>24273.93</v>
      </c>
      <c r="AB47" s="22">
        <v>7316.69</v>
      </c>
      <c r="AC47" s="22">
        <v>7733.23</v>
      </c>
      <c r="AD47" s="22">
        <v>7380.97</v>
      </c>
      <c r="AE47" s="23">
        <f t="shared" si="7"/>
        <v>22430.89</v>
      </c>
      <c r="AF47" s="22">
        <v>7840.12</v>
      </c>
      <c r="AG47" s="22">
        <v>8258.130000000001</v>
      </c>
      <c r="AH47" s="22">
        <v>7482.91</v>
      </c>
      <c r="AI47" s="23">
        <f t="shared" si="8"/>
        <v>23581.16</v>
      </c>
      <c r="AJ47" s="23">
        <f t="shared" si="9"/>
        <v>95771.71</v>
      </c>
      <c r="AK47" s="25">
        <f t="shared" si="10"/>
        <v>1972592.41</v>
      </c>
      <c r="AL47" s="26"/>
      <c r="AN47" s="27"/>
      <c r="AO47" s="27"/>
    </row>
    <row r="48" spans="1:41" ht="12.75">
      <c r="A48" s="21" t="s">
        <v>133</v>
      </c>
      <c r="B48" s="28" t="s">
        <v>134</v>
      </c>
      <c r="C48" s="22">
        <v>63418.99</v>
      </c>
      <c r="D48" s="22">
        <v>61603.07</v>
      </c>
      <c r="E48" s="22">
        <v>70492.16</v>
      </c>
      <c r="F48" s="23">
        <f t="shared" si="0"/>
        <v>195514.22</v>
      </c>
      <c r="G48" s="22">
        <v>58894.68</v>
      </c>
      <c r="H48" s="22">
        <v>59546.69</v>
      </c>
      <c r="I48" s="22">
        <v>55719.25</v>
      </c>
      <c r="J48" s="23">
        <f t="shared" si="1"/>
        <v>174160.62</v>
      </c>
      <c r="K48" s="22">
        <v>59563</v>
      </c>
      <c r="L48" s="22">
        <v>52328.76</v>
      </c>
      <c r="M48" s="22">
        <v>53775.75</v>
      </c>
      <c r="N48" s="23">
        <f t="shared" si="2"/>
        <v>165667.51</v>
      </c>
      <c r="O48" s="22">
        <v>57968.18</v>
      </c>
      <c r="P48" s="22">
        <v>61552.28</v>
      </c>
      <c r="Q48" s="22">
        <v>54287.54</v>
      </c>
      <c r="R48" s="23">
        <f t="shared" si="3"/>
        <v>173808</v>
      </c>
      <c r="S48" s="23">
        <f t="shared" si="4"/>
        <v>709150.35</v>
      </c>
      <c r="T48" s="22">
        <v>1055.02</v>
      </c>
      <c r="U48" s="22">
        <v>994.64</v>
      </c>
      <c r="V48" s="22">
        <v>982.62</v>
      </c>
      <c r="W48" s="23">
        <f t="shared" si="5"/>
        <v>3032.28</v>
      </c>
      <c r="X48" s="22">
        <v>1035.12</v>
      </c>
      <c r="Y48" s="24">
        <v>1240.49</v>
      </c>
      <c r="Z48" s="24">
        <v>1035.78</v>
      </c>
      <c r="AA48" s="23">
        <f t="shared" si="6"/>
        <v>3311.39</v>
      </c>
      <c r="AB48" s="22">
        <v>1509.64</v>
      </c>
      <c r="AC48" s="22">
        <v>743.33</v>
      </c>
      <c r="AD48" s="22">
        <v>1089.07</v>
      </c>
      <c r="AE48" s="23">
        <f t="shared" si="7"/>
        <v>3342.04</v>
      </c>
      <c r="AF48" s="22">
        <v>1185.91</v>
      </c>
      <c r="AG48" s="22">
        <v>1640.89</v>
      </c>
      <c r="AH48" s="22">
        <v>1241.96</v>
      </c>
      <c r="AI48" s="23">
        <f t="shared" si="8"/>
        <v>4068.76</v>
      </c>
      <c r="AJ48" s="23">
        <f t="shared" si="9"/>
        <v>13754.47</v>
      </c>
      <c r="AK48" s="25">
        <f t="shared" si="10"/>
        <v>722904.82</v>
      </c>
      <c r="AL48" s="26"/>
      <c r="AN48" s="27"/>
      <c r="AO48" s="27"/>
    </row>
    <row r="49" spans="1:41" ht="12.75">
      <c r="A49" s="21" t="s">
        <v>135</v>
      </c>
      <c r="B49" s="28" t="s">
        <v>136</v>
      </c>
      <c r="C49" s="22">
        <v>56615.36</v>
      </c>
      <c r="D49" s="22">
        <v>59254.8</v>
      </c>
      <c r="E49" s="22">
        <v>63968.36</v>
      </c>
      <c r="F49" s="23">
        <f t="shared" si="0"/>
        <v>179838.52</v>
      </c>
      <c r="G49" s="22">
        <v>49273.17</v>
      </c>
      <c r="H49" s="22">
        <v>53913.13</v>
      </c>
      <c r="I49" s="22">
        <v>53374.08</v>
      </c>
      <c r="J49" s="23">
        <f t="shared" si="1"/>
        <v>156560.38</v>
      </c>
      <c r="K49" s="22">
        <v>48856.14</v>
      </c>
      <c r="L49" s="22">
        <v>49801.22</v>
      </c>
      <c r="M49" s="22">
        <v>54678.8</v>
      </c>
      <c r="N49" s="23">
        <f t="shared" si="2"/>
        <v>153336.16</v>
      </c>
      <c r="O49" s="22">
        <v>56103.59</v>
      </c>
      <c r="P49" s="22">
        <v>56157.32</v>
      </c>
      <c r="Q49" s="22">
        <v>57463.34</v>
      </c>
      <c r="R49" s="23">
        <f t="shared" si="3"/>
        <v>169724.25</v>
      </c>
      <c r="S49" s="23">
        <f t="shared" si="4"/>
        <v>659459.31</v>
      </c>
      <c r="T49" s="22">
        <v>2445.74</v>
      </c>
      <c r="U49" s="22">
        <v>2333.97</v>
      </c>
      <c r="V49" s="22">
        <v>1857</v>
      </c>
      <c r="W49" s="23">
        <f t="shared" si="5"/>
        <v>6636.71</v>
      </c>
      <c r="X49" s="22">
        <v>1709.39</v>
      </c>
      <c r="Y49" s="24">
        <v>2306.4</v>
      </c>
      <c r="Z49" s="24">
        <v>1933.35</v>
      </c>
      <c r="AA49" s="23">
        <f t="shared" si="6"/>
        <v>5949.14</v>
      </c>
      <c r="AB49" s="22">
        <v>2069.52</v>
      </c>
      <c r="AC49" s="22">
        <v>1892.5</v>
      </c>
      <c r="AD49" s="22">
        <v>2019.23</v>
      </c>
      <c r="AE49" s="23">
        <f t="shared" si="7"/>
        <v>5981.25</v>
      </c>
      <c r="AF49" s="22">
        <v>2333.16</v>
      </c>
      <c r="AG49" s="22">
        <v>2783.38</v>
      </c>
      <c r="AH49" s="22">
        <v>2400.38</v>
      </c>
      <c r="AI49" s="23">
        <f t="shared" si="8"/>
        <v>7516.92</v>
      </c>
      <c r="AJ49" s="23">
        <f t="shared" si="9"/>
        <v>26084.02</v>
      </c>
      <c r="AK49" s="25">
        <f t="shared" si="10"/>
        <v>685543.33</v>
      </c>
      <c r="AL49" s="26"/>
      <c r="AN49" s="27"/>
      <c r="AO49" s="27"/>
    </row>
    <row r="50" spans="1:41" ht="12.75">
      <c r="A50" s="21" t="s">
        <v>137</v>
      </c>
      <c r="B50" s="28" t="s">
        <v>138</v>
      </c>
      <c r="C50" s="22">
        <v>78607.16</v>
      </c>
      <c r="D50" s="22">
        <v>75225.09</v>
      </c>
      <c r="E50" s="22">
        <v>87789.53</v>
      </c>
      <c r="F50" s="23">
        <f t="shared" si="0"/>
        <v>241621.78</v>
      </c>
      <c r="G50" s="22">
        <v>83697.14</v>
      </c>
      <c r="H50" s="22">
        <v>79187.94</v>
      </c>
      <c r="I50" s="22">
        <v>72265.96</v>
      </c>
      <c r="J50" s="23">
        <f t="shared" si="1"/>
        <v>235151.04</v>
      </c>
      <c r="K50" s="22">
        <v>79341.17</v>
      </c>
      <c r="L50" s="22">
        <v>74109.16</v>
      </c>
      <c r="M50" s="22">
        <v>79513.75</v>
      </c>
      <c r="N50" s="23">
        <f t="shared" si="2"/>
        <v>232964.08</v>
      </c>
      <c r="O50" s="22">
        <v>87011.57</v>
      </c>
      <c r="P50" s="22">
        <v>87376.32</v>
      </c>
      <c r="Q50" s="22">
        <v>80857.29</v>
      </c>
      <c r="R50" s="23">
        <f t="shared" si="3"/>
        <v>255245.18</v>
      </c>
      <c r="S50" s="23">
        <f t="shared" si="4"/>
        <v>964982.08</v>
      </c>
      <c r="T50" s="22">
        <v>1887.82</v>
      </c>
      <c r="U50" s="22">
        <v>1827.78</v>
      </c>
      <c r="V50" s="22">
        <v>1898.89</v>
      </c>
      <c r="W50" s="23">
        <f t="shared" si="5"/>
        <v>5614.49</v>
      </c>
      <c r="X50" s="22">
        <v>1715.65</v>
      </c>
      <c r="Y50" s="24">
        <v>1809.5</v>
      </c>
      <c r="Z50" s="24">
        <v>1897.51</v>
      </c>
      <c r="AA50" s="23">
        <f t="shared" si="6"/>
        <v>5422.66</v>
      </c>
      <c r="AB50" s="22">
        <v>1932.11</v>
      </c>
      <c r="AC50" s="22">
        <v>1757.64</v>
      </c>
      <c r="AD50" s="22">
        <v>1644.53</v>
      </c>
      <c r="AE50" s="23">
        <f t="shared" si="7"/>
        <v>5334.28</v>
      </c>
      <c r="AF50" s="22">
        <v>2034.8</v>
      </c>
      <c r="AG50" s="22">
        <v>1904.54</v>
      </c>
      <c r="AH50" s="22">
        <v>1817.81</v>
      </c>
      <c r="AI50" s="23">
        <f t="shared" si="8"/>
        <v>5757.15</v>
      </c>
      <c r="AJ50" s="23">
        <f t="shared" si="9"/>
        <v>22128.58</v>
      </c>
      <c r="AK50" s="25">
        <f t="shared" si="10"/>
        <v>987110.66</v>
      </c>
      <c r="AL50" s="26"/>
      <c r="AN50" s="27"/>
      <c r="AO50" s="27"/>
    </row>
    <row r="51" spans="1:41" ht="12.75">
      <c r="A51" s="21" t="s">
        <v>139</v>
      </c>
      <c r="B51" s="28" t="s">
        <v>140</v>
      </c>
      <c r="C51" s="22">
        <v>27760.06</v>
      </c>
      <c r="D51" s="22">
        <v>30499.51</v>
      </c>
      <c r="E51" s="22">
        <v>33288.37</v>
      </c>
      <c r="F51" s="23">
        <f t="shared" si="0"/>
        <v>91547.94</v>
      </c>
      <c r="G51" s="22">
        <v>30356.17</v>
      </c>
      <c r="H51" s="22">
        <v>27577.38</v>
      </c>
      <c r="I51" s="22">
        <v>29253.99</v>
      </c>
      <c r="J51" s="23">
        <f t="shared" si="1"/>
        <v>87187.54</v>
      </c>
      <c r="K51" s="22">
        <v>28659.34</v>
      </c>
      <c r="L51" s="22">
        <v>28345.09</v>
      </c>
      <c r="M51" s="22">
        <v>32148.47</v>
      </c>
      <c r="N51" s="23">
        <f t="shared" si="2"/>
        <v>89152.9</v>
      </c>
      <c r="O51" s="22">
        <v>33769.55</v>
      </c>
      <c r="P51" s="22">
        <v>34807.88</v>
      </c>
      <c r="Q51" s="22">
        <v>32850.21</v>
      </c>
      <c r="R51" s="23">
        <f t="shared" si="3"/>
        <v>101427.64</v>
      </c>
      <c r="S51" s="23">
        <f t="shared" si="4"/>
        <v>369316.02</v>
      </c>
      <c r="T51" s="22">
        <v>1966.03</v>
      </c>
      <c r="U51" s="22">
        <v>1930.91</v>
      </c>
      <c r="V51" s="22">
        <v>1729.76</v>
      </c>
      <c r="W51" s="23">
        <f t="shared" si="5"/>
        <v>5626.7</v>
      </c>
      <c r="X51" s="22">
        <v>1636.19</v>
      </c>
      <c r="Y51" s="24">
        <v>1490.26</v>
      </c>
      <c r="Z51" s="24">
        <v>2078.07</v>
      </c>
      <c r="AA51" s="23">
        <f t="shared" si="6"/>
        <v>5204.52</v>
      </c>
      <c r="AB51" s="22">
        <v>2009.04</v>
      </c>
      <c r="AC51" s="22">
        <v>2100.37</v>
      </c>
      <c r="AD51" s="22">
        <v>2060.07</v>
      </c>
      <c r="AE51" s="23">
        <f t="shared" si="7"/>
        <v>6169.48</v>
      </c>
      <c r="AF51" s="22">
        <v>1798.67</v>
      </c>
      <c r="AG51" s="22">
        <v>2157.5</v>
      </c>
      <c r="AH51" s="22">
        <v>1700.76</v>
      </c>
      <c r="AI51" s="23">
        <f t="shared" si="8"/>
        <v>5656.93</v>
      </c>
      <c r="AJ51" s="23">
        <f t="shared" si="9"/>
        <v>22657.63</v>
      </c>
      <c r="AK51" s="25">
        <f t="shared" si="10"/>
        <v>391973.65</v>
      </c>
      <c r="AL51" s="26"/>
      <c r="AN51" s="27"/>
      <c r="AO51" s="27"/>
    </row>
    <row r="52" spans="1:41" ht="12.75">
      <c r="A52" s="21" t="s">
        <v>141</v>
      </c>
      <c r="B52" s="28" t="s">
        <v>142</v>
      </c>
      <c r="C52" s="22">
        <v>15360.08</v>
      </c>
      <c r="D52" s="22">
        <v>22398.11</v>
      </c>
      <c r="E52" s="22">
        <v>21146.86</v>
      </c>
      <c r="F52" s="23">
        <f t="shared" si="0"/>
        <v>58905.05</v>
      </c>
      <c r="G52" s="22">
        <v>14456.86</v>
      </c>
      <c r="H52" s="22">
        <v>2537.81</v>
      </c>
      <c r="I52" s="22">
        <v>221.43</v>
      </c>
      <c r="J52" s="23">
        <f t="shared" si="1"/>
        <v>17216.1</v>
      </c>
      <c r="K52" s="22">
        <v>0</v>
      </c>
      <c r="L52" s="22">
        <v>0</v>
      </c>
      <c r="M52" s="22">
        <v>0</v>
      </c>
      <c r="N52" s="23">
        <f t="shared" si="2"/>
        <v>0</v>
      </c>
      <c r="O52" s="22">
        <v>0</v>
      </c>
      <c r="P52" s="22">
        <v>0</v>
      </c>
      <c r="Q52" s="22">
        <v>0</v>
      </c>
      <c r="R52" s="23">
        <f t="shared" si="3"/>
        <v>0</v>
      </c>
      <c r="S52" s="23">
        <f t="shared" si="4"/>
        <v>76121.15</v>
      </c>
      <c r="T52" s="22">
        <v>2002.08</v>
      </c>
      <c r="U52" s="22">
        <v>2468.59</v>
      </c>
      <c r="V52" s="22">
        <v>2023.84</v>
      </c>
      <c r="W52" s="23">
        <f t="shared" si="5"/>
        <v>6494.51</v>
      </c>
      <c r="X52" s="22">
        <v>1311.16</v>
      </c>
      <c r="Y52" s="24">
        <v>239.27</v>
      </c>
      <c r="Z52" s="24">
        <v>48.72</v>
      </c>
      <c r="AA52" s="23">
        <f t="shared" si="6"/>
        <v>1599.15</v>
      </c>
      <c r="AB52" s="22">
        <v>0</v>
      </c>
      <c r="AC52" s="22">
        <v>0</v>
      </c>
      <c r="AD52" s="22">
        <v>0</v>
      </c>
      <c r="AE52" s="23">
        <f t="shared" si="7"/>
        <v>0</v>
      </c>
      <c r="AF52" s="22">
        <v>0</v>
      </c>
      <c r="AG52" s="22">
        <v>0</v>
      </c>
      <c r="AH52" s="22">
        <v>0</v>
      </c>
      <c r="AI52" s="23">
        <f t="shared" si="8"/>
        <v>0</v>
      </c>
      <c r="AJ52" s="23">
        <f t="shared" si="9"/>
        <v>8093.66</v>
      </c>
      <c r="AK52" s="25">
        <f t="shared" si="10"/>
        <v>84214.81</v>
      </c>
      <c r="AL52" s="26"/>
      <c r="AN52" s="27"/>
      <c r="AO52" s="27"/>
    </row>
    <row r="53" spans="1:41" ht="12.75">
      <c r="A53" s="21" t="s">
        <v>143</v>
      </c>
      <c r="B53" s="28" t="s">
        <v>144</v>
      </c>
      <c r="C53" s="22">
        <v>15130.29</v>
      </c>
      <c r="D53" s="22">
        <v>16262.68</v>
      </c>
      <c r="E53" s="22">
        <v>19382.6</v>
      </c>
      <c r="F53" s="23">
        <f t="shared" si="0"/>
        <v>50775.57</v>
      </c>
      <c r="G53" s="22">
        <v>16521.12</v>
      </c>
      <c r="H53" s="22">
        <v>15949.16</v>
      </c>
      <c r="I53" s="22">
        <v>16288.46</v>
      </c>
      <c r="J53" s="23">
        <f t="shared" si="1"/>
        <v>48758.74</v>
      </c>
      <c r="K53" s="22">
        <v>15750.93</v>
      </c>
      <c r="L53" s="22">
        <v>17853.6</v>
      </c>
      <c r="M53" s="22">
        <v>16544.53</v>
      </c>
      <c r="N53" s="23">
        <f t="shared" si="2"/>
        <v>50149.06</v>
      </c>
      <c r="O53" s="22">
        <v>14874.81</v>
      </c>
      <c r="P53" s="22">
        <v>16597.69</v>
      </c>
      <c r="Q53" s="22">
        <v>18550.81</v>
      </c>
      <c r="R53" s="23">
        <f t="shared" si="3"/>
        <v>50023.31</v>
      </c>
      <c r="S53" s="23">
        <f t="shared" si="4"/>
        <v>199706.68</v>
      </c>
      <c r="T53" s="22">
        <v>194.79</v>
      </c>
      <c r="U53" s="22">
        <v>292.79</v>
      </c>
      <c r="V53" s="22">
        <v>200.71</v>
      </c>
      <c r="W53" s="23">
        <f t="shared" si="5"/>
        <v>688.29</v>
      </c>
      <c r="X53" s="22">
        <v>276.24</v>
      </c>
      <c r="Y53" s="24">
        <v>262.14</v>
      </c>
      <c r="Z53" s="24">
        <v>248.02</v>
      </c>
      <c r="AA53" s="23">
        <f t="shared" si="6"/>
        <v>786.4</v>
      </c>
      <c r="AB53" s="22">
        <v>300.79</v>
      </c>
      <c r="AC53" s="22">
        <v>348.74</v>
      </c>
      <c r="AD53" s="22">
        <v>209.59</v>
      </c>
      <c r="AE53" s="23">
        <f t="shared" si="7"/>
        <v>859.12</v>
      </c>
      <c r="AF53" s="22">
        <v>168.37</v>
      </c>
      <c r="AG53" s="22">
        <v>200.79999999999998</v>
      </c>
      <c r="AH53" s="22">
        <v>309.90999999999997</v>
      </c>
      <c r="AI53" s="23">
        <f t="shared" si="8"/>
        <v>679.08</v>
      </c>
      <c r="AJ53" s="23">
        <f t="shared" si="9"/>
        <v>3012.89</v>
      </c>
      <c r="AK53" s="25">
        <f t="shared" si="10"/>
        <v>202719.57</v>
      </c>
      <c r="AL53" s="26"/>
      <c r="AN53" s="27"/>
      <c r="AO53" s="27"/>
    </row>
    <row r="54" spans="1:41" ht="12.75">
      <c r="A54" s="21" t="s">
        <v>145</v>
      </c>
      <c r="B54" s="32" t="s">
        <v>146</v>
      </c>
      <c r="C54" s="22">
        <v>18783.75</v>
      </c>
      <c r="D54" s="22">
        <v>18777.42</v>
      </c>
      <c r="E54" s="22">
        <v>24936.1</v>
      </c>
      <c r="F54" s="23">
        <f t="shared" si="0"/>
        <v>62497.27</v>
      </c>
      <c r="G54" s="22">
        <v>16652.18</v>
      </c>
      <c r="H54" s="22">
        <v>19050.43</v>
      </c>
      <c r="I54" s="22">
        <v>19368.2</v>
      </c>
      <c r="J54" s="23">
        <f t="shared" si="1"/>
        <v>55070.81</v>
      </c>
      <c r="K54" s="22">
        <v>16189.84</v>
      </c>
      <c r="L54" s="22">
        <v>17049.95</v>
      </c>
      <c r="M54" s="22">
        <v>20858.52</v>
      </c>
      <c r="N54" s="23">
        <f t="shared" si="2"/>
        <v>54098.31</v>
      </c>
      <c r="O54" s="22">
        <v>21239.36</v>
      </c>
      <c r="P54" s="22">
        <v>20555.82</v>
      </c>
      <c r="Q54" s="22">
        <v>19455.43</v>
      </c>
      <c r="R54" s="23">
        <f t="shared" si="3"/>
        <v>61250.61</v>
      </c>
      <c r="S54" s="23">
        <f t="shared" si="4"/>
        <v>232917</v>
      </c>
      <c r="T54" s="22">
        <v>273</v>
      </c>
      <c r="U54" s="22">
        <v>289.26</v>
      </c>
      <c r="V54" s="22">
        <v>319.45</v>
      </c>
      <c r="W54" s="23">
        <f t="shared" si="5"/>
        <v>881.71</v>
      </c>
      <c r="X54" s="22">
        <v>138.36</v>
      </c>
      <c r="Y54" s="24">
        <v>238.15</v>
      </c>
      <c r="Z54" s="24">
        <v>211.3</v>
      </c>
      <c r="AA54" s="23">
        <f t="shared" si="6"/>
        <v>587.81</v>
      </c>
      <c r="AB54" s="22">
        <v>211.2</v>
      </c>
      <c r="AC54" s="22">
        <v>240.4</v>
      </c>
      <c r="AD54" s="22">
        <v>343.71</v>
      </c>
      <c r="AE54" s="23">
        <f t="shared" si="7"/>
        <v>795.31</v>
      </c>
      <c r="AF54" s="22">
        <v>232.58</v>
      </c>
      <c r="AG54" s="22">
        <v>214.63</v>
      </c>
      <c r="AH54" s="22">
        <v>275.02</v>
      </c>
      <c r="AI54" s="23">
        <f t="shared" si="8"/>
        <v>722.23</v>
      </c>
      <c r="AJ54" s="23">
        <f t="shared" si="9"/>
        <v>2987.06</v>
      </c>
      <c r="AK54" s="25">
        <f t="shared" si="10"/>
        <v>235904.06</v>
      </c>
      <c r="AL54" s="26"/>
      <c r="AN54" s="27"/>
      <c r="AO54" s="27"/>
    </row>
    <row r="55" spans="1:41" ht="12.75">
      <c r="A55" s="29" t="s">
        <v>147</v>
      </c>
      <c r="B55" s="32" t="s">
        <v>148</v>
      </c>
      <c r="C55" s="22">
        <v>0</v>
      </c>
      <c r="D55" s="22">
        <v>0</v>
      </c>
      <c r="E55" s="22">
        <v>0</v>
      </c>
      <c r="F55" s="23">
        <f t="shared" si="0"/>
        <v>0</v>
      </c>
      <c r="G55" s="22">
        <v>20619.78</v>
      </c>
      <c r="H55" s="22">
        <v>14288.32</v>
      </c>
      <c r="I55" s="22">
        <v>12688.83</v>
      </c>
      <c r="J55" s="23">
        <f t="shared" si="1"/>
        <v>47596.93</v>
      </c>
      <c r="K55" s="22">
        <v>13800.78</v>
      </c>
      <c r="L55" s="22">
        <v>14267.33</v>
      </c>
      <c r="M55" s="22">
        <v>13680.81</v>
      </c>
      <c r="N55" s="23">
        <f t="shared" si="2"/>
        <v>41748.92</v>
      </c>
      <c r="O55" s="22">
        <v>10752.6</v>
      </c>
      <c r="P55" s="22">
        <v>12822.25</v>
      </c>
      <c r="Q55" s="22">
        <v>7965.68</v>
      </c>
      <c r="R55" s="23">
        <f>ROUND(O55+P55+Q55,2)</f>
        <v>31540.53</v>
      </c>
      <c r="S55" s="23">
        <f>ROUND(F55+J55+N55+R55,2)</f>
        <v>120886.38</v>
      </c>
      <c r="T55" s="22">
        <v>0</v>
      </c>
      <c r="U55" s="22">
        <v>0</v>
      </c>
      <c r="V55" s="22">
        <v>0</v>
      </c>
      <c r="W55" s="23">
        <f t="shared" si="5"/>
        <v>0</v>
      </c>
      <c r="X55" s="22">
        <v>770.26</v>
      </c>
      <c r="Y55" s="24">
        <v>335.14</v>
      </c>
      <c r="Z55" s="24">
        <v>441.89</v>
      </c>
      <c r="AA55" s="23">
        <f t="shared" si="6"/>
        <v>1547.29</v>
      </c>
      <c r="AB55" s="22">
        <v>587</v>
      </c>
      <c r="AC55" s="22">
        <v>338.81</v>
      </c>
      <c r="AD55" s="22">
        <v>513.57</v>
      </c>
      <c r="AE55" s="23">
        <f t="shared" si="7"/>
        <v>1439.38</v>
      </c>
      <c r="AF55" s="22">
        <v>213.37</v>
      </c>
      <c r="AG55" s="22">
        <v>261.12</v>
      </c>
      <c r="AH55" s="22">
        <v>234.51</v>
      </c>
      <c r="AI55" s="23">
        <f>ROUND(AF55+AG55+AH55,2)</f>
        <v>709</v>
      </c>
      <c r="AJ55" s="23">
        <f>ROUND(W55+AA55+AE55+AI55,2)</f>
        <v>3695.67</v>
      </c>
      <c r="AK55" s="25">
        <f>ROUND(S55+AJ55,2)</f>
        <v>124582.05</v>
      </c>
      <c r="AL55" s="26"/>
      <c r="AN55" s="27"/>
      <c r="AO55" s="27"/>
    </row>
    <row r="56" spans="1:41" ht="12.75">
      <c r="A56" s="21" t="s">
        <v>149</v>
      </c>
      <c r="B56" s="28" t="s">
        <v>150</v>
      </c>
      <c r="C56" s="22">
        <v>26861.82</v>
      </c>
      <c r="D56" s="22">
        <v>29715.98</v>
      </c>
      <c r="E56" s="22">
        <v>25454.03</v>
      </c>
      <c r="F56" s="23">
        <f t="shared" si="0"/>
        <v>82031.83</v>
      </c>
      <c r="G56" s="22">
        <v>31271.78</v>
      </c>
      <c r="H56" s="22">
        <v>27632.68</v>
      </c>
      <c r="I56" s="22">
        <v>24148.99</v>
      </c>
      <c r="J56" s="23">
        <f t="shared" si="1"/>
        <v>83053.45</v>
      </c>
      <c r="K56" s="22">
        <v>30655.7</v>
      </c>
      <c r="L56" s="22">
        <v>20300.04</v>
      </c>
      <c r="M56" s="22">
        <v>20926.8</v>
      </c>
      <c r="N56" s="23">
        <f t="shared" si="2"/>
        <v>71882.54</v>
      </c>
      <c r="O56" s="22">
        <v>20968.56</v>
      </c>
      <c r="P56" s="22">
        <v>23044.58</v>
      </c>
      <c r="Q56" s="22">
        <v>22858.77</v>
      </c>
      <c r="R56" s="23">
        <f t="shared" si="3"/>
        <v>66871.91</v>
      </c>
      <c r="S56" s="23">
        <f t="shared" si="4"/>
        <v>303839.73</v>
      </c>
      <c r="T56" s="22">
        <v>1103.92</v>
      </c>
      <c r="U56" s="22">
        <v>986.89</v>
      </c>
      <c r="V56" s="22">
        <v>1152.29</v>
      </c>
      <c r="W56" s="23">
        <f t="shared" si="5"/>
        <v>3243.1</v>
      </c>
      <c r="X56" s="22">
        <v>1009.65</v>
      </c>
      <c r="Y56" s="24">
        <v>911.54</v>
      </c>
      <c r="Z56" s="24">
        <v>984.49</v>
      </c>
      <c r="AA56" s="23">
        <f t="shared" si="6"/>
        <v>2905.68</v>
      </c>
      <c r="AB56" s="22">
        <v>1053.42</v>
      </c>
      <c r="AC56" s="22">
        <v>781.43</v>
      </c>
      <c r="AD56" s="22">
        <v>999.89</v>
      </c>
      <c r="AE56" s="23">
        <f t="shared" si="7"/>
        <v>2834.74</v>
      </c>
      <c r="AF56" s="22">
        <v>907.26</v>
      </c>
      <c r="AG56" s="22">
        <v>1047.83</v>
      </c>
      <c r="AH56" s="22">
        <v>820.67</v>
      </c>
      <c r="AI56" s="23">
        <f t="shared" si="8"/>
        <v>2775.76</v>
      </c>
      <c r="AJ56" s="23">
        <f t="shared" si="9"/>
        <v>11759.28</v>
      </c>
      <c r="AK56" s="25">
        <f t="shared" si="10"/>
        <v>315599.01</v>
      </c>
      <c r="AL56" s="26"/>
      <c r="AN56" s="27"/>
      <c r="AO56" s="27"/>
    </row>
    <row r="57" spans="1:41" ht="12.75">
      <c r="A57" s="21" t="s">
        <v>151</v>
      </c>
      <c r="B57" s="36" t="s">
        <v>152</v>
      </c>
      <c r="C57" s="22">
        <v>20063.53</v>
      </c>
      <c r="D57" s="22">
        <v>18618.64</v>
      </c>
      <c r="E57" s="22">
        <v>20923.31</v>
      </c>
      <c r="F57" s="23">
        <f t="shared" si="0"/>
        <v>59605.48</v>
      </c>
      <c r="G57" s="22">
        <v>17748.79</v>
      </c>
      <c r="H57" s="22">
        <v>18145.27</v>
      </c>
      <c r="I57" s="22">
        <v>17026.16</v>
      </c>
      <c r="J57" s="23">
        <f t="shared" si="1"/>
        <v>52920.22</v>
      </c>
      <c r="K57" s="22">
        <v>16841.37</v>
      </c>
      <c r="L57" s="22">
        <v>16060.85</v>
      </c>
      <c r="M57" s="22">
        <v>15609.72</v>
      </c>
      <c r="N57" s="23">
        <f t="shared" si="2"/>
        <v>48511.94</v>
      </c>
      <c r="O57" s="22">
        <v>19303.36</v>
      </c>
      <c r="P57" s="22">
        <v>17164.61</v>
      </c>
      <c r="Q57" s="22">
        <v>19755.66</v>
      </c>
      <c r="R57" s="23">
        <f t="shared" si="3"/>
        <v>56223.63</v>
      </c>
      <c r="S57" s="23">
        <f t="shared" si="4"/>
        <v>217261.27</v>
      </c>
      <c r="T57" s="22">
        <v>364.55</v>
      </c>
      <c r="U57" s="22">
        <v>438.77</v>
      </c>
      <c r="V57" s="22">
        <v>274.57</v>
      </c>
      <c r="W57" s="23">
        <f t="shared" si="5"/>
        <v>1077.89</v>
      </c>
      <c r="X57" s="22">
        <v>216.96</v>
      </c>
      <c r="Y57" s="24">
        <v>317.46</v>
      </c>
      <c r="Z57" s="24">
        <v>376.97</v>
      </c>
      <c r="AA57" s="23">
        <f t="shared" si="6"/>
        <v>911.39</v>
      </c>
      <c r="AB57" s="22">
        <v>449.55</v>
      </c>
      <c r="AC57" s="22">
        <v>364.83</v>
      </c>
      <c r="AD57" s="22">
        <v>353.41</v>
      </c>
      <c r="AE57" s="23">
        <f t="shared" si="7"/>
        <v>1167.79</v>
      </c>
      <c r="AF57" s="22">
        <v>293.83</v>
      </c>
      <c r="AG57" s="22">
        <v>315.03</v>
      </c>
      <c r="AH57" s="22">
        <v>355.67</v>
      </c>
      <c r="AI57" s="23">
        <f t="shared" si="8"/>
        <v>964.53</v>
      </c>
      <c r="AJ57" s="23">
        <f t="shared" si="9"/>
        <v>4121.6</v>
      </c>
      <c r="AK57" s="25">
        <f t="shared" si="10"/>
        <v>221382.87</v>
      </c>
      <c r="AL57" s="26"/>
      <c r="AN57" s="27"/>
      <c r="AO57" s="27"/>
    </row>
    <row r="58" spans="1:41" ht="12.75">
      <c r="A58" s="21" t="s">
        <v>153</v>
      </c>
      <c r="B58" s="36" t="s">
        <v>154</v>
      </c>
      <c r="C58" s="22">
        <v>11084.68</v>
      </c>
      <c r="D58" s="22">
        <v>11401.63</v>
      </c>
      <c r="E58" s="22">
        <v>10736.1</v>
      </c>
      <c r="F58" s="23">
        <f t="shared" si="0"/>
        <v>33222.41</v>
      </c>
      <c r="G58" s="22">
        <v>9706.92</v>
      </c>
      <c r="H58" s="22">
        <v>8472.1</v>
      </c>
      <c r="I58" s="22">
        <v>9159.49</v>
      </c>
      <c r="J58" s="23">
        <f t="shared" si="1"/>
        <v>27338.51</v>
      </c>
      <c r="K58" s="22">
        <v>10716.53</v>
      </c>
      <c r="L58" s="22">
        <v>10567.78</v>
      </c>
      <c r="M58" s="22">
        <v>10848.42</v>
      </c>
      <c r="N58" s="23">
        <f t="shared" si="2"/>
        <v>32132.73</v>
      </c>
      <c r="O58" s="22">
        <v>12491.35</v>
      </c>
      <c r="P58" s="22">
        <v>14495.19</v>
      </c>
      <c r="Q58" s="22">
        <v>12112.88</v>
      </c>
      <c r="R58" s="23">
        <f t="shared" si="3"/>
        <v>39099.42</v>
      </c>
      <c r="S58" s="23">
        <f t="shared" si="4"/>
        <v>131793.07</v>
      </c>
      <c r="T58" s="22">
        <v>344.14</v>
      </c>
      <c r="U58" s="22">
        <v>358.95</v>
      </c>
      <c r="V58" s="22">
        <v>488.57</v>
      </c>
      <c r="W58" s="23">
        <f t="shared" si="5"/>
        <v>1191.66</v>
      </c>
      <c r="X58" s="22">
        <v>334.76</v>
      </c>
      <c r="Y58" s="24">
        <v>450.65</v>
      </c>
      <c r="Z58" s="24">
        <v>309.32</v>
      </c>
      <c r="AA58" s="23">
        <f t="shared" si="6"/>
        <v>1094.73</v>
      </c>
      <c r="AB58" s="22">
        <v>241.02</v>
      </c>
      <c r="AC58" s="22">
        <v>293.7</v>
      </c>
      <c r="AD58" s="22">
        <v>275.65</v>
      </c>
      <c r="AE58" s="23">
        <f t="shared" si="7"/>
        <v>810.37</v>
      </c>
      <c r="AF58" s="22">
        <v>384.51</v>
      </c>
      <c r="AG58" s="22">
        <v>239.66</v>
      </c>
      <c r="AH58" s="22">
        <v>454.69</v>
      </c>
      <c r="AI58" s="23">
        <f t="shared" si="8"/>
        <v>1078.86</v>
      </c>
      <c r="AJ58" s="23">
        <f t="shared" si="9"/>
        <v>4175.62</v>
      </c>
      <c r="AK58" s="25">
        <f t="shared" si="10"/>
        <v>135968.69</v>
      </c>
      <c r="AL58" s="26"/>
      <c r="AN58" s="27"/>
      <c r="AO58" s="27"/>
    </row>
    <row r="59" spans="1:41" ht="12.75">
      <c r="A59" s="21" t="s">
        <v>155</v>
      </c>
      <c r="B59" s="36" t="s">
        <v>156</v>
      </c>
      <c r="C59" s="22">
        <v>6120.79</v>
      </c>
      <c r="D59" s="22">
        <v>6851.87</v>
      </c>
      <c r="E59" s="22">
        <v>7663.31</v>
      </c>
      <c r="F59" s="23">
        <f t="shared" si="0"/>
        <v>20635.97</v>
      </c>
      <c r="G59" s="22">
        <v>7111.74</v>
      </c>
      <c r="H59" s="22">
        <v>6816.9</v>
      </c>
      <c r="I59" s="22">
        <v>6327.48</v>
      </c>
      <c r="J59" s="23">
        <f t="shared" si="1"/>
        <v>20256.12</v>
      </c>
      <c r="K59" s="22">
        <v>6732.69</v>
      </c>
      <c r="L59" s="22">
        <v>6334.17</v>
      </c>
      <c r="M59" s="22">
        <v>6538.57</v>
      </c>
      <c r="N59" s="23">
        <f t="shared" si="2"/>
        <v>19605.43</v>
      </c>
      <c r="O59" s="22">
        <v>5862.21</v>
      </c>
      <c r="P59" s="22">
        <v>6145</v>
      </c>
      <c r="Q59" s="22">
        <v>7144.89</v>
      </c>
      <c r="R59" s="23">
        <f t="shared" si="3"/>
        <v>19152.1</v>
      </c>
      <c r="S59" s="23">
        <f t="shared" si="4"/>
        <v>79649.62</v>
      </c>
      <c r="T59" s="22">
        <v>53.54</v>
      </c>
      <c r="U59" s="22">
        <v>53.54</v>
      </c>
      <c r="V59" s="22">
        <v>24.74</v>
      </c>
      <c r="W59" s="23">
        <f t="shared" si="5"/>
        <v>131.82</v>
      </c>
      <c r="X59" s="22">
        <v>16.58</v>
      </c>
      <c r="Y59" s="24">
        <v>53.85</v>
      </c>
      <c r="Z59" s="24">
        <v>81.89</v>
      </c>
      <c r="AA59" s="23">
        <f t="shared" si="6"/>
        <v>152.32</v>
      </c>
      <c r="AB59" s="22">
        <v>45.65</v>
      </c>
      <c r="AC59" s="22">
        <v>19.06</v>
      </c>
      <c r="AD59" s="22">
        <v>44.56</v>
      </c>
      <c r="AE59" s="23">
        <f t="shared" si="7"/>
        <v>109.27</v>
      </c>
      <c r="AF59" s="22">
        <v>48.37</v>
      </c>
      <c r="AG59" s="22">
        <v>155.57</v>
      </c>
      <c r="AH59" s="22">
        <v>119.17</v>
      </c>
      <c r="AI59" s="23">
        <f t="shared" si="8"/>
        <v>323.11</v>
      </c>
      <c r="AJ59" s="23">
        <f t="shared" si="9"/>
        <v>716.52</v>
      </c>
      <c r="AK59" s="25">
        <f t="shared" si="10"/>
        <v>80366.14</v>
      </c>
      <c r="AL59" s="26"/>
      <c r="AN59" s="27"/>
      <c r="AO59" s="27"/>
    </row>
    <row r="60" spans="1:41" ht="12.75">
      <c r="A60" s="21" t="s">
        <v>157</v>
      </c>
      <c r="B60" s="37" t="s">
        <v>158</v>
      </c>
      <c r="C60" s="22">
        <v>274195.21</v>
      </c>
      <c r="D60" s="22">
        <v>265247.69</v>
      </c>
      <c r="E60" s="22">
        <v>272584.58</v>
      </c>
      <c r="F60" s="23">
        <f t="shared" si="0"/>
        <v>812027.48</v>
      </c>
      <c r="G60" s="22">
        <v>286016.86</v>
      </c>
      <c r="H60" s="22">
        <v>256863.09</v>
      </c>
      <c r="I60" s="22">
        <v>274540.42</v>
      </c>
      <c r="J60" s="23">
        <f t="shared" si="1"/>
        <v>817420.37</v>
      </c>
      <c r="K60" s="22">
        <v>275715.07</v>
      </c>
      <c r="L60" s="22">
        <v>281443.72</v>
      </c>
      <c r="M60" s="22">
        <v>256206.94</v>
      </c>
      <c r="N60" s="23">
        <f t="shared" si="2"/>
        <v>813365.73</v>
      </c>
      <c r="O60" s="22">
        <v>272877.47</v>
      </c>
      <c r="P60" s="22">
        <v>313289.1</v>
      </c>
      <c r="Q60" s="22">
        <v>265394.39</v>
      </c>
      <c r="R60" s="23">
        <f t="shared" si="3"/>
        <v>851560.96</v>
      </c>
      <c r="S60" s="23">
        <f t="shared" si="4"/>
        <v>3294374.54</v>
      </c>
      <c r="T60" s="22">
        <v>5132.46</v>
      </c>
      <c r="U60" s="22">
        <v>4931.89</v>
      </c>
      <c r="V60" s="22">
        <v>4452.15</v>
      </c>
      <c r="W60" s="23">
        <f t="shared" si="5"/>
        <v>14516.5</v>
      </c>
      <c r="X60" s="22">
        <v>5423.77</v>
      </c>
      <c r="Y60" s="24">
        <v>4289.77</v>
      </c>
      <c r="Z60" s="24">
        <v>5010.99</v>
      </c>
      <c r="AA60" s="23">
        <f t="shared" si="6"/>
        <v>14724.53</v>
      </c>
      <c r="AB60" s="22">
        <v>5057.06</v>
      </c>
      <c r="AC60" s="22">
        <v>4687.86</v>
      </c>
      <c r="AD60" s="22">
        <v>4449.32</v>
      </c>
      <c r="AE60" s="23">
        <f t="shared" si="7"/>
        <v>14194.24</v>
      </c>
      <c r="AF60" s="22">
        <v>4297.16</v>
      </c>
      <c r="AG60" s="22">
        <v>4949.13</v>
      </c>
      <c r="AH60" s="22">
        <v>4332.85</v>
      </c>
      <c r="AI60" s="23">
        <f t="shared" si="8"/>
        <v>13579.14</v>
      </c>
      <c r="AJ60" s="23">
        <f t="shared" si="9"/>
        <v>57014.41</v>
      </c>
      <c r="AK60" s="25">
        <f t="shared" si="10"/>
        <v>3351388.95</v>
      </c>
      <c r="AL60" s="26"/>
      <c r="AN60" s="27"/>
      <c r="AO60" s="27"/>
    </row>
    <row r="61" spans="1:41" ht="12.75">
      <c r="A61" s="21" t="s">
        <v>159</v>
      </c>
      <c r="B61" s="38" t="s">
        <v>160</v>
      </c>
      <c r="C61" s="22">
        <v>31961.48</v>
      </c>
      <c r="D61" s="22">
        <v>37169.88</v>
      </c>
      <c r="E61" s="22">
        <v>36932.69</v>
      </c>
      <c r="F61" s="23">
        <f t="shared" si="0"/>
        <v>106064.05</v>
      </c>
      <c r="G61" s="22">
        <v>38401.86</v>
      </c>
      <c r="H61" s="22">
        <v>31425.52</v>
      </c>
      <c r="I61" s="22">
        <v>36942.86</v>
      </c>
      <c r="J61" s="23">
        <f t="shared" si="1"/>
        <v>106770.24</v>
      </c>
      <c r="K61" s="22">
        <v>35483.58</v>
      </c>
      <c r="L61" s="22">
        <v>29097.35</v>
      </c>
      <c r="M61" s="22">
        <v>0</v>
      </c>
      <c r="N61" s="23">
        <f t="shared" si="2"/>
        <v>64580.93</v>
      </c>
      <c r="O61" s="22">
        <v>0</v>
      </c>
      <c r="P61" s="22">
        <v>0</v>
      </c>
      <c r="Q61" s="22">
        <v>0</v>
      </c>
      <c r="R61" s="23">
        <f t="shared" si="3"/>
        <v>0</v>
      </c>
      <c r="S61" s="23">
        <f t="shared" si="4"/>
        <v>277415.22</v>
      </c>
      <c r="T61" s="22">
        <v>174.99</v>
      </c>
      <c r="U61" s="22">
        <v>255.93</v>
      </c>
      <c r="V61" s="22">
        <v>237.76</v>
      </c>
      <c r="W61" s="23">
        <f t="shared" si="5"/>
        <v>668.68</v>
      </c>
      <c r="X61" s="22">
        <v>263.07</v>
      </c>
      <c r="Y61" s="24">
        <v>393.6</v>
      </c>
      <c r="Z61" s="24">
        <v>251.16</v>
      </c>
      <c r="AA61" s="23">
        <f t="shared" si="6"/>
        <v>907.83</v>
      </c>
      <c r="AB61" s="22">
        <v>107.51</v>
      </c>
      <c r="AC61" s="22">
        <v>142.96</v>
      </c>
      <c r="AD61" s="22">
        <v>0</v>
      </c>
      <c r="AE61" s="23">
        <f t="shared" si="7"/>
        <v>250.47</v>
      </c>
      <c r="AF61" s="22">
        <v>0</v>
      </c>
      <c r="AG61" s="22">
        <v>0</v>
      </c>
      <c r="AH61" s="22">
        <v>0</v>
      </c>
      <c r="AI61" s="23">
        <f t="shared" si="8"/>
        <v>0</v>
      </c>
      <c r="AJ61" s="23">
        <f t="shared" si="9"/>
        <v>1826.98</v>
      </c>
      <c r="AK61" s="25">
        <f t="shared" si="10"/>
        <v>279242.2</v>
      </c>
      <c r="AL61" s="26"/>
      <c r="AN61" s="27"/>
      <c r="AO61" s="27"/>
    </row>
    <row r="62" spans="1:41" s="67" customFormat="1" ht="12.75">
      <c r="A62" s="69" t="s">
        <v>161</v>
      </c>
      <c r="B62" s="73" t="s">
        <v>162</v>
      </c>
      <c r="C62" s="64">
        <v>8704.79</v>
      </c>
      <c r="D62" s="64">
        <v>9797.56</v>
      </c>
      <c r="E62" s="64">
        <v>12786.94</v>
      </c>
      <c r="F62" s="71">
        <f t="shared" si="0"/>
        <v>31289.29</v>
      </c>
      <c r="G62" s="64">
        <v>8205.6</v>
      </c>
      <c r="H62" s="64">
        <v>4595.86</v>
      </c>
      <c r="I62" s="64">
        <v>1222</v>
      </c>
      <c r="J62" s="71">
        <f t="shared" si="1"/>
        <v>14023.46</v>
      </c>
      <c r="K62" s="64">
        <v>0</v>
      </c>
      <c r="L62" s="64">
        <v>0</v>
      </c>
      <c r="M62" s="64">
        <v>0</v>
      </c>
      <c r="N62" s="71">
        <f t="shared" si="2"/>
        <v>0</v>
      </c>
      <c r="O62" s="64">
        <v>0</v>
      </c>
      <c r="P62" s="64">
        <v>0</v>
      </c>
      <c r="Q62" s="64">
        <v>0</v>
      </c>
      <c r="R62" s="71">
        <f t="shared" si="3"/>
        <v>0</v>
      </c>
      <c r="S62" s="71">
        <f t="shared" si="4"/>
        <v>45312.75</v>
      </c>
      <c r="T62" s="64">
        <v>350.88</v>
      </c>
      <c r="U62" s="64">
        <v>28.51</v>
      </c>
      <c r="V62" s="64">
        <v>205.51</v>
      </c>
      <c r="W62" s="71">
        <f t="shared" si="5"/>
        <v>584.9</v>
      </c>
      <c r="X62" s="64">
        <v>61.18</v>
      </c>
      <c r="Y62" s="65">
        <v>76.79</v>
      </c>
      <c r="Z62" s="65">
        <v>12.04</v>
      </c>
      <c r="AA62" s="71">
        <f t="shared" si="6"/>
        <v>150.01</v>
      </c>
      <c r="AB62" s="64">
        <v>0</v>
      </c>
      <c r="AC62" s="64">
        <v>0</v>
      </c>
      <c r="AD62" s="64">
        <v>0</v>
      </c>
      <c r="AE62" s="71">
        <f t="shared" si="7"/>
        <v>0</v>
      </c>
      <c r="AF62" s="64">
        <v>0</v>
      </c>
      <c r="AG62" s="64">
        <v>0</v>
      </c>
      <c r="AH62" s="64">
        <v>0</v>
      </c>
      <c r="AI62" s="71">
        <f t="shared" si="8"/>
        <v>0</v>
      </c>
      <c r="AJ62" s="71">
        <f t="shared" si="9"/>
        <v>734.91</v>
      </c>
      <c r="AK62" s="72">
        <f t="shared" si="10"/>
        <v>46047.66</v>
      </c>
      <c r="AL62" s="66"/>
      <c r="AN62" s="68"/>
      <c r="AO62" s="68"/>
    </row>
    <row r="63" spans="1:41" ht="12.75">
      <c r="A63" s="21" t="s">
        <v>163</v>
      </c>
      <c r="B63" s="39" t="s">
        <v>164</v>
      </c>
      <c r="C63" s="22">
        <v>141151.89</v>
      </c>
      <c r="D63" s="22">
        <v>140036.47</v>
      </c>
      <c r="E63" s="22">
        <v>157890.51</v>
      </c>
      <c r="F63" s="23">
        <f t="shared" si="0"/>
        <v>439078.87</v>
      </c>
      <c r="G63" s="22">
        <v>151885.06</v>
      </c>
      <c r="H63" s="22">
        <v>152903.68</v>
      </c>
      <c r="I63" s="22">
        <v>158545</v>
      </c>
      <c r="J63" s="23">
        <f t="shared" si="1"/>
        <v>463333.74</v>
      </c>
      <c r="K63" s="22">
        <v>164965.86</v>
      </c>
      <c r="L63" s="22">
        <v>158826.83</v>
      </c>
      <c r="M63" s="22">
        <v>159357.43</v>
      </c>
      <c r="N63" s="23">
        <f t="shared" si="2"/>
        <v>483150.12</v>
      </c>
      <c r="O63" s="22">
        <v>175535.46</v>
      </c>
      <c r="P63" s="22">
        <v>181284.32</v>
      </c>
      <c r="Q63" s="22">
        <v>188815.62</v>
      </c>
      <c r="R63" s="23">
        <f t="shared" si="3"/>
        <v>545635.4</v>
      </c>
      <c r="S63" s="23">
        <f t="shared" si="4"/>
        <v>1931198.13</v>
      </c>
      <c r="T63" s="22">
        <v>5363.03</v>
      </c>
      <c r="U63" s="22">
        <v>4030.65</v>
      </c>
      <c r="V63" s="22">
        <v>5389.42</v>
      </c>
      <c r="W63" s="23">
        <f t="shared" si="5"/>
        <v>14783.1</v>
      </c>
      <c r="X63" s="22">
        <v>4641.94</v>
      </c>
      <c r="Y63" s="24">
        <v>4479.44</v>
      </c>
      <c r="Z63" s="24">
        <v>4707.88</v>
      </c>
      <c r="AA63" s="23">
        <f t="shared" si="6"/>
        <v>13829.26</v>
      </c>
      <c r="AB63" s="22">
        <v>4527.72</v>
      </c>
      <c r="AC63" s="22">
        <v>5011.17</v>
      </c>
      <c r="AD63" s="22">
        <v>4849.9</v>
      </c>
      <c r="AE63" s="23">
        <f t="shared" si="7"/>
        <v>14388.79</v>
      </c>
      <c r="AF63" s="22">
        <v>5498.9</v>
      </c>
      <c r="AG63" s="22">
        <v>4576.54</v>
      </c>
      <c r="AH63" s="22">
        <v>5047.91</v>
      </c>
      <c r="AI63" s="23">
        <f t="shared" si="8"/>
        <v>15123.35</v>
      </c>
      <c r="AJ63" s="23">
        <f t="shared" si="9"/>
        <v>58124.5</v>
      </c>
      <c r="AK63" s="25">
        <f t="shared" si="10"/>
        <v>1989322.63</v>
      </c>
      <c r="AL63" s="26"/>
      <c r="AN63" s="27"/>
      <c r="AO63" s="27"/>
    </row>
    <row r="64" spans="1:41" s="67" customFormat="1" ht="12.75">
      <c r="A64" s="74" t="s">
        <v>165</v>
      </c>
      <c r="B64" s="75" t="s">
        <v>166</v>
      </c>
      <c r="C64" s="64">
        <v>2058.81</v>
      </c>
      <c r="D64" s="64">
        <v>2698.49</v>
      </c>
      <c r="E64" s="64">
        <v>2774.12</v>
      </c>
      <c r="F64" s="71">
        <f t="shared" si="0"/>
        <v>7531.42</v>
      </c>
      <c r="G64" s="64">
        <v>726.77</v>
      </c>
      <c r="H64" s="64">
        <v>0</v>
      </c>
      <c r="I64" s="64">
        <v>0</v>
      </c>
      <c r="J64" s="71">
        <f t="shared" si="1"/>
        <v>726.77</v>
      </c>
      <c r="K64" s="64">
        <v>0</v>
      </c>
      <c r="L64" s="64">
        <v>0</v>
      </c>
      <c r="M64" s="64">
        <v>0</v>
      </c>
      <c r="N64" s="71">
        <f t="shared" si="2"/>
        <v>0</v>
      </c>
      <c r="O64" s="64">
        <v>0</v>
      </c>
      <c r="P64" s="64">
        <v>0</v>
      </c>
      <c r="Q64" s="64">
        <v>0</v>
      </c>
      <c r="R64" s="71">
        <f t="shared" si="3"/>
        <v>0</v>
      </c>
      <c r="S64" s="71">
        <f t="shared" si="4"/>
        <v>8258.19</v>
      </c>
      <c r="T64" s="64">
        <v>45.07</v>
      </c>
      <c r="U64" s="64">
        <v>6.76</v>
      </c>
      <c r="V64" s="64">
        <v>127.19</v>
      </c>
      <c r="W64" s="71">
        <f t="shared" si="5"/>
        <v>179.02</v>
      </c>
      <c r="X64" s="64">
        <v>6.76</v>
      </c>
      <c r="Y64" s="65">
        <v>0</v>
      </c>
      <c r="Z64" s="65">
        <v>0</v>
      </c>
      <c r="AA64" s="71">
        <f t="shared" si="6"/>
        <v>6.76</v>
      </c>
      <c r="AB64" s="64">
        <v>0</v>
      </c>
      <c r="AC64" s="64">
        <v>0</v>
      </c>
      <c r="AD64" s="64">
        <v>0</v>
      </c>
      <c r="AE64" s="71">
        <f t="shared" si="7"/>
        <v>0</v>
      </c>
      <c r="AF64" s="64">
        <v>0</v>
      </c>
      <c r="AG64" s="64">
        <v>0</v>
      </c>
      <c r="AH64" s="64">
        <v>0</v>
      </c>
      <c r="AI64" s="71">
        <f t="shared" si="8"/>
        <v>0</v>
      </c>
      <c r="AJ64" s="71">
        <f t="shared" si="9"/>
        <v>185.78</v>
      </c>
      <c r="AK64" s="72">
        <f t="shared" si="10"/>
        <v>8443.97</v>
      </c>
      <c r="AL64" s="66"/>
      <c r="AN64" s="68"/>
      <c r="AO64" s="68"/>
    </row>
    <row r="65" spans="1:41" ht="12.75">
      <c r="A65" s="40" t="s">
        <v>167</v>
      </c>
      <c r="B65" s="41" t="s">
        <v>168</v>
      </c>
      <c r="C65" s="22">
        <v>331308.31</v>
      </c>
      <c r="D65" s="22">
        <v>324061.24</v>
      </c>
      <c r="E65" s="22">
        <v>361177.67</v>
      </c>
      <c r="F65" s="23">
        <f t="shared" si="0"/>
        <v>1016547.22</v>
      </c>
      <c r="G65" s="22">
        <v>342369.84</v>
      </c>
      <c r="H65" s="22">
        <v>326169.68</v>
      </c>
      <c r="I65" s="22">
        <v>338652.32</v>
      </c>
      <c r="J65" s="23">
        <f t="shared" si="1"/>
        <v>1007191.84</v>
      </c>
      <c r="K65" s="22">
        <v>336611.72</v>
      </c>
      <c r="L65" s="22">
        <v>320141.63</v>
      </c>
      <c r="M65" s="22">
        <v>328156.79</v>
      </c>
      <c r="N65" s="23">
        <f t="shared" si="2"/>
        <v>984910.14</v>
      </c>
      <c r="O65" s="22">
        <v>338395.26</v>
      </c>
      <c r="P65" s="22">
        <v>343155.64</v>
      </c>
      <c r="Q65" s="22">
        <v>305629.6</v>
      </c>
      <c r="R65" s="23">
        <f t="shared" si="3"/>
        <v>987180.5</v>
      </c>
      <c r="S65" s="23">
        <f t="shared" si="4"/>
        <v>3995829.7</v>
      </c>
      <c r="T65" s="22">
        <v>7525.52</v>
      </c>
      <c r="U65" s="22">
        <v>7070.09</v>
      </c>
      <c r="V65" s="22">
        <v>7650.87</v>
      </c>
      <c r="W65" s="23">
        <f t="shared" si="5"/>
        <v>22246.48</v>
      </c>
      <c r="X65" s="22">
        <v>7245.87</v>
      </c>
      <c r="Y65" s="24">
        <v>6490.78</v>
      </c>
      <c r="Z65" s="24">
        <v>5983.39</v>
      </c>
      <c r="AA65" s="23">
        <f t="shared" si="6"/>
        <v>19720.04</v>
      </c>
      <c r="AB65" s="22">
        <v>6529.75</v>
      </c>
      <c r="AC65" s="22">
        <v>6569.77</v>
      </c>
      <c r="AD65" s="22">
        <v>5547.75</v>
      </c>
      <c r="AE65" s="23">
        <f t="shared" si="7"/>
        <v>18647.27</v>
      </c>
      <c r="AF65" s="22">
        <v>7350.719999999999</v>
      </c>
      <c r="AG65" s="22">
        <v>6508.84</v>
      </c>
      <c r="AH65" s="22">
        <v>6429.110000000001</v>
      </c>
      <c r="AI65" s="23">
        <f t="shared" si="8"/>
        <v>20288.67</v>
      </c>
      <c r="AJ65" s="23">
        <f t="shared" si="9"/>
        <v>80902.46</v>
      </c>
      <c r="AK65" s="25">
        <f t="shared" si="10"/>
        <v>4076732.16</v>
      </c>
      <c r="AL65" s="26"/>
      <c r="AN65" s="27"/>
      <c r="AO65" s="27"/>
    </row>
    <row r="66" spans="1:41" ht="12.75">
      <c r="A66" s="40" t="s">
        <v>169</v>
      </c>
      <c r="B66" s="41" t="s">
        <v>170</v>
      </c>
      <c r="C66" s="22">
        <v>8271.08</v>
      </c>
      <c r="D66" s="22">
        <v>10261.16</v>
      </c>
      <c r="E66" s="22">
        <v>9971.55</v>
      </c>
      <c r="F66" s="23">
        <f t="shared" si="0"/>
        <v>28503.79</v>
      </c>
      <c r="G66" s="22">
        <v>8250.4</v>
      </c>
      <c r="H66" s="22">
        <v>7774.07</v>
      </c>
      <c r="I66" s="22">
        <v>8774.14</v>
      </c>
      <c r="J66" s="23">
        <f t="shared" si="1"/>
        <v>24798.61</v>
      </c>
      <c r="K66" s="22">
        <v>8361.2</v>
      </c>
      <c r="L66" s="22">
        <v>7837.81</v>
      </c>
      <c r="M66" s="22">
        <v>9311.14</v>
      </c>
      <c r="N66" s="23">
        <f t="shared" si="2"/>
        <v>25510.15</v>
      </c>
      <c r="O66" s="22">
        <v>9335.99</v>
      </c>
      <c r="P66" s="22">
        <v>13359.25</v>
      </c>
      <c r="Q66" s="22">
        <v>8864.02</v>
      </c>
      <c r="R66" s="23">
        <f t="shared" si="3"/>
        <v>31559.26</v>
      </c>
      <c r="S66" s="23">
        <f t="shared" si="4"/>
        <v>110371.81</v>
      </c>
      <c r="T66" s="22">
        <v>73.44</v>
      </c>
      <c r="U66" s="22">
        <v>81.23</v>
      </c>
      <c r="V66" s="22">
        <v>61.83</v>
      </c>
      <c r="W66" s="23">
        <f t="shared" si="5"/>
        <v>216.5</v>
      </c>
      <c r="X66" s="22">
        <v>98.72</v>
      </c>
      <c r="Y66" s="24">
        <v>85.97</v>
      </c>
      <c r="Z66" s="24">
        <v>99.28</v>
      </c>
      <c r="AA66" s="23">
        <f t="shared" si="6"/>
        <v>283.97</v>
      </c>
      <c r="AB66" s="22">
        <v>73.21</v>
      </c>
      <c r="AC66" s="22">
        <v>130.53</v>
      </c>
      <c r="AD66" s="22">
        <v>29.82</v>
      </c>
      <c r="AE66" s="23">
        <f t="shared" si="7"/>
        <v>233.56</v>
      </c>
      <c r="AF66" s="22">
        <v>123.88999999999999</v>
      </c>
      <c r="AG66" s="22">
        <v>61.87</v>
      </c>
      <c r="AH66" s="22">
        <v>177.5</v>
      </c>
      <c r="AI66" s="23">
        <f t="shared" si="8"/>
        <v>363.26</v>
      </c>
      <c r="AJ66" s="23">
        <f t="shared" si="9"/>
        <v>1097.29</v>
      </c>
      <c r="AK66" s="25">
        <f t="shared" si="10"/>
        <v>111469.1</v>
      </c>
      <c r="AL66" s="26"/>
      <c r="AN66" s="27"/>
      <c r="AO66" s="27"/>
    </row>
    <row r="67" spans="1:41" s="67" customFormat="1" ht="12.75">
      <c r="A67" s="74" t="s">
        <v>171</v>
      </c>
      <c r="B67" s="75" t="s">
        <v>172</v>
      </c>
      <c r="C67" s="64">
        <v>86.56</v>
      </c>
      <c r="D67" s="64">
        <v>227.71</v>
      </c>
      <c r="E67" s="64">
        <v>343.86</v>
      </c>
      <c r="F67" s="71">
        <f t="shared" si="0"/>
        <v>658.13</v>
      </c>
      <c r="G67" s="64">
        <v>0</v>
      </c>
      <c r="H67" s="64">
        <v>0</v>
      </c>
      <c r="I67" s="64">
        <v>0</v>
      </c>
      <c r="J67" s="71">
        <f t="shared" si="1"/>
        <v>0</v>
      </c>
      <c r="K67" s="64">
        <v>0</v>
      </c>
      <c r="L67" s="64">
        <v>0</v>
      </c>
      <c r="M67" s="64">
        <v>0</v>
      </c>
      <c r="N67" s="71">
        <f t="shared" si="2"/>
        <v>0</v>
      </c>
      <c r="O67" s="64">
        <v>0</v>
      </c>
      <c r="P67" s="64">
        <v>0</v>
      </c>
      <c r="Q67" s="64">
        <v>0</v>
      </c>
      <c r="R67" s="71">
        <f t="shared" si="3"/>
        <v>0</v>
      </c>
      <c r="S67" s="71">
        <f t="shared" si="4"/>
        <v>658.13</v>
      </c>
      <c r="T67" s="64">
        <v>0</v>
      </c>
      <c r="U67" s="64">
        <v>0</v>
      </c>
      <c r="V67" s="64">
        <v>0</v>
      </c>
      <c r="W67" s="71">
        <f t="shared" si="5"/>
        <v>0</v>
      </c>
      <c r="X67" s="64">
        <v>0</v>
      </c>
      <c r="Y67" s="65">
        <v>0</v>
      </c>
      <c r="Z67" s="65">
        <v>0</v>
      </c>
      <c r="AA67" s="71">
        <f t="shared" si="6"/>
        <v>0</v>
      </c>
      <c r="AB67" s="64">
        <v>0</v>
      </c>
      <c r="AC67" s="64">
        <v>0</v>
      </c>
      <c r="AD67" s="64">
        <v>0</v>
      </c>
      <c r="AE67" s="71">
        <f t="shared" si="7"/>
        <v>0</v>
      </c>
      <c r="AF67" s="64">
        <v>0</v>
      </c>
      <c r="AG67" s="64">
        <v>0</v>
      </c>
      <c r="AH67" s="64">
        <v>0</v>
      </c>
      <c r="AI67" s="71">
        <f t="shared" si="8"/>
        <v>0</v>
      </c>
      <c r="AJ67" s="71">
        <f t="shared" si="9"/>
        <v>0</v>
      </c>
      <c r="AK67" s="72">
        <f t="shared" si="10"/>
        <v>658.13</v>
      </c>
      <c r="AL67" s="66"/>
      <c r="AN67" s="68"/>
      <c r="AO67" s="68"/>
    </row>
    <row r="68" spans="1:41" ht="12.75">
      <c r="A68" s="40" t="s">
        <v>173</v>
      </c>
      <c r="B68" s="42" t="s">
        <v>174</v>
      </c>
      <c r="C68" s="22">
        <v>134122.6</v>
      </c>
      <c r="D68" s="22">
        <v>164308.94</v>
      </c>
      <c r="E68" s="22">
        <v>160786.23</v>
      </c>
      <c r="F68" s="23">
        <f t="shared" si="0"/>
        <v>459217.77</v>
      </c>
      <c r="G68" s="22">
        <v>164503.64</v>
      </c>
      <c r="H68" s="22">
        <v>175432.04</v>
      </c>
      <c r="I68" s="22">
        <v>161713.75</v>
      </c>
      <c r="J68" s="23">
        <f t="shared" si="1"/>
        <v>501649.43</v>
      </c>
      <c r="K68" s="22">
        <v>160521.72</v>
      </c>
      <c r="L68" s="22">
        <v>178118.04</v>
      </c>
      <c r="M68" s="22">
        <v>179068.23</v>
      </c>
      <c r="N68" s="23">
        <f t="shared" si="2"/>
        <v>517707.99</v>
      </c>
      <c r="O68" s="22">
        <v>178598.38</v>
      </c>
      <c r="P68" s="22">
        <v>173264.4</v>
      </c>
      <c r="Q68" s="22">
        <v>192489.45</v>
      </c>
      <c r="R68" s="23">
        <f t="shared" si="3"/>
        <v>544352.23</v>
      </c>
      <c r="S68" s="23">
        <f t="shared" si="4"/>
        <v>2022927.42</v>
      </c>
      <c r="T68" s="22">
        <v>2237.16</v>
      </c>
      <c r="U68" s="22">
        <v>1826.26</v>
      </c>
      <c r="V68" s="22">
        <v>1802.44</v>
      </c>
      <c r="W68" s="23">
        <f t="shared" si="5"/>
        <v>5865.86</v>
      </c>
      <c r="X68" s="22">
        <v>1918.77</v>
      </c>
      <c r="Y68" s="22">
        <v>2229.24</v>
      </c>
      <c r="Z68" s="22">
        <v>2273.36</v>
      </c>
      <c r="AA68" s="23">
        <f t="shared" si="6"/>
        <v>6421.37</v>
      </c>
      <c r="AB68" s="22">
        <v>2747.36</v>
      </c>
      <c r="AC68" s="22">
        <v>2948.09</v>
      </c>
      <c r="AD68" s="22">
        <v>2892.83</v>
      </c>
      <c r="AE68" s="23">
        <f t="shared" si="7"/>
        <v>8588.28</v>
      </c>
      <c r="AF68" s="22">
        <v>3088.52</v>
      </c>
      <c r="AG68" s="22">
        <v>3541.51</v>
      </c>
      <c r="AH68" s="22">
        <v>2758.79</v>
      </c>
      <c r="AI68" s="23">
        <f t="shared" si="8"/>
        <v>9388.82</v>
      </c>
      <c r="AJ68" s="23">
        <f t="shared" si="9"/>
        <v>30264.33</v>
      </c>
      <c r="AK68" s="25">
        <f t="shared" si="10"/>
        <v>2053191.75</v>
      </c>
      <c r="AL68" s="26"/>
      <c r="AN68" s="27"/>
      <c r="AO68" s="27"/>
    </row>
    <row r="69" spans="1:41" s="67" customFormat="1" ht="12.75">
      <c r="A69" s="74" t="s">
        <v>175</v>
      </c>
      <c r="B69" s="75" t="s">
        <v>176</v>
      </c>
      <c r="C69" s="64">
        <v>170642.92</v>
      </c>
      <c r="D69" s="64">
        <v>196216.03</v>
      </c>
      <c r="E69" s="64">
        <v>0</v>
      </c>
      <c r="F69" s="71">
        <f t="shared" si="0"/>
        <v>366858.95</v>
      </c>
      <c r="G69" s="64">
        <v>0</v>
      </c>
      <c r="H69" s="64">
        <v>0</v>
      </c>
      <c r="I69" s="64">
        <v>0</v>
      </c>
      <c r="J69" s="71">
        <f t="shared" si="1"/>
        <v>0</v>
      </c>
      <c r="K69" s="64">
        <v>0</v>
      </c>
      <c r="L69" s="64">
        <v>0</v>
      </c>
      <c r="M69" s="64">
        <v>0</v>
      </c>
      <c r="N69" s="71">
        <f t="shared" si="2"/>
        <v>0</v>
      </c>
      <c r="O69" s="64">
        <v>0</v>
      </c>
      <c r="P69" s="64">
        <v>0</v>
      </c>
      <c r="Q69" s="64">
        <v>0</v>
      </c>
      <c r="R69" s="71">
        <f t="shared" si="3"/>
        <v>0</v>
      </c>
      <c r="S69" s="71">
        <f t="shared" si="4"/>
        <v>366858.95</v>
      </c>
      <c r="T69" s="64">
        <v>1407.48</v>
      </c>
      <c r="U69" s="64">
        <v>1589.48</v>
      </c>
      <c r="V69" s="64">
        <v>0</v>
      </c>
      <c r="W69" s="71">
        <f t="shared" si="5"/>
        <v>2996.96</v>
      </c>
      <c r="X69" s="64">
        <v>0</v>
      </c>
      <c r="Y69" s="64">
        <v>0</v>
      </c>
      <c r="Z69" s="64">
        <v>0</v>
      </c>
      <c r="AA69" s="71">
        <f t="shared" si="6"/>
        <v>0</v>
      </c>
      <c r="AB69" s="64">
        <v>0</v>
      </c>
      <c r="AC69" s="64">
        <v>0</v>
      </c>
      <c r="AD69" s="64">
        <v>0</v>
      </c>
      <c r="AE69" s="71">
        <f t="shared" si="7"/>
        <v>0</v>
      </c>
      <c r="AF69" s="64">
        <v>0</v>
      </c>
      <c r="AG69" s="64">
        <v>0</v>
      </c>
      <c r="AH69" s="64">
        <v>0</v>
      </c>
      <c r="AI69" s="71">
        <f t="shared" si="8"/>
        <v>0</v>
      </c>
      <c r="AJ69" s="71">
        <f t="shared" si="9"/>
        <v>2996.96</v>
      </c>
      <c r="AK69" s="72">
        <f t="shared" si="10"/>
        <v>369855.91</v>
      </c>
      <c r="AL69" s="66"/>
      <c r="AN69" s="68"/>
      <c r="AO69" s="68"/>
    </row>
    <row r="70" spans="1:41" ht="12.75">
      <c r="A70" s="40" t="s">
        <v>177</v>
      </c>
      <c r="B70" s="41" t="s">
        <v>178</v>
      </c>
      <c r="C70" s="22">
        <v>0</v>
      </c>
      <c r="D70" s="22">
        <v>0</v>
      </c>
      <c r="E70" s="22">
        <v>177425.36</v>
      </c>
      <c r="F70" s="23">
        <f t="shared" si="0"/>
        <v>177425.36</v>
      </c>
      <c r="G70" s="22">
        <v>174265.44</v>
      </c>
      <c r="H70" s="22">
        <v>195782.42</v>
      </c>
      <c r="I70" s="22">
        <v>173309.28</v>
      </c>
      <c r="J70" s="23">
        <f t="shared" si="1"/>
        <v>543357.14</v>
      </c>
      <c r="K70" s="22">
        <v>153188.44</v>
      </c>
      <c r="L70" s="22">
        <v>145574.71</v>
      </c>
      <c r="M70" s="22">
        <v>139094.36</v>
      </c>
      <c r="N70" s="23">
        <f t="shared" si="2"/>
        <v>437857.51</v>
      </c>
      <c r="O70" s="22">
        <v>152195.76</v>
      </c>
      <c r="P70" s="22">
        <v>150500.21</v>
      </c>
      <c r="Q70" s="22">
        <v>141305.06</v>
      </c>
      <c r="R70" s="23">
        <f>ROUND(O70+P70+Q70,2)</f>
        <v>444001.03</v>
      </c>
      <c r="S70" s="23">
        <f>ROUND(F70+J70+N70+R70,2)</f>
        <v>1602641.04</v>
      </c>
      <c r="T70" s="22">
        <v>0</v>
      </c>
      <c r="U70" s="22">
        <v>0</v>
      </c>
      <c r="V70" s="22">
        <v>1159.96</v>
      </c>
      <c r="W70" s="23">
        <f t="shared" si="5"/>
        <v>1159.96</v>
      </c>
      <c r="X70" s="22">
        <v>1130.34</v>
      </c>
      <c r="Y70" s="22">
        <v>1163.59</v>
      </c>
      <c r="Z70" s="22">
        <v>1828.42</v>
      </c>
      <c r="AA70" s="23">
        <f t="shared" si="6"/>
        <v>4122.35</v>
      </c>
      <c r="AB70" s="22">
        <v>1823.3</v>
      </c>
      <c r="AC70" s="22">
        <v>1643.85</v>
      </c>
      <c r="AD70" s="22">
        <v>1208.59</v>
      </c>
      <c r="AE70" s="23">
        <f t="shared" si="7"/>
        <v>4675.74</v>
      </c>
      <c r="AF70" s="22">
        <v>1120.08</v>
      </c>
      <c r="AG70" s="22">
        <v>1242.71</v>
      </c>
      <c r="AH70" s="22">
        <v>954.46</v>
      </c>
      <c r="AI70" s="23">
        <f>ROUND(AF70+AG70+AH70,2)</f>
        <v>3317.25</v>
      </c>
      <c r="AJ70" s="23">
        <f>ROUND(W70+AA70+AE70+AI70,2)</f>
        <v>13275.3</v>
      </c>
      <c r="AK70" s="25">
        <f>ROUND(S70+AJ70,2)</f>
        <v>1615916.34</v>
      </c>
      <c r="AL70" s="26"/>
      <c r="AN70" s="27"/>
      <c r="AO70" s="27"/>
    </row>
    <row r="71" spans="1:41" ht="12.75">
      <c r="A71" s="40" t="s">
        <v>179</v>
      </c>
      <c r="B71" s="41" t="s">
        <v>180</v>
      </c>
      <c r="C71" s="22">
        <v>16188.16</v>
      </c>
      <c r="D71" s="22">
        <v>15494.54</v>
      </c>
      <c r="E71" s="22">
        <v>10634.87</v>
      </c>
      <c r="F71" s="23">
        <f aca="true" t="shared" si="11" ref="F71:F98">ROUND(C71+D71+E71,2)</f>
        <v>42317.57</v>
      </c>
      <c r="G71" s="22">
        <v>8206.14</v>
      </c>
      <c r="H71" s="22">
        <v>8227.78</v>
      </c>
      <c r="I71" s="22">
        <v>7166.06</v>
      </c>
      <c r="J71" s="23">
        <f aca="true" t="shared" si="12" ref="J71:J98">ROUND(G71+H71+I71,2)</f>
        <v>23599.98</v>
      </c>
      <c r="K71" s="22">
        <v>9255.33</v>
      </c>
      <c r="L71" s="22">
        <v>9126.02</v>
      </c>
      <c r="M71" s="22">
        <v>11044.49</v>
      </c>
      <c r="N71" s="23">
        <f aca="true" t="shared" si="13" ref="N71:N100">ROUND(K71+L71+M71,2)</f>
        <v>29425.84</v>
      </c>
      <c r="O71" s="22">
        <v>6728.67</v>
      </c>
      <c r="P71" s="22">
        <v>6410.77</v>
      </c>
      <c r="Q71" s="22">
        <v>5061.9</v>
      </c>
      <c r="R71" s="23">
        <f aca="true" t="shared" si="14" ref="R71:R100">ROUND(O71+P71+Q71,2)</f>
        <v>18201.34</v>
      </c>
      <c r="S71" s="23">
        <f aca="true" t="shared" si="15" ref="S71:S82">ROUND(F71+J71+N71+R71,2)</f>
        <v>113544.73</v>
      </c>
      <c r="T71" s="22">
        <v>167.53</v>
      </c>
      <c r="U71" s="22">
        <v>514.79</v>
      </c>
      <c r="V71" s="22">
        <v>264.02</v>
      </c>
      <c r="W71" s="23">
        <f aca="true" t="shared" si="16" ref="W71:W81">ROUND(T71+U71+V71,2)</f>
        <v>946.34</v>
      </c>
      <c r="X71" s="22">
        <v>153.45</v>
      </c>
      <c r="Y71" s="22">
        <v>53.37</v>
      </c>
      <c r="Z71" s="22">
        <v>94.72</v>
      </c>
      <c r="AA71" s="23">
        <f aca="true" t="shared" si="17" ref="AA71:AA98">ROUND(X71+Y71+Z71,2)</f>
        <v>301.54</v>
      </c>
      <c r="AB71" s="22">
        <v>49.62</v>
      </c>
      <c r="AC71" s="22">
        <v>48.83</v>
      </c>
      <c r="AD71" s="22">
        <v>58.91</v>
      </c>
      <c r="AE71" s="23">
        <f aca="true" t="shared" si="18" ref="AE71:AE100">ROUND(AB71+AC71+AD71,2)</f>
        <v>157.36</v>
      </c>
      <c r="AF71" s="22">
        <v>55.98</v>
      </c>
      <c r="AG71" s="22">
        <v>22.24</v>
      </c>
      <c r="AH71" s="22">
        <v>53.33</v>
      </c>
      <c r="AI71" s="23">
        <f aca="true" t="shared" si="19" ref="AI71:AI100">ROUND(AF71+AG71+AH71,2)</f>
        <v>131.55</v>
      </c>
      <c r="AJ71" s="23">
        <f aca="true" t="shared" si="20" ref="AJ71:AJ96">ROUND(W71+AA71+AE71+AI71,2)</f>
        <v>1536.79</v>
      </c>
      <c r="AK71" s="25">
        <f aca="true" t="shared" si="21" ref="AK71:AK82">ROUND(S71+AJ71,2)</f>
        <v>115081.52</v>
      </c>
      <c r="AL71" s="26"/>
      <c r="AN71" s="27"/>
      <c r="AO71" s="27"/>
    </row>
    <row r="72" spans="1:41" ht="12.75">
      <c r="A72" s="40" t="s">
        <v>181</v>
      </c>
      <c r="B72" s="41" t="s">
        <v>182</v>
      </c>
      <c r="C72" s="22">
        <v>52527.46</v>
      </c>
      <c r="D72" s="22">
        <v>68163.91</v>
      </c>
      <c r="E72" s="22">
        <v>66083.51</v>
      </c>
      <c r="F72" s="23">
        <f t="shared" si="11"/>
        <v>186774.88</v>
      </c>
      <c r="G72" s="22">
        <v>52648.84</v>
      </c>
      <c r="H72" s="22">
        <v>46926.87</v>
      </c>
      <c r="I72" s="22">
        <v>29051.23</v>
      </c>
      <c r="J72" s="23">
        <f t="shared" si="12"/>
        <v>128626.94</v>
      </c>
      <c r="K72" s="22">
        <v>18217.53</v>
      </c>
      <c r="L72" s="22">
        <v>10359.4</v>
      </c>
      <c r="M72" s="22">
        <v>5845.21</v>
      </c>
      <c r="N72" s="23">
        <f t="shared" si="13"/>
        <v>34422.14</v>
      </c>
      <c r="O72" s="22">
        <v>5057.71</v>
      </c>
      <c r="P72" s="22">
        <v>1006.9</v>
      </c>
      <c r="Q72" s="22">
        <v>0</v>
      </c>
      <c r="R72" s="23">
        <f t="shared" si="14"/>
        <v>6064.61</v>
      </c>
      <c r="S72" s="23">
        <f t="shared" si="15"/>
        <v>355888.57</v>
      </c>
      <c r="T72" s="22">
        <v>293.54</v>
      </c>
      <c r="U72" s="22">
        <v>517.89</v>
      </c>
      <c r="V72" s="22">
        <v>359.69</v>
      </c>
      <c r="W72" s="23">
        <f t="shared" si="16"/>
        <v>1171.12</v>
      </c>
      <c r="X72" s="22">
        <v>476.8</v>
      </c>
      <c r="Y72" s="22">
        <v>393.01</v>
      </c>
      <c r="Z72" s="22">
        <v>232.51</v>
      </c>
      <c r="AA72" s="23">
        <f t="shared" si="17"/>
        <v>1102.32</v>
      </c>
      <c r="AB72" s="22">
        <v>327.93</v>
      </c>
      <c r="AC72" s="22">
        <v>135.2</v>
      </c>
      <c r="AD72" s="22">
        <v>44.73</v>
      </c>
      <c r="AE72" s="23">
        <f t="shared" si="18"/>
        <v>507.86</v>
      </c>
      <c r="AF72" s="22">
        <v>26.36</v>
      </c>
      <c r="AG72" s="22">
        <v>0</v>
      </c>
      <c r="AH72" s="22">
        <v>0</v>
      </c>
      <c r="AI72" s="23">
        <f t="shared" si="19"/>
        <v>26.36</v>
      </c>
      <c r="AJ72" s="23">
        <f t="shared" si="20"/>
        <v>2807.66</v>
      </c>
      <c r="AK72" s="25">
        <f t="shared" si="21"/>
        <v>358696.23</v>
      </c>
      <c r="AL72" s="26"/>
      <c r="AN72" s="27"/>
      <c r="AO72" s="27"/>
    </row>
    <row r="73" spans="1:41" ht="12.75">
      <c r="A73" s="40" t="s">
        <v>183</v>
      </c>
      <c r="B73" s="41" t="s">
        <v>184</v>
      </c>
      <c r="C73" s="22">
        <v>12932.69</v>
      </c>
      <c r="D73" s="22">
        <v>13463.47</v>
      </c>
      <c r="E73" s="22">
        <v>13905.85</v>
      </c>
      <c r="F73" s="23">
        <f t="shared" si="11"/>
        <v>40302.01</v>
      </c>
      <c r="G73" s="22">
        <v>11437.9</v>
      </c>
      <c r="H73" s="22">
        <v>15493.55</v>
      </c>
      <c r="I73" s="22">
        <v>12542.4</v>
      </c>
      <c r="J73" s="23">
        <f t="shared" si="12"/>
        <v>39473.85</v>
      </c>
      <c r="K73" s="22">
        <v>12580.68</v>
      </c>
      <c r="L73" s="22">
        <v>11382.07</v>
      </c>
      <c r="M73" s="22">
        <v>11815.19</v>
      </c>
      <c r="N73" s="23">
        <f t="shared" si="13"/>
        <v>35777.94</v>
      </c>
      <c r="O73" s="22">
        <v>10737.95</v>
      </c>
      <c r="P73" s="22">
        <v>11337.65</v>
      </c>
      <c r="Q73" s="22">
        <v>6266.94</v>
      </c>
      <c r="R73" s="23">
        <f t="shared" si="14"/>
        <v>28342.54</v>
      </c>
      <c r="S73" s="23">
        <f t="shared" si="15"/>
        <v>143896.34</v>
      </c>
      <c r="T73" s="22">
        <v>28.52</v>
      </c>
      <c r="U73" s="22">
        <v>0</v>
      </c>
      <c r="V73" s="22">
        <v>10.58</v>
      </c>
      <c r="W73" s="23">
        <f t="shared" si="16"/>
        <v>39.1</v>
      </c>
      <c r="X73" s="22">
        <v>0</v>
      </c>
      <c r="Y73" s="22">
        <v>0</v>
      </c>
      <c r="Z73" s="22">
        <v>52.86</v>
      </c>
      <c r="AA73" s="23">
        <f t="shared" si="17"/>
        <v>52.86</v>
      </c>
      <c r="AB73" s="22">
        <v>33.82</v>
      </c>
      <c r="AC73" s="22">
        <v>21.07</v>
      </c>
      <c r="AD73" s="22">
        <v>21.07</v>
      </c>
      <c r="AE73" s="23">
        <f t="shared" si="18"/>
        <v>75.96</v>
      </c>
      <c r="AF73" s="22">
        <v>23.48</v>
      </c>
      <c r="AG73" s="22">
        <v>23.48</v>
      </c>
      <c r="AH73" s="22">
        <v>16.34</v>
      </c>
      <c r="AI73" s="23">
        <f t="shared" si="19"/>
        <v>63.3</v>
      </c>
      <c r="AJ73" s="23">
        <f t="shared" si="20"/>
        <v>231.22</v>
      </c>
      <c r="AK73" s="25">
        <f t="shared" si="21"/>
        <v>144127.56</v>
      </c>
      <c r="AL73" s="26"/>
      <c r="AN73" s="27"/>
      <c r="AO73" s="27"/>
    </row>
    <row r="74" spans="1:41" ht="12.75">
      <c r="A74" s="40" t="s">
        <v>185</v>
      </c>
      <c r="B74" s="41" t="s">
        <v>186</v>
      </c>
      <c r="C74" s="22">
        <v>31103.23</v>
      </c>
      <c r="D74" s="22">
        <v>41579.02</v>
      </c>
      <c r="E74" s="22">
        <v>43212.86</v>
      </c>
      <c r="F74" s="23">
        <f t="shared" si="11"/>
        <v>115895.11</v>
      </c>
      <c r="G74" s="22">
        <v>32747.81</v>
      </c>
      <c r="H74" s="22">
        <v>47270.8</v>
      </c>
      <c r="I74" s="22">
        <v>43460.18</v>
      </c>
      <c r="J74" s="23">
        <f t="shared" si="12"/>
        <v>123478.79</v>
      </c>
      <c r="K74" s="22">
        <v>52776.56</v>
      </c>
      <c r="L74" s="22">
        <v>42398.83</v>
      </c>
      <c r="M74" s="22">
        <v>45292.23</v>
      </c>
      <c r="N74" s="23">
        <f t="shared" si="13"/>
        <v>140467.62</v>
      </c>
      <c r="O74" s="22">
        <v>48343.51</v>
      </c>
      <c r="P74" s="22">
        <v>52097.48</v>
      </c>
      <c r="Q74" s="22">
        <v>55157.73</v>
      </c>
      <c r="R74" s="23">
        <f t="shared" si="14"/>
        <v>155598.72</v>
      </c>
      <c r="S74" s="23">
        <f t="shared" si="15"/>
        <v>535440.24</v>
      </c>
      <c r="T74" s="22">
        <v>240.14</v>
      </c>
      <c r="U74" s="22">
        <v>355.19</v>
      </c>
      <c r="V74" s="22">
        <v>530.4</v>
      </c>
      <c r="W74" s="23">
        <f t="shared" si="16"/>
        <v>1125.73</v>
      </c>
      <c r="X74" s="22">
        <v>511.89</v>
      </c>
      <c r="Y74" s="22">
        <v>323.73</v>
      </c>
      <c r="Z74" s="22">
        <v>347.81</v>
      </c>
      <c r="AA74" s="23">
        <f t="shared" si="17"/>
        <v>1183.43</v>
      </c>
      <c r="AB74" s="22">
        <v>427.65</v>
      </c>
      <c r="AC74" s="22">
        <v>258.18</v>
      </c>
      <c r="AD74" s="22">
        <v>342.03</v>
      </c>
      <c r="AE74" s="23">
        <f t="shared" si="18"/>
        <v>1027.86</v>
      </c>
      <c r="AF74" s="22">
        <v>284.52</v>
      </c>
      <c r="AG74" s="22">
        <v>137.69</v>
      </c>
      <c r="AH74" s="22">
        <v>646.39</v>
      </c>
      <c r="AI74" s="23">
        <f t="shared" si="19"/>
        <v>1068.6</v>
      </c>
      <c r="AJ74" s="23">
        <f t="shared" si="20"/>
        <v>4405.62</v>
      </c>
      <c r="AK74" s="25">
        <f t="shared" si="21"/>
        <v>539845.86</v>
      </c>
      <c r="AL74" s="26"/>
      <c r="AN74" s="27"/>
      <c r="AO74" s="27"/>
    </row>
    <row r="75" spans="1:41" ht="12.75">
      <c r="A75" s="40" t="s">
        <v>187</v>
      </c>
      <c r="B75" s="43" t="s">
        <v>188</v>
      </c>
      <c r="C75" s="22">
        <v>9940.93</v>
      </c>
      <c r="D75" s="22">
        <v>9886.1</v>
      </c>
      <c r="E75" s="22">
        <v>11764.1</v>
      </c>
      <c r="F75" s="23">
        <f t="shared" si="11"/>
        <v>31591.13</v>
      </c>
      <c r="G75" s="22">
        <v>10155.91</v>
      </c>
      <c r="H75" s="22">
        <v>11386.88</v>
      </c>
      <c r="I75" s="22">
        <v>12031.36</v>
      </c>
      <c r="J75" s="23">
        <f t="shared" si="12"/>
        <v>33574.15</v>
      </c>
      <c r="K75" s="22">
        <v>10729.99</v>
      </c>
      <c r="L75" s="22">
        <v>9533.01</v>
      </c>
      <c r="M75" s="22">
        <v>10215.51</v>
      </c>
      <c r="N75" s="23">
        <f t="shared" si="13"/>
        <v>30478.51</v>
      </c>
      <c r="O75" s="22">
        <v>11619.82</v>
      </c>
      <c r="P75" s="22">
        <v>10325.86</v>
      </c>
      <c r="Q75" s="44">
        <v>8535.11</v>
      </c>
      <c r="R75" s="23">
        <f t="shared" si="14"/>
        <v>30480.79</v>
      </c>
      <c r="S75" s="23">
        <f t="shared" si="15"/>
        <v>126124.58</v>
      </c>
      <c r="T75" s="22">
        <v>974.59</v>
      </c>
      <c r="U75" s="22">
        <v>611.05</v>
      </c>
      <c r="V75" s="22">
        <v>1139</v>
      </c>
      <c r="W75" s="23">
        <f t="shared" si="16"/>
        <v>2724.64</v>
      </c>
      <c r="X75" s="22">
        <v>716.2</v>
      </c>
      <c r="Y75" s="22">
        <v>889.44</v>
      </c>
      <c r="Z75" s="22">
        <v>673.87</v>
      </c>
      <c r="AA75" s="23">
        <f t="shared" si="17"/>
        <v>2279.51</v>
      </c>
      <c r="AB75" s="22">
        <v>730.27</v>
      </c>
      <c r="AC75" s="22">
        <v>406.02</v>
      </c>
      <c r="AD75" s="22">
        <v>677.96</v>
      </c>
      <c r="AE75" s="23">
        <f t="shared" si="18"/>
        <v>1814.25</v>
      </c>
      <c r="AF75" s="22">
        <v>733.48</v>
      </c>
      <c r="AG75" s="22">
        <v>478.17</v>
      </c>
      <c r="AH75" s="22">
        <v>859.71</v>
      </c>
      <c r="AI75" s="23">
        <f t="shared" si="19"/>
        <v>2071.36</v>
      </c>
      <c r="AJ75" s="23">
        <f t="shared" si="20"/>
        <v>8889.76</v>
      </c>
      <c r="AK75" s="25">
        <f t="shared" si="21"/>
        <v>135014.34</v>
      </c>
      <c r="AL75" s="26"/>
      <c r="AN75" s="27"/>
      <c r="AO75" s="27"/>
    </row>
    <row r="76" spans="1:41" ht="12.75">
      <c r="A76" s="40" t="s">
        <v>189</v>
      </c>
      <c r="B76" s="43" t="s">
        <v>190</v>
      </c>
      <c r="C76" s="22">
        <v>22717.65</v>
      </c>
      <c r="D76" s="22">
        <v>25232.2</v>
      </c>
      <c r="E76" s="22">
        <v>24789.84</v>
      </c>
      <c r="F76" s="23">
        <f t="shared" si="11"/>
        <v>72739.69</v>
      </c>
      <c r="G76" s="22">
        <v>22036.06</v>
      </c>
      <c r="H76" s="22">
        <v>22508.6</v>
      </c>
      <c r="I76" s="22">
        <v>21369.58</v>
      </c>
      <c r="J76" s="23">
        <f t="shared" si="12"/>
        <v>65914.24</v>
      </c>
      <c r="K76" s="22">
        <v>24126.42</v>
      </c>
      <c r="L76" s="22">
        <v>21607.89</v>
      </c>
      <c r="M76" s="22">
        <v>22708.54</v>
      </c>
      <c r="N76" s="23">
        <f t="shared" si="13"/>
        <v>68442.85</v>
      </c>
      <c r="O76" s="22">
        <v>25767.11</v>
      </c>
      <c r="P76" s="22">
        <v>21698.18</v>
      </c>
      <c r="Q76" s="44">
        <v>22693.68</v>
      </c>
      <c r="R76" s="23">
        <f t="shared" si="14"/>
        <v>70158.97</v>
      </c>
      <c r="S76" s="23">
        <f t="shared" si="15"/>
        <v>277255.75</v>
      </c>
      <c r="T76" s="22">
        <v>1621.82</v>
      </c>
      <c r="U76" s="22">
        <v>1306.21</v>
      </c>
      <c r="V76" s="22">
        <v>1369.69</v>
      </c>
      <c r="W76" s="23">
        <f t="shared" si="16"/>
        <v>4297.72</v>
      </c>
      <c r="X76" s="22">
        <v>1112.85</v>
      </c>
      <c r="Y76" s="22">
        <v>1258.32</v>
      </c>
      <c r="Z76" s="22">
        <v>1097.27</v>
      </c>
      <c r="AA76" s="23">
        <f t="shared" si="17"/>
        <v>3468.44</v>
      </c>
      <c r="AB76" s="22">
        <v>1433.26</v>
      </c>
      <c r="AC76" s="22">
        <v>1038.98</v>
      </c>
      <c r="AD76" s="22">
        <v>1236.48</v>
      </c>
      <c r="AE76" s="23">
        <f t="shared" si="18"/>
        <v>3708.72</v>
      </c>
      <c r="AF76" s="22">
        <v>1355.43</v>
      </c>
      <c r="AG76" s="22">
        <v>1742.94</v>
      </c>
      <c r="AH76" s="22">
        <v>1210.14</v>
      </c>
      <c r="AI76" s="23">
        <f t="shared" si="19"/>
        <v>4308.51</v>
      </c>
      <c r="AJ76" s="23">
        <f t="shared" si="20"/>
        <v>15783.39</v>
      </c>
      <c r="AK76" s="25">
        <f t="shared" si="21"/>
        <v>293039.14</v>
      </c>
      <c r="AL76" s="26"/>
      <c r="AN76" s="27"/>
      <c r="AO76" s="27"/>
    </row>
    <row r="77" spans="1:41" ht="12.75">
      <c r="A77" s="40" t="s">
        <v>191</v>
      </c>
      <c r="B77" s="43" t="s">
        <v>192</v>
      </c>
      <c r="C77" s="22">
        <v>4330.69</v>
      </c>
      <c r="D77" s="22">
        <v>5921.8</v>
      </c>
      <c r="E77" s="22">
        <v>6554.93</v>
      </c>
      <c r="F77" s="23">
        <f t="shared" si="11"/>
        <v>16807.42</v>
      </c>
      <c r="G77" s="22">
        <v>6200.64</v>
      </c>
      <c r="H77" s="22">
        <v>8452.92</v>
      </c>
      <c r="I77" s="22">
        <v>10325.47</v>
      </c>
      <c r="J77" s="23">
        <f t="shared" si="12"/>
        <v>24979.03</v>
      </c>
      <c r="K77" s="22">
        <v>11943.95</v>
      </c>
      <c r="L77" s="22">
        <v>10074.71</v>
      </c>
      <c r="M77" s="22">
        <v>13057.9</v>
      </c>
      <c r="N77" s="23">
        <f t="shared" si="13"/>
        <v>35076.56</v>
      </c>
      <c r="O77" s="22">
        <v>12697</v>
      </c>
      <c r="P77" s="22">
        <v>13820.32</v>
      </c>
      <c r="Q77" s="44">
        <v>13060.15</v>
      </c>
      <c r="R77" s="23">
        <f t="shared" si="14"/>
        <v>39577.47</v>
      </c>
      <c r="S77" s="23">
        <f t="shared" si="15"/>
        <v>116440.48</v>
      </c>
      <c r="T77" s="22">
        <v>448.29</v>
      </c>
      <c r="U77" s="22">
        <v>639.25</v>
      </c>
      <c r="V77" s="22">
        <v>475.45</v>
      </c>
      <c r="W77" s="23">
        <f t="shared" si="16"/>
        <v>1562.99</v>
      </c>
      <c r="X77" s="22">
        <v>556.12</v>
      </c>
      <c r="Y77" s="22">
        <v>682.71</v>
      </c>
      <c r="Z77" s="22">
        <v>727.27</v>
      </c>
      <c r="AA77" s="23">
        <f t="shared" si="17"/>
        <v>1966.1</v>
      </c>
      <c r="AB77" s="22">
        <v>796.61</v>
      </c>
      <c r="AC77" s="22">
        <v>897.26</v>
      </c>
      <c r="AD77" s="22">
        <v>707.9</v>
      </c>
      <c r="AE77" s="23">
        <f t="shared" si="18"/>
        <v>2401.77</v>
      </c>
      <c r="AF77" s="22">
        <v>769.14</v>
      </c>
      <c r="AG77" s="22">
        <v>813.0699999999999</v>
      </c>
      <c r="AH77" s="22">
        <v>891.8600000000001</v>
      </c>
      <c r="AI77" s="23">
        <f t="shared" si="19"/>
        <v>2474.07</v>
      </c>
      <c r="AJ77" s="23">
        <f t="shared" si="20"/>
        <v>8404.93</v>
      </c>
      <c r="AK77" s="25">
        <f t="shared" si="21"/>
        <v>124845.41</v>
      </c>
      <c r="AL77" s="26"/>
      <c r="AN77" s="27"/>
      <c r="AO77" s="27"/>
    </row>
    <row r="78" spans="1:41" ht="12.75">
      <c r="A78" s="40" t="s">
        <v>193</v>
      </c>
      <c r="B78" s="43" t="s">
        <v>194</v>
      </c>
      <c r="C78" s="22">
        <v>13043.57</v>
      </c>
      <c r="D78" s="22">
        <v>20188.13</v>
      </c>
      <c r="E78" s="22">
        <v>26265.61</v>
      </c>
      <c r="F78" s="23">
        <f t="shared" si="11"/>
        <v>59497.31</v>
      </c>
      <c r="G78" s="22">
        <v>24798.66</v>
      </c>
      <c r="H78" s="22">
        <v>22372.66</v>
      </c>
      <c r="I78" s="22">
        <v>22043.21</v>
      </c>
      <c r="J78" s="23">
        <f t="shared" si="12"/>
        <v>69214.53</v>
      </c>
      <c r="K78" s="22">
        <v>23339.87</v>
      </c>
      <c r="L78" s="22">
        <v>23592.84</v>
      </c>
      <c r="M78" s="22">
        <v>19823.67</v>
      </c>
      <c r="N78" s="23">
        <f t="shared" si="13"/>
        <v>66756.38</v>
      </c>
      <c r="O78" s="22">
        <v>21900.13</v>
      </c>
      <c r="P78" s="22">
        <v>27681.04</v>
      </c>
      <c r="Q78" s="44">
        <v>23790.72</v>
      </c>
      <c r="R78" s="23">
        <f t="shared" si="14"/>
        <v>73371.89</v>
      </c>
      <c r="S78" s="23">
        <f t="shared" si="15"/>
        <v>268840.11</v>
      </c>
      <c r="T78" s="22">
        <v>404.28</v>
      </c>
      <c r="U78" s="22">
        <v>356.91</v>
      </c>
      <c r="V78" s="22">
        <v>407.52</v>
      </c>
      <c r="W78" s="23">
        <f t="shared" si="16"/>
        <v>1168.71</v>
      </c>
      <c r="X78" s="22">
        <v>440.19</v>
      </c>
      <c r="Y78" s="22">
        <v>410.11</v>
      </c>
      <c r="Z78" s="22">
        <v>599.43</v>
      </c>
      <c r="AA78" s="23">
        <f t="shared" si="17"/>
        <v>1449.73</v>
      </c>
      <c r="AB78" s="22">
        <v>518.21</v>
      </c>
      <c r="AC78" s="22">
        <v>734.84</v>
      </c>
      <c r="AD78" s="22">
        <v>320.42</v>
      </c>
      <c r="AE78" s="23">
        <f t="shared" si="18"/>
        <v>1573.47</v>
      </c>
      <c r="AF78" s="22">
        <v>308.74</v>
      </c>
      <c r="AG78" s="22">
        <v>633.35</v>
      </c>
      <c r="AH78" s="22">
        <v>533.15</v>
      </c>
      <c r="AI78" s="23">
        <f t="shared" si="19"/>
        <v>1475.24</v>
      </c>
      <c r="AJ78" s="23">
        <f t="shared" si="20"/>
        <v>5667.15</v>
      </c>
      <c r="AK78" s="25">
        <f t="shared" si="21"/>
        <v>274507.26</v>
      </c>
      <c r="AL78" s="26"/>
      <c r="AN78" s="27"/>
      <c r="AO78" s="27"/>
    </row>
    <row r="79" spans="1:41" ht="12.75">
      <c r="A79" s="40" t="s">
        <v>195</v>
      </c>
      <c r="B79" s="43" t="s">
        <v>196</v>
      </c>
      <c r="C79" s="22">
        <v>6541.43</v>
      </c>
      <c r="D79" s="22">
        <v>5781.32</v>
      </c>
      <c r="E79" s="22">
        <v>8292.45</v>
      </c>
      <c r="F79" s="23">
        <f t="shared" si="11"/>
        <v>20615.2</v>
      </c>
      <c r="G79" s="22">
        <v>6009.14</v>
      </c>
      <c r="H79" s="22">
        <v>7077.49</v>
      </c>
      <c r="I79" s="22">
        <v>6471.53</v>
      </c>
      <c r="J79" s="23">
        <f t="shared" si="12"/>
        <v>19558.16</v>
      </c>
      <c r="K79" s="22">
        <v>5812.03</v>
      </c>
      <c r="L79" s="22">
        <v>6331.25</v>
      </c>
      <c r="M79" s="22">
        <v>6500.3</v>
      </c>
      <c r="N79" s="23">
        <f t="shared" si="13"/>
        <v>18643.58</v>
      </c>
      <c r="O79" s="22">
        <v>6753.17</v>
      </c>
      <c r="P79" s="22">
        <v>6396.47</v>
      </c>
      <c r="Q79" s="44">
        <v>5670.55</v>
      </c>
      <c r="R79" s="23">
        <f t="shared" si="14"/>
        <v>18820.19</v>
      </c>
      <c r="S79" s="23">
        <f t="shared" si="15"/>
        <v>77637.13</v>
      </c>
      <c r="T79" s="22">
        <v>144.35</v>
      </c>
      <c r="U79" s="22">
        <v>65.7</v>
      </c>
      <c r="V79" s="22">
        <v>198.45</v>
      </c>
      <c r="W79" s="23">
        <f t="shared" si="16"/>
        <v>408.5</v>
      </c>
      <c r="X79" s="22">
        <v>147.73</v>
      </c>
      <c r="Y79" s="22">
        <v>153.88</v>
      </c>
      <c r="Z79" s="22">
        <v>55.88</v>
      </c>
      <c r="AA79" s="23">
        <f t="shared" si="17"/>
        <v>357.49</v>
      </c>
      <c r="AB79" s="22">
        <v>56.61</v>
      </c>
      <c r="AC79" s="22">
        <v>67.53</v>
      </c>
      <c r="AD79" s="22">
        <v>109.32</v>
      </c>
      <c r="AE79" s="23">
        <f t="shared" si="18"/>
        <v>233.46</v>
      </c>
      <c r="AF79" s="22">
        <v>102.25</v>
      </c>
      <c r="AG79" s="22">
        <v>113.15</v>
      </c>
      <c r="AH79" s="22">
        <v>136.8</v>
      </c>
      <c r="AI79" s="23">
        <f t="shared" si="19"/>
        <v>352.2</v>
      </c>
      <c r="AJ79" s="23">
        <f t="shared" si="20"/>
        <v>1351.65</v>
      </c>
      <c r="AK79" s="25">
        <f t="shared" si="21"/>
        <v>78988.78</v>
      </c>
      <c r="AL79" s="26"/>
      <c r="AN79" s="27"/>
      <c r="AO79" s="27"/>
    </row>
    <row r="80" spans="1:41" ht="12.75">
      <c r="A80" s="40" t="s">
        <v>197</v>
      </c>
      <c r="B80" s="43" t="s">
        <v>198</v>
      </c>
      <c r="C80" s="22">
        <v>33623.82</v>
      </c>
      <c r="D80" s="22">
        <v>34725.04</v>
      </c>
      <c r="E80" s="22">
        <v>41467.18</v>
      </c>
      <c r="F80" s="23">
        <f t="shared" si="11"/>
        <v>109816.04</v>
      </c>
      <c r="G80" s="22">
        <v>36835.01</v>
      </c>
      <c r="H80" s="22">
        <v>34307.38</v>
      </c>
      <c r="I80" s="22">
        <v>32942.33</v>
      </c>
      <c r="J80" s="23">
        <f t="shared" si="12"/>
        <v>104084.72</v>
      </c>
      <c r="K80" s="22">
        <v>34708.03</v>
      </c>
      <c r="L80" s="22">
        <v>37028.05</v>
      </c>
      <c r="M80" s="22">
        <v>35535.77</v>
      </c>
      <c r="N80" s="23">
        <f t="shared" si="13"/>
        <v>107271.85</v>
      </c>
      <c r="O80" s="22">
        <v>39707.99</v>
      </c>
      <c r="P80" s="22">
        <v>44161.32</v>
      </c>
      <c r="Q80" s="44">
        <v>39693.8</v>
      </c>
      <c r="R80" s="23">
        <f t="shared" si="14"/>
        <v>123563.11</v>
      </c>
      <c r="S80" s="23">
        <f t="shared" si="15"/>
        <v>444735.72</v>
      </c>
      <c r="T80" s="22">
        <v>2424.54</v>
      </c>
      <c r="U80" s="22">
        <v>2252.9</v>
      </c>
      <c r="V80" s="22">
        <v>2688.15</v>
      </c>
      <c r="W80" s="23">
        <f t="shared" si="16"/>
        <v>7365.59</v>
      </c>
      <c r="X80" s="22">
        <v>2528.26</v>
      </c>
      <c r="Y80" s="22">
        <v>3008.28</v>
      </c>
      <c r="Z80" s="22">
        <v>3096.72</v>
      </c>
      <c r="AA80" s="23">
        <f t="shared" si="17"/>
        <v>8633.26</v>
      </c>
      <c r="AB80" s="22">
        <v>3057.61</v>
      </c>
      <c r="AC80" s="22">
        <v>3284.79</v>
      </c>
      <c r="AD80" s="22">
        <v>3038.88</v>
      </c>
      <c r="AE80" s="23">
        <f t="shared" si="18"/>
        <v>9381.28</v>
      </c>
      <c r="AF80" s="22">
        <v>2859.54</v>
      </c>
      <c r="AG80" s="22">
        <v>2737.4</v>
      </c>
      <c r="AH80" s="22">
        <v>2498.31</v>
      </c>
      <c r="AI80" s="23">
        <f t="shared" si="19"/>
        <v>8095.25</v>
      </c>
      <c r="AJ80" s="23">
        <f t="shared" si="20"/>
        <v>33475.38</v>
      </c>
      <c r="AK80" s="25">
        <f t="shared" si="21"/>
        <v>478211.1</v>
      </c>
      <c r="AL80" s="26"/>
      <c r="AN80" s="27"/>
      <c r="AO80" s="27"/>
    </row>
    <row r="81" spans="1:41" ht="12.75">
      <c r="A81" s="40" t="s">
        <v>199</v>
      </c>
      <c r="B81" s="43" t="s">
        <v>200</v>
      </c>
      <c r="C81" s="22">
        <v>1750.83</v>
      </c>
      <c r="D81" s="22">
        <v>3272.96</v>
      </c>
      <c r="E81" s="22">
        <v>678.91</v>
      </c>
      <c r="F81" s="23">
        <f t="shared" si="11"/>
        <v>5702.7</v>
      </c>
      <c r="G81" s="22">
        <v>1888.99</v>
      </c>
      <c r="H81" s="22">
        <v>4162.63</v>
      </c>
      <c r="I81" s="22">
        <v>3213.86</v>
      </c>
      <c r="J81" s="23">
        <f t="shared" si="12"/>
        <v>9265.48</v>
      </c>
      <c r="K81" s="22">
        <v>354.85</v>
      </c>
      <c r="L81" s="22">
        <v>2820.86</v>
      </c>
      <c r="M81" s="22">
        <v>2120.69</v>
      </c>
      <c r="N81" s="23">
        <f t="shared" si="13"/>
        <v>5296.4</v>
      </c>
      <c r="O81" s="22">
        <v>3307.57</v>
      </c>
      <c r="P81" s="22">
        <v>886.74</v>
      </c>
      <c r="Q81" s="44">
        <v>5346.88</v>
      </c>
      <c r="R81" s="23">
        <f t="shared" si="14"/>
        <v>9541.19</v>
      </c>
      <c r="S81" s="23">
        <f t="shared" si="15"/>
        <v>29805.77</v>
      </c>
      <c r="T81" s="22">
        <v>7.02</v>
      </c>
      <c r="U81" s="22">
        <v>12.68</v>
      </c>
      <c r="V81" s="22">
        <v>8.7</v>
      </c>
      <c r="W81" s="23">
        <f t="shared" si="16"/>
        <v>28.4</v>
      </c>
      <c r="X81" s="22">
        <v>23.62</v>
      </c>
      <c r="Y81" s="22">
        <v>31.95</v>
      </c>
      <c r="Z81" s="22">
        <v>35.93</v>
      </c>
      <c r="AA81" s="23">
        <f t="shared" si="17"/>
        <v>91.5</v>
      </c>
      <c r="AB81" s="22">
        <v>4.35</v>
      </c>
      <c r="AC81" s="22">
        <v>8.7</v>
      </c>
      <c r="AD81" s="22">
        <v>30.68</v>
      </c>
      <c r="AE81" s="23">
        <f t="shared" si="18"/>
        <v>43.73</v>
      </c>
      <c r="AF81" s="22">
        <v>20.13</v>
      </c>
      <c r="AG81" s="22">
        <v>13.04</v>
      </c>
      <c r="AH81" s="22">
        <v>0</v>
      </c>
      <c r="AI81" s="23">
        <f t="shared" si="19"/>
        <v>33.17</v>
      </c>
      <c r="AJ81" s="23">
        <f t="shared" si="20"/>
        <v>196.8</v>
      </c>
      <c r="AK81" s="25">
        <f t="shared" si="21"/>
        <v>30002.57</v>
      </c>
      <c r="AL81" s="26"/>
      <c r="AN81" s="27"/>
      <c r="AO81" s="27"/>
    </row>
    <row r="82" spans="1:41" ht="12.75">
      <c r="A82" s="40" t="s">
        <v>201</v>
      </c>
      <c r="B82" s="43" t="s">
        <v>202</v>
      </c>
      <c r="C82" s="22">
        <v>12897.26</v>
      </c>
      <c r="D82" s="22">
        <v>12224.66</v>
      </c>
      <c r="E82" s="22">
        <v>16262.65</v>
      </c>
      <c r="F82" s="23">
        <f t="shared" si="11"/>
        <v>41384.57</v>
      </c>
      <c r="G82" s="22">
        <v>13009.69</v>
      </c>
      <c r="H82" s="22">
        <v>12938</v>
      </c>
      <c r="I82" s="22">
        <v>14252.9</v>
      </c>
      <c r="J82" s="23">
        <f t="shared" si="12"/>
        <v>40200.59</v>
      </c>
      <c r="K82" s="22">
        <v>14932.09</v>
      </c>
      <c r="L82" s="22">
        <v>11425.34</v>
      </c>
      <c r="M82" s="22">
        <v>14002.53</v>
      </c>
      <c r="N82" s="23">
        <f t="shared" si="13"/>
        <v>40359.96</v>
      </c>
      <c r="O82" s="22">
        <v>11807.81</v>
      </c>
      <c r="P82" s="22">
        <v>15935.8</v>
      </c>
      <c r="Q82" s="44">
        <v>14284.46</v>
      </c>
      <c r="R82" s="23">
        <f t="shared" si="14"/>
        <v>42028.07</v>
      </c>
      <c r="S82" s="23">
        <f t="shared" si="15"/>
        <v>163973.19</v>
      </c>
      <c r="T82" s="22">
        <v>124.97</v>
      </c>
      <c r="U82" s="22">
        <v>21.66</v>
      </c>
      <c r="V82" s="22">
        <v>20.61</v>
      </c>
      <c r="W82" s="23">
        <f>ROUND(T82+U82+V82,2)</f>
        <v>167.24</v>
      </c>
      <c r="X82" s="22">
        <v>122.83</v>
      </c>
      <c r="Y82" s="22">
        <v>20.61</v>
      </c>
      <c r="Z82" s="22">
        <v>124.09</v>
      </c>
      <c r="AA82" s="23">
        <f t="shared" si="17"/>
        <v>267.53</v>
      </c>
      <c r="AB82" s="22">
        <v>64.72</v>
      </c>
      <c r="AC82" s="22">
        <v>64.72</v>
      </c>
      <c r="AD82" s="22">
        <v>135.52</v>
      </c>
      <c r="AE82" s="23">
        <f t="shared" si="18"/>
        <v>264.96</v>
      </c>
      <c r="AF82" s="22">
        <v>64.72</v>
      </c>
      <c r="AG82" s="22">
        <v>10.38</v>
      </c>
      <c r="AH82" s="22">
        <v>20.78</v>
      </c>
      <c r="AI82" s="23">
        <f t="shared" si="19"/>
        <v>95.88</v>
      </c>
      <c r="AJ82" s="23">
        <f t="shared" si="20"/>
        <v>795.61</v>
      </c>
      <c r="AK82" s="25">
        <f t="shared" si="21"/>
        <v>164768.8</v>
      </c>
      <c r="AL82" s="26"/>
      <c r="AN82" s="27"/>
      <c r="AO82" s="27"/>
    </row>
    <row r="83" spans="1:41" ht="12.75">
      <c r="A83" s="40" t="s">
        <v>203</v>
      </c>
      <c r="B83" s="43" t="s">
        <v>204</v>
      </c>
      <c r="C83" s="22">
        <v>11980.32</v>
      </c>
      <c r="D83" s="22">
        <v>17270.58</v>
      </c>
      <c r="E83" s="22">
        <v>19727.38</v>
      </c>
      <c r="F83" s="23">
        <f t="shared" si="11"/>
        <v>48978.28</v>
      </c>
      <c r="G83" s="22">
        <v>17185.69</v>
      </c>
      <c r="H83" s="22">
        <v>12822.19</v>
      </c>
      <c r="I83" s="22">
        <v>18117.55</v>
      </c>
      <c r="J83" s="23">
        <f t="shared" si="12"/>
        <v>48125.43</v>
      </c>
      <c r="K83" s="22">
        <v>13586.06</v>
      </c>
      <c r="L83" s="22">
        <v>20386.22</v>
      </c>
      <c r="M83" s="22">
        <v>15113.92</v>
      </c>
      <c r="N83" s="23">
        <f t="shared" si="13"/>
        <v>49086.2</v>
      </c>
      <c r="O83" s="22">
        <v>18941.98</v>
      </c>
      <c r="P83" s="22">
        <v>18712.31</v>
      </c>
      <c r="Q83" s="44">
        <v>17573.91</v>
      </c>
      <c r="R83" s="23">
        <f t="shared" si="14"/>
        <v>55228.2</v>
      </c>
      <c r="S83" s="23">
        <f>ROUND(F83+J83+N83+R83,2)</f>
        <v>201418.11</v>
      </c>
      <c r="T83" s="22">
        <v>11.17</v>
      </c>
      <c r="U83" s="22">
        <v>17.91</v>
      </c>
      <c r="V83" s="22">
        <v>107.31</v>
      </c>
      <c r="W83" s="23">
        <f>ROUND(T83+U83+V83,2)</f>
        <v>136.39</v>
      </c>
      <c r="X83" s="22">
        <v>108.98</v>
      </c>
      <c r="Y83" s="22">
        <v>221.7</v>
      </c>
      <c r="Z83" s="22">
        <v>91.34</v>
      </c>
      <c r="AA83" s="23">
        <f t="shared" si="17"/>
        <v>422.02</v>
      </c>
      <c r="AB83" s="22">
        <v>208.2</v>
      </c>
      <c r="AC83" s="22">
        <v>38.06</v>
      </c>
      <c r="AD83" s="22">
        <v>51.6</v>
      </c>
      <c r="AE83" s="23">
        <f t="shared" si="18"/>
        <v>297.86</v>
      </c>
      <c r="AF83" s="22">
        <v>254.28</v>
      </c>
      <c r="AG83" s="22">
        <v>116.09</v>
      </c>
      <c r="AH83" s="22">
        <v>172.05</v>
      </c>
      <c r="AI83" s="23">
        <f t="shared" si="19"/>
        <v>542.42</v>
      </c>
      <c r="AJ83" s="23">
        <f t="shared" si="20"/>
        <v>1398.69</v>
      </c>
      <c r="AK83" s="25">
        <f>ROUND(S83+AJ83,2)</f>
        <v>202816.8</v>
      </c>
      <c r="AL83" s="26"/>
      <c r="AN83" s="27"/>
      <c r="AO83" s="27"/>
    </row>
    <row r="84" spans="1:41" s="34" customFormat="1" ht="12.75">
      <c r="A84" s="40" t="s">
        <v>205</v>
      </c>
      <c r="B84" s="45" t="s">
        <v>206</v>
      </c>
      <c r="C84" s="22">
        <v>15348.59</v>
      </c>
      <c r="D84" s="22">
        <v>20975.85</v>
      </c>
      <c r="E84" s="22">
        <v>23281.34</v>
      </c>
      <c r="F84" s="23">
        <f t="shared" si="11"/>
        <v>59605.78</v>
      </c>
      <c r="G84" s="22">
        <v>26483.89</v>
      </c>
      <c r="H84" s="22">
        <v>20011.19</v>
      </c>
      <c r="I84" s="22">
        <v>21502.57</v>
      </c>
      <c r="J84" s="23">
        <f t="shared" si="12"/>
        <v>67997.65</v>
      </c>
      <c r="K84" s="22">
        <v>20547.6</v>
      </c>
      <c r="L84" s="22">
        <v>20718.2</v>
      </c>
      <c r="M84" s="22">
        <v>21876.32</v>
      </c>
      <c r="N84" s="23">
        <f t="shared" si="13"/>
        <v>63142.12</v>
      </c>
      <c r="O84" s="22">
        <v>23959.75</v>
      </c>
      <c r="P84" s="22">
        <v>24474.54</v>
      </c>
      <c r="Q84" s="44">
        <v>29236.36</v>
      </c>
      <c r="R84" s="23">
        <f t="shared" si="14"/>
        <v>77670.65</v>
      </c>
      <c r="S84" s="23">
        <f aca="true" t="shared" si="22" ref="S84:S100">ROUND(F84+J84+N84+R84,2)</f>
        <v>268416.2</v>
      </c>
      <c r="T84" s="22">
        <v>79.73</v>
      </c>
      <c r="U84" s="22">
        <v>263.75</v>
      </c>
      <c r="V84" s="22">
        <v>141.65</v>
      </c>
      <c r="W84" s="23">
        <f aca="true" t="shared" si="23" ref="W84:W98">ROUND(T84+U84+V84,2)</f>
        <v>485.13</v>
      </c>
      <c r="X84" s="22">
        <v>257.11</v>
      </c>
      <c r="Y84" s="22">
        <v>107.57</v>
      </c>
      <c r="Z84" s="22">
        <v>144.53</v>
      </c>
      <c r="AA84" s="23">
        <f t="shared" si="17"/>
        <v>509.21</v>
      </c>
      <c r="AB84" s="22">
        <v>169.73</v>
      </c>
      <c r="AC84" s="22">
        <v>295.78</v>
      </c>
      <c r="AD84" s="22">
        <v>190.46</v>
      </c>
      <c r="AE84" s="23">
        <f t="shared" si="18"/>
        <v>655.97</v>
      </c>
      <c r="AF84" s="22">
        <v>216.38</v>
      </c>
      <c r="AG84" s="22">
        <v>352.28999999999996</v>
      </c>
      <c r="AH84" s="22">
        <v>226.82999999999998</v>
      </c>
      <c r="AI84" s="23">
        <f t="shared" si="19"/>
        <v>795.5</v>
      </c>
      <c r="AJ84" s="23">
        <f t="shared" si="20"/>
        <v>2445.81</v>
      </c>
      <c r="AK84" s="25">
        <f aca="true" t="shared" si="24" ref="AK84:AK96">ROUND(S84+AJ84,2)</f>
        <v>270862.01</v>
      </c>
      <c r="AL84" s="33"/>
      <c r="AN84" s="35"/>
      <c r="AO84" s="35"/>
    </row>
    <row r="85" spans="1:41" s="34" customFormat="1" ht="12.75">
      <c r="A85" s="40" t="s">
        <v>207</v>
      </c>
      <c r="B85" s="45" t="s">
        <v>208</v>
      </c>
      <c r="C85" s="22">
        <v>10503.61</v>
      </c>
      <c r="D85" s="22">
        <v>11371.88</v>
      </c>
      <c r="E85" s="22">
        <v>16052.54</v>
      </c>
      <c r="F85" s="23">
        <f t="shared" si="11"/>
        <v>37928.03</v>
      </c>
      <c r="G85" s="22">
        <v>13857.93</v>
      </c>
      <c r="H85" s="22">
        <v>16026.44</v>
      </c>
      <c r="I85" s="22">
        <v>14216.24</v>
      </c>
      <c r="J85" s="23">
        <f t="shared" si="12"/>
        <v>44100.61</v>
      </c>
      <c r="K85" s="22">
        <v>14354.93</v>
      </c>
      <c r="L85" s="22">
        <v>18040.75</v>
      </c>
      <c r="M85" s="22">
        <v>22615.89</v>
      </c>
      <c r="N85" s="23">
        <f t="shared" si="13"/>
        <v>55011.57</v>
      </c>
      <c r="O85" s="22">
        <v>24500.59</v>
      </c>
      <c r="P85" s="22">
        <v>24649.78</v>
      </c>
      <c r="Q85" s="44">
        <v>26818.93</v>
      </c>
      <c r="R85" s="23">
        <f t="shared" si="14"/>
        <v>75969.3</v>
      </c>
      <c r="S85" s="23">
        <f t="shared" si="22"/>
        <v>213009.51</v>
      </c>
      <c r="T85" s="22">
        <v>197.93</v>
      </c>
      <c r="U85" s="22">
        <v>92.4</v>
      </c>
      <c r="V85" s="22">
        <v>38.28</v>
      </c>
      <c r="W85" s="23">
        <f t="shared" si="23"/>
        <v>328.61</v>
      </c>
      <c r="X85" s="22">
        <v>180.24</v>
      </c>
      <c r="Y85" s="22">
        <v>271.65</v>
      </c>
      <c r="Z85" s="22">
        <v>61.54</v>
      </c>
      <c r="AA85" s="23">
        <f t="shared" si="17"/>
        <v>513.43</v>
      </c>
      <c r="AB85" s="22">
        <v>85.08</v>
      </c>
      <c r="AC85" s="22">
        <v>85.08</v>
      </c>
      <c r="AD85" s="22">
        <v>23.55</v>
      </c>
      <c r="AE85" s="23">
        <f t="shared" si="18"/>
        <v>193.71</v>
      </c>
      <c r="AF85" s="22">
        <v>61.54</v>
      </c>
      <c r="AG85" s="22">
        <v>92.43</v>
      </c>
      <c r="AH85" s="22">
        <v>92.43</v>
      </c>
      <c r="AI85" s="23">
        <f t="shared" si="19"/>
        <v>246.4</v>
      </c>
      <c r="AJ85" s="23">
        <f t="shared" si="20"/>
        <v>1282.15</v>
      </c>
      <c r="AK85" s="25">
        <f t="shared" si="24"/>
        <v>214291.66</v>
      </c>
      <c r="AL85" s="33"/>
      <c r="AN85" s="35"/>
      <c r="AO85" s="35"/>
    </row>
    <row r="86" spans="1:41" ht="24">
      <c r="A86" s="40" t="s">
        <v>209</v>
      </c>
      <c r="B86" s="45" t="s">
        <v>210</v>
      </c>
      <c r="C86" s="22">
        <v>33572.35</v>
      </c>
      <c r="D86" s="22">
        <v>30869.92</v>
      </c>
      <c r="E86" s="22">
        <v>35502.44</v>
      </c>
      <c r="F86" s="23">
        <f t="shared" si="11"/>
        <v>99944.71</v>
      </c>
      <c r="G86" s="22">
        <v>30292.1</v>
      </c>
      <c r="H86" s="22">
        <v>31715.9</v>
      </c>
      <c r="I86" s="22">
        <v>30783.2</v>
      </c>
      <c r="J86" s="23">
        <f t="shared" si="12"/>
        <v>92791.2</v>
      </c>
      <c r="K86" s="22">
        <v>33873.31</v>
      </c>
      <c r="L86" s="22">
        <v>32954.05</v>
      </c>
      <c r="M86" s="22">
        <v>35199.97</v>
      </c>
      <c r="N86" s="23">
        <f t="shared" si="13"/>
        <v>102027.33</v>
      </c>
      <c r="O86" s="22">
        <v>34572.15</v>
      </c>
      <c r="P86" s="22">
        <v>38617.21</v>
      </c>
      <c r="Q86" s="44">
        <v>36491.59</v>
      </c>
      <c r="R86" s="23">
        <f t="shared" si="14"/>
        <v>109680.95</v>
      </c>
      <c r="S86" s="23">
        <f t="shared" si="22"/>
        <v>404444.19</v>
      </c>
      <c r="T86" s="22">
        <v>155.29</v>
      </c>
      <c r="U86" s="22">
        <v>195.9</v>
      </c>
      <c r="V86" s="22">
        <v>203.02</v>
      </c>
      <c r="W86" s="23">
        <f t="shared" si="23"/>
        <v>554.21</v>
      </c>
      <c r="X86" s="22">
        <v>180.24</v>
      </c>
      <c r="Y86" s="22">
        <v>198.74</v>
      </c>
      <c r="Z86" s="22">
        <v>176.34</v>
      </c>
      <c r="AA86" s="23">
        <f t="shared" si="17"/>
        <v>555.32</v>
      </c>
      <c r="AB86" s="22">
        <v>376.84</v>
      </c>
      <c r="AC86" s="22">
        <v>261.43</v>
      </c>
      <c r="AD86" s="22">
        <v>248.15</v>
      </c>
      <c r="AE86" s="23">
        <f t="shared" si="18"/>
        <v>886.42</v>
      </c>
      <c r="AF86" s="22">
        <v>287.07</v>
      </c>
      <c r="AG86" s="22">
        <v>252.88</v>
      </c>
      <c r="AH86" s="22">
        <v>274.42</v>
      </c>
      <c r="AI86" s="23">
        <f t="shared" si="19"/>
        <v>814.37</v>
      </c>
      <c r="AJ86" s="23">
        <f t="shared" si="20"/>
        <v>2810.32</v>
      </c>
      <c r="AK86" s="25">
        <f t="shared" si="24"/>
        <v>407254.51</v>
      </c>
      <c r="AL86" s="26"/>
      <c r="AN86" s="27"/>
      <c r="AO86" s="27"/>
    </row>
    <row r="87" spans="1:41" s="34" customFormat="1" ht="12.75">
      <c r="A87" s="40" t="s">
        <v>211</v>
      </c>
      <c r="B87" s="46" t="s">
        <v>212</v>
      </c>
      <c r="C87" s="22">
        <v>2005.01</v>
      </c>
      <c r="D87" s="22">
        <v>2823.58</v>
      </c>
      <c r="E87" s="22">
        <v>2055.34</v>
      </c>
      <c r="F87" s="23">
        <f t="shared" si="11"/>
        <v>6883.93</v>
      </c>
      <c r="G87" s="22">
        <v>3361.88</v>
      </c>
      <c r="H87" s="22">
        <v>3542.58</v>
      </c>
      <c r="I87" s="22">
        <v>3549.09</v>
      </c>
      <c r="J87" s="23">
        <f t="shared" si="12"/>
        <v>10453.55</v>
      </c>
      <c r="K87" s="22">
        <v>3050.05</v>
      </c>
      <c r="L87" s="22">
        <v>4748.15</v>
      </c>
      <c r="M87" s="22">
        <v>3272.15</v>
      </c>
      <c r="N87" s="23">
        <f t="shared" si="13"/>
        <v>11070.35</v>
      </c>
      <c r="O87" s="22">
        <v>2685.18</v>
      </c>
      <c r="P87" s="22">
        <v>3139.68</v>
      </c>
      <c r="Q87" s="44">
        <v>3644.83</v>
      </c>
      <c r="R87" s="23">
        <f t="shared" si="14"/>
        <v>9469.69</v>
      </c>
      <c r="S87" s="23">
        <f t="shared" si="22"/>
        <v>37877.52</v>
      </c>
      <c r="T87" s="22">
        <v>51.71</v>
      </c>
      <c r="U87" s="22">
        <v>52.2</v>
      </c>
      <c r="V87" s="22">
        <v>52.2</v>
      </c>
      <c r="W87" s="23">
        <f t="shared" si="23"/>
        <v>156.11</v>
      </c>
      <c r="X87" s="22">
        <v>52.2</v>
      </c>
      <c r="Y87" s="22">
        <v>49.64</v>
      </c>
      <c r="Z87" s="22">
        <v>52.2</v>
      </c>
      <c r="AA87" s="23">
        <f t="shared" si="17"/>
        <v>154.04</v>
      </c>
      <c r="AB87" s="22">
        <v>52.2</v>
      </c>
      <c r="AC87" s="22">
        <v>54.62</v>
      </c>
      <c r="AD87" s="22">
        <v>57.33</v>
      </c>
      <c r="AE87" s="23">
        <f t="shared" si="18"/>
        <v>164.15</v>
      </c>
      <c r="AF87" s="22">
        <v>57.33</v>
      </c>
      <c r="AG87" s="22">
        <v>57.33</v>
      </c>
      <c r="AH87" s="22">
        <v>57.33</v>
      </c>
      <c r="AI87" s="23">
        <f t="shared" si="19"/>
        <v>171.99</v>
      </c>
      <c r="AJ87" s="23">
        <f t="shared" si="20"/>
        <v>646.29</v>
      </c>
      <c r="AK87" s="25">
        <f t="shared" si="24"/>
        <v>38523.81</v>
      </c>
      <c r="AL87" s="33"/>
      <c r="AN87" s="35"/>
      <c r="AO87" s="35"/>
    </row>
    <row r="88" spans="1:41" s="67" customFormat="1" ht="12.75">
      <c r="A88" s="74" t="s">
        <v>213</v>
      </c>
      <c r="B88" s="76" t="s">
        <v>214</v>
      </c>
      <c r="C88" s="64">
        <v>0</v>
      </c>
      <c r="D88" s="64">
        <v>0</v>
      </c>
      <c r="E88" s="64">
        <v>0</v>
      </c>
      <c r="F88" s="71">
        <f t="shared" si="11"/>
        <v>0</v>
      </c>
      <c r="G88" s="64">
        <v>0</v>
      </c>
      <c r="H88" s="64">
        <v>0</v>
      </c>
      <c r="I88" s="64">
        <v>0</v>
      </c>
      <c r="J88" s="71">
        <f t="shared" si="12"/>
        <v>0</v>
      </c>
      <c r="K88" s="64">
        <v>0</v>
      </c>
      <c r="L88" s="64">
        <v>0</v>
      </c>
      <c r="M88" s="64">
        <v>0</v>
      </c>
      <c r="N88" s="71">
        <f t="shared" si="13"/>
        <v>0</v>
      </c>
      <c r="O88" s="64">
        <v>0</v>
      </c>
      <c r="P88" s="64">
        <v>0</v>
      </c>
      <c r="Q88" s="77">
        <v>0</v>
      </c>
      <c r="R88" s="71">
        <f t="shared" si="14"/>
        <v>0</v>
      </c>
      <c r="S88" s="71">
        <f t="shared" si="22"/>
        <v>0</v>
      </c>
      <c r="T88" s="64">
        <v>0</v>
      </c>
      <c r="U88" s="64">
        <v>0</v>
      </c>
      <c r="V88" s="64">
        <v>0</v>
      </c>
      <c r="W88" s="71">
        <f t="shared" si="23"/>
        <v>0</v>
      </c>
      <c r="X88" s="64">
        <v>0</v>
      </c>
      <c r="Y88" s="64">
        <v>0</v>
      </c>
      <c r="Z88" s="64">
        <v>0</v>
      </c>
      <c r="AA88" s="71">
        <f t="shared" si="17"/>
        <v>0</v>
      </c>
      <c r="AB88" s="64"/>
      <c r="AC88" s="64">
        <v>0</v>
      </c>
      <c r="AD88" s="64">
        <v>0</v>
      </c>
      <c r="AE88" s="71">
        <f t="shared" si="18"/>
        <v>0</v>
      </c>
      <c r="AF88" s="64">
        <v>0</v>
      </c>
      <c r="AG88" s="64">
        <v>0</v>
      </c>
      <c r="AH88" s="64">
        <v>0</v>
      </c>
      <c r="AI88" s="71">
        <f t="shared" si="19"/>
        <v>0</v>
      </c>
      <c r="AJ88" s="71">
        <f t="shared" si="20"/>
        <v>0</v>
      </c>
      <c r="AK88" s="72">
        <f t="shared" si="24"/>
        <v>0</v>
      </c>
      <c r="AL88" s="66"/>
      <c r="AN88" s="68"/>
      <c r="AO88" s="68"/>
    </row>
    <row r="89" spans="1:41" s="34" customFormat="1" ht="12.75">
      <c r="A89" s="40" t="s">
        <v>215</v>
      </c>
      <c r="B89" s="46" t="s">
        <v>216</v>
      </c>
      <c r="C89" s="22">
        <v>14646.17</v>
      </c>
      <c r="D89" s="22">
        <v>14715.22</v>
      </c>
      <c r="E89" s="22">
        <v>18102.79</v>
      </c>
      <c r="F89" s="23">
        <f t="shared" si="11"/>
        <v>47464.18</v>
      </c>
      <c r="G89" s="22">
        <v>16383.56</v>
      </c>
      <c r="H89" s="22">
        <v>16740.24</v>
      </c>
      <c r="I89" s="22">
        <v>16196.55</v>
      </c>
      <c r="J89" s="23">
        <f t="shared" si="12"/>
        <v>49320.35</v>
      </c>
      <c r="K89" s="22">
        <v>14127.4</v>
      </c>
      <c r="L89" s="22">
        <v>13909.23</v>
      </c>
      <c r="M89" s="22">
        <v>15304.4</v>
      </c>
      <c r="N89" s="23">
        <f t="shared" si="13"/>
        <v>43341.03</v>
      </c>
      <c r="O89" s="22">
        <v>14467.64</v>
      </c>
      <c r="P89" s="22">
        <v>13218.91</v>
      </c>
      <c r="Q89" s="44">
        <v>15459.76</v>
      </c>
      <c r="R89" s="23">
        <f t="shared" si="14"/>
        <v>43146.31</v>
      </c>
      <c r="S89" s="23">
        <f t="shared" si="22"/>
        <v>183271.87</v>
      </c>
      <c r="T89" s="22">
        <v>430.77</v>
      </c>
      <c r="U89" s="22">
        <v>649.08</v>
      </c>
      <c r="V89" s="22">
        <v>407.25</v>
      </c>
      <c r="W89" s="23">
        <f t="shared" si="23"/>
        <v>1487.1</v>
      </c>
      <c r="X89" s="22">
        <v>832.49</v>
      </c>
      <c r="Y89" s="22">
        <v>640.17</v>
      </c>
      <c r="Z89" s="22">
        <v>712.87</v>
      </c>
      <c r="AA89" s="23">
        <f t="shared" si="17"/>
        <v>2185.53</v>
      </c>
      <c r="AB89" s="22">
        <v>549.03</v>
      </c>
      <c r="AC89" s="22">
        <v>659.56</v>
      </c>
      <c r="AD89" s="22">
        <v>970.57</v>
      </c>
      <c r="AE89" s="23">
        <f t="shared" si="18"/>
        <v>2179.16</v>
      </c>
      <c r="AF89" s="22">
        <v>543.97</v>
      </c>
      <c r="AG89" s="22">
        <v>600.37</v>
      </c>
      <c r="AH89" s="22">
        <v>775.78</v>
      </c>
      <c r="AI89" s="23">
        <f t="shared" si="19"/>
        <v>1920.12</v>
      </c>
      <c r="AJ89" s="23">
        <f t="shared" si="20"/>
        <v>7771.91</v>
      </c>
      <c r="AK89" s="25">
        <f t="shared" si="24"/>
        <v>191043.78</v>
      </c>
      <c r="AL89" s="33"/>
      <c r="AN89" s="35"/>
      <c r="AO89" s="35"/>
    </row>
    <row r="90" spans="1:41" s="34" customFormat="1" ht="12.75">
      <c r="A90" s="47" t="s">
        <v>217</v>
      </c>
      <c r="B90" s="46" t="s">
        <v>218</v>
      </c>
      <c r="C90" s="22">
        <v>12245.16</v>
      </c>
      <c r="D90" s="22">
        <v>12472.89</v>
      </c>
      <c r="E90" s="22">
        <v>18659.14</v>
      </c>
      <c r="F90" s="23">
        <f t="shared" si="11"/>
        <v>43377.19</v>
      </c>
      <c r="G90" s="22">
        <v>12691.96</v>
      </c>
      <c r="H90" s="22">
        <v>14986.12</v>
      </c>
      <c r="I90" s="22">
        <v>12567.88</v>
      </c>
      <c r="J90" s="23">
        <f t="shared" si="12"/>
        <v>40245.96</v>
      </c>
      <c r="K90" s="22">
        <v>12964.76</v>
      </c>
      <c r="L90" s="22">
        <v>13679.61</v>
      </c>
      <c r="M90" s="22">
        <v>15004.31</v>
      </c>
      <c r="N90" s="23">
        <f t="shared" si="13"/>
        <v>41648.68</v>
      </c>
      <c r="O90" s="22">
        <v>15356.33</v>
      </c>
      <c r="P90" s="22">
        <v>18597.14</v>
      </c>
      <c r="Q90" s="44">
        <v>17445</v>
      </c>
      <c r="R90" s="23">
        <f t="shared" si="14"/>
        <v>51398.47</v>
      </c>
      <c r="S90" s="23">
        <f t="shared" si="22"/>
        <v>176670.3</v>
      </c>
      <c r="T90" s="22">
        <v>469.05</v>
      </c>
      <c r="U90" s="22">
        <v>492.74</v>
      </c>
      <c r="V90" s="22">
        <v>438.56</v>
      </c>
      <c r="W90" s="23">
        <f t="shared" si="23"/>
        <v>1400.35</v>
      </c>
      <c r="X90" s="22">
        <v>346.4</v>
      </c>
      <c r="Y90" s="22">
        <v>583.71</v>
      </c>
      <c r="Z90" s="22">
        <v>313.58</v>
      </c>
      <c r="AA90" s="23">
        <f t="shared" si="17"/>
        <v>1243.69</v>
      </c>
      <c r="AB90" s="22">
        <v>426.98</v>
      </c>
      <c r="AC90" s="22">
        <v>406.58</v>
      </c>
      <c r="AD90" s="22">
        <v>460.22</v>
      </c>
      <c r="AE90" s="23">
        <f t="shared" si="18"/>
        <v>1293.78</v>
      </c>
      <c r="AF90" s="22">
        <v>345.51</v>
      </c>
      <c r="AG90" s="22">
        <v>606.42</v>
      </c>
      <c r="AH90" s="22">
        <v>422.08</v>
      </c>
      <c r="AI90" s="23">
        <f t="shared" si="19"/>
        <v>1374.01</v>
      </c>
      <c r="AJ90" s="23">
        <f t="shared" si="20"/>
        <v>5311.83</v>
      </c>
      <c r="AK90" s="25">
        <f t="shared" si="24"/>
        <v>181982.13</v>
      </c>
      <c r="AL90" s="33"/>
      <c r="AN90" s="35"/>
      <c r="AO90" s="35"/>
    </row>
    <row r="91" spans="1:41" s="34" customFormat="1" ht="12.75">
      <c r="A91" s="47" t="s">
        <v>219</v>
      </c>
      <c r="B91" s="46" t="s">
        <v>220</v>
      </c>
      <c r="C91" s="22">
        <v>4845.47</v>
      </c>
      <c r="D91" s="22">
        <v>6052.31</v>
      </c>
      <c r="E91" s="22">
        <v>5653.78</v>
      </c>
      <c r="F91" s="23">
        <f t="shared" si="11"/>
        <v>16551.56</v>
      </c>
      <c r="G91" s="22">
        <v>5402</v>
      </c>
      <c r="H91" s="22">
        <v>6731.57</v>
      </c>
      <c r="I91" s="22">
        <v>4555.79</v>
      </c>
      <c r="J91" s="23">
        <f t="shared" si="12"/>
        <v>16689.36</v>
      </c>
      <c r="K91" s="22">
        <v>3942.4</v>
      </c>
      <c r="L91" s="22">
        <v>6336.72</v>
      </c>
      <c r="M91" s="22">
        <v>6583.01</v>
      </c>
      <c r="N91" s="23">
        <f t="shared" si="13"/>
        <v>16862.13</v>
      </c>
      <c r="O91" s="22">
        <v>5396.63</v>
      </c>
      <c r="P91" s="22">
        <v>7498.61</v>
      </c>
      <c r="Q91" s="44">
        <v>7487.64</v>
      </c>
      <c r="R91" s="23">
        <f t="shared" si="14"/>
        <v>20382.88</v>
      </c>
      <c r="S91" s="23">
        <f t="shared" si="22"/>
        <v>70485.93</v>
      </c>
      <c r="T91" s="22">
        <v>80.97</v>
      </c>
      <c r="U91" s="22">
        <v>28.6</v>
      </c>
      <c r="V91" s="22">
        <v>68.7</v>
      </c>
      <c r="W91" s="23">
        <f t="shared" si="23"/>
        <v>178.27</v>
      </c>
      <c r="X91" s="22">
        <v>195.28</v>
      </c>
      <c r="Y91" s="22">
        <v>118.59</v>
      </c>
      <c r="Z91" s="22">
        <v>21.52</v>
      </c>
      <c r="AA91" s="23">
        <f t="shared" si="17"/>
        <v>335.39</v>
      </c>
      <c r="AB91" s="22">
        <v>19.65</v>
      </c>
      <c r="AC91" s="22">
        <v>106.33</v>
      </c>
      <c r="AD91" s="22">
        <v>10.72</v>
      </c>
      <c r="AE91" s="23">
        <f t="shared" si="18"/>
        <v>136.7</v>
      </c>
      <c r="AF91" s="22">
        <v>36.7</v>
      </c>
      <c r="AG91" s="22">
        <v>68.27</v>
      </c>
      <c r="AH91" s="22">
        <v>64.15</v>
      </c>
      <c r="AI91" s="23">
        <f t="shared" si="19"/>
        <v>169.12</v>
      </c>
      <c r="AJ91" s="23">
        <f t="shared" si="20"/>
        <v>819.48</v>
      </c>
      <c r="AK91" s="25">
        <f t="shared" si="24"/>
        <v>71305.41</v>
      </c>
      <c r="AL91" s="33"/>
      <c r="AN91" s="35"/>
      <c r="AO91" s="35"/>
    </row>
    <row r="92" spans="1:41" s="34" customFormat="1" ht="12.75">
      <c r="A92" s="47" t="s">
        <v>221</v>
      </c>
      <c r="B92" s="46" t="s">
        <v>222</v>
      </c>
      <c r="C92" s="22">
        <v>22086.35</v>
      </c>
      <c r="D92" s="22">
        <v>29730.55</v>
      </c>
      <c r="E92" s="22">
        <v>30624.99</v>
      </c>
      <c r="F92" s="23">
        <f t="shared" si="11"/>
        <v>82441.89</v>
      </c>
      <c r="G92" s="22">
        <v>26055.18</v>
      </c>
      <c r="H92" s="22">
        <v>30965.23</v>
      </c>
      <c r="I92" s="22">
        <v>32184.28</v>
      </c>
      <c r="J92" s="23">
        <f t="shared" si="12"/>
        <v>89204.69</v>
      </c>
      <c r="K92" s="22">
        <v>33381.97</v>
      </c>
      <c r="L92" s="22">
        <v>29723</v>
      </c>
      <c r="M92" s="22">
        <v>37592.59</v>
      </c>
      <c r="N92" s="23">
        <f t="shared" si="13"/>
        <v>100697.56</v>
      </c>
      <c r="O92" s="22">
        <v>34525.37</v>
      </c>
      <c r="P92" s="22">
        <v>40800.8</v>
      </c>
      <c r="Q92" s="44">
        <v>36411.22</v>
      </c>
      <c r="R92" s="23">
        <f t="shared" si="14"/>
        <v>111737.39</v>
      </c>
      <c r="S92" s="23">
        <f t="shared" si="22"/>
        <v>384081.53</v>
      </c>
      <c r="T92" s="22">
        <v>1326.41</v>
      </c>
      <c r="U92" s="22">
        <v>431.09</v>
      </c>
      <c r="V92" s="22">
        <v>913.71</v>
      </c>
      <c r="W92" s="23">
        <f t="shared" si="23"/>
        <v>2671.21</v>
      </c>
      <c r="X92" s="22">
        <v>536.92</v>
      </c>
      <c r="Y92" s="22">
        <v>662.4</v>
      </c>
      <c r="Z92" s="22">
        <v>1048.06</v>
      </c>
      <c r="AA92" s="23">
        <f t="shared" si="17"/>
        <v>2247.38</v>
      </c>
      <c r="AB92" s="22">
        <v>588.66</v>
      </c>
      <c r="AC92" s="22">
        <v>748.88</v>
      </c>
      <c r="AD92" s="22">
        <v>556.11</v>
      </c>
      <c r="AE92" s="23">
        <f t="shared" si="18"/>
        <v>1893.65</v>
      </c>
      <c r="AF92" s="22">
        <v>641.82</v>
      </c>
      <c r="AG92" s="22">
        <v>679.0999999999999</v>
      </c>
      <c r="AH92" s="22">
        <v>721.5699999999999</v>
      </c>
      <c r="AI92" s="23">
        <f t="shared" si="19"/>
        <v>2042.49</v>
      </c>
      <c r="AJ92" s="23">
        <f t="shared" si="20"/>
        <v>8854.73</v>
      </c>
      <c r="AK92" s="25">
        <f t="shared" si="24"/>
        <v>392936.26</v>
      </c>
      <c r="AL92" s="33"/>
      <c r="AN92" s="35"/>
      <c r="AO92" s="35"/>
    </row>
    <row r="93" spans="1:41" s="34" customFormat="1" ht="12.75">
      <c r="A93" s="47" t="s">
        <v>223</v>
      </c>
      <c r="B93" s="46" t="s">
        <v>224</v>
      </c>
      <c r="C93" s="22">
        <v>87254.68</v>
      </c>
      <c r="D93" s="22">
        <v>90021.19</v>
      </c>
      <c r="E93" s="22">
        <v>106738.43</v>
      </c>
      <c r="F93" s="23">
        <f t="shared" si="11"/>
        <v>284014.3</v>
      </c>
      <c r="G93" s="22">
        <v>96436.07</v>
      </c>
      <c r="H93" s="22">
        <v>96628.57</v>
      </c>
      <c r="I93" s="22">
        <v>94750.61</v>
      </c>
      <c r="J93" s="23">
        <f t="shared" si="12"/>
        <v>287815.25</v>
      </c>
      <c r="K93" s="22">
        <v>91948.21</v>
      </c>
      <c r="L93" s="22">
        <v>96776.59</v>
      </c>
      <c r="M93" s="22">
        <v>104544.29</v>
      </c>
      <c r="N93" s="23">
        <f t="shared" si="13"/>
        <v>293269.09</v>
      </c>
      <c r="O93" s="22">
        <v>109624.27</v>
      </c>
      <c r="P93" s="22">
        <v>110852.02</v>
      </c>
      <c r="Q93" s="44">
        <v>116131.21</v>
      </c>
      <c r="R93" s="23">
        <f t="shared" si="14"/>
        <v>336607.5</v>
      </c>
      <c r="S93" s="23">
        <f t="shared" si="22"/>
        <v>1201706.14</v>
      </c>
      <c r="T93" s="22">
        <v>2387.09</v>
      </c>
      <c r="U93" s="22">
        <v>1950.43</v>
      </c>
      <c r="V93" s="22">
        <v>1987.91</v>
      </c>
      <c r="W93" s="23">
        <f t="shared" si="23"/>
        <v>6325.43</v>
      </c>
      <c r="X93" s="22">
        <v>2139.13</v>
      </c>
      <c r="Y93" s="22">
        <v>2486.49</v>
      </c>
      <c r="Z93" s="22">
        <v>2447.41</v>
      </c>
      <c r="AA93" s="23">
        <f t="shared" si="17"/>
        <v>7073.03</v>
      </c>
      <c r="AB93" s="22">
        <v>2259.56</v>
      </c>
      <c r="AC93" s="22">
        <v>2145.04</v>
      </c>
      <c r="AD93" s="22">
        <v>2375.45</v>
      </c>
      <c r="AE93" s="23">
        <f t="shared" si="18"/>
        <v>6780.05</v>
      </c>
      <c r="AF93" s="22">
        <v>2386.15</v>
      </c>
      <c r="AG93" s="22">
        <v>2738.8500000000004</v>
      </c>
      <c r="AH93" s="22">
        <v>2363.56</v>
      </c>
      <c r="AI93" s="23">
        <f t="shared" si="19"/>
        <v>7488.56</v>
      </c>
      <c r="AJ93" s="23">
        <f t="shared" si="20"/>
        <v>27667.07</v>
      </c>
      <c r="AK93" s="25">
        <f t="shared" si="24"/>
        <v>1229373.21</v>
      </c>
      <c r="AL93" s="33"/>
      <c r="AN93" s="35"/>
      <c r="AO93" s="35"/>
    </row>
    <row r="94" spans="1:41" s="34" customFormat="1" ht="12.75">
      <c r="A94" s="47" t="s">
        <v>225</v>
      </c>
      <c r="B94" s="46" t="s">
        <v>226</v>
      </c>
      <c r="C94" s="22">
        <v>7110.45</v>
      </c>
      <c r="D94" s="22">
        <v>8853.27</v>
      </c>
      <c r="E94" s="22">
        <v>7765.77</v>
      </c>
      <c r="F94" s="23">
        <f t="shared" si="11"/>
        <v>23729.49</v>
      </c>
      <c r="G94" s="22">
        <v>7445.74</v>
      </c>
      <c r="H94" s="22">
        <v>8223.97</v>
      </c>
      <c r="I94" s="22">
        <v>8128.24</v>
      </c>
      <c r="J94" s="23">
        <f t="shared" si="12"/>
        <v>23797.95</v>
      </c>
      <c r="K94" s="22">
        <v>9294.01</v>
      </c>
      <c r="L94" s="22">
        <v>5581.36</v>
      </c>
      <c r="M94" s="22">
        <v>10686.73</v>
      </c>
      <c r="N94" s="23">
        <f t="shared" si="13"/>
        <v>25562.1</v>
      </c>
      <c r="O94" s="22">
        <v>9851.28</v>
      </c>
      <c r="P94" s="22">
        <v>11531.02</v>
      </c>
      <c r="Q94" s="44">
        <v>11568.98</v>
      </c>
      <c r="R94" s="23">
        <f t="shared" si="14"/>
        <v>32951.28</v>
      </c>
      <c r="S94" s="23">
        <f t="shared" si="22"/>
        <v>106040.82</v>
      </c>
      <c r="T94" s="22">
        <v>305.21</v>
      </c>
      <c r="U94" s="22">
        <v>300.85</v>
      </c>
      <c r="V94" s="22">
        <v>160.28</v>
      </c>
      <c r="W94" s="23">
        <f t="shared" si="23"/>
        <v>766.34</v>
      </c>
      <c r="X94" s="22">
        <v>238.68</v>
      </c>
      <c r="Y94" s="22">
        <v>270.48</v>
      </c>
      <c r="Z94" s="22">
        <v>300.02</v>
      </c>
      <c r="AA94" s="23">
        <f t="shared" si="17"/>
        <v>809.18</v>
      </c>
      <c r="AB94" s="22">
        <v>393.62</v>
      </c>
      <c r="AC94" s="22">
        <v>243.2</v>
      </c>
      <c r="AD94" s="22">
        <v>269.19</v>
      </c>
      <c r="AE94" s="23">
        <f t="shared" si="18"/>
        <v>906.01</v>
      </c>
      <c r="AF94" s="22">
        <v>370.93</v>
      </c>
      <c r="AG94" s="22">
        <v>289.71</v>
      </c>
      <c r="AH94" s="22">
        <v>413.5</v>
      </c>
      <c r="AI94" s="23">
        <f t="shared" si="19"/>
        <v>1074.14</v>
      </c>
      <c r="AJ94" s="23">
        <f t="shared" si="20"/>
        <v>3555.67</v>
      </c>
      <c r="AK94" s="25">
        <f t="shared" si="24"/>
        <v>109596.49</v>
      </c>
      <c r="AL94" s="33"/>
      <c r="AN94" s="35"/>
      <c r="AO94" s="35"/>
    </row>
    <row r="95" spans="1:41" s="34" customFormat="1" ht="12.75">
      <c r="A95" s="47" t="s">
        <v>227</v>
      </c>
      <c r="B95" s="46" t="s">
        <v>228</v>
      </c>
      <c r="C95" s="22">
        <v>7806.25</v>
      </c>
      <c r="D95" s="22">
        <v>8664.48</v>
      </c>
      <c r="E95" s="22">
        <v>7943.03</v>
      </c>
      <c r="F95" s="23">
        <f t="shared" si="11"/>
        <v>24413.76</v>
      </c>
      <c r="G95" s="22">
        <v>6723.92</v>
      </c>
      <c r="H95" s="22">
        <v>8765.28</v>
      </c>
      <c r="I95" s="22">
        <v>6175.29</v>
      </c>
      <c r="J95" s="23">
        <f t="shared" si="12"/>
        <v>21664.49</v>
      </c>
      <c r="K95" s="22">
        <v>5219.31</v>
      </c>
      <c r="L95" s="22">
        <v>6609.94</v>
      </c>
      <c r="M95" s="22">
        <v>7396.35</v>
      </c>
      <c r="N95" s="23">
        <f t="shared" si="13"/>
        <v>19225.6</v>
      </c>
      <c r="O95" s="22">
        <v>8139.97</v>
      </c>
      <c r="P95" s="22">
        <v>9381.75</v>
      </c>
      <c r="Q95" s="44">
        <v>7261.92</v>
      </c>
      <c r="R95" s="23">
        <f t="shared" si="14"/>
        <v>24783.64</v>
      </c>
      <c r="S95" s="23">
        <f t="shared" si="22"/>
        <v>90087.49</v>
      </c>
      <c r="T95" s="22">
        <v>419.09</v>
      </c>
      <c r="U95" s="22">
        <v>375.54</v>
      </c>
      <c r="V95" s="22">
        <v>452.27</v>
      </c>
      <c r="W95" s="23">
        <f t="shared" si="23"/>
        <v>1246.9</v>
      </c>
      <c r="X95" s="22">
        <v>442.63</v>
      </c>
      <c r="Y95" s="22">
        <v>448.07</v>
      </c>
      <c r="Z95" s="22">
        <v>436.28</v>
      </c>
      <c r="AA95" s="23">
        <f t="shared" si="17"/>
        <v>1326.98</v>
      </c>
      <c r="AB95" s="22">
        <v>312.32</v>
      </c>
      <c r="AC95" s="22">
        <v>393.37</v>
      </c>
      <c r="AD95" s="22">
        <v>540.95</v>
      </c>
      <c r="AE95" s="23">
        <f t="shared" si="18"/>
        <v>1246.64</v>
      </c>
      <c r="AF95" s="22">
        <v>462.96</v>
      </c>
      <c r="AG95" s="22">
        <v>444.21</v>
      </c>
      <c r="AH95" s="22">
        <v>418.87</v>
      </c>
      <c r="AI95" s="23">
        <f t="shared" si="19"/>
        <v>1326.04</v>
      </c>
      <c r="AJ95" s="23">
        <f t="shared" si="20"/>
        <v>5146.56</v>
      </c>
      <c r="AK95" s="25">
        <f t="shared" si="24"/>
        <v>95234.05</v>
      </c>
      <c r="AL95" s="33"/>
      <c r="AN95" s="35"/>
      <c r="AO95" s="35"/>
    </row>
    <row r="96" spans="1:41" s="34" customFormat="1" ht="12.75">
      <c r="A96" s="47" t="s">
        <v>229</v>
      </c>
      <c r="B96" s="46" t="s">
        <v>230</v>
      </c>
      <c r="C96" s="22">
        <v>4976.88</v>
      </c>
      <c r="D96" s="22">
        <v>5943.68</v>
      </c>
      <c r="E96" s="22">
        <v>7337.95</v>
      </c>
      <c r="F96" s="23">
        <f t="shared" si="11"/>
        <v>18258.51</v>
      </c>
      <c r="G96" s="22">
        <v>7952.36</v>
      </c>
      <c r="H96" s="22">
        <v>9381.91</v>
      </c>
      <c r="I96" s="22">
        <v>13143.64</v>
      </c>
      <c r="J96" s="23">
        <f t="shared" si="12"/>
        <v>30477.91</v>
      </c>
      <c r="K96" s="22">
        <v>11922.83</v>
      </c>
      <c r="L96" s="22">
        <v>10515.07</v>
      </c>
      <c r="M96" s="22">
        <v>12740.12</v>
      </c>
      <c r="N96" s="23">
        <f t="shared" si="13"/>
        <v>35178.02</v>
      </c>
      <c r="O96" s="22">
        <v>12375.27</v>
      </c>
      <c r="P96" s="22">
        <v>15061.41</v>
      </c>
      <c r="Q96" s="44">
        <v>15850.19</v>
      </c>
      <c r="R96" s="23">
        <f t="shared" si="14"/>
        <v>43286.87</v>
      </c>
      <c r="S96" s="23">
        <f t="shared" si="22"/>
        <v>127201.31</v>
      </c>
      <c r="T96" s="22">
        <v>17.45</v>
      </c>
      <c r="U96" s="22">
        <v>132.62</v>
      </c>
      <c r="V96" s="22">
        <v>49.81</v>
      </c>
      <c r="W96" s="23">
        <f t="shared" si="23"/>
        <v>199.88</v>
      </c>
      <c r="X96" s="22">
        <v>39.56</v>
      </c>
      <c r="Y96" s="22">
        <v>33.54</v>
      </c>
      <c r="Z96" s="22">
        <v>65.82</v>
      </c>
      <c r="AA96" s="23">
        <f t="shared" si="17"/>
        <v>138.92</v>
      </c>
      <c r="AB96" s="22">
        <v>0</v>
      </c>
      <c r="AC96" s="22">
        <v>94.19</v>
      </c>
      <c r="AD96" s="22">
        <v>36.4</v>
      </c>
      <c r="AE96" s="23">
        <f t="shared" si="18"/>
        <v>130.59</v>
      </c>
      <c r="AF96" s="22">
        <v>115.87</v>
      </c>
      <c r="AG96" s="22">
        <v>45.21</v>
      </c>
      <c r="AH96" s="22">
        <v>301.13</v>
      </c>
      <c r="AI96" s="23">
        <f t="shared" si="19"/>
        <v>462.21</v>
      </c>
      <c r="AJ96" s="23">
        <f t="shared" si="20"/>
        <v>931.6</v>
      </c>
      <c r="AK96" s="25">
        <f t="shared" si="24"/>
        <v>128132.91</v>
      </c>
      <c r="AL96" s="33"/>
      <c r="AN96" s="35"/>
      <c r="AO96" s="35"/>
    </row>
    <row r="97" spans="1:41" s="34" customFormat="1" ht="12.75">
      <c r="A97" s="47" t="s">
        <v>234</v>
      </c>
      <c r="B97" s="46" t="s">
        <v>235</v>
      </c>
      <c r="C97" s="22">
        <v>0</v>
      </c>
      <c r="D97" s="22">
        <v>0</v>
      </c>
      <c r="E97" s="22">
        <v>0</v>
      </c>
      <c r="F97" s="23">
        <f t="shared" si="11"/>
        <v>0</v>
      </c>
      <c r="G97" s="22">
        <v>0</v>
      </c>
      <c r="H97" s="22">
        <v>0</v>
      </c>
      <c r="I97" s="22">
        <v>0</v>
      </c>
      <c r="J97" s="23">
        <f t="shared" si="12"/>
        <v>0</v>
      </c>
      <c r="K97" s="22">
        <v>0</v>
      </c>
      <c r="L97" s="22">
        <v>105.91</v>
      </c>
      <c r="M97" s="22">
        <v>30563.32</v>
      </c>
      <c r="N97" s="23">
        <f t="shared" si="13"/>
        <v>30669.23</v>
      </c>
      <c r="O97" s="22">
        <v>32760.51</v>
      </c>
      <c r="P97" s="22">
        <v>27083.54</v>
      </c>
      <c r="Q97" s="44">
        <v>32244.74</v>
      </c>
      <c r="R97" s="23">
        <f t="shared" si="14"/>
        <v>92088.79</v>
      </c>
      <c r="S97" s="23">
        <f t="shared" si="22"/>
        <v>122758.02</v>
      </c>
      <c r="T97" s="22">
        <v>0</v>
      </c>
      <c r="U97" s="22">
        <v>0</v>
      </c>
      <c r="V97" s="22">
        <v>0</v>
      </c>
      <c r="W97" s="23">
        <f t="shared" si="23"/>
        <v>0</v>
      </c>
      <c r="X97" s="22">
        <v>0</v>
      </c>
      <c r="Y97" s="22">
        <v>0</v>
      </c>
      <c r="Z97" s="22">
        <v>0</v>
      </c>
      <c r="AA97" s="23">
        <f t="shared" si="17"/>
        <v>0</v>
      </c>
      <c r="AB97" s="22">
        <v>0</v>
      </c>
      <c r="AC97" s="22">
        <v>0</v>
      </c>
      <c r="AD97" s="22">
        <v>190.6</v>
      </c>
      <c r="AE97" s="23">
        <f t="shared" si="18"/>
        <v>190.6</v>
      </c>
      <c r="AF97" s="22">
        <v>398.48</v>
      </c>
      <c r="AG97" s="22">
        <v>248.72</v>
      </c>
      <c r="AH97" s="22">
        <v>324.37</v>
      </c>
      <c r="AI97" s="23">
        <f t="shared" si="19"/>
        <v>971.57</v>
      </c>
      <c r="AJ97" s="23">
        <f>ROUND(W97+AA97+AE97+AI97,2)</f>
        <v>1162.17</v>
      </c>
      <c r="AK97" s="25">
        <f>ROUND(S97+AJ97,2)</f>
        <v>123920.19</v>
      </c>
      <c r="AL97" s="33"/>
      <c r="AN97" s="35"/>
      <c r="AO97" s="35"/>
    </row>
    <row r="98" spans="1:41" s="34" customFormat="1" ht="12.75">
      <c r="A98" s="47" t="s">
        <v>236</v>
      </c>
      <c r="B98" s="46" t="s">
        <v>237</v>
      </c>
      <c r="C98" s="22">
        <v>0</v>
      </c>
      <c r="D98" s="22">
        <v>0</v>
      </c>
      <c r="E98" s="22">
        <v>0</v>
      </c>
      <c r="F98" s="23">
        <f t="shared" si="11"/>
        <v>0</v>
      </c>
      <c r="G98" s="22">
        <v>0</v>
      </c>
      <c r="H98" s="22">
        <v>0</v>
      </c>
      <c r="I98" s="22">
        <v>0</v>
      </c>
      <c r="J98" s="23">
        <f t="shared" si="12"/>
        <v>0</v>
      </c>
      <c r="K98" s="22">
        <v>0</v>
      </c>
      <c r="L98" s="22">
        <v>1750.79</v>
      </c>
      <c r="M98" s="22">
        <v>2882.43</v>
      </c>
      <c r="N98" s="23">
        <f t="shared" si="13"/>
        <v>4633.22</v>
      </c>
      <c r="O98" s="22">
        <v>4327.73</v>
      </c>
      <c r="P98" s="22">
        <v>4808.21</v>
      </c>
      <c r="Q98" s="44">
        <v>5602.74</v>
      </c>
      <c r="R98" s="23">
        <f t="shared" si="14"/>
        <v>14738.68</v>
      </c>
      <c r="S98" s="23">
        <f t="shared" si="22"/>
        <v>19371.9</v>
      </c>
      <c r="T98" s="22">
        <v>0</v>
      </c>
      <c r="U98" s="22">
        <v>0</v>
      </c>
      <c r="V98" s="22">
        <v>0</v>
      </c>
      <c r="W98" s="23">
        <f t="shared" si="23"/>
        <v>0</v>
      </c>
      <c r="X98" s="22">
        <v>0</v>
      </c>
      <c r="Y98" s="22">
        <v>0</v>
      </c>
      <c r="Z98" s="22">
        <v>0</v>
      </c>
      <c r="AA98" s="23">
        <f t="shared" si="17"/>
        <v>0</v>
      </c>
      <c r="AB98" s="22">
        <v>0</v>
      </c>
      <c r="AC98" s="22">
        <v>185.81</v>
      </c>
      <c r="AD98" s="22">
        <v>251.33</v>
      </c>
      <c r="AE98" s="23">
        <f t="shared" si="18"/>
        <v>437.14</v>
      </c>
      <c r="AF98" s="22">
        <v>251.53</v>
      </c>
      <c r="AG98" s="22">
        <v>289.35</v>
      </c>
      <c r="AH98" s="22">
        <v>377.82</v>
      </c>
      <c r="AI98" s="23">
        <f t="shared" si="19"/>
        <v>918.7</v>
      </c>
      <c r="AJ98" s="23">
        <f>ROUND(W98+AA98+AE98+AI98,2)</f>
        <v>1355.84</v>
      </c>
      <c r="AK98" s="25">
        <f>ROUND(S98+AJ98,2)</f>
        <v>20727.74</v>
      </c>
      <c r="AL98" s="33"/>
      <c r="AN98" s="35"/>
      <c r="AO98" s="35"/>
    </row>
    <row r="99" spans="1:41" s="34" customFormat="1" ht="12.75">
      <c r="A99" s="47" t="s">
        <v>238</v>
      </c>
      <c r="B99" s="46" t="s">
        <v>239</v>
      </c>
      <c r="C99" s="22">
        <v>0</v>
      </c>
      <c r="D99" s="22">
        <v>0</v>
      </c>
      <c r="E99" s="22">
        <v>0</v>
      </c>
      <c r="F99" s="23">
        <f>ROUND(C99+D99+E99,2)</f>
        <v>0</v>
      </c>
      <c r="G99" s="22">
        <v>0</v>
      </c>
      <c r="H99" s="22">
        <v>0</v>
      </c>
      <c r="I99" s="22">
        <v>0</v>
      </c>
      <c r="J99" s="23">
        <f>ROUND(G99+H99+I99,2)</f>
        <v>0</v>
      </c>
      <c r="K99" s="22">
        <v>0</v>
      </c>
      <c r="L99" s="22">
        <v>0</v>
      </c>
      <c r="M99" s="22">
        <v>0</v>
      </c>
      <c r="N99" s="23">
        <f t="shared" si="13"/>
        <v>0</v>
      </c>
      <c r="O99" s="22">
        <v>0</v>
      </c>
      <c r="P99" s="22">
        <v>23.41</v>
      </c>
      <c r="Q99" s="44">
        <v>36.76</v>
      </c>
      <c r="R99" s="23">
        <f t="shared" si="14"/>
        <v>60.17</v>
      </c>
      <c r="S99" s="23">
        <f t="shared" si="22"/>
        <v>60.17</v>
      </c>
      <c r="T99" s="22">
        <v>0</v>
      </c>
      <c r="U99" s="22">
        <v>0</v>
      </c>
      <c r="V99" s="22">
        <v>0</v>
      </c>
      <c r="W99" s="23">
        <f>ROUND(T99+U99+V99,2)</f>
        <v>0</v>
      </c>
      <c r="X99" s="22">
        <v>0</v>
      </c>
      <c r="Y99" s="22">
        <v>0</v>
      </c>
      <c r="Z99" s="22">
        <v>0</v>
      </c>
      <c r="AA99" s="23">
        <f>ROUND(X99+Y99+Z99,2)</f>
        <v>0</v>
      </c>
      <c r="AB99" s="22">
        <v>0</v>
      </c>
      <c r="AC99" s="22">
        <v>0</v>
      </c>
      <c r="AD99" s="22">
        <v>0</v>
      </c>
      <c r="AE99" s="23">
        <f t="shared" si="18"/>
        <v>0</v>
      </c>
      <c r="AF99" s="22">
        <v>0</v>
      </c>
      <c r="AG99" s="22">
        <v>0</v>
      </c>
      <c r="AH99" s="22">
        <v>0</v>
      </c>
      <c r="AI99" s="23">
        <f t="shared" si="19"/>
        <v>0</v>
      </c>
      <c r="AJ99" s="23">
        <f>ROUND(W99+AA99+AE99+AI99,2)</f>
        <v>0</v>
      </c>
      <c r="AK99" s="25">
        <f>ROUND(S99+AJ99,2)</f>
        <v>60.17</v>
      </c>
      <c r="AL99" s="33"/>
      <c r="AN99" s="35"/>
      <c r="AO99" s="35"/>
    </row>
    <row r="100" spans="1:41" s="34" customFormat="1" ht="12.75">
      <c r="A100" s="47" t="s">
        <v>240</v>
      </c>
      <c r="B100" s="46" t="s">
        <v>241</v>
      </c>
      <c r="C100" s="22">
        <v>0</v>
      </c>
      <c r="D100" s="22">
        <v>0</v>
      </c>
      <c r="E100" s="22">
        <v>0</v>
      </c>
      <c r="F100" s="23">
        <f>ROUND(C100+D100+E100,2)</f>
        <v>0</v>
      </c>
      <c r="G100" s="22">
        <v>0</v>
      </c>
      <c r="H100" s="22">
        <v>0</v>
      </c>
      <c r="I100" s="22">
        <v>0</v>
      </c>
      <c r="J100" s="23">
        <f>ROUND(G100+H100+I100,2)</f>
        <v>0</v>
      </c>
      <c r="K100" s="22">
        <v>0</v>
      </c>
      <c r="L100" s="22">
        <v>0</v>
      </c>
      <c r="M100" s="22">
        <v>0</v>
      </c>
      <c r="N100" s="23">
        <f t="shared" si="13"/>
        <v>0</v>
      </c>
      <c r="O100" s="22">
        <v>1603.48</v>
      </c>
      <c r="P100" s="22">
        <v>4586.67</v>
      </c>
      <c r="Q100" s="44">
        <v>6318.37</v>
      </c>
      <c r="R100" s="23">
        <f t="shared" si="14"/>
        <v>12508.52</v>
      </c>
      <c r="S100" s="23">
        <f t="shared" si="22"/>
        <v>12508.52</v>
      </c>
      <c r="T100" s="22">
        <v>0</v>
      </c>
      <c r="U100" s="22">
        <v>0</v>
      </c>
      <c r="V100" s="22">
        <v>0</v>
      </c>
      <c r="W100" s="23">
        <f>ROUND(T100+U100+V100,2)</f>
        <v>0</v>
      </c>
      <c r="X100" s="22">
        <v>0</v>
      </c>
      <c r="Y100" s="22">
        <v>0</v>
      </c>
      <c r="Z100" s="22">
        <v>0</v>
      </c>
      <c r="AA100" s="23">
        <f>ROUND(X100+Y100+Z100,2)</f>
        <v>0</v>
      </c>
      <c r="AB100" s="22">
        <v>0</v>
      </c>
      <c r="AC100" s="22">
        <v>0</v>
      </c>
      <c r="AD100" s="22">
        <v>0</v>
      </c>
      <c r="AE100" s="23">
        <f t="shared" si="18"/>
        <v>0</v>
      </c>
      <c r="AF100" s="22">
        <v>0</v>
      </c>
      <c r="AG100" s="22">
        <v>21.9</v>
      </c>
      <c r="AH100" s="22">
        <v>19.81</v>
      </c>
      <c r="AI100" s="23">
        <f t="shared" si="19"/>
        <v>41.71</v>
      </c>
      <c r="AJ100" s="23">
        <f>ROUND(W100+AA100+AE100+AI100,2)</f>
        <v>41.71</v>
      </c>
      <c r="AK100" s="25">
        <f>ROUND(S100+AJ100,2)</f>
        <v>12550.23</v>
      </c>
      <c r="AL100" s="33"/>
      <c r="AN100" s="35"/>
      <c r="AO100" s="35"/>
    </row>
    <row r="101" spans="1:38" ht="13.5" thickBot="1">
      <c r="A101" s="82"/>
      <c r="B101" s="83" t="s">
        <v>231</v>
      </c>
      <c r="C101" s="84">
        <f>SUM(C6:C100)</f>
        <v>5753529.239999997</v>
      </c>
      <c r="D101" s="84">
        <f aca="true" t="shared" si="25" ref="D101:AJ101">SUM(D6:D100)</f>
        <v>6016959.759999997</v>
      </c>
      <c r="E101" s="84">
        <f t="shared" si="25"/>
        <v>6523307.990000002</v>
      </c>
      <c r="F101" s="84">
        <f t="shared" si="25"/>
        <v>18293796.99000001</v>
      </c>
      <c r="G101" s="84">
        <f t="shared" si="25"/>
        <v>6112016.629999999</v>
      </c>
      <c r="H101" s="84">
        <f t="shared" si="25"/>
        <v>6083512.270000001</v>
      </c>
      <c r="I101" s="84">
        <f t="shared" si="25"/>
        <v>6046379.020000003</v>
      </c>
      <c r="J101" s="84">
        <f t="shared" si="25"/>
        <v>18241907.919999994</v>
      </c>
      <c r="K101" s="84">
        <f t="shared" si="25"/>
        <v>5910960.5</v>
      </c>
      <c r="L101" s="84">
        <f t="shared" si="25"/>
        <v>5900142.71</v>
      </c>
      <c r="M101" s="84">
        <f t="shared" si="25"/>
        <v>6080388.829999999</v>
      </c>
      <c r="N101" s="84">
        <f t="shared" si="25"/>
        <v>17891492.039999995</v>
      </c>
      <c r="O101" s="84">
        <f t="shared" si="25"/>
        <v>6399965.469999999</v>
      </c>
      <c r="P101" s="84">
        <f t="shared" si="25"/>
        <v>6505797.030000004</v>
      </c>
      <c r="Q101" s="84">
        <f t="shared" si="25"/>
        <v>6303914.809999999</v>
      </c>
      <c r="R101" s="84">
        <f t="shared" si="25"/>
        <v>19209677.309999995</v>
      </c>
      <c r="S101" s="84">
        <f t="shared" si="25"/>
        <v>73636874.26000002</v>
      </c>
      <c r="T101" s="84">
        <f t="shared" si="25"/>
        <v>133167.24</v>
      </c>
      <c r="U101" s="84">
        <f t="shared" si="25"/>
        <v>124922.60999999993</v>
      </c>
      <c r="V101" s="84">
        <f t="shared" si="25"/>
        <v>132256.36</v>
      </c>
      <c r="W101" s="84">
        <f t="shared" si="25"/>
        <v>390346.2100000001</v>
      </c>
      <c r="X101" s="84">
        <f t="shared" si="25"/>
        <v>123999.12</v>
      </c>
      <c r="Y101" s="84">
        <f t="shared" si="25"/>
        <v>127737.31</v>
      </c>
      <c r="Z101" s="84">
        <f t="shared" si="25"/>
        <v>123713.97000000002</v>
      </c>
      <c r="AA101" s="84">
        <f t="shared" si="25"/>
        <v>375450.40000000014</v>
      </c>
      <c r="AB101" s="84">
        <f t="shared" si="25"/>
        <v>124176.27999999998</v>
      </c>
      <c r="AC101" s="84">
        <f t="shared" si="25"/>
        <v>125357.61999999995</v>
      </c>
      <c r="AD101" s="84">
        <f t="shared" si="25"/>
        <v>120683.39000000003</v>
      </c>
      <c r="AE101" s="84">
        <f t="shared" si="25"/>
        <v>370217.29</v>
      </c>
      <c r="AF101" s="84">
        <f t="shared" si="25"/>
        <v>125746.60999999997</v>
      </c>
      <c r="AG101" s="84">
        <f t="shared" si="25"/>
        <v>132045.39</v>
      </c>
      <c r="AH101" s="84">
        <f t="shared" si="25"/>
        <v>124437.18</v>
      </c>
      <c r="AI101" s="84">
        <f t="shared" si="25"/>
        <v>382229.18</v>
      </c>
      <c r="AJ101" s="84">
        <f t="shared" si="25"/>
        <v>1518243.0799999998</v>
      </c>
      <c r="AK101" s="85">
        <f>SUM(AK6:AK100)</f>
        <v>75155117.33999999</v>
      </c>
      <c r="AL101" s="48"/>
    </row>
    <row r="102" spans="1:38" ht="9.75" customHeight="1" thickBot="1">
      <c r="A102" s="49"/>
      <c r="B102" s="50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48"/>
    </row>
    <row r="103" spans="18:37" s="52" customFormat="1" ht="12.75" thickBot="1">
      <c r="R103" s="53"/>
      <c r="AC103" s="54"/>
      <c r="AD103" s="54"/>
      <c r="AE103" s="55" t="s">
        <v>232</v>
      </c>
      <c r="AF103" s="56"/>
      <c r="AG103" s="56"/>
      <c r="AH103" s="56"/>
      <c r="AI103" s="56"/>
      <c r="AJ103" s="57"/>
      <c r="AK103" s="58">
        <f>72766000+1073000</f>
        <v>73839000</v>
      </c>
    </row>
    <row r="104" spans="18:37" s="52" customFormat="1" ht="12">
      <c r="R104" s="53"/>
      <c r="AC104" s="59"/>
      <c r="AD104" s="59"/>
      <c r="AE104" s="59" t="s">
        <v>243</v>
      </c>
      <c r="AJ104" s="60"/>
      <c r="AK104" s="61">
        <f>S101</f>
        <v>73636874.26000002</v>
      </c>
    </row>
    <row r="105" spans="18:37" s="52" customFormat="1" ht="12">
      <c r="R105" s="53"/>
      <c r="AC105" s="54"/>
      <c r="AD105" s="54"/>
      <c r="AE105" s="54" t="s">
        <v>244</v>
      </c>
      <c r="AJ105" s="60"/>
      <c r="AK105" s="62">
        <f>ROUND(AK103-AK104,2)</f>
        <v>202125.74</v>
      </c>
    </row>
    <row r="106" spans="18:37" s="52" customFormat="1" ht="12.75" thickBot="1">
      <c r="R106" s="53"/>
      <c r="AC106" s="54"/>
      <c r="AD106" s="54"/>
      <c r="AE106" s="54"/>
      <c r="AJ106" s="60"/>
      <c r="AK106" s="62"/>
    </row>
    <row r="107" spans="29:37" s="59" customFormat="1" ht="12.75" thickBot="1">
      <c r="AC107" s="54"/>
      <c r="AD107" s="54"/>
      <c r="AE107" s="55" t="s">
        <v>233</v>
      </c>
      <c r="AF107" s="56"/>
      <c r="AG107" s="56"/>
      <c r="AH107" s="56"/>
      <c r="AI107" s="56"/>
      <c r="AJ107" s="56"/>
      <c r="AK107" s="58">
        <v>1546000</v>
      </c>
    </row>
    <row r="108" spans="18:37" s="52" customFormat="1" ht="12">
      <c r="R108" s="53"/>
      <c r="AE108" s="59" t="s">
        <v>245</v>
      </c>
      <c r="AJ108" s="60"/>
      <c r="AK108" s="61">
        <f>AJ101</f>
        <v>1518243.0799999998</v>
      </c>
    </row>
    <row r="109" spans="18:37" s="52" customFormat="1" ht="12">
      <c r="R109" s="53"/>
      <c r="AC109" s="54"/>
      <c r="AD109" s="54"/>
      <c r="AE109" s="54" t="s">
        <v>244</v>
      </c>
      <c r="AJ109" s="60"/>
      <c r="AK109" s="62">
        <f>ROUND(AK107-AK108,2)</f>
        <v>27756.92</v>
      </c>
    </row>
    <row r="110" spans="18:37" s="52" customFormat="1" ht="12">
      <c r="R110" s="53"/>
      <c r="AC110" s="54"/>
      <c r="AD110" s="54"/>
      <c r="AE110" s="54"/>
      <c r="AJ110" s="60"/>
      <c r="AK110" s="62"/>
    </row>
    <row r="111" spans="31:37" ht="15">
      <c r="AE111" s="79"/>
      <c r="AF111" s="80"/>
      <c r="AG111" s="79"/>
      <c r="AH111" s="81"/>
      <c r="AI111" s="79"/>
      <c r="AJ111" s="79"/>
      <c r="AK111" s="79"/>
    </row>
    <row r="112" spans="31:37" ht="15">
      <c r="AE112" s="79"/>
      <c r="AF112" s="80"/>
      <c r="AG112" s="79"/>
      <c r="AH112" s="81"/>
      <c r="AI112" s="79"/>
      <c r="AJ112" s="79"/>
      <c r="AK112" s="79"/>
    </row>
    <row r="113" ht="12.75">
      <c r="AE113" s="78"/>
    </row>
    <row r="114" ht="12.75">
      <c r="AE114" s="78"/>
    </row>
    <row r="115" ht="15.75">
      <c r="AE115" s="63"/>
    </row>
  </sheetData>
  <mergeCells count="1">
    <mergeCell ref="C2:O2"/>
  </mergeCells>
  <printOptions/>
  <pageMargins left="0.19" right="0.14" top="0.24" bottom="0.34" header="0.24" footer="0.14"/>
  <pageSetup horizontalDpi="600" verticalDpi="600" orientation="landscape" scale="70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popa adriana</dc:creator>
  <cp:keywords/>
  <dc:description/>
  <cp:lastModifiedBy>adriana</cp:lastModifiedBy>
  <cp:lastPrinted>2017-01-19T09:50:57Z</cp:lastPrinted>
  <dcterms:created xsi:type="dcterms:W3CDTF">2016-04-27T06:28:34Z</dcterms:created>
  <dcterms:modified xsi:type="dcterms:W3CDTF">2017-01-19T09:51:08Z</dcterms:modified>
  <cp:category/>
  <cp:version/>
  <cp:contentType/>
  <cp:contentStatus/>
</cp:coreProperties>
</file>