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'Sheet1'!$A:$B,'Sheet1'!$4:$5</definedName>
  </definedNames>
  <calcPr fullCalcOnLoad="1"/>
</workbook>
</file>

<file path=xl/sharedStrings.xml><?xml version="1.0" encoding="utf-8"?>
<sst xmlns="http://schemas.openxmlformats.org/spreadsheetml/2006/main" count="233" uniqueCount="231">
  <si>
    <t>CASA DE ASIGURĂRI DE SĂNĂTATE OLT</t>
  </si>
  <si>
    <t>NR. CTR.</t>
  </si>
  <si>
    <t>DENUMIRE FURNIZOR</t>
  </si>
  <si>
    <t>F 1</t>
  </si>
  <si>
    <t>SC FARMACIA VOINEA SRL</t>
  </si>
  <si>
    <t>F 2</t>
  </si>
  <si>
    <t>SC FARMACIA GIULEA SRL</t>
  </si>
  <si>
    <t>F 3</t>
  </si>
  <si>
    <t>SC TEOFARM SRL</t>
  </si>
  <si>
    <t>F 4</t>
  </si>
  <si>
    <t>SC FARMACIA ARNICA SRL</t>
  </si>
  <si>
    <t>F 7</t>
  </si>
  <si>
    <t>SC SANTE - FARM SRL</t>
  </si>
  <si>
    <t>F10</t>
  </si>
  <si>
    <t>SC FARMACIA DIANA SRL</t>
  </si>
  <si>
    <t>F11</t>
  </si>
  <si>
    <t>SC IRIS-FARM SRL</t>
  </si>
  <si>
    <t>F13</t>
  </si>
  <si>
    <t>SC FARMACIA HELIOS SRL</t>
  </si>
  <si>
    <t>F15</t>
  </si>
  <si>
    <t>SC GALENUS SRL</t>
  </si>
  <si>
    <t>F17</t>
  </si>
  <si>
    <t>SC FARMACIA PROSANA SRL</t>
  </si>
  <si>
    <t>F18</t>
  </si>
  <si>
    <t>SC FARMACIA ADONIS SRL</t>
  </si>
  <si>
    <t>F19</t>
  </si>
  <si>
    <t>SC FARMAVIT SRL</t>
  </si>
  <si>
    <t>F20</t>
  </si>
  <si>
    <t>SC MEDICA FARM SRL</t>
  </si>
  <si>
    <t>F21</t>
  </si>
  <si>
    <t>SC TERA FARM SRL</t>
  </si>
  <si>
    <t>F22</t>
  </si>
  <si>
    <t>SC FARMAS SRL</t>
  </si>
  <si>
    <t>F23</t>
  </si>
  <si>
    <t>SC DACIANA SRL</t>
  </si>
  <si>
    <t>F25</t>
  </si>
  <si>
    <t>SC CORAFARM SRL</t>
  </si>
  <si>
    <t>F26</t>
  </si>
  <si>
    <t>SC MALAGEANU SRL</t>
  </si>
  <si>
    <t>F27</t>
  </si>
  <si>
    <t>SC CERCELAN FARM SRL</t>
  </si>
  <si>
    <t>F28</t>
  </si>
  <si>
    <t>SC MEDICA SRL</t>
  </si>
  <si>
    <t>F29</t>
  </si>
  <si>
    <t>SC FARMACEUTICA ARGESFARM SA</t>
  </si>
  <si>
    <t>F31</t>
  </si>
  <si>
    <t>SC VIOFARM SRL</t>
  </si>
  <si>
    <t>F33</t>
  </si>
  <si>
    <t>SC COCA FARM SRL</t>
  </si>
  <si>
    <t>F35</t>
  </si>
  <si>
    <t>SC ELINA FARM SRL</t>
  </si>
  <si>
    <t>F38</t>
  </si>
  <si>
    <t>SC ALEX FARM SRL</t>
  </si>
  <si>
    <t>F40</t>
  </si>
  <si>
    <t>SC MNG GRUP SRL</t>
  </si>
  <si>
    <t>F44</t>
  </si>
  <si>
    <t>SC ADRIANA FARM SRL</t>
  </si>
  <si>
    <t>F45</t>
  </si>
  <si>
    <t>SC NICOFARM SRL</t>
  </si>
  <si>
    <t>F48</t>
  </si>
  <si>
    <t>SC GETFARM SRL</t>
  </si>
  <si>
    <t>F49</t>
  </si>
  <si>
    <t>SC CRISFARM SRL</t>
  </si>
  <si>
    <t>F50</t>
  </si>
  <si>
    <t>SC GEOPACĂ SRL</t>
  </si>
  <si>
    <t>F52</t>
  </si>
  <si>
    <t>SC ALEXINA SRL</t>
  </si>
  <si>
    <t>F53</t>
  </si>
  <si>
    <t>SC BUJOR FARM SRL</t>
  </si>
  <si>
    <t>F54</t>
  </si>
  <si>
    <t>SC CRISDIA FARM SRL</t>
  </si>
  <si>
    <t>F57</t>
  </si>
  <si>
    <t>SC SENSIBLU SRL</t>
  </si>
  <si>
    <t>F58</t>
  </si>
  <si>
    <t>SC CALENDULA SRL</t>
  </si>
  <si>
    <t>F59</t>
  </si>
  <si>
    <t>SC FARMACIA ADONIS BOB SRL</t>
  </si>
  <si>
    <t>F60</t>
  </si>
  <si>
    <t>SC DIMAFARM SRL</t>
  </si>
  <si>
    <t>F61</t>
  </si>
  <si>
    <t>SC VALERIANA SRL</t>
  </si>
  <si>
    <t>F62</t>
  </si>
  <si>
    <t>SC SISTEM FARM SRL</t>
  </si>
  <si>
    <t>F63</t>
  </si>
  <si>
    <t>SC FARMACIA VERDE SRL</t>
  </si>
  <si>
    <t>F68</t>
  </si>
  <si>
    <t>SC MISIRA SRL</t>
  </si>
  <si>
    <t>F70</t>
  </si>
  <si>
    <t>SC ERMI FARM SRL</t>
  </si>
  <si>
    <t>F71</t>
  </si>
  <si>
    <t>SC AD FARM SRL</t>
  </si>
  <si>
    <t>F72</t>
  </si>
  <si>
    <t>SC FLORI FARMACEUTIC SRL</t>
  </si>
  <si>
    <t>F73</t>
  </si>
  <si>
    <t>SC FARMACIA MARIA SRL</t>
  </si>
  <si>
    <t>F74</t>
  </si>
  <si>
    <t>SC MIDRA FARM SRL</t>
  </si>
  <si>
    <t>F75</t>
  </si>
  <si>
    <t>SC VIVENDI BM SRL</t>
  </si>
  <si>
    <t>F76</t>
  </si>
  <si>
    <t>SC GIUTEHFARM SRL</t>
  </si>
  <si>
    <t>F78</t>
  </si>
  <si>
    <t>SC SIEPCOFAR SA</t>
  </si>
  <si>
    <t>F84</t>
  </si>
  <si>
    <t>SC ANTOFARM SRL</t>
  </si>
  <si>
    <t>F86</t>
  </si>
  <si>
    <t>SC CATENA HYGEIA SRL</t>
  </si>
  <si>
    <t>F89</t>
  </si>
  <si>
    <t>SC NORICA&amp;ADY BUSINESS SRL</t>
  </si>
  <si>
    <t>F92</t>
  </si>
  <si>
    <t>SC ELIANA &amp; NICOLETA FARM SRL</t>
  </si>
  <si>
    <t>F93T</t>
  </si>
  <si>
    <t>SC MEDIMFARM TOPFARM SA</t>
  </si>
  <si>
    <t>F95</t>
  </si>
  <si>
    <t>SC ALSI DENTAFARM SRL</t>
  </si>
  <si>
    <t>F97</t>
  </si>
  <si>
    <t>SC PHENOFARM SRL</t>
  </si>
  <si>
    <t>F98</t>
  </si>
  <si>
    <t>SC PRO ARH CONS SRL</t>
  </si>
  <si>
    <t>F100</t>
  </si>
  <si>
    <t>SC FARMACIA PĂDUCELUL SRL</t>
  </si>
  <si>
    <t>F101</t>
  </si>
  <si>
    <t>SC ADIDANA FARM SRL</t>
  </si>
  <si>
    <t>F102</t>
  </si>
  <si>
    <t>SC FARMATOP DIANA AGD SRL</t>
  </si>
  <si>
    <t>F103</t>
  </si>
  <si>
    <t>SC LUK FARM SRL</t>
  </si>
  <si>
    <t>F104</t>
  </si>
  <si>
    <t>SC SORVAL ALIŞTEF FARM SRL</t>
  </si>
  <si>
    <t>F105</t>
  </si>
  <si>
    <t>SC TEXAVIT SRL</t>
  </si>
  <si>
    <t>F107</t>
  </si>
  <si>
    <t>SC FARMACIA 1 SLATINA SRL</t>
  </si>
  <si>
    <t>F108</t>
  </si>
  <si>
    <t>SC SALIX FARM SRL</t>
  </si>
  <si>
    <t>F109</t>
  </si>
  <si>
    <t>SC FLORISAN-FARM SRL</t>
  </si>
  <si>
    <t>F111</t>
  </si>
  <si>
    <t>SC EMETO ILIAFARM SRL</t>
  </si>
  <si>
    <t>F112</t>
  </si>
  <si>
    <t>SC LORIMAR IVADIM SRL</t>
  </si>
  <si>
    <t>F113</t>
  </si>
  <si>
    <t>SC FARMACIA PHARMA BYAMAR SRL</t>
  </si>
  <si>
    <t>F115</t>
  </si>
  <si>
    <t>SC CALINESCU FARM ANA SRL</t>
  </si>
  <si>
    <t>F117</t>
  </si>
  <si>
    <t>SC ALEXI FARM SRL</t>
  </si>
  <si>
    <t>F118</t>
  </si>
  <si>
    <t>SC MARVO-FARM SRL</t>
  </si>
  <si>
    <t>F119</t>
  </si>
  <si>
    <t>SC JIAMAR NIK STEFARM SRL</t>
  </si>
  <si>
    <t>F120</t>
  </si>
  <si>
    <t>SC EURO DRIVE SCHOOL SRL</t>
  </si>
  <si>
    <t>F121</t>
  </si>
  <si>
    <t>SC AL SHEFA FARM SRL</t>
  </si>
  <si>
    <t>F122</t>
  </si>
  <si>
    <t>SC RANADA ADFARM SRL</t>
  </si>
  <si>
    <t>F123</t>
  </si>
  <si>
    <t>SC ECOSANTAFARM AXYX SRL</t>
  </si>
  <si>
    <t>F124</t>
  </si>
  <si>
    <t>SC CHIREA FARM BIOLAB SRL</t>
  </si>
  <si>
    <t>TOTAL</t>
  </si>
  <si>
    <t>F125</t>
  </si>
  <si>
    <t>SC IEZER FARM SRL</t>
  </si>
  <si>
    <t>F126</t>
  </si>
  <si>
    <t>SC TILIA 3M PLUS SRL</t>
  </si>
  <si>
    <t>F127</t>
  </si>
  <si>
    <t>SC BLANDNYFARM SRL-D</t>
  </si>
  <si>
    <t>F128</t>
  </si>
  <si>
    <t>SC FARMACIA MEDICA SRL</t>
  </si>
  <si>
    <t>CONSUM MEDICAMENTE C+G MARTIE 2017 VALIDAT</t>
  </si>
  <si>
    <t>TOTAL CONSUM MEDICAMENTE C+G TRIM. I 2017</t>
  </si>
  <si>
    <t>TOTAL CONSUM MEDICAMENTE C+G TRIM. II 2017</t>
  </si>
  <si>
    <t>CONSUM MEDICAMENTE C+G AUGUST 2017</t>
  </si>
  <si>
    <t>CONSUM MEDICAMENTE C+G SEPTEMB 2017</t>
  </si>
  <si>
    <t>TOTAL CONSUM MEDICAMENTE C+G TRIM. III 2017</t>
  </si>
  <si>
    <t>CONSUM MEDICAMENTE C+G NOIEMBRIE 2017</t>
  </si>
  <si>
    <t>CONSUM MEDICAMENTE C+G DECEMBRIE 2017</t>
  </si>
  <si>
    <t>TOTAL CONSUM MEDICAMENTE C+G TRIM. IV 2017</t>
  </si>
  <si>
    <t>TOTAL CONSUM MEDICAMENTE C+G AN 2017</t>
  </si>
  <si>
    <t xml:space="preserve">CONSUM MEDICAMENTE 40% MS IAN. 2017 </t>
  </si>
  <si>
    <t>CONSUM MEDICAMENTE 40% MS FEBR. 2017</t>
  </si>
  <si>
    <t>CONSUM MEDICAMENTE 40% MS MARTIE 2017 VALIDAT</t>
  </si>
  <si>
    <t>TOTAL CONSUM MEDICAMENTE 40% MS TRIM. I 2017</t>
  </si>
  <si>
    <t>CONSUM MEDICAMENTE 40% MS APRILIE 2017</t>
  </si>
  <si>
    <t>CONSUM MEDICAMENTE 40% MS MAI 2017</t>
  </si>
  <si>
    <t>CONSUM MEDICAMENTE 40% MS IUNIE 2017</t>
  </si>
  <si>
    <t>TOTAL CONSUM MEDICAMENTE 40% MS TRIM. II 2017</t>
  </si>
  <si>
    <t>CONSUM MEDICAMENTE 40% MS IULIE 2017</t>
  </si>
  <si>
    <t>CONSUM MEDICAMENTE 40% MS AUGUST 2017</t>
  </si>
  <si>
    <t>CONSUM MEDICAMENTE 40% MS SEPTEMB 2017</t>
  </si>
  <si>
    <t>TOTAL CONSUM MEDICAMENTE 40% MS TRIM. III 2017</t>
  </si>
  <si>
    <t>CONSUM MEDICAMENTE 40% MS NOIEMBRIE 2017</t>
  </si>
  <si>
    <t>CONSUM MEDICAMENTE 40% MS DECEMBRIE 2017</t>
  </si>
  <si>
    <t>TOTAL CONSUM MEDICAMENTE 40% MS TRIM. IV 2017</t>
  </si>
  <si>
    <t>TOTAL CONSUM MEDICAMENTE 40% MS AN 2017</t>
  </si>
  <si>
    <t>TOTAL CONSUM C+G + 40% MS AN 2017</t>
  </si>
  <si>
    <t>5=2+3+4</t>
  </si>
  <si>
    <t>9=6+7+8</t>
  </si>
  <si>
    <t>13=10+11+12</t>
  </si>
  <si>
    <t>17=14+15+16</t>
  </si>
  <si>
    <t>18=5+9+13+17</t>
  </si>
  <si>
    <t>22=19+20+21</t>
  </si>
  <si>
    <t>26=23+24+25</t>
  </si>
  <si>
    <t>30=27+28+29</t>
  </si>
  <si>
    <t>34=31+32+33</t>
  </si>
  <si>
    <t>35=22+26+30+ 34</t>
  </si>
  <si>
    <t xml:space="preserve">TOTAL CREDITE DE ANGAJAMENT 40% MS APROBATE AN 2017: </t>
  </si>
  <si>
    <t>TOTAL CREDITE ANGAJAMENT 40% MS REALIZATE AN 2017:</t>
  </si>
  <si>
    <t>CONSUM MEDICAMENTE C+G IAN. 2017 REALIZAT</t>
  </si>
  <si>
    <t>CONSUM MEDICAMENTE C+G FEBR. 2017 REALIZAT</t>
  </si>
  <si>
    <t>CONSUM MEDICAMENTE C+G APRILIE 2017 REALIZAT + DIFER. MARTIE</t>
  </si>
  <si>
    <t>CONSUM MEDICAMENTE C+G MAI 2017 REALIZAT</t>
  </si>
  <si>
    <t>CONSUM MEDICAMENTE C+G IUNIE 2017 VALIDAT</t>
  </si>
  <si>
    <t>CONSUM MEDICAMENTE C+G IULIE 2017 REALIZAT + DIFER IUNIE (0,07)</t>
  </si>
  <si>
    <t>ANEXA</t>
  </si>
  <si>
    <t>CONSUM MEDICAMENTE C+G OCTOMB 2017 REALIZAT + DIFER SEPT (16,90)</t>
  </si>
  <si>
    <t>CONSUM MEDICAMENTE 40% MS OCTOMB 2017 REALIZAT + DIFER SEPT (2,53)</t>
  </si>
  <si>
    <t>SITUAŢIA CREDITELOR DE ANGAJAMENT REALIZATE IN ANUL 2017 CA URMARE A VALIDARII CONSUMULUI RAPORTAT DE FARMACII PENTRU PERIOADA 01.01-31.12.2017, IN LIMITA CREDITELOR DE ANGAJAMENT APROBATE PENTRU ANUL 2017, CONFORM ADRESEI CNAS NR. LM11261/28.12.2017</t>
  </si>
  <si>
    <t>CONSUM MEDICAMENTE DCI COST VOLUM NOIEMBRIE 2017</t>
  </si>
  <si>
    <t>CONSUM MEDICAMENTE DCI COST VOLUM DECEMBRIE 2017</t>
  </si>
  <si>
    <t>TOTAL CONSUM MEDICAMENTE DCI COST VOLUM TRIM. IV 2017 (AN 2017)</t>
  </si>
  <si>
    <t>38=36+37</t>
  </si>
  <si>
    <t>39=18+35+38</t>
  </si>
  <si>
    <t>F129</t>
  </si>
  <si>
    <t>SC FARMACIA DEFTA &amp; MARCU SRL</t>
  </si>
  <si>
    <t xml:space="preserve">TOTAL CREDITE DE ANGAJAMENT ACTIVITATE CURENTA AN 2017: </t>
  </si>
  <si>
    <t>TOTAL CREDITE ANGAJAMENT ACTIVITATE CURENTA REALIZATE AN 2017:</t>
  </si>
  <si>
    <t>CREDITE DE ANGAJAMENT NECONSUMATE LA DATA DE 31.12.2017:</t>
  </si>
  <si>
    <t xml:space="preserve">TOTAL CREDITE DE ANGAJAMENT DCI COST VOLUM APROBATE AN 2017: </t>
  </si>
  <si>
    <t>TOTAL CREDITE ANGAJAMENT DCI COST VOLUM REALIZATE AN 2017: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</si>
</sst>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#,##0.00"/>
  </numFmts>
  <fonts count="1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Arial"/>
      <family val="0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name val="MS Sans Serif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9"/>
      <color indexed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3" xfId="16" applyFont="1" applyFill="1" applyBorder="1" applyAlignment="1">
      <alignment/>
      <protection/>
    </xf>
    <xf numFmtId="0" fontId="3" fillId="0" borderId="3" xfId="16" applyFont="1" applyFill="1" applyBorder="1" applyAlignment="1">
      <alignment horizontal="left" vertical="center"/>
      <protection/>
    </xf>
    <xf numFmtId="0" fontId="3" fillId="0" borderId="3" xfId="16" applyFont="1" applyFill="1" applyBorder="1" applyAlignment="1">
      <alignment/>
      <protection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wrapText="1"/>
    </xf>
    <xf numFmtId="0" fontId="8" fillId="0" borderId="3" xfId="17" applyFont="1" applyBorder="1">
      <alignment/>
      <protection/>
    </xf>
    <xf numFmtId="0" fontId="3" fillId="0" borderId="3" xfId="15" applyFont="1" applyBorder="1">
      <alignment/>
      <protection/>
    </xf>
    <xf numFmtId="0" fontId="3" fillId="0" borderId="3" xfId="15" applyFont="1" applyBorder="1" applyAlignment="1">
      <alignment shrinkToFit="1"/>
      <protection/>
    </xf>
    <xf numFmtId="0" fontId="3" fillId="0" borderId="3" xfId="15" applyNumberFormat="1" applyFont="1" applyBorder="1" applyAlignment="1">
      <alignment horizontal="left" vertical="top" wrapText="1"/>
      <protection/>
    </xf>
    <xf numFmtId="0" fontId="3" fillId="0" borderId="3" xfId="15" applyNumberFormat="1" applyFont="1" applyBorder="1" applyAlignment="1">
      <alignment vertical="top" wrapText="1"/>
      <protection/>
    </xf>
    <xf numFmtId="0" fontId="1" fillId="0" borderId="3" xfId="15" applyFont="1" applyBorder="1" applyAlignment="1">
      <alignment vertical="top"/>
      <protection/>
    </xf>
    <xf numFmtId="0" fontId="3" fillId="0" borderId="4" xfId="15" applyFont="1" applyBorder="1">
      <alignment/>
      <protection/>
    </xf>
    <xf numFmtId="0" fontId="4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2" fillId="0" borderId="0" xfId="0" applyFont="1" applyFill="1" applyAlignment="1">
      <alignment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/>
    </xf>
    <xf numFmtId="4" fontId="2" fillId="0" borderId="3" xfId="0" applyNumberFormat="1" applyFont="1" applyBorder="1" applyAlignment="1">
      <alignment vertical="top"/>
    </xf>
    <xf numFmtId="4" fontId="1" fillId="2" borderId="3" xfId="0" applyNumberFormat="1" applyFont="1" applyFill="1" applyBorder="1" applyAlignment="1">
      <alignment vertical="top"/>
    </xf>
    <xf numFmtId="4" fontId="6" fillId="0" borderId="3" xfId="0" applyNumberFormat="1" applyFont="1" applyBorder="1" applyAlignment="1">
      <alignment vertical="top"/>
    </xf>
    <xf numFmtId="4" fontId="1" fillId="2" borderId="6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2" fillId="0" borderId="0" xfId="0" applyNumberFormat="1" applyFont="1" applyAlignment="1">
      <alignment vertical="top"/>
    </xf>
    <xf numFmtId="4" fontId="6" fillId="0" borderId="3" xfId="0" applyNumberFormat="1" applyFont="1" applyFill="1" applyBorder="1" applyAlignment="1">
      <alignment vertical="top"/>
    </xf>
    <xf numFmtId="4" fontId="7" fillId="0" borderId="0" xfId="0" applyNumberFormat="1" applyFont="1" applyFill="1" applyBorder="1" applyAlignment="1">
      <alignment vertical="top"/>
    </xf>
    <xf numFmtId="0" fontId="7" fillId="0" borderId="0" xfId="0" applyFont="1" applyAlignment="1">
      <alignment vertical="top"/>
    </xf>
    <xf numFmtId="4" fontId="7" fillId="0" borderId="0" xfId="0" applyNumberFormat="1" applyFont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4" fontId="1" fillId="0" borderId="0" xfId="0" applyNumberFormat="1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2" borderId="7" xfId="0" applyFont="1" applyFill="1" applyBorder="1" applyAlignment="1">
      <alignment vertical="top"/>
    </xf>
    <xf numFmtId="0" fontId="6" fillId="2" borderId="8" xfId="0" applyFont="1" applyFill="1" applyBorder="1" applyAlignment="1">
      <alignment vertical="top"/>
    </xf>
    <xf numFmtId="0" fontId="3" fillId="2" borderId="8" xfId="0" applyFont="1" applyFill="1" applyBorder="1" applyAlignment="1">
      <alignment vertical="top"/>
    </xf>
    <xf numFmtId="4" fontId="3" fillId="2" borderId="9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vertical="top"/>
    </xf>
    <xf numFmtId="4" fontId="3" fillId="0" borderId="0" xfId="0" applyNumberFormat="1" applyFont="1" applyFill="1" applyBorder="1" applyAlignment="1">
      <alignment vertical="top"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4" fillId="0" borderId="4" xfId="15" applyFont="1" applyBorder="1">
      <alignment/>
      <protection/>
    </xf>
    <xf numFmtId="0" fontId="14" fillId="0" borderId="3" xfId="15" applyNumberFormat="1" applyFont="1" applyBorder="1" applyAlignment="1">
      <alignment horizontal="left" vertical="top" wrapText="1"/>
      <protection/>
    </xf>
    <xf numFmtId="4" fontId="14" fillId="0" borderId="3" xfId="0" applyNumberFormat="1" applyFont="1" applyFill="1" applyBorder="1" applyAlignment="1">
      <alignment/>
    </xf>
    <xf numFmtId="4" fontId="15" fillId="0" borderId="3" xfId="0" applyNumberFormat="1" applyFont="1" applyBorder="1" applyAlignment="1">
      <alignment vertical="top"/>
    </xf>
    <xf numFmtId="4" fontId="15" fillId="2" borderId="3" xfId="0" applyNumberFormat="1" applyFont="1" applyFill="1" applyBorder="1" applyAlignment="1">
      <alignment vertical="top"/>
    </xf>
    <xf numFmtId="4" fontId="14" fillId="0" borderId="3" xfId="0" applyNumberFormat="1" applyFont="1" applyFill="1" applyBorder="1" applyAlignment="1">
      <alignment vertical="top"/>
    </xf>
    <xf numFmtId="4" fontId="15" fillId="2" borderId="6" xfId="0" applyNumberFormat="1" applyFont="1" applyFill="1" applyBorder="1" applyAlignment="1">
      <alignment vertical="top"/>
    </xf>
    <xf numFmtId="4" fontId="15" fillId="0" borderId="0" xfId="0" applyNumberFormat="1" applyFont="1" applyFill="1" applyBorder="1" applyAlignment="1">
      <alignment vertical="top"/>
    </xf>
    <xf numFmtId="0" fontId="15" fillId="0" borderId="0" xfId="0" applyFont="1" applyAlignment="1">
      <alignment vertical="top"/>
    </xf>
    <xf numFmtId="4" fontId="15" fillId="0" borderId="0" xfId="0" applyNumberFormat="1" applyFont="1" applyAlignment="1">
      <alignment vertical="top"/>
    </xf>
    <xf numFmtId="4" fontId="16" fillId="2" borderId="3" xfId="0" applyNumberFormat="1" applyFont="1" applyFill="1" applyBorder="1" applyAlignment="1">
      <alignment vertical="top"/>
    </xf>
    <xf numFmtId="4" fontId="14" fillId="0" borderId="3" xfId="0" applyNumberFormat="1" applyFont="1" applyBorder="1" applyAlignment="1">
      <alignment vertical="top"/>
    </xf>
    <xf numFmtId="4" fontId="16" fillId="2" borderId="6" xfId="0" applyNumberFormat="1" applyFont="1" applyFill="1" applyBorder="1" applyAlignment="1">
      <alignment vertical="top"/>
    </xf>
    <xf numFmtId="0" fontId="14" fillId="0" borderId="4" xfId="0" applyFont="1" applyBorder="1" applyAlignment="1">
      <alignment/>
    </xf>
    <xf numFmtId="0" fontId="14" fillId="0" borderId="3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vertical="top"/>
    </xf>
    <xf numFmtId="0" fontId="14" fillId="0" borderId="3" xfId="16" applyFont="1" applyFill="1" applyBorder="1" applyAlignment="1">
      <alignment/>
      <protection/>
    </xf>
    <xf numFmtId="4" fontId="15" fillId="0" borderId="3" xfId="0" applyNumberFormat="1" applyFont="1" applyFill="1" applyBorder="1" applyAlignment="1">
      <alignment vertical="top"/>
    </xf>
    <xf numFmtId="0" fontId="3" fillId="0" borderId="10" xfId="15" applyFont="1" applyBorder="1" applyAlignment="1">
      <alignment vertical="top"/>
      <protection/>
    </xf>
    <xf numFmtId="0" fontId="3" fillId="0" borderId="11" xfId="15" applyNumberFormat="1" applyFont="1" applyBorder="1" applyAlignment="1">
      <alignment vertical="top" wrapText="1"/>
      <protection/>
    </xf>
    <xf numFmtId="4" fontId="6" fillId="0" borderId="11" xfId="0" applyNumberFormat="1" applyFont="1" applyFill="1" applyBorder="1" applyAlignment="1">
      <alignment vertical="top"/>
    </xf>
    <xf numFmtId="4" fontId="2" fillId="0" borderId="11" xfId="0" applyNumberFormat="1" applyFont="1" applyBorder="1" applyAlignment="1">
      <alignment vertical="top"/>
    </xf>
    <xf numFmtId="4" fontId="1" fillId="2" borderId="11" xfId="0" applyNumberFormat="1" applyFont="1" applyFill="1" applyBorder="1" applyAlignment="1">
      <alignment vertical="top"/>
    </xf>
    <xf numFmtId="4" fontId="6" fillId="0" borderId="11" xfId="0" applyNumberFormat="1" applyFont="1" applyFill="1" applyBorder="1" applyAlignment="1">
      <alignment vertical="top"/>
    </xf>
    <xf numFmtId="4" fontId="2" fillId="0" borderId="11" xfId="0" applyNumberFormat="1" applyFont="1" applyFill="1" applyBorder="1" applyAlignment="1">
      <alignment vertical="top"/>
    </xf>
    <xf numFmtId="4" fontId="1" fillId="2" borderId="12" xfId="0" applyNumberFormat="1" applyFont="1" applyFill="1" applyBorder="1" applyAlignment="1">
      <alignment vertical="top"/>
    </xf>
    <xf numFmtId="0" fontId="2" fillId="0" borderId="13" xfId="0" applyFont="1" applyBorder="1" applyAlignment="1">
      <alignment vertical="top"/>
    </xf>
    <xf numFmtId="0" fontId="4" fillId="0" borderId="14" xfId="0" applyFont="1" applyBorder="1" applyAlignment="1">
      <alignment horizontal="center" vertical="top"/>
    </xf>
    <xf numFmtId="4" fontId="1" fillId="0" borderId="14" xfId="0" applyNumberFormat="1" applyFont="1" applyBorder="1" applyAlignment="1">
      <alignment vertical="top"/>
    </xf>
    <xf numFmtId="4" fontId="1" fillId="0" borderId="15" xfId="0" applyNumberFormat="1" applyFont="1" applyBorder="1" applyAlignment="1">
      <alignment vertical="top"/>
    </xf>
    <xf numFmtId="0" fontId="3" fillId="0" borderId="0" xfId="0" applyFont="1" applyFill="1" applyBorder="1" applyAlignment="1">
      <alignment vertical="top"/>
    </xf>
  </cellXfs>
  <cellStyles count="9">
    <cellStyle name="Normal" xfId="0"/>
    <cellStyle name="Normal_CONTR_2006" xfId="15"/>
    <cellStyle name="Normal_farmacii_PRES2005" xfId="16"/>
    <cellStyle name="Normal_tabel 01." xfId="17"/>
    <cellStyle name="Percent" xfId="18"/>
    <cellStyle name="Currency" xfId="19"/>
    <cellStyle name="Currency [0]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9"/>
  <sheetViews>
    <sheetView tabSelected="1" workbookViewId="0" topLeftCell="AI87">
      <selection activeCell="AR100" sqref="AR100"/>
    </sheetView>
  </sheetViews>
  <sheetFormatPr defaultColWidth="9.140625" defaultRowHeight="12.75"/>
  <cols>
    <col min="1" max="1" width="5.421875" style="1" customWidth="1"/>
    <col min="2" max="2" width="28.421875" style="1" customWidth="1"/>
    <col min="3" max="3" width="13.7109375" style="1" customWidth="1"/>
    <col min="4" max="5" width="13.8515625" style="1" customWidth="1"/>
    <col min="6" max="6" width="14.7109375" style="1" customWidth="1"/>
    <col min="7" max="7" width="16.140625" style="1" customWidth="1"/>
    <col min="8" max="8" width="13.421875" style="1" customWidth="1"/>
    <col min="9" max="9" width="13.00390625" style="1" customWidth="1"/>
    <col min="10" max="10" width="13.8515625" style="1" customWidth="1"/>
    <col min="11" max="11" width="15.140625" style="1" customWidth="1"/>
    <col min="12" max="17" width="13.8515625" style="1" customWidth="1"/>
    <col min="18" max="18" width="12.8515625" style="23" customWidth="1"/>
    <col min="19" max="19" width="13.8515625" style="1" customWidth="1"/>
    <col min="20" max="20" width="13.00390625" style="1" customWidth="1"/>
    <col min="21" max="21" width="11.28125" style="1" customWidth="1"/>
    <col min="22" max="22" width="12.28125" style="1" customWidth="1"/>
    <col min="23" max="23" width="14.57421875" style="1" customWidth="1"/>
    <col min="24" max="26" width="14.00390625" style="1" customWidth="1"/>
    <col min="27" max="27" width="13.421875" style="1" customWidth="1"/>
    <col min="28" max="28" width="14.00390625" style="1" customWidth="1"/>
    <col min="29" max="29" width="11.57421875" style="1" customWidth="1"/>
    <col min="30" max="30" width="12.140625" style="1" customWidth="1"/>
    <col min="31" max="31" width="13.421875" style="1" customWidth="1"/>
    <col min="32" max="32" width="15.28125" style="1" customWidth="1"/>
    <col min="33" max="34" width="13.8515625" style="1" customWidth="1"/>
    <col min="35" max="35" width="13.421875" style="1" customWidth="1"/>
    <col min="36" max="36" width="13.421875" style="21" customWidth="1"/>
    <col min="37" max="37" width="14.421875" style="1" customWidth="1"/>
    <col min="38" max="38" width="14.7109375" style="1" customWidth="1"/>
    <col min="39" max="39" width="16.421875" style="1" customWidth="1"/>
    <col min="40" max="40" width="12.421875" style="1" customWidth="1"/>
    <col min="41" max="41" width="12.00390625" style="1" customWidth="1"/>
    <col min="42" max="42" width="12.28125" style="1" customWidth="1"/>
    <col min="43" max="43" width="14.28125" style="1" customWidth="1"/>
    <col min="44" max="44" width="15.00390625" style="1" customWidth="1"/>
    <col min="45" max="45" width="13.421875" style="1" customWidth="1"/>
    <col min="46" max="16384" width="9.140625" style="1" customWidth="1"/>
  </cols>
  <sheetData>
    <row r="1" spans="1:17" ht="12.75">
      <c r="A1" s="21" t="s">
        <v>0</v>
      </c>
      <c r="O1" s="22" t="s">
        <v>215</v>
      </c>
      <c r="P1" s="22"/>
      <c r="Q1" s="22"/>
    </row>
    <row r="2" spans="3:41" ht="29.25" customHeight="1">
      <c r="C2" s="82" t="s">
        <v>218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24"/>
      <c r="Q2" s="24"/>
      <c r="R2" s="25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"/>
      <c r="AK2" s="26"/>
      <c r="AL2" s="26"/>
      <c r="AM2" s="26"/>
      <c r="AN2" s="26"/>
      <c r="AO2" s="26"/>
    </row>
    <row r="3" spans="3:41" ht="15" customHeight="1" thickBot="1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"/>
      <c r="AK3" s="26"/>
      <c r="AL3" s="26"/>
      <c r="AM3" s="26"/>
      <c r="AN3" s="26"/>
      <c r="AO3" s="26"/>
    </row>
    <row r="4" spans="1:41" ht="83.25" customHeight="1">
      <c r="A4" s="3" t="s">
        <v>1</v>
      </c>
      <c r="B4" s="4" t="s">
        <v>2</v>
      </c>
      <c r="C4" s="27" t="s">
        <v>209</v>
      </c>
      <c r="D4" s="27" t="s">
        <v>210</v>
      </c>
      <c r="E4" s="27" t="s">
        <v>170</v>
      </c>
      <c r="F4" s="28" t="s">
        <v>171</v>
      </c>
      <c r="G4" s="27" t="s">
        <v>211</v>
      </c>
      <c r="H4" s="27" t="s">
        <v>212</v>
      </c>
      <c r="I4" s="27" t="s">
        <v>213</v>
      </c>
      <c r="J4" s="28" t="s">
        <v>172</v>
      </c>
      <c r="K4" s="27" t="s">
        <v>214</v>
      </c>
      <c r="L4" s="27" t="s">
        <v>173</v>
      </c>
      <c r="M4" s="27" t="s">
        <v>174</v>
      </c>
      <c r="N4" s="28" t="s">
        <v>175</v>
      </c>
      <c r="O4" s="27" t="s">
        <v>216</v>
      </c>
      <c r="P4" s="27" t="s">
        <v>176</v>
      </c>
      <c r="Q4" s="27" t="s">
        <v>177</v>
      </c>
      <c r="R4" s="28" t="s">
        <v>178</v>
      </c>
      <c r="S4" s="28" t="s">
        <v>179</v>
      </c>
      <c r="T4" s="27" t="s">
        <v>180</v>
      </c>
      <c r="U4" s="27" t="s">
        <v>181</v>
      </c>
      <c r="V4" s="27" t="s">
        <v>182</v>
      </c>
      <c r="W4" s="28" t="s">
        <v>183</v>
      </c>
      <c r="X4" s="27" t="s">
        <v>184</v>
      </c>
      <c r="Y4" s="27" t="s">
        <v>185</v>
      </c>
      <c r="Z4" s="27" t="s">
        <v>186</v>
      </c>
      <c r="AA4" s="28" t="s">
        <v>187</v>
      </c>
      <c r="AB4" s="27" t="s">
        <v>188</v>
      </c>
      <c r="AC4" s="27" t="s">
        <v>189</v>
      </c>
      <c r="AD4" s="27" t="s">
        <v>190</v>
      </c>
      <c r="AE4" s="28" t="s">
        <v>191</v>
      </c>
      <c r="AF4" s="27" t="s">
        <v>217</v>
      </c>
      <c r="AG4" s="27" t="s">
        <v>192</v>
      </c>
      <c r="AH4" s="27" t="s">
        <v>193</v>
      </c>
      <c r="AI4" s="28" t="s">
        <v>194</v>
      </c>
      <c r="AJ4" s="28" t="s">
        <v>195</v>
      </c>
      <c r="AK4" s="27" t="s">
        <v>219</v>
      </c>
      <c r="AL4" s="27" t="s">
        <v>220</v>
      </c>
      <c r="AM4" s="28" t="s">
        <v>221</v>
      </c>
      <c r="AN4" s="29" t="s">
        <v>196</v>
      </c>
      <c r="AO4" s="30"/>
    </row>
    <row r="5" spans="1:41" s="5" customFormat="1" ht="24.75" customHeight="1">
      <c r="A5" s="31">
        <v>0</v>
      </c>
      <c r="B5" s="32">
        <v>1</v>
      </c>
      <c r="C5" s="32">
        <v>2</v>
      </c>
      <c r="D5" s="32">
        <v>3</v>
      </c>
      <c r="E5" s="32">
        <v>4</v>
      </c>
      <c r="F5" s="33" t="s">
        <v>197</v>
      </c>
      <c r="G5" s="32">
        <v>6</v>
      </c>
      <c r="H5" s="32">
        <v>7</v>
      </c>
      <c r="I5" s="32">
        <v>8</v>
      </c>
      <c r="J5" s="33" t="s">
        <v>198</v>
      </c>
      <c r="K5" s="32">
        <v>10</v>
      </c>
      <c r="L5" s="32">
        <v>11</v>
      </c>
      <c r="M5" s="32">
        <v>12</v>
      </c>
      <c r="N5" s="33" t="s">
        <v>199</v>
      </c>
      <c r="O5" s="32">
        <v>14</v>
      </c>
      <c r="P5" s="32">
        <v>15</v>
      </c>
      <c r="Q5" s="32">
        <v>16</v>
      </c>
      <c r="R5" s="33" t="s">
        <v>200</v>
      </c>
      <c r="S5" s="33" t="s">
        <v>201</v>
      </c>
      <c r="T5" s="32">
        <v>19</v>
      </c>
      <c r="U5" s="32">
        <v>20</v>
      </c>
      <c r="V5" s="32">
        <v>21</v>
      </c>
      <c r="W5" s="33" t="s">
        <v>202</v>
      </c>
      <c r="X5" s="32">
        <v>23</v>
      </c>
      <c r="Y5" s="32">
        <v>24</v>
      </c>
      <c r="Z5" s="32">
        <v>25</v>
      </c>
      <c r="AA5" s="33" t="s">
        <v>203</v>
      </c>
      <c r="AB5" s="32">
        <v>27</v>
      </c>
      <c r="AC5" s="32">
        <v>28</v>
      </c>
      <c r="AD5" s="32">
        <v>29</v>
      </c>
      <c r="AE5" s="33" t="s">
        <v>204</v>
      </c>
      <c r="AF5" s="32">
        <v>31</v>
      </c>
      <c r="AG5" s="32">
        <v>32</v>
      </c>
      <c r="AH5" s="32">
        <v>33</v>
      </c>
      <c r="AI5" s="33" t="s">
        <v>205</v>
      </c>
      <c r="AJ5" s="33" t="s">
        <v>206</v>
      </c>
      <c r="AK5" s="83">
        <v>36</v>
      </c>
      <c r="AL5" s="83">
        <v>37</v>
      </c>
      <c r="AM5" s="33" t="s">
        <v>222</v>
      </c>
      <c r="AN5" s="34" t="s">
        <v>223</v>
      </c>
      <c r="AO5" s="35"/>
    </row>
    <row r="6" spans="1:44" ht="12.75">
      <c r="A6" s="19" t="s">
        <v>3</v>
      </c>
      <c r="B6" s="6" t="s">
        <v>4</v>
      </c>
      <c r="C6" s="36">
        <v>22771.85</v>
      </c>
      <c r="D6" s="37">
        <v>21667.7</v>
      </c>
      <c r="E6" s="37">
        <v>20899.31</v>
      </c>
      <c r="F6" s="38">
        <f>ROUND(C6+D6+E6,2)</f>
        <v>65338.86</v>
      </c>
      <c r="G6" s="37">
        <v>24552.92</v>
      </c>
      <c r="H6" s="37">
        <v>22843.79</v>
      </c>
      <c r="I6" s="37">
        <v>22113.08</v>
      </c>
      <c r="J6" s="38">
        <f>ROUND(G6+H6+I6,2)</f>
        <v>69509.79</v>
      </c>
      <c r="K6" s="37">
        <v>21536.58</v>
      </c>
      <c r="L6" s="37">
        <v>21403.16</v>
      </c>
      <c r="M6" s="37">
        <v>18842.46</v>
      </c>
      <c r="N6" s="38">
        <f>ROUND(K6+L6+M6,2)</f>
        <v>61782.2</v>
      </c>
      <c r="O6" s="37">
        <v>21280.74</v>
      </c>
      <c r="P6" s="37">
        <v>21936.33</v>
      </c>
      <c r="Q6" s="37">
        <v>22883.66</v>
      </c>
      <c r="R6" s="38">
        <f>ROUND(O6+P6+Q6,2)</f>
        <v>66100.73</v>
      </c>
      <c r="S6" s="38">
        <f>ROUND(F6+J6+N6+R6,2)</f>
        <v>262731.58</v>
      </c>
      <c r="T6" s="37">
        <v>38.61</v>
      </c>
      <c r="U6" s="37">
        <v>77.73</v>
      </c>
      <c r="V6" s="37">
        <v>183.17</v>
      </c>
      <c r="W6" s="38">
        <f>ROUND(T6+U6+V6,2)</f>
        <v>299.51</v>
      </c>
      <c r="X6" s="37">
        <v>148.58</v>
      </c>
      <c r="Y6" s="39">
        <v>35.04</v>
      </c>
      <c r="Z6" s="39">
        <v>47.12</v>
      </c>
      <c r="AA6" s="38">
        <f>ROUND(X6+Y6+Z6,2)</f>
        <v>230.74</v>
      </c>
      <c r="AB6" s="37">
        <v>263.08</v>
      </c>
      <c r="AC6" s="37">
        <v>963.01</v>
      </c>
      <c r="AD6" s="37">
        <v>541.32</v>
      </c>
      <c r="AE6" s="38">
        <f>ROUND(AB6+AC6+AD6,2)</f>
        <v>1767.41</v>
      </c>
      <c r="AF6" s="37">
        <v>1147.03</v>
      </c>
      <c r="AG6" s="37">
        <v>880.19</v>
      </c>
      <c r="AH6" s="37">
        <v>955.37</v>
      </c>
      <c r="AI6" s="38">
        <f>ROUND(AF6+AG6+AH6,2)</f>
        <v>2982.59</v>
      </c>
      <c r="AJ6" s="38">
        <f aca="true" t="shared" si="0" ref="AJ6:AJ69">ROUND(W6+AA6+AE6+AI6,2)</f>
        <v>5280.25</v>
      </c>
      <c r="AK6" s="84">
        <v>0</v>
      </c>
      <c r="AL6" s="84">
        <v>0</v>
      </c>
      <c r="AM6" s="38">
        <f>ROUND(AK6+AL6,2)</f>
        <v>0</v>
      </c>
      <c r="AN6" s="40">
        <f>ROUND(S6+AJ6+AM6,2)</f>
        <v>268011.83</v>
      </c>
      <c r="AO6" s="41"/>
      <c r="AQ6" s="42"/>
      <c r="AR6" s="42"/>
    </row>
    <row r="7" spans="1:44" ht="12.75">
      <c r="A7" s="19" t="s">
        <v>5</v>
      </c>
      <c r="B7" s="6" t="s">
        <v>6</v>
      </c>
      <c r="C7" s="36">
        <v>8213.71</v>
      </c>
      <c r="D7" s="37">
        <v>8987.49</v>
      </c>
      <c r="E7" s="37">
        <v>7904.74</v>
      </c>
      <c r="F7" s="38">
        <f aca="true" t="shared" si="1" ref="F7:F70">ROUND(C7+D7+E7,2)</f>
        <v>25105.94</v>
      </c>
      <c r="G7" s="37">
        <v>8546.51</v>
      </c>
      <c r="H7" s="37">
        <v>9558.55</v>
      </c>
      <c r="I7" s="37">
        <v>5799.68</v>
      </c>
      <c r="J7" s="38">
        <f aca="true" t="shared" si="2" ref="J7:J70">ROUND(G7+H7+I7,2)</f>
        <v>23904.74</v>
      </c>
      <c r="K7" s="37">
        <v>8917.34</v>
      </c>
      <c r="L7" s="37">
        <v>7735.91</v>
      </c>
      <c r="M7" s="37">
        <v>6595.85</v>
      </c>
      <c r="N7" s="38">
        <f aca="true" t="shared" si="3" ref="N7:N70">ROUND(K7+L7+M7,2)</f>
        <v>23249.1</v>
      </c>
      <c r="O7" s="37">
        <v>6948.96</v>
      </c>
      <c r="P7" s="37">
        <v>7450.55</v>
      </c>
      <c r="Q7" s="37">
        <v>8408.22</v>
      </c>
      <c r="R7" s="38">
        <f aca="true" t="shared" si="4" ref="R7:R70">ROUND(O7+P7+Q7,2)</f>
        <v>22807.73</v>
      </c>
      <c r="S7" s="38">
        <f aca="true" t="shared" si="5" ref="S7:S70">ROUND(F7+J7+N7+R7,2)</f>
        <v>95067.51</v>
      </c>
      <c r="T7" s="37">
        <v>0</v>
      </c>
      <c r="U7" s="37">
        <v>107.46</v>
      </c>
      <c r="V7" s="37">
        <v>214.92</v>
      </c>
      <c r="W7" s="38">
        <f aca="true" t="shared" si="6" ref="W7:W70">ROUND(T7+U7+V7,2)</f>
        <v>322.38</v>
      </c>
      <c r="X7" s="37">
        <v>0</v>
      </c>
      <c r="Y7" s="39">
        <v>107.46</v>
      </c>
      <c r="Z7" s="39">
        <v>107.46</v>
      </c>
      <c r="AA7" s="38">
        <f aca="true" t="shared" si="7" ref="AA7:AA70">ROUND(X7+Y7+Z7,2)</f>
        <v>214.92</v>
      </c>
      <c r="AB7" s="37">
        <v>325.17</v>
      </c>
      <c r="AC7" s="37">
        <v>187.8</v>
      </c>
      <c r="AD7" s="37">
        <v>288.73</v>
      </c>
      <c r="AE7" s="38">
        <f aca="true" t="shared" si="8" ref="AE7:AE70">ROUND(AB7+AC7+AD7,2)</f>
        <v>801.7</v>
      </c>
      <c r="AF7" s="37">
        <v>288.79</v>
      </c>
      <c r="AG7" s="37">
        <v>442.66</v>
      </c>
      <c r="AH7" s="37">
        <v>307.44</v>
      </c>
      <c r="AI7" s="38">
        <f aca="true" t="shared" si="9" ref="AI7:AI70">ROUND(AF7+AG7+AH7,2)</f>
        <v>1038.89</v>
      </c>
      <c r="AJ7" s="38">
        <f t="shared" si="0"/>
        <v>2377.89</v>
      </c>
      <c r="AK7" s="84">
        <v>0</v>
      </c>
      <c r="AL7" s="84">
        <v>0</v>
      </c>
      <c r="AM7" s="38">
        <f aca="true" t="shared" si="10" ref="AM7:AM70">ROUND(AK7+AL7,2)</f>
        <v>0</v>
      </c>
      <c r="AN7" s="40">
        <f aca="true" t="shared" si="11" ref="AN7:AN70">ROUND(S7+AJ7+AM7,2)</f>
        <v>97445.4</v>
      </c>
      <c r="AO7" s="41"/>
      <c r="AQ7" s="42"/>
      <c r="AR7" s="42"/>
    </row>
    <row r="8" spans="1:44" ht="12.75">
      <c r="A8" s="19" t="s">
        <v>7</v>
      </c>
      <c r="B8" s="6" t="s">
        <v>8</v>
      </c>
      <c r="C8" s="36">
        <v>18535.85</v>
      </c>
      <c r="D8" s="37">
        <v>18732.93</v>
      </c>
      <c r="E8" s="37">
        <v>19715.64</v>
      </c>
      <c r="F8" s="38">
        <f t="shared" si="1"/>
        <v>56984.42</v>
      </c>
      <c r="G8" s="37">
        <v>19087.54</v>
      </c>
      <c r="H8" s="37">
        <v>21044.61</v>
      </c>
      <c r="I8" s="37">
        <v>21750.5</v>
      </c>
      <c r="J8" s="38">
        <f t="shared" si="2"/>
        <v>61882.65</v>
      </c>
      <c r="K8" s="37">
        <v>21075.64</v>
      </c>
      <c r="L8" s="37">
        <v>19103.04</v>
      </c>
      <c r="M8" s="37">
        <v>19681.46</v>
      </c>
      <c r="N8" s="38">
        <f t="shared" si="3"/>
        <v>59860.14</v>
      </c>
      <c r="O8" s="37">
        <v>23377.57</v>
      </c>
      <c r="P8" s="37">
        <v>27405.73</v>
      </c>
      <c r="Q8" s="37">
        <v>26896.97</v>
      </c>
      <c r="R8" s="38">
        <f t="shared" si="4"/>
        <v>77680.27</v>
      </c>
      <c r="S8" s="38">
        <f t="shared" si="5"/>
        <v>256407.48</v>
      </c>
      <c r="T8" s="37">
        <v>994.99</v>
      </c>
      <c r="U8" s="37">
        <v>975.89</v>
      </c>
      <c r="V8" s="37">
        <v>1156.06</v>
      </c>
      <c r="W8" s="38">
        <f t="shared" si="6"/>
        <v>3126.94</v>
      </c>
      <c r="X8" s="37">
        <v>889.02</v>
      </c>
      <c r="Y8" s="39">
        <v>895.72</v>
      </c>
      <c r="Z8" s="39">
        <v>1058.86</v>
      </c>
      <c r="AA8" s="38">
        <f t="shared" si="7"/>
        <v>2843.6</v>
      </c>
      <c r="AB8" s="37">
        <v>798.3</v>
      </c>
      <c r="AC8" s="37">
        <v>777.75</v>
      </c>
      <c r="AD8" s="37">
        <v>889.1</v>
      </c>
      <c r="AE8" s="38">
        <f t="shared" si="8"/>
        <v>2465.15</v>
      </c>
      <c r="AF8" s="37">
        <v>865.52</v>
      </c>
      <c r="AG8" s="37">
        <v>1108.02</v>
      </c>
      <c r="AH8" s="37">
        <v>1186.36</v>
      </c>
      <c r="AI8" s="38">
        <f t="shared" si="9"/>
        <v>3159.9</v>
      </c>
      <c r="AJ8" s="38">
        <f t="shared" si="0"/>
        <v>11595.59</v>
      </c>
      <c r="AK8" s="84">
        <v>0</v>
      </c>
      <c r="AL8" s="84">
        <v>0</v>
      </c>
      <c r="AM8" s="38">
        <f t="shared" si="10"/>
        <v>0</v>
      </c>
      <c r="AN8" s="40">
        <f t="shared" si="11"/>
        <v>268003.07</v>
      </c>
      <c r="AO8" s="41"/>
      <c r="AQ8" s="42"/>
      <c r="AR8" s="42"/>
    </row>
    <row r="9" spans="1:44" ht="12.75">
      <c r="A9" s="19" t="s">
        <v>9</v>
      </c>
      <c r="B9" s="6" t="s">
        <v>10</v>
      </c>
      <c r="C9" s="36">
        <v>32107.23</v>
      </c>
      <c r="D9" s="37">
        <v>33446.71</v>
      </c>
      <c r="E9" s="37">
        <v>35924.1</v>
      </c>
      <c r="F9" s="38">
        <f t="shared" si="1"/>
        <v>101478.04</v>
      </c>
      <c r="G9" s="37">
        <v>33584.86</v>
      </c>
      <c r="H9" s="37">
        <v>36019.28</v>
      </c>
      <c r="I9" s="37">
        <v>35740.12</v>
      </c>
      <c r="J9" s="38">
        <f t="shared" si="2"/>
        <v>105344.26</v>
      </c>
      <c r="K9" s="37">
        <v>33172.38</v>
      </c>
      <c r="L9" s="37">
        <v>32378.3</v>
      </c>
      <c r="M9" s="37">
        <v>32171.56</v>
      </c>
      <c r="N9" s="38">
        <f t="shared" si="3"/>
        <v>97722.24</v>
      </c>
      <c r="O9" s="37">
        <v>32180.16</v>
      </c>
      <c r="P9" s="37">
        <v>33841.91</v>
      </c>
      <c r="Q9" s="37">
        <v>30545.39</v>
      </c>
      <c r="R9" s="38">
        <f t="shared" si="4"/>
        <v>96567.46</v>
      </c>
      <c r="S9" s="38">
        <f t="shared" si="5"/>
        <v>401112</v>
      </c>
      <c r="T9" s="37">
        <v>609.5</v>
      </c>
      <c r="U9" s="37">
        <v>591.93</v>
      </c>
      <c r="V9" s="37">
        <v>584.84</v>
      </c>
      <c r="W9" s="38">
        <f t="shared" si="6"/>
        <v>1786.27</v>
      </c>
      <c r="X9" s="37">
        <v>397.61</v>
      </c>
      <c r="Y9" s="39">
        <v>338.1</v>
      </c>
      <c r="Z9" s="39">
        <v>331.8</v>
      </c>
      <c r="AA9" s="38">
        <f t="shared" si="7"/>
        <v>1067.51</v>
      </c>
      <c r="AB9" s="37">
        <v>606.65</v>
      </c>
      <c r="AC9" s="37">
        <v>657.84</v>
      </c>
      <c r="AD9" s="37">
        <v>879.46</v>
      </c>
      <c r="AE9" s="38">
        <f t="shared" si="8"/>
        <v>2143.95</v>
      </c>
      <c r="AF9" s="37">
        <v>944.19</v>
      </c>
      <c r="AG9" s="37">
        <v>818.6</v>
      </c>
      <c r="AH9" s="37">
        <v>670.23</v>
      </c>
      <c r="AI9" s="38">
        <f t="shared" si="9"/>
        <v>2433.02</v>
      </c>
      <c r="AJ9" s="38">
        <f t="shared" si="0"/>
        <v>7430.75</v>
      </c>
      <c r="AK9" s="84">
        <v>0</v>
      </c>
      <c r="AL9" s="84">
        <v>0</v>
      </c>
      <c r="AM9" s="38">
        <f t="shared" si="10"/>
        <v>0</v>
      </c>
      <c r="AN9" s="40">
        <f t="shared" si="11"/>
        <v>408542.75</v>
      </c>
      <c r="AO9" s="41"/>
      <c r="AQ9" s="42"/>
      <c r="AR9" s="42"/>
    </row>
    <row r="10" spans="1:44" ht="12.75">
      <c r="A10" s="19" t="s">
        <v>11</v>
      </c>
      <c r="B10" s="6" t="s">
        <v>12</v>
      </c>
      <c r="C10" s="36">
        <v>364752.13</v>
      </c>
      <c r="D10" s="37">
        <v>363060.76</v>
      </c>
      <c r="E10" s="37">
        <v>381772.77</v>
      </c>
      <c r="F10" s="38">
        <f t="shared" si="1"/>
        <v>1109585.66</v>
      </c>
      <c r="G10" s="37">
        <v>411032.82</v>
      </c>
      <c r="H10" s="37">
        <v>422130.39</v>
      </c>
      <c r="I10" s="37">
        <v>364916.98</v>
      </c>
      <c r="J10" s="38">
        <f t="shared" si="2"/>
        <v>1198080.19</v>
      </c>
      <c r="K10" s="37">
        <v>392716.41</v>
      </c>
      <c r="L10" s="37">
        <v>392120.84</v>
      </c>
      <c r="M10" s="37">
        <v>379540.3</v>
      </c>
      <c r="N10" s="38">
        <f t="shared" si="3"/>
        <v>1164377.55</v>
      </c>
      <c r="O10" s="37">
        <v>429818.99</v>
      </c>
      <c r="P10" s="37">
        <v>421626.05</v>
      </c>
      <c r="Q10" s="37">
        <v>389568</v>
      </c>
      <c r="R10" s="38">
        <f t="shared" si="4"/>
        <v>1241013.04</v>
      </c>
      <c r="S10" s="38">
        <f t="shared" si="5"/>
        <v>4713056.44</v>
      </c>
      <c r="T10" s="37">
        <v>8715.79</v>
      </c>
      <c r="U10" s="37">
        <v>7370.919999999999</v>
      </c>
      <c r="V10" s="37">
        <v>7352.26</v>
      </c>
      <c r="W10" s="38">
        <f t="shared" si="6"/>
        <v>23438.97</v>
      </c>
      <c r="X10" s="37">
        <v>7029.15</v>
      </c>
      <c r="Y10" s="39">
        <v>8574.509999999998</v>
      </c>
      <c r="Z10" s="39">
        <v>7559.73</v>
      </c>
      <c r="AA10" s="38">
        <f t="shared" si="7"/>
        <v>23163.39</v>
      </c>
      <c r="AB10" s="37">
        <v>10979.08</v>
      </c>
      <c r="AC10" s="37">
        <v>11627.880000000001</v>
      </c>
      <c r="AD10" s="37">
        <v>11944.1</v>
      </c>
      <c r="AE10" s="38">
        <f t="shared" si="8"/>
        <v>34551.06</v>
      </c>
      <c r="AF10" s="37">
        <v>12031.9</v>
      </c>
      <c r="AG10" s="37">
        <v>11647.170000000002</v>
      </c>
      <c r="AH10" s="37">
        <v>12275.85</v>
      </c>
      <c r="AI10" s="38">
        <f t="shared" si="9"/>
        <v>35954.92</v>
      </c>
      <c r="AJ10" s="38">
        <f t="shared" si="0"/>
        <v>117108.34</v>
      </c>
      <c r="AK10" s="84">
        <v>0</v>
      </c>
      <c r="AL10" s="84">
        <v>0</v>
      </c>
      <c r="AM10" s="38">
        <f t="shared" si="10"/>
        <v>0</v>
      </c>
      <c r="AN10" s="40">
        <f t="shared" si="11"/>
        <v>4830164.78</v>
      </c>
      <c r="AO10" s="41"/>
      <c r="AQ10" s="42"/>
      <c r="AR10" s="42"/>
    </row>
    <row r="11" spans="1:44" ht="12.75">
      <c r="A11" s="19" t="s">
        <v>13</v>
      </c>
      <c r="B11" s="6" t="s">
        <v>14</v>
      </c>
      <c r="C11" s="36">
        <v>14254.77</v>
      </c>
      <c r="D11" s="37">
        <v>15678.6</v>
      </c>
      <c r="E11" s="37">
        <v>13858.08</v>
      </c>
      <c r="F11" s="38">
        <f t="shared" si="1"/>
        <v>43791.45</v>
      </c>
      <c r="G11" s="37">
        <v>17447.56</v>
      </c>
      <c r="H11" s="37">
        <v>14151.2</v>
      </c>
      <c r="I11" s="37">
        <v>15624.15</v>
      </c>
      <c r="J11" s="38">
        <f t="shared" si="2"/>
        <v>47222.91</v>
      </c>
      <c r="K11" s="37">
        <v>16244.93</v>
      </c>
      <c r="L11" s="37">
        <v>14272.33</v>
      </c>
      <c r="M11" s="37">
        <v>18261.9</v>
      </c>
      <c r="N11" s="38">
        <f t="shared" si="3"/>
        <v>48779.16</v>
      </c>
      <c r="O11" s="37">
        <v>18787.67</v>
      </c>
      <c r="P11" s="37">
        <v>12702.72</v>
      </c>
      <c r="Q11" s="37">
        <v>19777.06</v>
      </c>
      <c r="R11" s="38">
        <f t="shared" si="4"/>
        <v>51267.45</v>
      </c>
      <c r="S11" s="38">
        <f t="shared" si="5"/>
        <v>191060.97</v>
      </c>
      <c r="T11" s="37">
        <v>104.61</v>
      </c>
      <c r="U11" s="37">
        <v>259.42</v>
      </c>
      <c r="V11" s="37">
        <v>262.66</v>
      </c>
      <c r="W11" s="38">
        <f t="shared" si="6"/>
        <v>626.69</v>
      </c>
      <c r="X11" s="37">
        <v>373.86</v>
      </c>
      <c r="Y11" s="39">
        <v>390</v>
      </c>
      <c r="Z11" s="39">
        <v>53.8</v>
      </c>
      <c r="AA11" s="38">
        <f t="shared" si="7"/>
        <v>817.66</v>
      </c>
      <c r="AB11" s="37">
        <v>282.17</v>
      </c>
      <c r="AC11" s="37">
        <v>337.98</v>
      </c>
      <c r="AD11" s="37">
        <v>138.54</v>
      </c>
      <c r="AE11" s="38">
        <f t="shared" si="8"/>
        <v>758.69</v>
      </c>
      <c r="AF11" s="37">
        <v>156.21</v>
      </c>
      <c r="AG11" s="37">
        <v>253.29</v>
      </c>
      <c r="AH11" s="37">
        <v>274.75</v>
      </c>
      <c r="AI11" s="38">
        <f t="shared" si="9"/>
        <v>684.25</v>
      </c>
      <c r="AJ11" s="38">
        <f t="shared" si="0"/>
        <v>2887.29</v>
      </c>
      <c r="AK11" s="84">
        <v>0</v>
      </c>
      <c r="AL11" s="84">
        <v>0</v>
      </c>
      <c r="AM11" s="38">
        <f t="shared" si="10"/>
        <v>0</v>
      </c>
      <c r="AN11" s="40">
        <f t="shared" si="11"/>
        <v>193948.26</v>
      </c>
      <c r="AO11" s="41"/>
      <c r="AQ11" s="42"/>
      <c r="AR11" s="42"/>
    </row>
    <row r="12" spans="1:44" ht="12.75">
      <c r="A12" s="19" t="s">
        <v>15</v>
      </c>
      <c r="B12" s="6" t="s">
        <v>16</v>
      </c>
      <c r="C12" s="36">
        <v>36172.77</v>
      </c>
      <c r="D12" s="37">
        <v>34238.7</v>
      </c>
      <c r="E12" s="37">
        <v>32578.32</v>
      </c>
      <c r="F12" s="38">
        <f t="shared" si="1"/>
        <v>102989.79</v>
      </c>
      <c r="G12" s="37">
        <v>33665.41</v>
      </c>
      <c r="H12" s="37">
        <v>32941.93</v>
      </c>
      <c r="I12" s="37">
        <v>27927.01</v>
      </c>
      <c r="J12" s="38">
        <f t="shared" si="2"/>
        <v>94534.35</v>
      </c>
      <c r="K12" s="37">
        <v>26876.62</v>
      </c>
      <c r="L12" s="37">
        <v>32084.17</v>
      </c>
      <c r="M12" s="37">
        <v>32293.63</v>
      </c>
      <c r="N12" s="38">
        <f t="shared" si="3"/>
        <v>91254.42</v>
      </c>
      <c r="O12" s="37">
        <v>32389.4</v>
      </c>
      <c r="P12" s="37">
        <v>28316.12</v>
      </c>
      <c r="Q12" s="37">
        <v>30264.13</v>
      </c>
      <c r="R12" s="38">
        <f t="shared" si="4"/>
        <v>90969.65</v>
      </c>
      <c r="S12" s="38">
        <f t="shared" si="5"/>
        <v>379748.21</v>
      </c>
      <c r="T12" s="37">
        <v>441.87</v>
      </c>
      <c r="U12" s="37">
        <v>391.38</v>
      </c>
      <c r="V12" s="37">
        <v>455.34</v>
      </c>
      <c r="W12" s="38">
        <f t="shared" si="6"/>
        <v>1288.59</v>
      </c>
      <c r="X12" s="37">
        <v>495.26</v>
      </c>
      <c r="Y12" s="39">
        <v>373.45</v>
      </c>
      <c r="Z12" s="39">
        <v>299.37</v>
      </c>
      <c r="AA12" s="38">
        <f t="shared" si="7"/>
        <v>1168.08</v>
      </c>
      <c r="AB12" s="37">
        <v>295.58</v>
      </c>
      <c r="AC12" s="37">
        <v>292.88</v>
      </c>
      <c r="AD12" s="37">
        <v>293.83</v>
      </c>
      <c r="AE12" s="38">
        <f t="shared" si="8"/>
        <v>882.29</v>
      </c>
      <c r="AF12" s="37">
        <v>225.75</v>
      </c>
      <c r="AG12" s="37">
        <v>423.77</v>
      </c>
      <c r="AH12" s="37">
        <v>437.19</v>
      </c>
      <c r="AI12" s="38">
        <f t="shared" si="9"/>
        <v>1086.71</v>
      </c>
      <c r="AJ12" s="38">
        <f t="shared" si="0"/>
        <v>4425.67</v>
      </c>
      <c r="AK12" s="84">
        <v>0</v>
      </c>
      <c r="AL12" s="84">
        <v>0</v>
      </c>
      <c r="AM12" s="38">
        <f t="shared" si="10"/>
        <v>0</v>
      </c>
      <c r="AN12" s="40">
        <f t="shared" si="11"/>
        <v>384173.88</v>
      </c>
      <c r="AO12" s="41"/>
      <c r="AQ12" s="42"/>
      <c r="AR12" s="42"/>
    </row>
    <row r="13" spans="1:44" ht="12.75">
      <c r="A13" s="19" t="s">
        <v>17</v>
      </c>
      <c r="B13" s="6" t="s">
        <v>18</v>
      </c>
      <c r="C13" s="36">
        <v>22762.28</v>
      </c>
      <c r="D13" s="37">
        <v>27444.51</v>
      </c>
      <c r="E13" s="37">
        <v>31329.49</v>
      </c>
      <c r="F13" s="38">
        <f t="shared" si="1"/>
        <v>81536.28</v>
      </c>
      <c r="G13" s="37">
        <v>31509.51</v>
      </c>
      <c r="H13" s="37">
        <v>25708.97</v>
      </c>
      <c r="I13" s="37">
        <v>24330.29</v>
      </c>
      <c r="J13" s="38">
        <f t="shared" si="2"/>
        <v>81548.77</v>
      </c>
      <c r="K13" s="37">
        <v>22287.13</v>
      </c>
      <c r="L13" s="37">
        <v>24066.99</v>
      </c>
      <c r="M13" s="37">
        <v>31460.68</v>
      </c>
      <c r="N13" s="38">
        <f t="shared" si="3"/>
        <v>77814.8</v>
      </c>
      <c r="O13" s="37">
        <v>41157.28</v>
      </c>
      <c r="P13" s="37">
        <v>27587.23</v>
      </c>
      <c r="Q13" s="37">
        <v>30649.53</v>
      </c>
      <c r="R13" s="38">
        <f t="shared" si="4"/>
        <v>99394.04</v>
      </c>
      <c r="S13" s="38">
        <f t="shared" si="5"/>
        <v>340293.89</v>
      </c>
      <c r="T13" s="37">
        <v>118.89</v>
      </c>
      <c r="U13" s="37">
        <v>75.53</v>
      </c>
      <c r="V13" s="37">
        <v>85.08</v>
      </c>
      <c r="W13" s="38">
        <f t="shared" si="6"/>
        <v>279.5</v>
      </c>
      <c r="X13" s="37">
        <v>84.45</v>
      </c>
      <c r="Y13" s="39">
        <v>58.36</v>
      </c>
      <c r="Z13" s="39">
        <v>54.2</v>
      </c>
      <c r="AA13" s="38">
        <f t="shared" si="7"/>
        <v>197.01</v>
      </c>
      <c r="AB13" s="37">
        <v>141.72</v>
      </c>
      <c r="AC13" s="37">
        <v>124.82</v>
      </c>
      <c r="AD13" s="37">
        <v>53.53</v>
      </c>
      <c r="AE13" s="38">
        <f t="shared" si="8"/>
        <v>320.07</v>
      </c>
      <c r="AF13" s="37">
        <v>529.93</v>
      </c>
      <c r="AG13" s="37">
        <v>158.01</v>
      </c>
      <c r="AH13" s="37">
        <v>287.56</v>
      </c>
      <c r="AI13" s="38">
        <f t="shared" si="9"/>
        <v>975.5</v>
      </c>
      <c r="AJ13" s="38">
        <f t="shared" si="0"/>
        <v>1772.08</v>
      </c>
      <c r="AK13" s="84">
        <v>0</v>
      </c>
      <c r="AL13" s="84">
        <v>0</v>
      </c>
      <c r="AM13" s="38">
        <f t="shared" si="10"/>
        <v>0</v>
      </c>
      <c r="AN13" s="40">
        <f t="shared" si="11"/>
        <v>342065.97</v>
      </c>
      <c r="AO13" s="41"/>
      <c r="AQ13" s="42"/>
      <c r="AR13" s="42"/>
    </row>
    <row r="14" spans="1:44" ht="12.75">
      <c r="A14" s="19" t="s">
        <v>19</v>
      </c>
      <c r="B14" s="6" t="s">
        <v>20</v>
      </c>
      <c r="C14" s="36">
        <v>60854.62</v>
      </c>
      <c r="D14" s="37">
        <v>64711.68</v>
      </c>
      <c r="E14" s="37">
        <v>52073.39</v>
      </c>
      <c r="F14" s="38">
        <f t="shared" si="1"/>
        <v>177639.69</v>
      </c>
      <c r="G14" s="37">
        <v>62219.68</v>
      </c>
      <c r="H14" s="37">
        <v>62627.53</v>
      </c>
      <c r="I14" s="37">
        <v>51903.6</v>
      </c>
      <c r="J14" s="38">
        <f t="shared" si="2"/>
        <v>176750.81</v>
      </c>
      <c r="K14" s="37">
        <v>49542.24</v>
      </c>
      <c r="L14" s="37">
        <v>48383.8</v>
      </c>
      <c r="M14" s="37">
        <v>47876.92</v>
      </c>
      <c r="N14" s="38">
        <f t="shared" si="3"/>
        <v>145802.96</v>
      </c>
      <c r="O14" s="37">
        <v>50728.17</v>
      </c>
      <c r="P14" s="37">
        <v>49175.56</v>
      </c>
      <c r="Q14" s="37">
        <v>51493.74</v>
      </c>
      <c r="R14" s="38">
        <f t="shared" si="4"/>
        <v>151397.47</v>
      </c>
      <c r="S14" s="38">
        <f t="shared" si="5"/>
        <v>651590.93</v>
      </c>
      <c r="T14" s="37">
        <v>354.27</v>
      </c>
      <c r="U14" s="37">
        <v>525.28</v>
      </c>
      <c r="V14" s="37">
        <v>398.83</v>
      </c>
      <c r="W14" s="38">
        <f t="shared" si="6"/>
        <v>1278.38</v>
      </c>
      <c r="X14" s="37">
        <v>698.75</v>
      </c>
      <c r="Y14" s="39">
        <v>475.45</v>
      </c>
      <c r="Z14" s="39">
        <v>508.88</v>
      </c>
      <c r="AA14" s="38">
        <f t="shared" si="7"/>
        <v>1683.08</v>
      </c>
      <c r="AB14" s="37">
        <v>404.24</v>
      </c>
      <c r="AC14" s="37">
        <v>746.47</v>
      </c>
      <c r="AD14" s="37">
        <v>611.94</v>
      </c>
      <c r="AE14" s="38">
        <f t="shared" si="8"/>
        <v>1762.65</v>
      </c>
      <c r="AF14" s="37">
        <v>668.81</v>
      </c>
      <c r="AG14" s="37">
        <v>498.65</v>
      </c>
      <c r="AH14" s="37">
        <v>492.53</v>
      </c>
      <c r="AI14" s="38">
        <f t="shared" si="9"/>
        <v>1659.99</v>
      </c>
      <c r="AJ14" s="38">
        <f t="shared" si="0"/>
        <v>6384.1</v>
      </c>
      <c r="AK14" s="84">
        <v>0</v>
      </c>
      <c r="AL14" s="84">
        <v>0</v>
      </c>
      <c r="AM14" s="38">
        <f t="shared" si="10"/>
        <v>0</v>
      </c>
      <c r="AN14" s="40">
        <f t="shared" si="11"/>
        <v>657975.03</v>
      </c>
      <c r="AO14" s="41"/>
      <c r="AQ14" s="42"/>
      <c r="AR14" s="42"/>
    </row>
    <row r="15" spans="1:44" ht="12.75">
      <c r="A15" s="19" t="s">
        <v>21</v>
      </c>
      <c r="B15" s="6" t="s">
        <v>22</v>
      </c>
      <c r="C15" s="36">
        <v>34278.73</v>
      </c>
      <c r="D15" s="37">
        <v>30916.02</v>
      </c>
      <c r="E15" s="37">
        <v>28194.82</v>
      </c>
      <c r="F15" s="38">
        <f t="shared" si="1"/>
        <v>93389.57</v>
      </c>
      <c r="G15" s="37">
        <v>30787.31</v>
      </c>
      <c r="H15" s="37">
        <v>32231.99</v>
      </c>
      <c r="I15" s="37">
        <v>27982.91</v>
      </c>
      <c r="J15" s="38">
        <f t="shared" si="2"/>
        <v>91002.21</v>
      </c>
      <c r="K15" s="37">
        <v>25922.4</v>
      </c>
      <c r="L15" s="37">
        <v>30574.56</v>
      </c>
      <c r="M15" s="37">
        <v>30384.7</v>
      </c>
      <c r="N15" s="38">
        <f t="shared" si="3"/>
        <v>86881.66</v>
      </c>
      <c r="O15" s="37">
        <v>32356.18</v>
      </c>
      <c r="P15" s="37">
        <v>34195.28</v>
      </c>
      <c r="Q15" s="37">
        <v>29633.16</v>
      </c>
      <c r="R15" s="38">
        <f t="shared" si="4"/>
        <v>96184.62</v>
      </c>
      <c r="S15" s="38">
        <f t="shared" si="5"/>
        <v>367458.06</v>
      </c>
      <c r="T15" s="37">
        <v>900.3299999999999</v>
      </c>
      <c r="U15" s="37">
        <v>1033.77</v>
      </c>
      <c r="V15" s="37">
        <v>349.61</v>
      </c>
      <c r="W15" s="38">
        <f t="shared" si="6"/>
        <v>2283.71</v>
      </c>
      <c r="X15" s="37">
        <v>555.62</v>
      </c>
      <c r="Y15" s="39">
        <v>525.8</v>
      </c>
      <c r="Z15" s="39">
        <v>712.51</v>
      </c>
      <c r="AA15" s="38">
        <f t="shared" si="7"/>
        <v>1793.93</v>
      </c>
      <c r="AB15" s="37">
        <v>1010.5</v>
      </c>
      <c r="AC15" s="37">
        <v>1402.58</v>
      </c>
      <c r="AD15" s="37">
        <v>946.64</v>
      </c>
      <c r="AE15" s="38">
        <f t="shared" si="8"/>
        <v>3359.72</v>
      </c>
      <c r="AF15" s="37">
        <v>973.05</v>
      </c>
      <c r="AG15" s="37">
        <v>780.93</v>
      </c>
      <c r="AH15" s="37">
        <v>867.73</v>
      </c>
      <c r="AI15" s="38">
        <f t="shared" si="9"/>
        <v>2621.71</v>
      </c>
      <c r="AJ15" s="38">
        <f t="shared" si="0"/>
        <v>10059.07</v>
      </c>
      <c r="AK15" s="84">
        <v>0</v>
      </c>
      <c r="AL15" s="84">
        <v>0</v>
      </c>
      <c r="AM15" s="38">
        <f t="shared" si="10"/>
        <v>0</v>
      </c>
      <c r="AN15" s="40">
        <f t="shared" si="11"/>
        <v>377517.13</v>
      </c>
      <c r="AO15" s="41"/>
      <c r="AQ15" s="42"/>
      <c r="AR15" s="42"/>
    </row>
    <row r="16" spans="1:44" ht="12.75">
      <c r="A16" s="19" t="s">
        <v>23</v>
      </c>
      <c r="B16" s="6" t="s">
        <v>24</v>
      </c>
      <c r="C16" s="36">
        <v>302558.37</v>
      </c>
      <c r="D16" s="37">
        <v>263649.56</v>
      </c>
      <c r="E16" s="37">
        <v>264745.59</v>
      </c>
      <c r="F16" s="38">
        <f t="shared" si="1"/>
        <v>830953.52</v>
      </c>
      <c r="G16" s="37">
        <v>294855.93</v>
      </c>
      <c r="H16" s="37">
        <v>279081.53</v>
      </c>
      <c r="I16" s="37">
        <v>260663.22</v>
      </c>
      <c r="J16" s="38">
        <f t="shared" si="2"/>
        <v>834600.68</v>
      </c>
      <c r="K16" s="37">
        <v>242755.9</v>
      </c>
      <c r="L16" s="37">
        <v>272942.61</v>
      </c>
      <c r="M16" s="37">
        <v>273082.91</v>
      </c>
      <c r="N16" s="38">
        <f t="shared" si="3"/>
        <v>788781.42</v>
      </c>
      <c r="O16" s="37">
        <v>293206.93</v>
      </c>
      <c r="P16" s="37">
        <v>261915.86</v>
      </c>
      <c r="Q16" s="37">
        <v>248910.45</v>
      </c>
      <c r="R16" s="38">
        <f t="shared" si="4"/>
        <v>804033.24</v>
      </c>
      <c r="S16" s="38">
        <f t="shared" si="5"/>
        <v>3258368.86</v>
      </c>
      <c r="T16" s="37">
        <v>1758.4600000000003</v>
      </c>
      <c r="U16" s="37">
        <v>1106.54</v>
      </c>
      <c r="V16" s="37">
        <v>1360.2</v>
      </c>
      <c r="W16" s="38">
        <f t="shared" si="6"/>
        <v>4225.2</v>
      </c>
      <c r="X16" s="37">
        <v>910.89</v>
      </c>
      <c r="Y16" s="39">
        <v>1440.87</v>
      </c>
      <c r="Z16" s="39">
        <v>702.0899999999999</v>
      </c>
      <c r="AA16" s="38">
        <f t="shared" si="7"/>
        <v>3053.85</v>
      </c>
      <c r="AB16" s="37">
        <v>1555.6200000000001</v>
      </c>
      <c r="AC16" s="37">
        <v>1980.3300000000002</v>
      </c>
      <c r="AD16" s="37">
        <v>1728.47</v>
      </c>
      <c r="AE16" s="38">
        <f t="shared" si="8"/>
        <v>5264.42</v>
      </c>
      <c r="AF16" s="37">
        <v>2838.75</v>
      </c>
      <c r="AG16" s="37">
        <v>2063.76</v>
      </c>
      <c r="AH16" s="37">
        <v>1866.89</v>
      </c>
      <c r="AI16" s="38">
        <f t="shared" si="9"/>
        <v>6769.4</v>
      </c>
      <c r="AJ16" s="38">
        <f t="shared" si="0"/>
        <v>19312.87</v>
      </c>
      <c r="AK16" s="84">
        <v>0</v>
      </c>
      <c r="AL16" s="84">
        <v>0</v>
      </c>
      <c r="AM16" s="38">
        <f t="shared" si="10"/>
        <v>0</v>
      </c>
      <c r="AN16" s="40">
        <f t="shared" si="11"/>
        <v>3277681.73</v>
      </c>
      <c r="AO16" s="41"/>
      <c r="AQ16" s="42"/>
      <c r="AR16" s="42"/>
    </row>
    <row r="17" spans="1:44" ht="12.75">
      <c r="A17" s="19" t="s">
        <v>25</v>
      </c>
      <c r="B17" s="6" t="s">
        <v>26</v>
      </c>
      <c r="C17" s="36">
        <v>35401.49</v>
      </c>
      <c r="D17" s="37">
        <v>32261.6</v>
      </c>
      <c r="E17" s="37">
        <v>39364.59</v>
      </c>
      <c r="F17" s="38">
        <f t="shared" si="1"/>
        <v>107027.68</v>
      </c>
      <c r="G17" s="37">
        <v>35078.1</v>
      </c>
      <c r="H17" s="37">
        <v>33528.48</v>
      </c>
      <c r="I17" s="37">
        <v>32881.65</v>
      </c>
      <c r="J17" s="38">
        <f t="shared" si="2"/>
        <v>101488.23</v>
      </c>
      <c r="K17" s="37">
        <v>28707.25</v>
      </c>
      <c r="L17" s="37">
        <v>28549.45</v>
      </c>
      <c r="M17" s="37">
        <v>32047.26</v>
      </c>
      <c r="N17" s="38">
        <f t="shared" si="3"/>
        <v>89303.96</v>
      </c>
      <c r="O17" s="37">
        <v>39822.94</v>
      </c>
      <c r="P17" s="37">
        <v>37484.5</v>
      </c>
      <c r="Q17" s="37">
        <v>50503.55</v>
      </c>
      <c r="R17" s="38">
        <f t="shared" si="4"/>
        <v>127810.99</v>
      </c>
      <c r="S17" s="38">
        <f t="shared" si="5"/>
        <v>425630.86</v>
      </c>
      <c r="T17" s="37">
        <v>242.15</v>
      </c>
      <c r="U17" s="37">
        <v>438.43999999999994</v>
      </c>
      <c r="V17" s="37">
        <v>407.86</v>
      </c>
      <c r="W17" s="38">
        <f t="shared" si="6"/>
        <v>1088.45</v>
      </c>
      <c r="X17" s="37">
        <v>343</v>
      </c>
      <c r="Y17" s="39">
        <v>582.87</v>
      </c>
      <c r="Z17" s="39">
        <v>159.28</v>
      </c>
      <c r="AA17" s="38">
        <f t="shared" si="7"/>
        <v>1085.15</v>
      </c>
      <c r="AB17" s="37">
        <v>162.52</v>
      </c>
      <c r="AC17" s="37">
        <v>708.47</v>
      </c>
      <c r="AD17" s="37">
        <v>649.32</v>
      </c>
      <c r="AE17" s="38">
        <f t="shared" si="8"/>
        <v>1520.31</v>
      </c>
      <c r="AF17" s="37">
        <v>944.98</v>
      </c>
      <c r="AG17" s="37">
        <v>1171.5300000000002</v>
      </c>
      <c r="AH17" s="37">
        <v>1178.62</v>
      </c>
      <c r="AI17" s="38">
        <f t="shared" si="9"/>
        <v>3295.13</v>
      </c>
      <c r="AJ17" s="38">
        <f t="shared" si="0"/>
        <v>6989.04</v>
      </c>
      <c r="AK17" s="84">
        <v>0</v>
      </c>
      <c r="AL17" s="84">
        <v>0</v>
      </c>
      <c r="AM17" s="38">
        <f t="shared" si="10"/>
        <v>0</v>
      </c>
      <c r="AN17" s="40">
        <f t="shared" si="11"/>
        <v>432619.9</v>
      </c>
      <c r="AO17" s="41"/>
      <c r="AQ17" s="42"/>
      <c r="AR17" s="42"/>
    </row>
    <row r="18" spans="1:44" ht="12.75">
      <c r="A18" s="19" t="s">
        <v>27</v>
      </c>
      <c r="B18" s="6" t="s">
        <v>28</v>
      </c>
      <c r="C18" s="36">
        <v>45711.9</v>
      </c>
      <c r="D18" s="37">
        <v>46070.04</v>
      </c>
      <c r="E18" s="37">
        <v>45470.94</v>
      </c>
      <c r="F18" s="38">
        <f t="shared" si="1"/>
        <v>137252.88</v>
      </c>
      <c r="G18" s="37">
        <v>44333.65</v>
      </c>
      <c r="H18" s="37">
        <v>50611.72</v>
      </c>
      <c r="I18" s="37">
        <v>42511.66</v>
      </c>
      <c r="J18" s="38">
        <f t="shared" si="2"/>
        <v>137457.03</v>
      </c>
      <c r="K18" s="37">
        <v>42476.19</v>
      </c>
      <c r="L18" s="37">
        <v>45132.59</v>
      </c>
      <c r="M18" s="37">
        <v>42114.2</v>
      </c>
      <c r="N18" s="38">
        <f t="shared" si="3"/>
        <v>129722.98</v>
      </c>
      <c r="O18" s="37">
        <v>69710.88</v>
      </c>
      <c r="P18" s="37">
        <v>35699.06</v>
      </c>
      <c r="Q18" s="37">
        <v>35253.71</v>
      </c>
      <c r="R18" s="38">
        <f t="shared" si="4"/>
        <v>140663.65</v>
      </c>
      <c r="S18" s="38">
        <f t="shared" si="5"/>
        <v>545096.54</v>
      </c>
      <c r="T18" s="37">
        <v>315.89</v>
      </c>
      <c r="U18" s="37">
        <v>125.59</v>
      </c>
      <c r="V18" s="37">
        <v>504.09</v>
      </c>
      <c r="W18" s="38">
        <f t="shared" si="6"/>
        <v>945.57</v>
      </c>
      <c r="X18" s="37">
        <v>278.83</v>
      </c>
      <c r="Y18" s="39">
        <v>69.78</v>
      </c>
      <c r="Z18" s="39">
        <v>215.79</v>
      </c>
      <c r="AA18" s="38">
        <f t="shared" si="7"/>
        <v>564.4</v>
      </c>
      <c r="AB18" s="37">
        <v>437.25</v>
      </c>
      <c r="AC18" s="37">
        <v>197.97</v>
      </c>
      <c r="AD18" s="37">
        <v>540.33</v>
      </c>
      <c r="AE18" s="38">
        <f t="shared" si="8"/>
        <v>1175.55</v>
      </c>
      <c r="AF18" s="37">
        <v>581.37</v>
      </c>
      <c r="AG18" s="37">
        <v>227.81</v>
      </c>
      <c r="AH18" s="37">
        <v>297</v>
      </c>
      <c r="AI18" s="38">
        <f t="shared" si="9"/>
        <v>1106.18</v>
      </c>
      <c r="AJ18" s="38">
        <f t="shared" si="0"/>
        <v>3791.7</v>
      </c>
      <c r="AK18" s="84">
        <v>0</v>
      </c>
      <c r="AL18" s="84">
        <v>326.78</v>
      </c>
      <c r="AM18" s="38">
        <f t="shared" si="10"/>
        <v>326.78</v>
      </c>
      <c r="AN18" s="40">
        <f t="shared" si="11"/>
        <v>549215.02</v>
      </c>
      <c r="AO18" s="41"/>
      <c r="AQ18" s="42"/>
      <c r="AR18" s="42"/>
    </row>
    <row r="19" spans="1:44" ht="12.75">
      <c r="A19" s="19" t="s">
        <v>29</v>
      </c>
      <c r="B19" s="6" t="s">
        <v>30</v>
      </c>
      <c r="C19" s="36">
        <v>85951.1</v>
      </c>
      <c r="D19" s="37">
        <v>78848.81</v>
      </c>
      <c r="E19" s="37">
        <v>77894.97</v>
      </c>
      <c r="F19" s="38">
        <f t="shared" si="1"/>
        <v>242694.88</v>
      </c>
      <c r="G19" s="37">
        <v>83828.18</v>
      </c>
      <c r="H19" s="37">
        <v>86774.64</v>
      </c>
      <c r="I19" s="37">
        <v>81629.04</v>
      </c>
      <c r="J19" s="38">
        <f t="shared" si="2"/>
        <v>252231.86</v>
      </c>
      <c r="K19" s="37">
        <v>84575.83</v>
      </c>
      <c r="L19" s="37">
        <v>88863.74</v>
      </c>
      <c r="M19" s="37">
        <v>77622.17</v>
      </c>
      <c r="N19" s="38">
        <f t="shared" si="3"/>
        <v>251061.74</v>
      </c>
      <c r="O19" s="37">
        <v>96550.44</v>
      </c>
      <c r="P19" s="37">
        <v>90017.98</v>
      </c>
      <c r="Q19" s="37">
        <v>79835.77</v>
      </c>
      <c r="R19" s="38">
        <f t="shared" si="4"/>
        <v>266404.19</v>
      </c>
      <c r="S19" s="38">
        <f t="shared" si="5"/>
        <v>1012392.67</v>
      </c>
      <c r="T19" s="37">
        <v>3240.09</v>
      </c>
      <c r="U19" s="37">
        <v>3447.65</v>
      </c>
      <c r="V19" s="37">
        <v>3218.44</v>
      </c>
      <c r="W19" s="38">
        <f t="shared" si="6"/>
        <v>9906.18</v>
      </c>
      <c r="X19" s="37">
        <v>3166.71</v>
      </c>
      <c r="Y19" s="39">
        <v>3338.11</v>
      </c>
      <c r="Z19" s="39">
        <v>2779.44</v>
      </c>
      <c r="AA19" s="38">
        <f t="shared" si="7"/>
        <v>9284.26</v>
      </c>
      <c r="AB19" s="37">
        <v>4802.860000000001</v>
      </c>
      <c r="AC19" s="37">
        <v>4656.200000000001</v>
      </c>
      <c r="AD19" s="37">
        <v>3724.35</v>
      </c>
      <c r="AE19" s="38">
        <f t="shared" si="8"/>
        <v>13183.41</v>
      </c>
      <c r="AF19" s="37">
        <v>5198.01</v>
      </c>
      <c r="AG19" s="37">
        <v>4916.6900000000005</v>
      </c>
      <c r="AH19" s="37">
        <v>4636.19</v>
      </c>
      <c r="AI19" s="38">
        <f t="shared" si="9"/>
        <v>14750.89</v>
      </c>
      <c r="AJ19" s="38">
        <f t="shared" si="0"/>
        <v>47124.74</v>
      </c>
      <c r="AK19" s="84">
        <v>0</v>
      </c>
      <c r="AL19" s="84">
        <v>0</v>
      </c>
      <c r="AM19" s="38">
        <f t="shared" si="10"/>
        <v>0</v>
      </c>
      <c r="AN19" s="40">
        <f t="shared" si="11"/>
        <v>1059517.41</v>
      </c>
      <c r="AO19" s="41"/>
      <c r="AQ19" s="42"/>
      <c r="AR19" s="42"/>
    </row>
    <row r="20" spans="1:44" ht="12.75">
      <c r="A20" s="19" t="s">
        <v>31</v>
      </c>
      <c r="B20" s="6" t="s">
        <v>32</v>
      </c>
      <c r="C20" s="36">
        <v>80382.79</v>
      </c>
      <c r="D20" s="37">
        <v>78095.37</v>
      </c>
      <c r="E20" s="37">
        <v>78205.55</v>
      </c>
      <c r="F20" s="38">
        <f t="shared" si="1"/>
        <v>236683.71</v>
      </c>
      <c r="G20" s="37">
        <v>84864.69</v>
      </c>
      <c r="H20" s="37">
        <v>95559.75</v>
      </c>
      <c r="I20" s="37">
        <v>82845.88</v>
      </c>
      <c r="J20" s="38">
        <f t="shared" si="2"/>
        <v>263270.32</v>
      </c>
      <c r="K20" s="37">
        <v>80297.13</v>
      </c>
      <c r="L20" s="37">
        <v>86153.43</v>
      </c>
      <c r="M20" s="37">
        <v>81862.81</v>
      </c>
      <c r="N20" s="38">
        <f t="shared" si="3"/>
        <v>248313.37</v>
      </c>
      <c r="O20" s="37">
        <v>91532.68</v>
      </c>
      <c r="P20" s="37">
        <v>87797.71</v>
      </c>
      <c r="Q20" s="37">
        <v>39742.7</v>
      </c>
      <c r="R20" s="38">
        <f t="shared" si="4"/>
        <v>219073.09</v>
      </c>
      <c r="S20" s="38">
        <f t="shared" si="5"/>
        <v>967340.49</v>
      </c>
      <c r="T20" s="37">
        <v>2004.58</v>
      </c>
      <c r="U20" s="37">
        <v>1581.19</v>
      </c>
      <c r="V20" s="37">
        <v>2264.04</v>
      </c>
      <c r="W20" s="38">
        <f t="shared" si="6"/>
        <v>5849.81</v>
      </c>
      <c r="X20" s="37">
        <v>2205.82</v>
      </c>
      <c r="Y20" s="39">
        <v>3001.3500000000004</v>
      </c>
      <c r="Z20" s="39">
        <v>2446.07</v>
      </c>
      <c r="AA20" s="38">
        <f t="shared" si="7"/>
        <v>7653.24</v>
      </c>
      <c r="AB20" s="37">
        <v>2716.11</v>
      </c>
      <c r="AC20" s="37">
        <v>3553.5299999999997</v>
      </c>
      <c r="AD20" s="37">
        <v>2790.49</v>
      </c>
      <c r="AE20" s="38">
        <f t="shared" si="8"/>
        <v>9060.13</v>
      </c>
      <c r="AF20" s="37">
        <v>2959.55</v>
      </c>
      <c r="AG20" s="37">
        <v>2947.9300000000003</v>
      </c>
      <c r="AH20" s="37">
        <v>2091.45</v>
      </c>
      <c r="AI20" s="38">
        <f t="shared" si="9"/>
        <v>7998.93</v>
      </c>
      <c r="AJ20" s="38">
        <f t="shared" si="0"/>
        <v>30562.11</v>
      </c>
      <c r="AK20" s="84">
        <v>0</v>
      </c>
      <c r="AL20" s="84">
        <v>0</v>
      </c>
      <c r="AM20" s="38">
        <f t="shared" si="10"/>
        <v>0</v>
      </c>
      <c r="AN20" s="40">
        <f t="shared" si="11"/>
        <v>997902.6</v>
      </c>
      <c r="AO20" s="41"/>
      <c r="AQ20" s="42"/>
      <c r="AR20" s="42"/>
    </row>
    <row r="21" spans="1:44" ht="12.75">
      <c r="A21" s="19" t="s">
        <v>33</v>
      </c>
      <c r="B21" s="6" t="s">
        <v>34</v>
      </c>
      <c r="C21" s="36">
        <v>86435.12</v>
      </c>
      <c r="D21" s="37">
        <v>77089.56</v>
      </c>
      <c r="E21" s="37">
        <v>78686.6</v>
      </c>
      <c r="F21" s="38">
        <f t="shared" si="1"/>
        <v>242211.28</v>
      </c>
      <c r="G21" s="37">
        <v>80721.27</v>
      </c>
      <c r="H21" s="37">
        <v>87978.2</v>
      </c>
      <c r="I21" s="37">
        <v>70552.38</v>
      </c>
      <c r="J21" s="38">
        <f t="shared" si="2"/>
        <v>239251.85</v>
      </c>
      <c r="K21" s="37">
        <v>74554.64</v>
      </c>
      <c r="L21" s="37">
        <v>72154.8</v>
      </c>
      <c r="M21" s="37">
        <v>65464.06</v>
      </c>
      <c r="N21" s="38">
        <f t="shared" si="3"/>
        <v>212173.5</v>
      </c>
      <c r="O21" s="37">
        <v>76695.8</v>
      </c>
      <c r="P21" s="37">
        <v>73646.32</v>
      </c>
      <c r="Q21" s="37">
        <v>59191.63</v>
      </c>
      <c r="R21" s="38">
        <f t="shared" si="4"/>
        <v>209533.75</v>
      </c>
      <c r="S21" s="38">
        <f t="shared" si="5"/>
        <v>903170.38</v>
      </c>
      <c r="T21" s="37">
        <v>3511.58</v>
      </c>
      <c r="U21" s="37">
        <v>3359.59</v>
      </c>
      <c r="V21" s="37">
        <v>3700.87</v>
      </c>
      <c r="W21" s="38">
        <f t="shared" si="6"/>
        <v>10572.04</v>
      </c>
      <c r="X21" s="37">
        <v>3177.34</v>
      </c>
      <c r="Y21" s="39">
        <v>3762.6800000000003</v>
      </c>
      <c r="Z21" s="39">
        <v>2690.9</v>
      </c>
      <c r="AA21" s="38">
        <f t="shared" si="7"/>
        <v>9630.92</v>
      </c>
      <c r="AB21" s="37">
        <v>3689.65</v>
      </c>
      <c r="AC21" s="37">
        <v>3532.0200000000004</v>
      </c>
      <c r="AD21" s="37">
        <v>3682.72</v>
      </c>
      <c r="AE21" s="38">
        <f t="shared" si="8"/>
        <v>10904.39</v>
      </c>
      <c r="AF21" s="37">
        <v>4206.86</v>
      </c>
      <c r="AG21" s="37">
        <v>3696.3599999999997</v>
      </c>
      <c r="AH21" s="37">
        <v>3694.2099999999996</v>
      </c>
      <c r="AI21" s="38">
        <f t="shared" si="9"/>
        <v>11597.43</v>
      </c>
      <c r="AJ21" s="38">
        <f t="shared" si="0"/>
        <v>42704.78</v>
      </c>
      <c r="AK21" s="84">
        <v>0</v>
      </c>
      <c r="AL21" s="84">
        <v>0</v>
      </c>
      <c r="AM21" s="38">
        <f t="shared" si="10"/>
        <v>0</v>
      </c>
      <c r="AN21" s="40">
        <f t="shared" si="11"/>
        <v>945875.16</v>
      </c>
      <c r="AO21" s="41"/>
      <c r="AQ21" s="42"/>
      <c r="AR21" s="42"/>
    </row>
    <row r="22" spans="1:44" ht="12.75">
      <c r="A22" s="19" t="s">
        <v>35</v>
      </c>
      <c r="B22" s="6" t="s">
        <v>36</v>
      </c>
      <c r="C22" s="36">
        <v>69249.58</v>
      </c>
      <c r="D22" s="37">
        <v>66346.14</v>
      </c>
      <c r="E22" s="37">
        <v>61942.79</v>
      </c>
      <c r="F22" s="38">
        <f t="shared" si="1"/>
        <v>197538.51</v>
      </c>
      <c r="G22" s="37">
        <v>71894.46</v>
      </c>
      <c r="H22" s="37">
        <v>67689.2</v>
      </c>
      <c r="I22" s="37">
        <v>69077.92</v>
      </c>
      <c r="J22" s="38">
        <f t="shared" si="2"/>
        <v>208661.58</v>
      </c>
      <c r="K22" s="37">
        <v>61985.57</v>
      </c>
      <c r="L22" s="37">
        <v>64300.09</v>
      </c>
      <c r="M22" s="37">
        <v>62478.96</v>
      </c>
      <c r="N22" s="38">
        <f t="shared" si="3"/>
        <v>188764.62</v>
      </c>
      <c r="O22" s="37">
        <v>69719.82</v>
      </c>
      <c r="P22" s="37">
        <v>64838.51</v>
      </c>
      <c r="Q22" s="37">
        <v>88992.13</v>
      </c>
      <c r="R22" s="38">
        <f t="shared" si="4"/>
        <v>223550.46</v>
      </c>
      <c r="S22" s="38">
        <f t="shared" si="5"/>
        <v>818515.17</v>
      </c>
      <c r="T22" s="37">
        <v>458.85</v>
      </c>
      <c r="U22" s="37">
        <v>215.73</v>
      </c>
      <c r="V22" s="37">
        <v>462.03</v>
      </c>
      <c r="W22" s="38">
        <f t="shared" si="6"/>
        <v>1136.61</v>
      </c>
      <c r="X22" s="37">
        <v>480.09</v>
      </c>
      <c r="Y22" s="39">
        <v>229.9</v>
      </c>
      <c r="Z22" s="39">
        <v>141.57</v>
      </c>
      <c r="AA22" s="38">
        <f t="shared" si="7"/>
        <v>851.56</v>
      </c>
      <c r="AB22" s="37">
        <v>524.94</v>
      </c>
      <c r="AC22" s="37">
        <v>739.1</v>
      </c>
      <c r="AD22" s="37">
        <v>683.8</v>
      </c>
      <c r="AE22" s="38">
        <f t="shared" si="8"/>
        <v>1947.84</v>
      </c>
      <c r="AF22" s="37">
        <v>795.56</v>
      </c>
      <c r="AG22" s="37">
        <v>858.58</v>
      </c>
      <c r="AH22" s="37">
        <v>1225</v>
      </c>
      <c r="AI22" s="38">
        <f t="shared" si="9"/>
        <v>2879.14</v>
      </c>
      <c r="AJ22" s="38">
        <f t="shared" si="0"/>
        <v>6815.15</v>
      </c>
      <c r="AK22" s="84">
        <v>0</v>
      </c>
      <c r="AL22" s="84">
        <v>0</v>
      </c>
      <c r="AM22" s="38">
        <f t="shared" si="10"/>
        <v>0</v>
      </c>
      <c r="AN22" s="40">
        <f t="shared" si="11"/>
        <v>825330.32</v>
      </c>
      <c r="AO22" s="41"/>
      <c r="AQ22" s="42"/>
      <c r="AR22" s="42"/>
    </row>
    <row r="23" spans="1:44" ht="12.75">
      <c r="A23" s="19" t="s">
        <v>37</v>
      </c>
      <c r="B23" s="6" t="s">
        <v>38</v>
      </c>
      <c r="C23" s="36">
        <v>40344.72</v>
      </c>
      <c r="D23" s="37">
        <v>36125.01</v>
      </c>
      <c r="E23" s="37">
        <v>37566.04</v>
      </c>
      <c r="F23" s="38">
        <f t="shared" si="1"/>
        <v>114035.77</v>
      </c>
      <c r="G23" s="37">
        <v>41629.89</v>
      </c>
      <c r="H23" s="37">
        <v>40573.48</v>
      </c>
      <c r="I23" s="37">
        <v>40446.91</v>
      </c>
      <c r="J23" s="38">
        <f t="shared" si="2"/>
        <v>122650.28</v>
      </c>
      <c r="K23" s="37">
        <v>40087.99</v>
      </c>
      <c r="L23" s="37">
        <v>38926.79</v>
      </c>
      <c r="M23" s="37">
        <v>39271.69</v>
      </c>
      <c r="N23" s="38">
        <f t="shared" si="3"/>
        <v>118286.47</v>
      </c>
      <c r="O23" s="37">
        <v>44188.74</v>
      </c>
      <c r="P23" s="37">
        <v>45002.24</v>
      </c>
      <c r="Q23" s="37">
        <v>49034.4</v>
      </c>
      <c r="R23" s="38">
        <f t="shared" si="4"/>
        <v>138225.38</v>
      </c>
      <c r="S23" s="38">
        <f t="shared" si="5"/>
        <v>493197.9</v>
      </c>
      <c r="T23" s="37">
        <v>263.48</v>
      </c>
      <c r="U23" s="37">
        <v>253.64</v>
      </c>
      <c r="V23" s="37">
        <v>263.95</v>
      </c>
      <c r="W23" s="38">
        <f t="shared" si="6"/>
        <v>781.07</v>
      </c>
      <c r="X23" s="37">
        <v>242.49</v>
      </c>
      <c r="Y23" s="39">
        <v>287.14</v>
      </c>
      <c r="Z23" s="39">
        <v>100.77</v>
      </c>
      <c r="AA23" s="38">
        <f t="shared" si="7"/>
        <v>630.4</v>
      </c>
      <c r="AB23" s="37">
        <v>270.5</v>
      </c>
      <c r="AC23" s="37">
        <v>327.7</v>
      </c>
      <c r="AD23" s="37">
        <v>274.17</v>
      </c>
      <c r="AE23" s="38">
        <f t="shared" si="8"/>
        <v>872.37</v>
      </c>
      <c r="AF23" s="37">
        <v>430.03</v>
      </c>
      <c r="AG23" s="37">
        <v>154.06</v>
      </c>
      <c r="AH23" s="37">
        <v>679.1800000000001</v>
      </c>
      <c r="AI23" s="38">
        <f t="shared" si="9"/>
        <v>1263.27</v>
      </c>
      <c r="AJ23" s="38">
        <f t="shared" si="0"/>
        <v>3547.11</v>
      </c>
      <c r="AK23" s="84">
        <v>0</v>
      </c>
      <c r="AL23" s="84">
        <v>0</v>
      </c>
      <c r="AM23" s="38">
        <f t="shared" si="10"/>
        <v>0</v>
      </c>
      <c r="AN23" s="40">
        <f t="shared" si="11"/>
        <v>496745.01</v>
      </c>
      <c r="AO23" s="41"/>
      <c r="AQ23" s="42"/>
      <c r="AR23" s="42"/>
    </row>
    <row r="24" spans="1:44" ht="12.75">
      <c r="A24" s="19" t="s">
        <v>39</v>
      </c>
      <c r="B24" s="7" t="s">
        <v>40</v>
      </c>
      <c r="C24" s="36">
        <v>194798.95</v>
      </c>
      <c r="D24" s="37">
        <v>240768.36</v>
      </c>
      <c r="E24" s="37">
        <v>209205.01</v>
      </c>
      <c r="F24" s="38">
        <f t="shared" si="1"/>
        <v>644772.32</v>
      </c>
      <c r="G24" s="37">
        <v>247236.71</v>
      </c>
      <c r="H24" s="37">
        <v>266428.13</v>
      </c>
      <c r="I24" s="37">
        <v>240765.17</v>
      </c>
      <c r="J24" s="38">
        <f t="shared" si="2"/>
        <v>754430.01</v>
      </c>
      <c r="K24" s="37">
        <v>213815.97</v>
      </c>
      <c r="L24" s="37">
        <v>260056.26</v>
      </c>
      <c r="M24" s="37">
        <v>146374.23</v>
      </c>
      <c r="N24" s="38">
        <f t="shared" si="3"/>
        <v>620246.46</v>
      </c>
      <c r="O24" s="37">
        <v>310495.87</v>
      </c>
      <c r="P24" s="37">
        <v>265782.8</v>
      </c>
      <c r="Q24" s="37">
        <v>200918.61</v>
      </c>
      <c r="R24" s="38">
        <f t="shared" si="4"/>
        <v>777197.28</v>
      </c>
      <c r="S24" s="38">
        <f t="shared" si="5"/>
        <v>2796646.07</v>
      </c>
      <c r="T24" s="37">
        <v>227.65</v>
      </c>
      <c r="U24" s="37">
        <v>167.36</v>
      </c>
      <c r="V24" s="37">
        <v>90.31</v>
      </c>
      <c r="W24" s="38">
        <f t="shared" si="6"/>
        <v>485.32</v>
      </c>
      <c r="X24" s="37">
        <v>205.81</v>
      </c>
      <c r="Y24" s="39">
        <v>216.67000000000002</v>
      </c>
      <c r="Z24" s="39">
        <v>138.35</v>
      </c>
      <c r="AA24" s="38">
        <f t="shared" si="7"/>
        <v>560.83</v>
      </c>
      <c r="AB24" s="37">
        <v>177.48000000000002</v>
      </c>
      <c r="AC24" s="37">
        <v>191.20000000000002</v>
      </c>
      <c r="AD24" s="37">
        <v>792.37</v>
      </c>
      <c r="AE24" s="38">
        <f t="shared" si="8"/>
        <v>1161.05</v>
      </c>
      <c r="AF24" s="37">
        <v>503.82</v>
      </c>
      <c r="AG24" s="37">
        <v>482</v>
      </c>
      <c r="AH24" s="37">
        <v>568.68</v>
      </c>
      <c r="AI24" s="38">
        <f t="shared" si="9"/>
        <v>1554.5</v>
      </c>
      <c r="AJ24" s="38">
        <f t="shared" si="0"/>
        <v>3761.7</v>
      </c>
      <c r="AK24" s="84">
        <v>0</v>
      </c>
      <c r="AL24" s="84">
        <v>0</v>
      </c>
      <c r="AM24" s="38">
        <f t="shared" si="10"/>
        <v>0</v>
      </c>
      <c r="AN24" s="40">
        <f t="shared" si="11"/>
        <v>2800407.77</v>
      </c>
      <c r="AO24" s="41"/>
      <c r="AQ24" s="42"/>
      <c r="AR24" s="42"/>
    </row>
    <row r="25" spans="1:44" ht="12.75">
      <c r="A25" s="19" t="s">
        <v>41</v>
      </c>
      <c r="B25" s="6" t="s">
        <v>42</v>
      </c>
      <c r="C25" s="36">
        <v>212595.92</v>
      </c>
      <c r="D25" s="37">
        <v>223735.71</v>
      </c>
      <c r="E25" s="37">
        <v>225018.68</v>
      </c>
      <c r="F25" s="38">
        <f t="shared" si="1"/>
        <v>661350.31</v>
      </c>
      <c r="G25" s="37">
        <v>211563.5</v>
      </c>
      <c r="H25" s="37">
        <v>222165.12</v>
      </c>
      <c r="I25" s="37">
        <v>204503.26</v>
      </c>
      <c r="J25" s="38">
        <f t="shared" si="2"/>
        <v>638231.88</v>
      </c>
      <c r="K25" s="37">
        <v>210562.6</v>
      </c>
      <c r="L25" s="37">
        <v>204676.06</v>
      </c>
      <c r="M25" s="37">
        <v>214238.48</v>
      </c>
      <c r="N25" s="38">
        <f t="shared" si="3"/>
        <v>629477.14</v>
      </c>
      <c r="O25" s="37">
        <v>243400.64</v>
      </c>
      <c r="P25" s="37">
        <v>240863.75</v>
      </c>
      <c r="Q25" s="37">
        <v>216356.66</v>
      </c>
      <c r="R25" s="38">
        <f t="shared" si="4"/>
        <v>700621.05</v>
      </c>
      <c r="S25" s="38">
        <f t="shared" si="5"/>
        <v>2629680.38</v>
      </c>
      <c r="T25" s="37">
        <v>2269.41</v>
      </c>
      <c r="U25" s="37">
        <v>2500.69</v>
      </c>
      <c r="V25" s="37">
        <v>2537.76</v>
      </c>
      <c r="W25" s="38">
        <f t="shared" si="6"/>
        <v>7307.86</v>
      </c>
      <c r="X25" s="37">
        <v>2685.38</v>
      </c>
      <c r="Y25" s="39">
        <v>2126.81</v>
      </c>
      <c r="Z25" s="39">
        <v>2162.71</v>
      </c>
      <c r="AA25" s="38">
        <f t="shared" si="7"/>
        <v>6974.9</v>
      </c>
      <c r="AB25" s="37">
        <v>2929.37</v>
      </c>
      <c r="AC25" s="37">
        <v>2699.9</v>
      </c>
      <c r="AD25" s="37">
        <v>3046.49</v>
      </c>
      <c r="AE25" s="38">
        <f t="shared" si="8"/>
        <v>8675.76</v>
      </c>
      <c r="AF25" s="37">
        <v>3434.38</v>
      </c>
      <c r="AG25" s="37">
        <v>3199.54</v>
      </c>
      <c r="AH25" s="37">
        <v>3054.0499999999997</v>
      </c>
      <c r="AI25" s="38">
        <f t="shared" si="9"/>
        <v>9687.97</v>
      </c>
      <c r="AJ25" s="38">
        <f t="shared" si="0"/>
        <v>32646.49</v>
      </c>
      <c r="AK25" s="84">
        <v>0</v>
      </c>
      <c r="AL25" s="84">
        <v>0</v>
      </c>
      <c r="AM25" s="38">
        <f t="shared" si="10"/>
        <v>0</v>
      </c>
      <c r="AN25" s="40">
        <f t="shared" si="11"/>
        <v>2662326.87</v>
      </c>
      <c r="AO25" s="41"/>
      <c r="AQ25" s="42"/>
      <c r="AR25" s="42"/>
    </row>
    <row r="26" spans="1:44" ht="12.75">
      <c r="A26" s="19" t="s">
        <v>43</v>
      </c>
      <c r="B26" s="6" t="s">
        <v>44</v>
      </c>
      <c r="C26" s="36">
        <v>877016.43</v>
      </c>
      <c r="D26" s="37">
        <v>878109.2</v>
      </c>
      <c r="E26" s="37">
        <v>852622.23</v>
      </c>
      <c r="F26" s="38">
        <f t="shared" si="1"/>
        <v>2607747.86</v>
      </c>
      <c r="G26" s="37">
        <v>890683.92</v>
      </c>
      <c r="H26" s="37">
        <v>946914.41</v>
      </c>
      <c r="I26" s="37">
        <f>843513.68-0.07</f>
        <v>843513.6100000001</v>
      </c>
      <c r="J26" s="38">
        <f t="shared" si="2"/>
        <v>2681111.94</v>
      </c>
      <c r="K26" s="37">
        <v>854534.69</v>
      </c>
      <c r="L26" s="37">
        <v>827861.82</v>
      </c>
      <c r="M26" s="37">
        <v>944684.41</v>
      </c>
      <c r="N26" s="38">
        <f t="shared" si="3"/>
        <v>2627080.92</v>
      </c>
      <c r="O26" s="37">
        <v>913609.63</v>
      </c>
      <c r="P26" s="37">
        <v>950150.16</v>
      </c>
      <c r="Q26" s="37">
        <v>900380.75</v>
      </c>
      <c r="R26" s="38">
        <f t="shared" si="4"/>
        <v>2764140.54</v>
      </c>
      <c r="S26" s="38">
        <f t="shared" si="5"/>
        <v>10680081.26</v>
      </c>
      <c r="T26" s="37">
        <v>12353.46</v>
      </c>
      <c r="U26" s="37">
        <v>11865.83</v>
      </c>
      <c r="V26" s="37">
        <v>12824.350000000002</v>
      </c>
      <c r="W26" s="38">
        <f t="shared" si="6"/>
        <v>37043.64</v>
      </c>
      <c r="X26" s="37">
        <v>12319.67</v>
      </c>
      <c r="Y26" s="39">
        <v>12345.000000000002</v>
      </c>
      <c r="Z26" s="39">
        <v>10299.330000000002</v>
      </c>
      <c r="AA26" s="38">
        <f t="shared" si="7"/>
        <v>34964</v>
      </c>
      <c r="AB26" s="37">
        <v>12751.909999999998</v>
      </c>
      <c r="AC26" s="37">
        <v>15775.250000000002</v>
      </c>
      <c r="AD26" s="37">
        <v>19439.91</v>
      </c>
      <c r="AE26" s="38">
        <f t="shared" si="8"/>
        <v>47967.07</v>
      </c>
      <c r="AF26" s="37">
        <v>20879.86</v>
      </c>
      <c r="AG26" s="37">
        <v>20262.559999999998</v>
      </c>
      <c r="AH26" s="37">
        <v>21075.300000000003</v>
      </c>
      <c r="AI26" s="38">
        <f t="shared" si="9"/>
        <v>62217.72</v>
      </c>
      <c r="AJ26" s="38">
        <f t="shared" si="0"/>
        <v>182192.43</v>
      </c>
      <c r="AK26" s="84">
        <v>0</v>
      </c>
      <c r="AL26" s="84">
        <v>0</v>
      </c>
      <c r="AM26" s="38">
        <f t="shared" si="10"/>
        <v>0</v>
      </c>
      <c r="AN26" s="40">
        <f t="shared" si="11"/>
        <v>10862273.69</v>
      </c>
      <c r="AO26" s="41"/>
      <c r="AQ26" s="42"/>
      <c r="AR26" s="42"/>
    </row>
    <row r="27" spans="1:44" ht="12.75">
      <c r="A27" s="19" t="s">
        <v>45</v>
      </c>
      <c r="B27" s="8" t="s">
        <v>46</v>
      </c>
      <c r="C27" s="36">
        <v>274456.2</v>
      </c>
      <c r="D27" s="37">
        <v>268387.24</v>
      </c>
      <c r="E27" s="37">
        <v>234531.09</v>
      </c>
      <c r="F27" s="38">
        <f t="shared" si="1"/>
        <v>777374.53</v>
      </c>
      <c r="G27" s="37">
        <v>297761.73</v>
      </c>
      <c r="H27" s="37">
        <v>246672.87</v>
      </c>
      <c r="I27" s="37">
        <v>247445.86</v>
      </c>
      <c r="J27" s="38">
        <f t="shared" si="2"/>
        <v>791880.46</v>
      </c>
      <c r="K27" s="37">
        <v>227733.77</v>
      </c>
      <c r="L27" s="37">
        <v>246783.98</v>
      </c>
      <c r="M27" s="37">
        <v>248516.06</v>
      </c>
      <c r="N27" s="38">
        <f t="shared" si="3"/>
        <v>723033.81</v>
      </c>
      <c r="O27" s="37">
        <v>224816.89</v>
      </c>
      <c r="P27" s="37">
        <v>218301.47</v>
      </c>
      <c r="Q27" s="37">
        <v>202107.44</v>
      </c>
      <c r="R27" s="38">
        <f t="shared" si="4"/>
        <v>645225.8</v>
      </c>
      <c r="S27" s="38">
        <f t="shared" si="5"/>
        <v>2937514.6</v>
      </c>
      <c r="T27" s="37">
        <v>608.8</v>
      </c>
      <c r="U27" s="37">
        <v>1187.38</v>
      </c>
      <c r="V27" s="37">
        <v>627.5</v>
      </c>
      <c r="W27" s="38">
        <f t="shared" si="6"/>
        <v>2423.68</v>
      </c>
      <c r="X27" s="37">
        <v>680.94</v>
      </c>
      <c r="Y27" s="39">
        <v>363.67</v>
      </c>
      <c r="Z27" s="39">
        <v>842.1</v>
      </c>
      <c r="AA27" s="38">
        <f t="shared" si="7"/>
        <v>1886.71</v>
      </c>
      <c r="AB27" s="37">
        <v>721.77</v>
      </c>
      <c r="AC27" s="37">
        <v>1485.97</v>
      </c>
      <c r="AD27" s="37">
        <v>1166.45</v>
      </c>
      <c r="AE27" s="38">
        <f t="shared" si="8"/>
        <v>3374.19</v>
      </c>
      <c r="AF27" s="37">
        <v>2028.86</v>
      </c>
      <c r="AG27" s="37">
        <v>1588.92</v>
      </c>
      <c r="AH27" s="37">
        <v>1157.51</v>
      </c>
      <c r="AI27" s="38">
        <f t="shared" si="9"/>
        <v>4775.29</v>
      </c>
      <c r="AJ27" s="38">
        <f t="shared" si="0"/>
        <v>12459.87</v>
      </c>
      <c r="AK27" s="84">
        <v>0</v>
      </c>
      <c r="AL27" s="84">
        <v>0</v>
      </c>
      <c r="AM27" s="38">
        <f t="shared" si="10"/>
        <v>0</v>
      </c>
      <c r="AN27" s="40">
        <f t="shared" si="11"/>
        <v>2949974.47</v>
      </c>
      <c r="AO27" s="41"/>
      <c r="AQ27" s="42"/>
      <c r="AR27" s="42"/>
    </row>
    <row r="28" spans="1:44" ht="12.75">
      <c r="A28" s="19" t="s">
        <v>47</v>
      </c>
      <c r="B28" s="6" t="s">
        <v>48</v>
      </c>
      <c r="C28" s="36">
        <v>58106.65</v>
      </c>
      <c r="D28" s="37">
        <v>53832.31</v>
      </c>
      <c r="E28" s="37">
        <v>56514.3</v>
      </c>
      <c r="F28" s="38">
        <f t="shared" si="1"/>
        <v>168453.26</v>
      </c>
      <c r="G28" s="37">
        <v>74531.79</v>
      </c>
      <c r="H28" s="37">
        <v>66910.77</v>
      </c>
      <c r="I28" s="37">
        <v>69606.81</v>
      </c>
      <c r="J28" s="38">
        <f t="shared" si="2"/>
        <v>211049.37</v>
      </c>
      <c r="K28" s="37">
        <v>72249.02</v>
      </c>
      <c r="L28" s="37">
        <v>71068.33</v>
      </c>
      <c r="M28" s="37">
        <v>64793.41</v>
      </c>
      <c r="N28" s="38">
        <f t="shared" si="3"/>
        <v>208110.76</v>
      </c>
      <c r="O28" s="37">
        <v>76843.28</v>
      </c>
      <c r="P28" s="37">
        <v>83268.35</v>
      </c>
      <c r="Q28" s="37">
        <v>73892.32</v>
      </c>
      <c r="R28" s="38">
        <f t="shared" si="4"/>
        <v>234003.95</v>
      </c>
      <c r="S28" s="38">
        <f t="shared" si="5"/>
        <v>821617.34</v>
      </c>
      <c r="T28" s="37">
        <v>3928.45</v>
      </c>
      <c r="U28" s="37">
        <v>3280.27</v>
      </c>
      <c r="V28" s="37">
        <v>3821.1800000000003</v>
      </c>
      <c r="W28" s="38">
        <f t="shared" si="6"/>
        <v>11029.9</v>
      </c>
      <c r="X28" s="37">
        <v>4210.68</v>
      </c>
      <c r="Y28" s="39">
        <v>3853.84</v>
      </c>
      <c r="Z28" s="39">
        <v>3836.84</v>
      </c>
      <c r="AA28" s="38">
        <f t="shared" si="7"/>
        <v>11901.36</v>
      </c>
      <c r="AB28" s="37">
        <v>5260.400000000001</v>
      </c>
      <c r="AC28" s="37">
        <v>4822.79</v>
      </c>
      <c r="AD28" s="37">
        <v>5478.35</v>
      </c>
      <c r="AE28" s="38">
        <f t="shared" si="8"/>
        <v>15561.54</v>
      </c>
      <c r="AF28" s="37">
        <v>6158.27</v>
      </c>
      <c r="AG28" s="37">
        <v>5943.46</v>
      </c>
      <c r="AH28" s="37">
        <v>6366.599999999999</v>
      </c>
      <c r="AI28" s="38">
        <f t="shared" si="9"/>
        <v>18468.33</v>
      </c>
      <c r="AJ28" s="38">
        <f t="shared" si="0"/>
        <v>56961.13</v>
      </c>
      <c r="AK28" s="84">
        <v>0</v>
      </c>
      <c r="AL28" s="84">
        <v>350.12</v>
      </c>
      <c r="AM28" s="38">
        <f t="shared" si="10"/>
        <v>350.12</v>
      </c>
      <c r="AN28" s="40">
        <f t="shared" si="11"/>
        <v>878928.59</v>
      </c>
      <c r="AO28" s="41"/>
      <c r="AQ28" s="42"/>
      <c r="AR28" s="42"/>
    </row>
    <row r="29" spans="1:44" ht="12.75">
      <c r="A29" s="19" t="s">
        <v>49</v>
      </c>
      <c r="B29" s="6" t="s">
        <v>50</v>
      </c>
      <c r="C29" s="36">
        <v>28967.73</v>
      </c>
      <c r="D29" s="37">
        <v>39684.8</v>
      </c>
      <c r="E29" s="37">
        <v>35923.76</v>
      </c>
      <c r="F29" s="38">
        <f t="shared" si="1"/>
        <v>104576.29</v>
      </c>
      <c r="G29" s="37">
        <v>32482.31</v>
      </c>
      <c r="H29" s="37">
        <v>36286.77</v>
      </c>
      <c r="I29" s="37">
        <v>29488.6</v>
      </c>
      <c r="J29" s="38">
        <f t="shared" si="2"/>
        <v>98257.68</v>
      </c>
      <c r="K29" s="37">
        <v>24213.73</v>
      </c>
      <c r="L29" s="37">
        <v>35501.89</v>
      </c>
      <c r="M29" s="37">
        <v>31468.86</v>
      </c>
      <c r="N29" s="38">
        <f t="shared" si="3"/>
        <v>91184.48</v>
      </c>
      <c r="O29" s="37">
        <v>32839.84</v>
      </c>
      <c r="P29" s="37">
        <v>34309.62</v>
      </c>
      <c r="Q29" s="37">
        <v>32508.62</v>
      </c>
      <c r="R29" s="38">
        <f t="shared" si="4"/>
        <v>99658.08</v>
      </c>
      <c r="S29" s="38">
        <f t="shared" si="5"/>
        <v>393676.53</v>
      </c>
      <c r="T29" s="37">
        <v>1060.54</v>
      </c>
      <c r="U29" s="37">
        <v>1364.72</v>
      </c>
      <c r="V29" s="37">
        <v>1261.04</v>
      </c>
      <c r="W29" s="38">
        <f t="shared" si="6"/>
        <v>3686.3</v>
      </c>
      <c r="X29" s="37">
        <v>976.03</v>
      </c>
      <c r="Y29" s="39">
        <v>1231.26</v>
      </c>
      <c r="Z29" s="39">
        <v>575.4</v>
      </c>
      <c r="AA29" s="38">
        <f t="shared" si="7"/>
        <v>2782.69</v>
      </c>
      <c r="AB29" s="37">
        <v>924.49</v>
      </c>
      <c r="AC29" s="37">
        <v>1460.81</v>
      </c>
      <c r="AD29" s="37">
        <v>1198.46</v>
      </c>
      <c r="AE29" s="38">
        <f t="shared" si="8"/>
        <v>3583.76</v>
      </c>
      <c r="AF29" s="37">
        <v>1137.47</v>
      </c>
      <c r="AG29" s="37">
        <v>1454.15</v>
      </c>
      <c r="AH29" s="37">
        <v>1140.63</v>
      </c>
      <c r="AI29" s="38">
        <f t="shared" si="9"/>
        <v>3732.25</v>
      </c>
      <c r="AJ29" s="38">
        <f t="shared" si="0"/>
        <v>13785</v>
      </c>
      <c r="AK29" s="84">
        <v>0</v>
      </c>
      <c r="AL29" s="84">
        <v>0</v>
      </c>
      <c r="AM29" s="38">
        <f t="shared" si="10"/>
        <v>0</v>
      </c>
      <c r="AN29" s="40">
        <f t="shared" si="11"/>
        <v>407461.53</v>
      </c>
      <c r="AO29" s="41"/>
      <c r="AQ29" s="42"/>
      <c r="AR29" s="42"/>
    </row>
    <row r="30" spans="1:44" ht="12.75">
      <c r="A30" s="19" t="s">
        <v>51</v>
      </c>
      <c r="B30" s="6" t="s">
        <v>52</v>
      </c>
      <c r="C30" s="36">
        <v>15417.6</v>
      </c>
      <c r="D30" s="37">
        <v>14052.93</v>
      </c>
      <c r="E30" s="37">
        <v>9151.16</v>
      </c>
      <c r="F30" s="38">
        <f t="shared" si="1"/>
        <v>38621.69</v>
      </c>
      <c r="G30" s="37">
        <v>12656.96</v>
      </c>
      <c r="H30" s="37">
        <v>14611.95</v>
      </c>
      <c r="I30" s="37">
        <v>13864.8</v>
      </c>
      <c r="J30" s="38">
        <f t="shared" si="2"/>
        <v>41133.71</v>
      </c>
      <c r="K30" s="37">
        <v>12473.33</v>
      </c>
      <c r="L30" s="37">
        <v>10520.98</v>
      </c>
      <c r="M30" s="37">
        <v>9929.95</v>
      </c>
      <c r="N30" s="38">
        <f t="shared" si="3"/>
        <v>32924.26</v>
      </c>
      <c r="O30" s="37">
        <v>12088.41</v>
      </c>
      <c r="P30" s="37">
        <v>10417.18</v>
      </c>
      <c r="Q30" s="37">
        <v>8320.92</v>
      </c>
      <c r="R30" s="38">
        <f t="shared" si="4"/>
        <v>30826.51</v>
      </c>
      <c r="S30" s="38">
        <f t="shared" si="5"/>
        <v>143506.17</v>
      </c>
      <c r="T30" s="37">
        <v>242.27</v>
      </c>
      <c r="U30" s="37">
        <v>279.82</v>
      </c>
      <c r="V30" s="37">
        <v>314.9</v>
      </c>
      <c r="W30" s="38">
        <f t="shared" si="6"/>
        <v>836.99</v>
      </c>
      <c r="X30" s="37">
        <v>215.32</v>
      </c>
      <c r="Y30" s="39">
        <v>280.04</v>
      </c>
      <c r="Z30" s="39">
        <v>331.3</v>
      </c>
      <c r="AA30" s="38">
        <f t="shared" si="7"/>
        <v>826.66</v>
      </c>
      <c r="AB30" s="37">
        <v>424.57</v>
      </c>
      <c r="AC30" s="37">
        <v>249.04</v>
      </c>
      <c r="AD30" s="37">
        <v>295.96</v>
      </c>
      <c r="AE30" s="38">
        <f t="shared" si="8"/>
        <v>969.57</v>
      </c>
      <c r="AF30" s="37">
        <v>525.43</v>
      </c>
      <c r="AG30" s="37">
        <v>362.59</v>
      </c>
      <c r="AH30" s="37">
        <v>262.81</v>
      </c>
      <c r="AI30" s="38">
        <f t="shared" si="9"/>
        <v>1150.83</v>
      </c>
      <c r="AJ30" s="38">
        <f t="shared" si="0"/>
        <v>3784.05</v>
      </c>
      <c r="AK30" s="84">
        <v>0</v>
      </c>
      <c r="AL30" s="84">
        <v>0</v>
      </c>
      <c r="AM30" s="38">
        <f t="shared" si="10"/>
        <v>0</v>
      </c>
      <c r="AN30" s="40">
        <f t="shared" si="11"/>
        <v>147290.22</v>
      </c>
      <c r="AO30" s="41"/>
      <c r="AQ30" s="42"/>
      <c r="AR30" s="42"/>
    </row>
    <row r="31" spans="1:44" ht="12.75">
      <c r="A31" s="19" t="s">
        <v>53</v>
      </c>
      <c r="B31" s="6" t="s">
        <v>54</v>
      </c>
      <c r="C31" s="36">
        <v>37189.21</v>
      </c>
      <c r="D31" s="37">
        <v>37448.17</v>
      </c>
      <c r="E31" s="37">
        <v>39432.83</v>
      </c>
      <c r="F31" s="38">
        <f t="shared" si="1"/>
        <v>114070.21</v>
      </c>
      <c r="G31" s="37">
        <v>38321.65</v>
      </c>
      <c r="H31" s="37">
        <v>41349.57</v>
      </c>
      <c r="I31" s="37">
        <v>36680.44</v>
      </c>
      <c r="J31" s="38">
        <f t="shared" si="2"/>
        <v>116351.66</v>
      </c>
      <c r="K31" s="37">
        <v>33351.42</v>
      </c>
      <c r="L31" s="37">
        <v>35877.62</v>
      </c>
      <c r="M31" s="37">
        <v>43961.47</v>
      </c>
      <c r="N31" s="38">
        <f t="shared" si="3"/>
        <v>113190.51</v>
      </c>
      <c r="O31" s="37">
        <v>41438.05</v>
      </c>
      <c r="P31" s="37">
        <v>37469.51</v>
      </c>
      <c r="Q31" s="37">
        <v>37537.68</v>
      </c>
      <c r="R31" s="38">
        <f t="shared" si="4"/>
        <v>116445.24</v>
      </c>
      <c r="S31" s="38">
        <f t="shared" si="5"/>
        <v>460057.62</v>
      </c>
      <c r="T31" s="37">
        <v>226.52999999999997</v>
      </c>
      <c r="U31" s="37">
        <v>218.10000000000002</v>
      </c>
      <c r="V31" s="37">
        <v>69.3</v>
      </c>
      <c r="W31" s="38">
        <f t="shared" si="6"/>
        <v>513.93</v>
      </c>
      <c r="X31" s="37">
        <v>69.3</v>
      </c>
      <c r="Y31" s="39">
        <v>168.51999999999998</v>
      </c>
      <c r="Z31" s="39">
        <v>168.51999999999998</v>
      </c>
      <c r="AA31" s="38">
        <f t="shared" si="7"/>
        <v>406.34</v>
      </c>
      <c r="AB31" s="37">
        <v>370.04999999999995</v>
      </c>
      <c r="AC31" s="37">
        <v>510.54999999999995</v>
      </c>
      <c r="AD31" s="37">
        <v>666.09</v>
      </c>
      <c r="AE31" s="38">
        <f t="shared" si="8"/>
        <v>1546.69</v>
      </c>
      <c r="AF31" s="37">
        <v>666.07</v>
      </c>
      <c r="AG31" s="37">
        <v>456.46000000000004</v>
      </c>
      <c r="AH31" s="37">
        <v>695.14</v>
      </c>
      <c r="AI31" s="38">
        <f t="shared" si="9"/>
        <v>1817.67</v>
      </c>
      <c r="AJ31" s="38">
        <f t="shared" si="0"/>
        <v>4284.63</v>
      </c>
      <c r="AK31" s="84">
        <v>0</v>
      </c>
      <c r="AL31" s="84">
        <v>0</v>
      </c>
      <c r="AM31" s="38">
        <f t="shared" si="10"/>
        <v>0</v>
      </c>
      <c r="AN31" s="40">
        <f t="shared" si="11"/>
        <v>464342.25</v>
      </c>
      <c r="AO31" s="41"/>
      <c r="AQ31" s="42"/>
      <c r="AR31" s="42"/>
    </row>
    <row r="32" spans="1:44" ht="12.75">
      <c r="A32" s="19" t="s">
        <v>55</v>
      </c>
      <c r="B32" s="6" t="s">
        <v>56</v>
      </c>
      <c r="C32" s="36">
        <v>34295.32</v>
      </c>
      <c r="D32" s="37">
        <v>43423.03</v>
      </c>
      <c r="E32" s="37">
        <v>36158.67</v>
      </c>
      <c r="F32" s="38">
        <f t="shared" si="1"/>
        <v>113877.02</v>
      </c>
      <c r="G32" s="37">
        <v>49571.85</v>
      </c>
      <c r="H32" s="37">
        <v>47958.86</v>
      </c>
      <c r="I32" s="37">
        <v>36797.96</v>
      </c>
      <c r="J32" s="38">
        <f t="shared" si="2"/>
        <v>134328.67</v>
      </c>
      <c r="K32" s="37">
        <v>35681.44</v>
      </c>
      <c r="L32" s="37">
        <v>37203.51</v>
      </c>
      <c r="M32" s="37">
        <v>36141.56</v>
      </c>
      <c r="N32" s="38">
        <f t="shared" si="3"/>
        <v>109026.51</v>
      </c>
      <c r="O32" s="37">
        <v>43270.92</v>
      </c>
      <c r="P32" s="37">
        <v>38462.94</v>
      </c>
      <c r="Q32" s="37">
        <v>36474.44</v>
      </c>
      <c r="R32" s="38">
        <f t="shared" si="4"/>
        <v>118208.3</v>
      </c>
      <c r="S32" s="38">
        <f t="shared" si="5"/>
        <v>475440.5</v>
      </c>
      <c r="T32" s="37">
        <v>119.37</v>
      </c>
      <c r="U32" s="37">
        <v>130.54</v>
      </c>
      <c r="V32" s="37">
        <v>62.36</v>
      </c>
      <c r="W32" s="38">
        <f t="shared" si="6"/>
        <v>312.27</v>
      </c>
      <c r="X32" s="37">
        <v>235.5</v>
      </c>
      <c r="Y32" s="39">
        <v>176.52</v>
      </c>
      <c r="Z32" s="39">
        <v>102.27</v>
      </c>
      <c r="AA32" s="38">
        <f t="shared" si="7"/>
        <v>514.29</v>
      </c>
      <c r="AB32" s="37">
        <v>135.38</v>
      </c>
      <c r="AC32" s="37">
        <v>92.79</v>
      </c>
      <c r="AD32" s="37">
        <v>241.87</v>
      </c>
      <c r="AE32" s="38">
        <f t="shared" si="8"/>
        <v>470.04</v>
      </c>
      <c r="AF32" s="37">
        <v>239.43</v>
      </c>
      <c r="AG32" s="37">
        <v>256.92</v>
      </c>
      <c r="AH32" s="37">
        <v>265.47</v>
      </c>
      <c r="AI32" s="38">
        <f t="shared" si="9"/>
        <v>761.82</v>
      </c>
      <c r="AJ32" s="38">
        <f t="shared" si="0"/>
        <v>2058.42</v>
      </c>
      <c r="AK32" s="84">
        <v>0</v>
      </c>
      <c r="AL32" s="84">
        <v>0</v>
      </c>
      <c r="AM32" s="38">
        <f t="shared" si="10"/>
        <v>0</v>
      </c>
      <c r="AN32" s="40">
        <f t="shared" si="11"/>
        <v>477498.92</v>
      </c>
      <c r="AO32" s="41"/>
      <c r="AQ32" s="42"/>
      <c r="AR32" s="42"/>
    </row>
    <row r="33" spans="1:44" ht="12.75">
      <c r="A33" s="19" t="s">
        <v>57</v>
      </c>
      <c r="B33" s="6" t="s">
        <v>58</v>
      </c>
      <c r="C33" s="36">
        <v>35377.16</v>
      </c>
      <c r="D33" s="37">
        <v>41212.65</v>
      </c>
      <c r="E33" s="37">
        <v>40888.45</v>
      </c>
      <c r="F33" s="38">
        <f t="shared" si="1"/>
        <v>117478.26</v>
      </c>
      <c r="G33" s="37">
        <v>41273.46</v>
      </c>
      <c r="H33" s="37">
        <v>39156.43</v>
      </c>
      <c r="I33" s="37">
        <v>41485.52</v>
      </c>
      <c r="J33" s="38">
        <f t="shared" si="2"/>
        <v>121915.41</v>
      </c>
      <c r="K33" s="37">
        <v>35852.96</v>
      </c>
      <c r="L33" s="37">
        <v>41656.46</v>
      </c>
      <c r="M33" s="37">
        <v>35342.54</v>
      </c>
      <c r="N33" s="38">
        <f t="shared" si="3"/>
        <v>112851.96</v>
      </c>
      <c r="O33" s="37">
        <v>36876.03</v>
      </c>
      <c r="P33" s="37">
        <v>46339.23</v>
      </c>
      <c r="Q33" s="37">
        <v>30933.81</v>
      </c>
      <c r="R33" s="38">
        <f t="shared" si="4"/>
        <v>114149.07</v>
      </c>
      <c r="S33" s="38">
        <f t="shared" si="5"/>
        <v>466394.7</v>
      </c>
      <c r="T33" s="37">
        <v>364.07</v>
      </c>
      <c r="U33" s="37">
        <v>334.29</v>
      </c>
      <c r="V33" s="37">
        <v>546.71</v>
      </c>
      <c r="W33" s="38">
        <f t="shared" si="6"/>
        <v>1245.07</v>
      </c>
      <c r="X33" s="37">
        <v>426.07</v>
      </c>
      <c r="Y33" s="39">
        <v>437.81</v>
      </c>
      <c r="Z33" s="39">
        <v>585.94</v>
      </c>
      <c r="AA33" s="38">
        <f t="shared" si="7"/>
        <v>1449.82</v>
      </c>
      <c r="AB33" s="37">
        <v>707.88</v>
      </c>
      <c r="AC33" s="37">
        <v>1069.38</v>
      </c>
      <c r="AD33" s="37">
        <v>569.47</v>
      </c>
      <c r="AE33" s="38">
        <f t="shared" si="8"/>
        <v>2346.73</v>
      </c>
      <c r="AF33" s="37">
        <v>586.54</v>
      </c>
      <c r="AG33" s="37">
        <v>645.24</v>
      </c>
      <c r="AH33" s="37">
        <v>729.4</v>
      </c>
      <c r="AI33" s="38">
        <f t="shared" si="9"/>
        <v>1961.18</v>
      </c>
      <c r="AJ33" s="38">
        <f t="shared" si="0"/>
        <v>7002.8</v>
      </c>
      <c r="AK33" s="84">
        <v>0</v>
      </c>
      <c r="AL33" s="84">
        <v>0</v>
      </c>
      <c r="AM33" s="38">
        <f t="shared" si="10"/>
        <v>0</v>
      </c>
      <c r="AN33" s="40">
        <f t="shared" si="11"/>
        <v>473397.5</v>
      </c>
      <c r="AO33" s="41"/>
      <c r="AQ33" s="42"/>
      <c r="AR33" s="42"/>
    </row>
    <row r="34" spans="1:44" ht="12.75">
      <c r="A34" s="19" t="s">
        <v>59</v>
      </c>
      <c r="B34" s="6" t="s">
        <v>60</v>
      </c>
      <c r="C34" s="36">
        <v>62784.13</v>
      </c>
      <c r="D34" s="37">
        <v>60279.9</v>
      </c>
      <c r="E34" s="37">
        <v>55688.79</v>
      </c>
      <c r="F34" s="38">
        <f t="shared" si="1"/>
        <v>178752.82</v>
      </c>
      <c r="G34" s="37">
        <v>54220.52</v>
      </c>
      <c r="H34" s="37">
        <v>62936.3</v>
      </c>
      <c r="I34" s="37">
        <v>54972.28</v>
      </c>
      <c r="J34" s="38">
        <f t="shared" si="2"/>
        <v>172129.1</v>
      </c>
      <c r="K34" s="37">
        <v>56769.74</v>
      </c>
      <c r="L34" s="37">
        <v>59654.04</v>
      </c>
      <c r="M34" s="37">
        <v>57631.94</v>
      </c>
      <c r="N34" s="38">
        <f t="shared" si="3"/>
        <v>174055.72</v>
      </c>
      <c r="O34" s="37">
        <v>63559.67</v>
      </c>
      <c r="P34" s="37">
        <v>61192.81</v>
      </c>
      <c r="Q34" s="37">
        <v>56551.72</v>
      </c>
      <c r="R34" s="38">
        <f t="shared" si="4"/>
        <v>181304.2</v>
      </c>
      <c r="S34" s="38">
        <f t="shared" si="5"/>
        <v>706241.84</v>
      </c>
      <c r="T34" s="37">
        <v>629.23</v>
      </c>
      <c r="U34" s="37">
        <v>541.63</v>
      </c>
      <c r="V34" s="37">
        <v>795.18</v>
      </c>
      <c r="W34" s="38">
        <f t="shared" si="6"/>
        <v>1966.04</v>
      </c>
      <c r="X34" s="37">
        <v>752.86</v>
      </c>
      <c r="Y34" s="39">
        <v>674.62</v>
      </c>
      <c r="Z34" s="39">
        <v>536.1</v>
      </c>
      <c r="AA34" s="38">
        <f t="shared" si="7"/>
        <v>1963.58</v>
      </c>
      <c r="AB34" s="37">
        <v>732.4</v>
      </c>
      <c r="AC34" s="37">
        <v>1425.52</v>
      </c>
      <c r="AD34" s="37">
        <v>1113.62</v>
      </c>
      <c r="AE34" s="38">
        <f t="shared" si="8"/>
        <v>3271.54</v>
      </c>
      <c r="AF34" s="37">
        <v>1189.57</v>
      </c>
      <c r="AG34" s="37">
        <v>745.42</v>
      </c>
      <c r="AH34" s="37">
        <v>836.65</v>
      </c>
      <c r="AI34" s="38">
        <f t="shared" si="9"/>
        <v>2771.64</v>
      </c>
      <c r="AJ34" s="38">
        <f t="shared" si="0"/>
        <v>9972.8</v>
      </c>
      <c r="AK34" s="84">
        <v>350.12</v>
      </c>
      <c r="AL34" s="84">
        <v>350.12</v>
      </c>
      <c r="AM34" s="38">
        <f t="shared" si="10"/>
        <v>700.24</v>
      </c>
      <c r="AN34" s="40">
        <f t="shared" si="11"/>
        <v>716914.88</v>
      </c>
      <c r="AO34" s="41"/>
      <c r="AQ34" s="42"/>
      <c r="AR34" s="42"/>
    </row>
    <row r="35" spans="1:44" ht="12.75">
      <c r="A35" s="19" t="s">
        <v>61</v>
      </c>
      <c r="B35" s="6" t="s">
        <v>62</v>
      </c>
      <c r="C35" s="36">
        <v>170666.58</v>
      </c>
      <c r="D35" s="37">
        <v>149369.2</v>
      </c>
      <c r="E35" s="37">
        <v>163839.8</v>
      </c>
      <c r="F35" s="38">
        <f t="shared" si="1"/>
        <v>483875.58</v>
      </c>
      <c r="G35" s="37">
        <v>162142.58</v>
      </c>
      <c r="H35" s="37">
        <v>192640.08</v>
      </c>
      <c r="I35" s="37">
        <v>132522.67</v>
      </c>
      <c r="J35" s="38">
        <f t="shared" si="2"/>
        <v>487305.33</v>
      </c>
      <c r="K35" s="37">
        <v>172119.07</v>
      </c>
      <c r="L35" s="37">
        <v>136549.52</v>
      </c>
      <c r="M35" s="37">
        <v>168208.16</v>
      </c>
      <c r="N35" s="38">
        <f t="shared" si="3"/>
        <v>476876.75</v>
      </c>
      <c r="O35" s="37">
        <v>161292.12</v>
      </c>
      <c r="P35" s="37">
        <v>177808.74</v>
      </c>
      <c r="Q35" s="37">
        <v>192557.23</v>
      </c>
      <c r="R35" s="38">
        <f t="shared" si="4"/>
        <v>531658.09</v>
      </c>
      <c r="S35" s="38">
        <f t="shared" si="5"/>
        <v>1979715.75</v>
      </c>
      <c r="T35" s="37">
        <v>5308.84</v>
      </c>
      <c r="U35" s="37">
        <v>5696.420000000001</v>
      </c>
      <c r="V35" s="37">
        <v>5005.870000000001</v>
      </c>
      <c r="W35" s="38">
        <f t="shared" si="6"/>
        <v>16011.13</v>
      </c>
      <c r="X35" s="37">
        <v>4458.63</v>
      </c>
      <c r="Y35" s="39">
        <v>5232.1</v>
      </c>
      <c r="Z35" s="39">
        <v>5648.320000000001</v>
      </c>
      <c r="AA35" s="38">
        <f t="shared" si="7"/>
        <v>15339.05</v>
      </c>
      <c r="AB35" s="37">
        <v>6590.75</v>
      </c>
      <c r="AC35" s="37">
        <v>6607.58</v>
      </c>
      <c r="AD35" s="37">
        <v>6706.12</v>
      </c>
      <c r="AE35" s="38">
        <f t="shared" si="8"/>
        <v>19904.45</v>
      </c>
      <c r="AF35" s="37">
        <v>6560.01</v>
      </c>
      <c r="AG35" s="37">
        <v>7186.4</v>
      </c>
      <c r="AH35" s="37">
        <v>6383.22</v>
      </c>
      <c r="AI35" s="38">
        <f t="shared" si="9"/>
        <v>20129.63</v>
      </c>
      <c r="AJ35" s="38">
        <f t="shared" si="0"/>
        <v>71384.26</v>
      </c>
      <c r="AK35" s="84">
        <v>0</v>
      </c>
      <c r="AL35" s="84">
        <v>0</v>
      </c>
      <c r="AM35" s="38">
        <f t="shared" si="10"/>
        <v>0</v>
      </c>
      <c r="AN35" s="40">
        <f t="shared" si="11"/>
        <v>2051100.01</v>
      </c>
      <c r="AO35" s="41"/>
      <c r="AQ35" s="42"/>
      <c r="AR35" s="42"/>
    </row>
    <row r="36" spans="1:44" ht="12.75">
      <c r="A36" s="19" t="s">
        <v>63</v>
      </c>
      <c r="B36" s="6" t="s">
        <v>64</v>
      </c>
      <c r="C36" s="36">
        <v>170218.8</v>
      </c>
      <c r="D36" s="37">
        <v>170440.57</v>
      </c>
      <c r="E36" s="37">
        <v>163394.13</v>
      </c>
      <c r="F36" s="38">
        <f t="shared" si="1"/>
        <v>504053.5</v>
      </c>
      <c r="G36" s="37">
        <v>175340.89</v>
      </c>
      <c r="H36" s="37">
        <v>170617.98</v>
      </c>
      <c r="I36" s="37">
        <v>141570.95</v>
      </c>
      <c r="J36" s="38">
        <f t="shared" si="2"/>
        <v>487529.82</v>
      </c>
      <c r="K36" s="37">
        <v>156985.13</v>
      </c>
      <c r="L36" s="37">
        <v>148828.5</v>
      </c>
      <c r="M36" s="37">
        <v>165777.23</v>
      </c>
      <c r="N36" s="38">
        <f t="shared" si="3"/>
        <v>471590.86</v>
      </c>
      <c r="O36" s="37">
        <v>178725.6</v>
      </c>
      <c r="P36" s="37">
        <v>165299.49</v>
      </c>
      <c r="Q36" s="37">
        <v>163070.32</v>
      </c>
      <c r="R36" s="38">
        <f t="shared" si="4"/>
        <v>507095.41</v>
      </c>
      <c r="S36" s="38">
        <f t="shared" si="5"/>
        <v>1970269.59</v>
      </c>
      <c r="T36" s="37">
        <v>5482.42</v>
      </c>
      <c r="U36" s="37">
        <v>5115.15</v>
      </c>
      <c r="V36" s="37">
        <v>4930.51</v>
      </c>
      <c r="W36" s="38">
        <f t="shared" si="6"/>
        <v>15528.08</v>
      </c>
      <c r="X36" s="37">
        <v>4428.1</v>
      </c>
      <c r="Y36" s="39">
        <v>5166.05</v>
      </c>
      <c r="Z36" s="39">
        <v>4631.43</v>
      </c>
      <c r="AA36" s="38">
        <f t="shared" si="7"/>
        <v>14225.58</v>
      </c>
      <c r="AB36" s="37">
        <v>5778.42</v>
      </c>
      <c r="AC36" s="37">
        <v>6278.08</v>
      </c>
      <c r="AD36" s="37">
        <v>5827.14</v>
      </c>
      <c r="AE36" s="38">
        <f t="shared" si="8"/>
        <v>17883.64</v>
      </c>
      <c r="AF36" s="37">
        <v>6632.28</v>
      </c>
      <c r="AG36" s="37">
        <v>6411.139999999999</v>
      </c>
      <c r="AH36" s="37">
        <v>6415.699999999999</v>
      </c>
      <c r="AI36" s="38">
        <f t="shared" si="9"/>
        <v>19459.12</v>
      </c>
      <c r="AJ36" s="38">
        <f t="shared" si="0"/>
        <v>67096.42</v>
      </c>
      <c r="AK36" s="84">
        <v>0</v>
      </c>
      <c r="AL36" s="84">
        <v>0</v>
      </c>
      <c r="AM36" s="38">
        <f t="shared" si="10"/>
        <v>0</v>
      </c>
      <c r="AN36" s="40">
        <f t="shared" si="11"/>
        <v>2037366.01</v>
      </c>
      <c r="AO36" s="41"/>
      <c r="AQ36" s="42"/>
      <c r="AR36" s="42"/>
    </row>
    <row r="37" spans="1:44" ht="12.75">
      <c r="A37" s="19" t="s">
        <v>65</v>
      </c>
      <c r="B37" s="6" t="s">
        <v>66</v>
      </c>
      <c r="C37" s="36">
        <v>34450.26</v>
      </c>
      <c r="D37" s="37">
        <v>31562.89</v>
      </c>
      <c r="E37" s="37">
        <v>31171.5</v>
      </c>
      <c r="F37" s="38">
        <f t="shared" si="1"/>
        <v>97184.65</v>
      </c>
      <c r="G37" s="37">
        <v>26749.42</v>
      </c>
      <c r="H37" s="37">
        <v>44676.28</v>
      </c>
      <c r="I37" s="37">
        <v>25539.42</v>
      </c>
      <c r="J37" s="38">
        <f t="shared" si="2"/>
        <v>96965.12</v>
      </c>
      <c r="K37" s="37">
        <v>27563.84</v>
      </c>
      <c r="L37" s="37">
        <v>29301.68</v>
      </c>
      <c r="M37" s="37">
        <v>30727</v>
      </c>
      <c r="N37" s="38">
        <f t="shared" si="3"/>
        <v>87592.52</v>
      </c>
      <c r="O37" s="37">
        <v>32257.92</v>
      </c>
      <c r="P37" s="37">
        <v>34884.32</v>
      </c>
      <c r="Q37" s="37">
        <v>31302.36</v>
      </c>
      <c r="R37" s="38">
        <f t="shared" si="4"/>
        <v>98444.6</v>
      </c>
      <c r="S37" s="38">
        <f t="shared" si="5"/>
        <v>380186.89</v>
      </c>
      <c r="T37" s="37">
        <v>1201.3400000000001</v>
      </c>
      <c r="U37" s="37">
        <v>1354.34</v>
      </c>
      <c r="V37" s="37">
        <v>1194.89</v>
      </c>
      <c r="W37" s="38">
        <f t="shared" si="6"/>
        <v>3750.57</v>
      </c>
      <c r="X37" s="37">
        <v>1253.61</v>
      </c>
      <c r="Y37" s="39">
        <v>1434.44</v>
      </c>
      <c r="Z37" s="39">
        <v>1029.76</v>
      </c>
      <c r="AA37" s="38">
        <f t="shared" si="7"/>
        <v>3717.81</v>
      </c>
      <c r="AB37" s="37">
        <v>1562.24</v>
      </c>
      <c r="AC37" s="37">
        <v>1793.53</v>
      </c>
      <c r="AD37" s="37">
        <v>2025.5</v>
      </c>
      <c r="AE37" s="38">
        <f t="shared" si="8"/>
        <v>5381.27</v>
      </c>
      <c r="AF37" s="37">
        <v>1964.82</v>
      </c>
      <c r="AG37" s="37">
        <v>1933.29</v>
      </c>
      <c r="AH37" s="37">
        <v>1697.91</v>
      </c>
      <c r="AI37" s="38">
        <f t="shared" si="9"/>
        <v>5596.02</v>
      </c>
      <c r="AJ37" s="38">
        <f t="shared" si="0"/>
        <v>18445.67</v>
      </c>
      <c r="AK37" s="84">
        <v>0</v>
      </c>
      <c r="AL37" s="84">
        <v>0</v>
      </c>
      <c r="AM37" s="38">
        <f t="shared" si="10"/>
        <v>0</v>
      </c>
      <c r="AN37" s="40">
        <f t="shared" si="11"/>
        <v>398632.56</v>
      </c>
      <c r="AO37" s="41"/>
      <c r="AQ37" s="42"/>
      <c r="AR37" s="42"/>
    </row>
    <row r="38" spans="1:44" ht="12.75">
      <c r="A38" s="19" t="s">
        <v>67</v>
      </c>
      <c r="B38" s="6" t="s">
        <v>68</v>
      </c>
      <c r="C38" s="36">
        <v>133790.91</v>
      </c>
      <c r="D38" s="37">
        <v>147924.98</v>
      </c>
      <c r="E38" s="37">
        <v>113136.08</v>
      </c>
      <c r="F38" s="38">
        <f t="shared" si="1"/>
        <v>394851.97</v>
      </c>
      <c r="G38" s="37">
        <v>115120.44</v>
      </c>
      <c r="H38" s="37">
        <v>115468.04</v>
      </c>
      <c r="I38" s="37">
        <v>100769</v>
      </c>
      <c r="J38" s="38">
        <f t="shared" si="2"/>
        <v>331357.48</v>
      </c>
      <c r="K38" s="37">
        <v>98247.99</v>
      </c>
      <c r="L38" s="37">
        <v>108312.42</v>
      </c>
      <c r="M38" s="37">
        <v>107132.28</v>
      </c>
      <c r="N38" s="38">
        <f t="shared" si="3"/>
        <v>313692.69</v>
      </c>
      <c r="O38" s="37">
        <v>109499.41</v>
      </c>
      <c r="P38" s="37">
        <v>108585.15</v>
      </c>
      <c r="Q38" s="37">
        <v>99968.15</v>
      </c>
      <c r="R38" s="38">
        <f t="shared" si="4"/>
        <v>318052.71</v>
      </c>
      <c r="S38" s="38">
        <f t="shared" si="5"/>
        <v>1357954.85</v>
      </c>
      <c r="T38" s="37">
        <v>4093.8500000000004</v>
      </c>
      <c r="U38" s="37">
        <v>4111.85</v>
      </c>
      <c r="V38" s="37">
        <v>4399.46</v>
      </c>
      <c r="W38" s="38">
        <f t="shared" si="6"/>
        <v>12605.16</v>
      </c>
      <c r="X38" s="37">
        <v>4210.71</v>
      </c>
      <c r="Y38" s="39">
        <v>3302.53</v>
      </c>
      <c r="Z38" s="39">
        <v>2431.33</v>
      </c>
      <c r="AA38" s="38">
        <f t="shared" si="7"/>
        <v>9944.57</v>
      </c>
      <c r="AB38" s="37">
        <v>3600.77</v>
      </c>
      <c r="AC38" s="37">
        <v>4961.23</v>
      </c>
      <c r="AD38" s="37">
        <v>4176.44</v>
      </c>
      <c r="AE38" s="38">
        <f t="shared" si="8"/>
        <v>12738.44</v>
      </c>
      <c r="AF38" s="37">
        <v>4751.31</v>
      </c>
      <c r="AG38" s="37">
        <v>4675.21</v>
      </c>
      <c r="AH38" s="37">
        <v>4305.98</v>
      </c>
      <c r="AI38" s="38">
        <f t="shared" si="9"/>
        <v>13732.5</v>
      </c>
      <c r="AJ38" s="38">
        <f t="shared" si="0"/>
        <v>49020.67</v>
      </c>
      <c r="AK38" s="84">
        <v>350.12</v>
      </c>
      <c r="AL38" s="84">
        <v>0</v>
      </c>
      <c r="AM38" s="38">
        <f t="shared" si="10"/>
        <v>350.12</v>
      </c>
      <c r="AN38" s="40">
        <f t="shared" si="11"/>
        <v>1407325.64</v>
      </c>
      <c r="AO38" s="41"/>
      <c r="AQ38" s="42"/>
      <c r="AR38" s="42"/>
    </row>
    <row r="39" spans="1:44" ht="12.75">
      <c r="A39" s="19" t="s">
        <v>69</v>
      </c>
      <c r="B39" s="6" t="s">
        <v>70</v>
      </c>
      <c r="C39" s="36">
        <v>86069.85</v>
      </c>
      <c r="D39" s="37">
        <v>78106.49</v>
      </c>
      <c r="E39" s="37">
        <v>73722</v>
      </c>
      <c r="F39" s="38">
        <f t="shared" si="1"/>
        <v>237898.34</v>
      </c>
      <c r="G39" s="37">
        <v>87341.75</v>
      </c>
      <c r="H39" s="37">
        <v>81080.65</v>
      </c>
      <c r="I39" s="37">
        <v>86718.84</v>
      </c>
      <c r="J39" s="38">
        <f t="shared" si="2"/>
        <v>255141.24</v>
      </c>
      <c r="K39" s="37">
        <v>81459.24</v>
      </c>
      <c r="L39" s="37">
        <v>78332.47</v>
      </c>
      <c r="M39" s="37">
        <v>88472.82</v>
      </c>
      <c r="N39" s="38">
        <f t="shared" si="3"/>
        <v>248264.53</v>
      </c>
      <c r="O39" s="37">
        <v>86854.71</v>
      </c>
      <c r="P39" s="37">
        <v>83227.5</v>
      </c>
      <c r="Q39" s="37">
        <v>63494.29</v>
      </c>
      <c r="R39" s="38">
        <f t="shared" si="4"/>
        <v>233576.5</v>
      </c>
      <c r="S39" s="38">
        <f t="shared" si="5"/>
        <v>974880.61</v>
      </c>
      <c r="T39" s="37">
        <v>4185.7300000000005</v>
      </c>
      <c r="U39" s="37">
        <v>3932.2799999999997</v>
      </c>
      <c r="V39" s="37">
        <v>4422.2699999999995</v>
      </c>
      <c r="W39" s="38">
        <f t="shared" si="6"/>
        <v>12540.28</v>
      </c>
      <c r="X39" s="37">
        <v>3668.54</v>
      </c>
      <c r="Y39" s="39">
        <v>4563.120000000001</v>
      </c>
      <c r="Z39" s="39">
        <v>5064.360000000001</v>
      </c>
      <c r="AA39" s="38">
        <f t="shared" si="7"/>
        <v>13296.02</v>
      </c>
      <c r="AB39" s="37">
        <v>4372.09</v>
      </c>
      <c r="AC39" s="37">
        <v>4865.39</v>
      </c>
      <c r="AD39" s="37">
        <v>5248.72</v>
      </c>
      <c r="AE39" s="38">
        <f t="shared" si="8"/>
        <v>14486.2</v>
      </c>
      <c r="AF39" s="37">
        <v>5089.68</v>
      </c>
      <c r="AG39" s="37">
        <v>5056.04</v>
      </c>
      <c r="AH39" s="37">
        <v>4822.78</v>
      </c>
      <c r="AI39" s="38">
        <f t="shared" si="9"/>
        <v>14968.5</v>
      </c>
      <c r="AJ39" s="38">
        <f t="shared" si="0"/>
        <v>55291</v>
      </c>
      <c r="AK39" s="84">
        <v>0</v>
      </c>
      <c r="AL39" s="84">
        <v>0</v>
      </c>
      <c r="AM39" s="38">
        <f t="shared" si="10"/>
        <v>0</v>
      </c>
      <c r="AN39" s="40">
        <f t="shared" si="11"/>
        <v>1030171.61</v>
      </c>
      <c r="AO39" s="41"/>
      <c r="AQ39" s="42"/>
      <c r="AR39" s="42"/>
    </row>
    <row r="40" spans="1:44" ht="12.75">
      <c r="A40" s="19" t="s">
        <v>71</v>
      </c>
      <c r="B40" s="6" t="s">
        <v>72</v>
      </c>
      <c r="C40" s="36">
        <v>432184.37</v>
      </c>
      <c r="D40" s="37">
        <v>418704.57</v>
      </c>
      <c r="E40" s="37">
        <v>467272.63</v>
      </c>
      <c r="F40" s="38">
        <f t="shared" si="1"/>
        <v>1318161.57</v>
      </c>
      <c r="G40" s="37">
        <v>488685.5</v>
      </c>
      <c r="H40" s="37">
        <v>489446.17</v>
      </c>
      <c r="I40" s="37">
        <v>434412.84</v>
      </c>
      <c r="J40" s="38">
        <f t="shared" si="2"/>
        <v>1412544.51</v>
      </c>
      <c r="K40" s="37">
        <v>451592.39</v>
      </c>
      <c r="L40" s="37">
        <v>487391.19</v>
      </c>
      <c r="M40" s="37">
        <v>434983.55</v>
      </c>
      <c r="N40" s="38">
        <f t="shared" si="3"/>
        <v>1373967.13</v>
      </c>
      <c r="O40" s="37">
        <v>519819.35</v>
      </c>
      <c r="P40" s="37">
        <v>450759.93</v>
      </c>
      <c r="Q40" s="37">
        <v>461101.21</v>
      </c>
      <c r="R40" s="38">
        <f t="shared" si="4"/>
        <v>1431680.49</v>
      </c>
      <c r="S40" s="38">
        <f t="shared" si="5"/>
        <v>5536353.7</v>
      </c>
      <c r="T40" s="37">
        <v>6700.59</v>
      </c>
      <c r="U40" s="37">
        <v>6382.429999999999</v>
      </c>
      <c r="V40" s="37">
        <v>7069.35</v>
      </c>
      <c r="W40" s="38">
        <f t="shared" si="6"/>
        <v>20152.37</v>
      </c>
      <c r="X40" s="37">
        <v>6802.14</v>
      </c>
      <c r="Y40" s="39">
        <v>6973.0599999999995</v>
      </c>
      <c r="Z40" s="39">
        <v>4716.75</v>
      </c>
      <c r="AA40" s="38">
        <f t="shared" si="7"/>
        <v>18491.95</v>
      </c>
      <c r="AB40" s="37">
        <v>7196.24</v>
      </c>
      <c r="AC40" s="37">
        <v>8927.18</v>
      </c>
      <c r="AD40" s="37">
        <v>7827.35</v>
      </c>
      <c r="AE40" s="38">
        <f t="shared" si="8"/>
        <v>23950.77</v>
      </c>
      <c r="AF40" s="37">
        <v>9764.93</v>
      </c>
      <c r="AG40" s="37">
        <v>9903.73</v>
      </c>
      <c r="AH40" s="37">
        <v>9258.72</v>
      </c>
      <c r="AI40" s="38">
        <f t="shared" si="9"/>
        <v>28927.38</v>
      </c>
      <c r="AJ40" s="38">
        <f t="shared" si="0"/>
        <v>91522.47</v>
      </c>
      <c r="AK40" s="84">
        <v>0</v>
      </c>
      <c r="AL40" s="84">
        <v>0</v>
      </c>
      <c r="AM40" s="38">
        <f t="shared" si="10"/>
        <v>0</v>
      </c>
      <c r="AN40" s="40">
        <f t="shared" si="11"/>
        <v>5627876.17</v>
      </c>
      <c r="AO40" s="41"/>
      <c r="AQ40" s="42"/>
      <c r="AR40" s="42"/>
    </row>
    <row r="41" spans="1:44" ht="12.75">
      <c r="A41" s="19" t="s">
        <v>73</v>
      </c>
      <c r="B41" s="6" t="s">
        <v>74</v>
      </c>
      <c r="C41" s="36">
        <v>16567.05</v>
      </c>
      <c r="D41" s="37">
        <v>17450.53</v>
      </c>
      <c r="E41" s="37">
        <v>14845.08</v>
      </c>
      <c r="F41" s="38">
        <f t="shared" si="1"/>
        <v>48862.66</v>
      </c>
      <c r="G41" s="37">
        <v>15425.93</v>
      </c>
      <c r="H41" s="37">
        <v>12916.71</v>
      </c>
      <c r="I41" s="37">
        <v>12788.3</v>
      </c>
      <c r="J41" s="38">
        <f t="shared" si="2"/>
        <v>41130.94</v>
      </c>
      <c r="K41" s="37">
        <v>11150.74</v>
      </c>
      <c r="L41" s="37">
        <v>12768.07</v>
      </c>
      <c r="M41" s="37">
        <v>14075.97</v>
      </c>
      <c r="N41" s="38">
        <f t="shared" si="3"/>
        <v>37994.78</v>
      </c>
      <c r="O41" s="37">
        <v>16894.71</v>
      </c>
      <c r="P41" s="37">
        <v>15689.73</v>
      </c>
      <c r="Q41" s="37">
        <v>15324.81</v>
      </c>
      <c r="R41" s="38">
        <f t="shared" si="4"/>
        <v>47909.25</v>
      </c>
      <c r="S41" s="38">
        <f t="shared" si="5"/>
        <v>175897.63</v>
      </c>
      <c r="T41" s="37">
        <v>605.77</v>
      </c>
      <c r="U41" s="37">
        <v>564.09</v>
      </c>
      <c r="V41" s="37">
        <v>600.03</v>
      </c>
      <c r="W41" s="38">
        <f t="shared" si="6"/>
        <v>1769.89</v>
      </c>
      <c r="X41" s="37">
        <v>472.21</v>
      </c>
      <c r="Y41" s="39">
        <v>490.93</v>
      </c>
      <c r="Z41" s="39">
        <v>382.96</v>
      </c>
      <c r="AA41" s="38">
        <f t="shared" si="7"/>
        <v>1346.1</v>
      </c>
      <c r="AB41" s="37">
        <v>694.02</v>
      </c>
      <c r="AC41" s="37">
        <v>554.06</v>
      </c>
      <c r="AD41" s="37">
        <v>738.53</v>
      </c>
      <c r="AE41" s="38">
        <f t="shared" si="8"/>
        <v>1986.61</v>
      </c>
      <c r="AF41" s="37">
        <v>622.23</v>
      </c>
      <c r="AG41" s="37">
        <v>591.46</v>
      </c>
      <c r="AH41" s="37">
        <v>659.19</v>
      </c>
      <c r="AI41" s="38">
        <f t="shared" si="9"/>
        <v>1872.88</v>
      </c>
      <c r="AJ41" s="38">
        <f t="shared" si="0"/>
        <v>6975.48</v>
      </c>
      <c r="AK41" s="84">
        <v>0</v>
      </c>
      <c r="AL41" s="84">
        <v>0</v>
      </c>
      <c r="AM41" s="38">
        <f t="shared" si="10"/>
        <v>0</v>
      </c>
      <c r="AN41" s="40">
        <f t="shared" si="11"/>
        <v>182873.11</v>
      </c>
      <c r="AO41" s="41"/>
      <c r="AQ41" s="42"/>
      <c r="AR41" s="42"/>
    </row>
    <row r="42" spans="1:44" ht="12.75">
      <c r="A42" s="19" t="s">
        <v>75</v>
      </c>
      <c r="B42" s="6" t="s">
        <v>76</v>
      </c>
      <c r="C42" s="36">
        <v>64047.66</v>
      </c>
      <c r="D42" s="37">
        <v>64419.47</v>
      </c>
      <c r="E42" s="37">
        <v>60102.95</v>
      </c>
      <c r="F42" s="38">
        <f t="shared" si="1"/>
        <v>188570.08</v>
      </c>
      <c r="G42" s="37">
        <v>67159.37</v>
      </c>
      <c r="H42" s="37">
        <v>84359.64</v>
      </c>
      <c r="I42" s="37">
        <v>82839.44</v>
      </c>
      <c r="J42" s="38">
        <f t="shared" si="2"/>
        <v>234358.45</v>
      </c>
      <c r="K42" s="37">
        <v>82921.31</v>
      </c>
      <c r="L42" s="37">
        <v>79918.96</v>
      </c>
      <c r="M42" s="37">
        <v>81432.61</v>
      </c>
      <c r="N42" s="38">
        <f t="shared" si="3"/>
        <v>244272.88</v>
      </c>
      <c r="O42" s="37">
        <v>116464.04</v>
      </c>
      <c r="P42" s="37">
        <v>82293.22</v>
      </c>
      <c r="Q42" s="37">
        <v>87823.67</v>
      </c>
      <c r="R42" s="38">
        <f t="shared" si="4"/>
        <v>286580.93</v>
      </c>
      <c r="S42" s="38">
        <f t="shared" si="5"/>
        <v>953782.34</v>
      </c>
      <c r="T42" s="37">
        <v>1062.81</v>
      </c>
      <c r="U42" s="37">
        <v>751.46</v>
      </c>
      <c r="V42" s="37">
        <v>688.6700000000001</v>
      </c>
      <c r="W42" s="38">
        <f t="shared" si="6"/>
        <v>2502.94</v>
      </c>
      <c r="X42" s="37">
        <v>1052.48</v>
      </c>
      <c r="Y42" s="39">
        <v>899.95</v>
      </c>
      <c r="Z42" s="39">
        <v>414.28999999999996</v>
      </c>
      <c r="AA42" s="38">
        <f t="shared" si="7"/>
        <v>2366.72</v>
      </c>
      <c r="AB42" s="37">
        <v>724.54</v>
      </c>
      <c r="AC42" s="37">
        <v>1201.6399999999999</v>
      </c>
      <c r="AD42" s="37">
        <v>1038.64</v>
      </c>
      <c r="AE42" s="38">
        <f t="shared" si="8"/>
        <v>2964.82</v>
      </c>
      <c r="AF42" s="37">
        <v>641.89</v>
      </c>
      <c r="AG42" s="37">
        <v>1566.3999999999999</v>
      </c>
      <c r="AH42" s="37">
        <v>1611.1299999999999</v>
      </c>
      <c r="AI42" s="38">
        <f t="shared" si="9"/>
        <v>3819.42</v>
      </c>
      <c r="AJ42" s="38">
        <f t="shared" si="0"/>
        <v>11653.9</v>
      </c>
      <c r="AK42" s="84">
        <v>0</v>
      </c>
      <c r="AL42" s="84">
        <v>0</v>
      </c>
      <c r="AM42" s="38">
        <f t="shared" si="10"/>
        <v>0</v>
      </c>
      <c r="AN42" s="40">
        <f t="shared" si="11"/>
        <v>965436.24</v>
      </c>
      <c r="AO42" s="41"/>
      <c r="AQ42" s="42"/>
      <c r="AR42" s="42"/>
    </row>
    <row r="43" spans="1:44" ht="12.75">
      <c r="A43" s="19" t="s">
        <v>77</v>
      </c>
      <c r="B43" s="6" t="s">
        <v>78</v>
      </c>
      <c r="C43" s="36">
        <v>169453.44</v>
      </c>
      <c r="D43" s="37">
        <v>162854.72</v>
      </c>
      <c r="E43" s="37">
        <v>163872.04</v>
      </c>
      <c r="F43" s="38">
        <f t="shared" si="1"/>
        <v>496180.2</v>
      </c>
      <c r="G43" s="37">
        <v>169890.35</v>
      </c>
      <c r="H43" s="37">
        <v>171617.15</v>
      </c>
      <c r="I43" s="37">
        <v>157040.58</v>
      </c>
      <c r="J43" s="38">
        <f t="shared" si="2"/>
        <v>498548.08</v>
      </c>
      <c r="K43" s="37">
        <v>158249.13</v>
      </c>
      <c r="L43" s="37">
        <v>152865.17</v>
      </c>
      <c r="M43" s="37">
        <v>155602.61</v>
      </c>
      <c r="N43" s="38">
        <f t="shared" si="3"/>
        <v>466716.91</v>
      </c>
      <c r="O43" s="37">
        <v>173711.64</v>
      </c>
      <c r="P43" s="37">
        <v>178041.78</v>
      </c>
      <c r="Q43" s="37">
        <v>174876.46</v>
      </c>
      <c r="R43" s="38">
        <f t="shared" si="4"/>
        <v>526629.88</v>
      </c>
      <c r="S43" s="38">
        <f t="shared" si="5"/>
        <v>1988075.07</v>
      </c>
      <c r="T43" s="37">
        <v>7919.97</v>
      </c>
      <c r="U43" s="37">
        <v>7368.2699999999995</v>
      </c>
      <c r="V43" s="37">
        <v>7509.85</v>
      </c>
      <c r="W43" s="38">
        <f t="shared" si="6"/>
        <v>22798.09</v>
      </c>
      <c r="X43" s="37">
        <v>6802.9</v>
      </c>
      <c r="Y43" s="39">
        <v>7304.9800000000005</v>
      </c>
      <c r="Z43" s="39">
        <v>6569.71</v>
      </c>
      <c r="AA43" s="38">
        <f t="shared" si="7"/>
        <v>20677.59</v>
      </c>
      <c r="AB43" s="37">
        <v>8423.03</v>
      </c>
      <c r="AC43" s="37">
        <v>9203.43</v>
      </c>
      <c r="AD43" s="37">
        <v>8047.06</v>
      </c>
      <c r="AE43" s="38">
        <f t="shared" si="8"/>
        <v>25673.52</v>
      </c>
      <c r="AF43" s="37">
        <v>8653.42</v>
      </c>
      <c r="AG43" s="37">
        <v>9430.55</v>
      </c>
      <c r="AH43" s="37">
        <v>9763.82</v>
      </c>
      <c r="AI43" s="38">
        <f t="shared" si="9"/>
        <v>27847.79</v>
      </c>
      <c r="AJ43" s="38">
        <f t="shared" si="0"/>
        <v>96996.99</v>
      </c>
      <c r="AK43" s="84">
        <v>0</v>
      </c>
      <c r="AL43" s="84">
        <v>0</v>
      </c>
      <c r="AM43" s="38">
        <f t="shared" si="10"/>
        <v>0</v>
      </c>
      <c r="AN43" s="40">
        <f t="shared" si="11"/>
        <v>2085072.06</v>
      </c>
      <c r="AO43" s="41"/>
      <c r="AQ43" s="42"/>
      <c r="AR43" s="42"/>
    </row>
    <row r="44" spans="1:44" ht="12.75">
      <c r="A44" s="19" t="s">
        <v>79</v>
      </c>
      <c r="B44" s="6" t="s">
        <v>80</v>
      </c>
      <c r="C44" s="36">
        <v>62020.01</v>
      </c>
      <c r="D44" s="37">
        <v>58658.27</v>
      </c>
      <c r="E44" s="37">
        <v>64370.96</v>
      </c>
      <c r="F44" s="38">
        <f t="shared" si="1"/>
        <v>185049.24</v>
      </c>
      <c r="G44" s="37">
        <v>66511.83</v>
      </c>
      <c r="H44" s="37">
        <v>65321.9</v>
      </c>
      <c r="I44" s="37">
        <v>63716.71</v>
      </c>
      <c r="J44" s="38">
        <f t="shared" si="2"/>
        <v>195550.44</v>
      </c>
      <c r="K44" s="37">
        <v>61975.19</v>
      </c>
      <c r="L44" s="37">
        <v>61234.28</v>
      </c>
      <c r="M44" s="37">
        <v>69589.47</v>
      </c>
      <c r="N44" s="38">
        <f t="shared" si="3"/>
        <v>192798.94</v>
      </c>
      <c r="O44" s="37">
        <v>81498.78</v>
      </c>
      <c r="P44" s="37">
        <v>87986.05</v>
      </c>
      <c r="Q44" s="37">
        <v>75701.62</v>
      </c>
      <c r="R44" s="38">
        <f t="shared" si="4"/>
        <v>245186.45</v>
      </c>
      <c r="S44" s="38">
        <f t="shared" si="5"/>
        <v>818585.07</v>
      </c>
      <c r="T44" s="37">
        <v>1419.58</v>
      </c>
      <c r="U44" s="37">
        <v>1243.51</v>
      </c>
      <c r="V44" s="37">
        <v>1224.72</v>
      </c>
      <c r="W44" s="38">
        <f t="shared" si="6"/>
        <v>3887.81</v>
      </c>
      <c r="X44" s="37">
        <v>1033.26</v>
      </c>
      <c r="Y44" s="39">
        <v>1149.78</v>
      </c>
      <c r="Z44" s="39">
        <v>637.81</v>
      </c>
      <c r="AA44" s="38">
        <f t="shared" si="7"/>
        <v>2820.85</v>
      </c>
      <c r="AB44" s="37">
        <v>1143.32</v>
      </c>
      <c r="AC44" s="37">
        <v>1481.78</v>
      </c>
      <c r="AD44" s="37">
        <v>2012.1</v>
      </c>
      <c r="AE44" s="38">
        <f t="shared" si="8"/>
        <v>4637.2</v>
      </c>
      <c r="AF44" s="37">
        <v>1796.15</v>
      </c>
      <c r="AG44" s="37">
        <v>1846.79</v>
      </c>
      <c r="AH44" s="37">
        <v>2139.28</v>
      </c>
      <c r="AI44" s="38">
        <f t="shared" si="9"/>
        <v>5782.22</v>
      </c>
      <c r="AJ44" s="38">
        <f t="shared" si="0"/>
        <v>17128.08</v>
      </c>
      <c r="AK44" s="84">
        <v>0</v>
      </c>
      <c r="AL44" s="84">
        <v>0</v>
      </c>
      <c r="AM44" s="38">
        <f t="shared" si="10"/>
        <v>0</v>
      </c>
      <c r="AN44" s="40">
        <f t="shared" si="11"/>
        <v>835713.15</v>
      </c>
      <c r="AO44" s="41"/>
      <c r="AQ44" s="42"/>
      <c r="AR44" s="42"/>
    </row>
    <row r="45" spans="1:44" ht="12.75">
      <c r="A45" s="19" t="s">
        <v>81</v>
      </c>
      <c r="B45" s="6" t="s">
        <v>82</v>
      </c>
      <c r="C45" s="36">
        <v>55386.71</v>
      </c>
      <c r="D45" s="37">
        <v>52418.3</v>
      </c>
      <c r="E45" s="37">
        <v>63068.1</v>
      </c>
      <c r="F45" s="38">
        <f t="shared" si="1"/>
        <v>170873.11</v>
      </c>
      <c r="G45" s="37">
        <v>61378.77</v>
      </c>
      <c r="H45" s="37">
        <v>59390.18</v>
      </c>
      <c r="I45" s="37">
        <v>55312.86</v>
      </c>
      <c r="J45" s="38">
        <f t="shared" si="2"/>
        <v>176081.81</v>
      </c>
      <c r="K45" s="37">
        <v>50894.85</v>
      </c>
      <c r="L45" s="37">
        <v>55461.36</v>
      </c>
      <c r="M45" s="37">
        <v>57242.9</v>
      </c>
      <c r="N45" s="38">
        <f t="shared" si="3"/>
        <v>163599.11</v>
      </c>
      <c r="O45" s="37">
        <v>63680.91</v>
      </c>
      <c r="P45" s="37">
        <v>62561.4</v>
      </c>
      <c r="Q45" s="37">
        <v>60027.26</v>
      </c>
      <c r="R45" s="38">
        <f t="shared" si="4"/>
        <v>186269.57</v>
      </c>
      <c r="S45" s="38">
        <f t="shared" si="5"/>
        <v>696823.6</v>
      </c>
      <c r="T45" s="37">
        <v>2115.22</v>
      </c>
      <c r="U45" s="37">
        <v>1826.5</v>
      </c>
      <c r="V45" s="37">
        <v>2397.69</v>
      </c>
      <c r="W45" s="38">
        <f t="shared" si="6"/>
        <v>6339.41</v>
      </c>
      <c r="X45" s="37">
        <v>2070.82</v>
      </c>
      <c r="Y45" s="39">
        <v>2350.13</v>
      </c>
      <c r="Z45" s="39">
        <v>1678.28</v>
      </c>
      <c r="AA45" s="38">
        <f t="shared" si="7"/>
        <v>6099.23</v>
      </c>
      <c r="AB45" s="37">
        <v>2235.81</v>
      </c>
      <c r="AC45" s="37">
        <v>3132.4</v>
      </c>
      <c r="AD45" s="37">
        <v>2763.66</v>
      </c>
      <c r="AE45" s="38">
        <f t="shared" si="8"/>
        <v>8131.87</v>
      </c>
      <c r="AF45" s="37">
        <v>3231.19</v>
      </c>
      <c r="AG45" s="37">
        <v>3255.16</v>
      </c>
      <c r="AH45" s="37">
        <v>3412.67</v>
      </c>
      <c r="AI45" s="38">
        <f t="shared" si="9"/>
        <v>9899.02</v>
      </c>
      <c r="AJ45" s="38">
        <f t="shared" si="0"/>
        <v>30469.53</v>
      </c>
      <c r="AK45" s="84">
        <v>0</v>
      </c>
      <c r="AL45" s="84">
        <v>0</v>
      </c>
      <c r="AM45" s="38">
        <f t="shared" si="10"/>
        <v>0</v>
      </c>
      <c r="AN45" s="40">
        <f t="shared" si="11"/>
        <v>727293.13</v>
      </c>
      <c r="AO45" s="41"/>
      <c r="AQ45" s="42"/>
      <c r="AR45" s="42"/>
    </row>
    <row r="46" spans="1:44" ht="12.75">
      <c r="A46" s="19" t="s">
        <v>83</v>
      </c>
      <c r="B46" s="6" t="s">
        <v>84</v>
      </c>
      <c r="C46" s="36">
        <v>88918.46</v>
      </c>
      <c r="D46" s="37">
        <v>87984.55</v>
      </c>
      <c r="E46" s="37">
        <v>94430.36</v>
      </c>
      <c r="F46" s="38">
        <f t="shared" si="1"/>
        <v>271333.37</v>
      </c>
      <c r="G46" s="37">
        <v>103343.2</v>
      </c>
      <c r="H46" s="37">
        <v>93391.29</v>
      </c>
      <c r="I46" s="37">
        <v>84719.45</v>
      </c>
      <c r="J46" s="38">
        <f t="shared" si="2"/>
        <v>281453.94</v>
      </c>
      <c r="K46" s="37">
        <v>92038.27</v>
      </c>
      <c r="L46" s="37">
        <v>80826.16</v>
      </c>
      <c r="M46" s="37">
        <v>87811.57</v>
      </c>
      <c r="N46" s="38">
        <f t="shared" si="3"/>
        <v>260676</v>
      </c>
      <c r="O46" s="37">
        <v>93821.49</v>
      </c>
      <c r="P46" s="37">
        <v>89748.25</v>
      </c>
      <c r="Q46" s="37">
        <v>85972.97</v>
      </c>
      <c r="R46" s="38">
        <f t="shared" si="4"/>
        <v>269542.71</v>
      </c>
      <c r="S46" s="38">
        <f t="shared" si="5"/>
        <v>1083006.02</v>
      </c>
      <c r="T46" s="37">
        <v>1738.87</v>
      </c>
      <c r="U46" s="37">
        <v>1428.88</v>
      </c>
      <c r="V46" s="37">
        <v>1981.72</v>
      </c>
      <c r="W46" s="38">
        <f t="shared" si="6"/>
        <v>5149.47</v>
      </c>
      <c r="X46" s="37">
        <v>1747.88</v>
      </c>
      <c r="Y46" s="39">
        <v>1775.02</v>
      </c>
      <c r="Z46" s="39">
        <v>1315.51</v>
      </c>
      <c r="AA46" s="38">
        <f t="shared" si="7"/>
        <v>4838.41</v>
      </c>
      <c r="AB46" s="37">
        <v>1582.03</v>
      </c>
      <c r="AC46" s="37">
        <v>2203.33</v>
      </c>
      <c r="AD46" s="37">
        <v>1937.63</v>
      </c>
      <c r="AE46" s="38">
        <f t="shared" si="8"/>
        <v>5722.99</v>
      </c>
      <c r="AF46" s="37">
        <v>2379.9</v>
      </c>
      <c r="AG46" s="37">
        <v>2885.94</v>
      </c>
      <c r="AH46" s="37">
        <v>2059.4</v>
      </c>
      <c r="AI46" s="38">
        <f t="shared" si="9"/>
        <v>7325.24</v>
      </c>
      <c r="AJ46" s="38">
        <f t="shared" si="0"/>
        <v>23036.11</v>
      </c>
      <c r="AK46" s="84">
        <v>0</v>
      </c>
      <c r="AL46" s="84">
        <v>0</v>
      </c>
      <c r="AM46" s="38">
        <f t="shared" si="10"/>
        <v>0</v>
      </c>
      <c r="AN46" s="40">
        <f t="shared" si="11"/>
        <v>1106042.13</v>
      </c>
      <c r="AO46" s="41"/>
      <c r="AQ46" s="42"/>
      <c r="AR46" s="42"/>
    </row>
    <row r="47" spans="1:44" ht="12.75">
      <c r="A47" s="19" t="s">
        <v>85</v>
      </c>
      <c r="B47" s="6" t="s">
        <v>86</v>
      </c>
      <c r="C47" s="36">
        <v>33139.25</v>
      </c>
      <c r="D47" s="37">
        <v>30807.1</v>
      </c>
      <c r="E47" s="37">
        <v>32335.13</v>
      </c>
      <c r="F47" s="38">
        <f t="shared" si="1"/>
        <v>96281.48</v>
      </c>
      <c r="G47" s="37">
        <v>29409.76</v>
      </c>
      <c r="H47" s="37">
        <v>33549.85</v>
      </c>
      <c r="I47" s="37">
        <v>27898.75</v>
      </c>
      <c r="J47" s="38">
        <f t="shared" si="2"/>
        <v>90858.36</v>
      </c>
      <c r="K47" s="37">
        <v>32292.2</v>
      </c>
      <c r="L47" s="37">
        <v>31486.11</v>
      </c>
      <c r="M47" s="37">
        <v>35664.92</v>
      </c>
      <c r="N47" s="38">
        <f t="shared" si="3"/>
        <v>99443.23</v>
      </c>
      <c r="O47" s="37">
        <v>41408.38</v>
      </c>
      <c r="P47" s="37">
        <v>39059.92</v>
      </c>
      <c r="Q47" s="37">
        <v>31734.89</v>
      </c>
      <c r="R47" s="38">
        <f t="shared" si="4"/>
        <v>112203.19</v>
      </c>
      <c r="S47" s="38">
        <f t="shared" si="5"/>
        <v>398786.26</v>
      </c>
      <c r="T47" s="37">
        <v>1725.26</v>
      </c>
      <c r="U47" s="37">
        <v>1525.4199999999998</v>
      </c>
      <c r="V47" s="37">
        <v>1878.6200000000001</v>
      </c>
      <c r="W47" s="38">
        <f t="shared" si="6"/>
        <v>5129.3</v>
      </c>
      <c r="X47" s="37">
        <v>1499.69</v>
      </c>
      <c r="Y47" s="39">
        <v>1928.85</v>
      </c>
      <c r="Z47" s="39">
        <v>1531.56</v>
      </c>
      <c r="AA47" s="38">
        <f t="shared" si="7"/>
        <v>4960.1</v>
      </c>
      <c r="AB47" s="37">
        <v>1868.16</v>
      </c>
      <c r="AC47" s="37">
        <v>2240.32</v>
      </c>
      <c r="AD47" s="37">
        <v>2077.69</v>
      </c>
      <c r="AE47" s="38">
        <f t="shared" si="8"/>
        <v>6186.17</v>
      </c>
      <c r="AF47" s="37">
        <v>2598.9</v>
      </c>
      <c r="AG47" s="37">
        <v>2906.38</v>
      </c>
      <c r="AH47" s="37">
        <v>1738.59</v>
      </c>
      <c r="AI47" s="38">
        <f t="shared" si="9"/>
        <v>7243.87</v>
      </c>
      <c r="AJ47" s="38">
        <f t="shared" si="0"/>
        <v>23519.44</v>
      </c>
      <c r="AK47" s="84">
        <v>0</v>
      </c>
      <c r="AL47" s="84">
        <v>0</v>
      </c>
      <c r="AM47" s="38">
        <f t="shared" si="10"/>
        <v>0</v>
      </c>
      <c r="AN47" s="40">
        <f t="shared" si="11"/>
        <v>422305.7</v>
      </c>
      <c r="AO47" s="41"/>
      <c r="AQ47" s="42"/>
      <c r="AR47" s="42"/>
    </row>
    <row r="48" spans="1:44" s="75" customFormat="1" ht="12.75">
      <c r="A48" s="80" t="s">
        <v>87</v>
      </c>
      <c r="B48" s="85" t="s">
        <v>88</v>
      </c>
      <c r="C48" s="69">
        <v>18589.32</v>
      </c>
      <c r="D48" s="70">
        <v>18841.42</v>
      </c>
      <c r="E48" s="70">
        <v>17237.69</v>
      </c>
      <c r="F48" s="71">
        <f t="shared" si="1"/>
        <v>54668.43</v>
      </c>
      <c r="G48" s="70">
        <v>19906.54</v>
      </c>
      <c r="H48" s="70">
        <v>18566.19</v>
      </c>
      <c r="I48" s="70">
        <v>19192.72</v>
      </c>
      <c r="J48" s="71">
        <f t="shared" si="2"/>
        <v>57665.45</v>
      </c>
      <c r="K48" s="70">
        <v>18292.17</v>
      </c>
      <c r="L48" s="70">
        <v>17938.14</v>
      </c>
      <c r="M48" s="70">
        <v>1111.09</v>
      </c>
      <c r="N48" s="71">
        <f t="shared" si="3"/>
        <v>37341.4</v>
      </c>
      <c r="O48" s="70">
        <v>0</v>
      </c>
      <c r="P48" s="70">
        <v>0</v>
      </c>
      <c r="Q48" s="70">
        <v>0</v>
      </c>
      <c r="R48" s="71">
        <f t="shared" si="4"/>
        <v>0</v>
      </c>
      <c r="S48" s="71">
        <f t="shared" si="5"/>
        <v>149675.28</v>
      </c>
      <c r="T48" s="70">
        <v>203.13</v>
      </c>
      <c r="U48" s="70">
        <v>185.61</v>
      </c>
      <c r="V48" s="70">
        <v>266.75</v>
      </c>
      <c r="W48" s="71">
        <f t="shared" si="6"/>
        <v>655.49</v>
      </c>
      <c r="X48" s="70">
        <v>242.83</v>
      </c>
      <c r="Y48" s="78">
        <v>253.45999999999998</v>
      </c>
      <c r="Z48" s="78">
        <v>272.5</v>
      </c>
      <c r="AA48" s="71">
        <f t="shared" si="7"/>
        <v>768.79</v>
      </c>
      <c r="AB48" s="70">
        <v>194.92</v>
      </c>
      <c r="AC48" s="70">
        <v>287.4</v>
      </c>
      <c r="AD48" s="70">
        <v>0</v>
      </c>
      <c r="AE48" s="71">
        <f t="shared" si="8"/>
        <v>482.32</v>
      </c>
      <c r="AF48" s="70">
        <v>0</v>
      </c>
      <c r="AG48" s="70">
        <v>0</v>
      </c>
      <c r="AH48" s="70">
        <v>0</v>
      </c>
      <c r="AI48" s="71">
        <f t="shared" si="9"/>
        <v>0</v>
      </c>
      <c r="AJ48" s="71">
        <f t="shared" si="0"/>
        <v>1906.6</v>
      </c>
      <c r="AK48" s="86">
        <v>0</v>
      </c>
      <c r="AL48" s="86">
        <v>0</v>
      </c>
      <c r="AM48" s="71">
        <f t="shared" si="10"/>
        <v>0</v>
      </c>
      <c r="AN48" s="73">
        <f t="shared" si="11"/>
        <v>151581.88</v>
      </c>
      <c r="AO48" s="74"/>
      <c r="AQ48" s="76"/>
      <c r="AR48" s="76"/>
    </row>
    <row r="49" spans="1:44" ht="12.75">
      <c r="A49" s="19" t="s">
        <v>89</v>
      </c>
      <c r="B49" s="9" t="s">
        <v>90</v>
      </c>
      <c r="C49" s="36">
        <v>21231.27</v>
      </c>
      <c r="D49" s="37">
        <v>23656.29</v>
      </c>
      <c r="E49" s="37">
        <v>20539.23</v>
      </c>
      <c r="F49" s="38">
        <f t="shared" si="1"/>
        <v>65426.79</v>
      </c>
      <c r="G49" s="37">
        <v>20357.49</v>
      </c>
      <c r="H49" s="37">
        <v>18893.29</v>
      </c>
      <c r="I49" s="37">
        <v>18865.09</v>
      </c>
      <c r="J49" s="38">
        <f t="shared" si="2"/>
        <v>58115.87</v>
      </c>
      <c r="K49" s="37">
        <v>13485.8</v>
      </c>
      <c r="L49" s="37">
        <v>17135.33</v>
      </c>
      <c r="M49" s="37">
        <v>20079.97</v>
      </c>
      <c r="N49" s="38">
        <f t="shared" si="3"/>
        <v>50701.1</v>
      </c>
      <c r="O49" s="37">
        <v>20891.61</v>
      </c>
      <c r="P49" s="37">
        <v>22138.76</v>
      </c>
      <c r="Q49" s="37">
        <v>18671.22</v>
      </c>
      <c r="R49" s="38">
        <f t="shared" si="4"/>
        <v>61701.59</v>
      </c>
      <c r="S49" s="38">
        <f t="shared" si="5"/>
        <v>235945.35</v>
      </c>
      <c r="T49" s="37">
        <v>281.09</v>
      </c>
      <c r="U49" s="37">
        <v>397.82</v>
      </c>
      <c r="V49" s="37">
        <v>195.59</v>
      </c>
      <c r="W49" s="38">
        <f t="shared" si="6"/>
        <v>874.5</v>
      </c>
      <c r="X49" s="37">
        <v>240.14</v>
      </c>
      <c r="Y49" s="39">
        <v>248.91</v>
      </c>
      <c r="Z49" s="39">
        <v>234.79</v>
      </c>
      <c r="AA49" s="38">
        <f t="shared" si="7"/>
        <v>723.84</v>
      </c>
      <c r="AB49" s="37">
        <v>222.17000000000002</v>
      </c>
      <c r="AC49" s="37">
        <v>165.18</v>
      </c>
      <c r="AD49" s="37">
        <v>301.05</v>
      </c>
      <c r="AE49" s="38">
        <f t="shared" si="8"/>
        <v>688.4</v>
      </c>
      <c r="AF49" s="37">
        <v>419.79</v>
      </c>
      <c r="AG49" s="37">
        <v>319.16999999999996</v>
      </c>
      <c r="AH49" s="37">
        <v>266.47</v>
      </c>
      <c r="AI49" s="38">
        <f t="shared" si="9"/>
        <v>1005.43</v>
      </c>
      <c r="AJ49" s="38">
        <f t="shared" si="0"/>
        <v>3292.17</v>
      </c>
      <c r="AK49" s="84">
        <v>0</v>
      </c>
      <c r="AL49" s="84">
        <v>0</v>
      </c>
      <c r="AM49" s="38">
        <f t="shared" si="10"/>
        <v>0</v>
      </c>
      <c r="AN49" s="40">
        <f t="shared" si="11"/>
        <v>239237.52</v>
      </c>
      <c r="AO49" s="41"/>
      <c r="AQ49" s="42"/>
      <c r="AR49" s="42"/>
    </row>
    <row r="50" spans="1:44" ht="12.75">
      <c r="A50" s="20" t="s">
        <v>91</v>
      </c>
      <c r="B50" s="9" t="s">
        <v>92</v>
      </c>
      <c r="C50" s="36">
        <v>10539.34</v>
      </c>
      <c r="D50" s="37">
        <v>10402.57</v>
      </c>
      <c r="E50" s="37">
        <v>7519.1</v>
      </c>
      <c r="F50" s="38">
        <f t="shared" si="1"/>
        <v>28461.01</v>
      </c>
      <c r="G50" s="37">
        <v>6523.43</v>
      </c>
      <c r="H50" s="37">
        <v>7674.9</v>
      </c>
      <c r="I50" s="37">
        <v>5908.52</v>
      </c>
      <c r="J50" s="38">
        <f t="shared" si="2"/>
        <v>20106.85</v>
      </c>
      <c r="K50" s="37">
        <v>6536.8</v>
      </c>
      <c r="L50" s="37">
        <v>5203.79</v>
      </c>
      <c r="M50" s="37">
        <v>6617.31</v>
      </c>
      <c r="N50" s="38">
        <f t="shared" si="3"/>
        <v>18357.9</v>
      </c>
      <c r="O50" s="37">
        <v>6887.5</v>
      </c>
      <c r="P50" s="37">
        <v>4300.41</v>
      </c>
      <c r="Q50" s="37">
        <v>7484.54</v>
      </c>
      <c r="R50" s="38">
        <f>ROUND(O50+P50+Q50,2)</f>
        <v>18672.45</v>
      </c>
      <c r="S50" s="38">
        <f>ROUND(F50+J50+N50+R50,2)</f>
        <v>85598.21</v>
      </c>
      <c r="T50" s="37">
        <v>184.23</v>
      </c>
      <c r="U50" s="37">
        <v>438.66</v>
      </c>
      <c r="V50" s="37">
        <v>244.96</v>
      </c>
      <c r="W50" s="38">
        <f t="shared" si="6"/>
        <v>867.85</v>
      </c>
      <c r="X50" s="37">
        <v>232.34</v>
      </c>
      <c r="Y50" s="39">
        <v>230.87</v>
      </c>
      <c r="Z50" s="39">
        <v>130.06</v>
      </c>
      <c r="AA50" s="38">
        <f t="shared" si="7"/>
        <v>593.27</v>
      </c>
      <c r="AB50" s="37">
        <v>112.99000000000001</v>
      </c>
      <c r="AC50" s="37">
        <v>162.54</v>
      </c>
      <c r="AD50" s="37">
        <v>50.52</v>
      </c>
      <c r="AE50" s="38">
        <f t="shared" si="8"/>
        <v>326.05</v>
      </c>
      <c r="AF50" s="37">
        <v>98.55</v>
      </c>
      <c r="AG50" s="37">
        <v>55.86</v>
      </c>
      <c r="AH50" s="37">
        <v>118.2</v>
      </c>
      <c r="AI50" s="38">
        <f>ROUND(AF50+AG50+AH50,2)</f>
        <v>272.61</v>
      </c>
      <c r="AJ50" s="38">
        <f t="shared" si="0"/>
        <v>2059.78</v>
      </c>
      <c r="AK50" s="84">
        <v>0</v>
      </c>
      <c r="AL50" s="84">
        <v>0</v>
      </c>
      <c r="AM50" s="38">
        <f t="shared" si="10"/>
        <v>0</v>
      </c>
      <c r="AN50" s="40">
        <f t="shared" si="11"/>
        <v>87657.99</v>
      </c>
      <c r="AO50" s="41"/>
      <c r="AQ50" s="42"/>
      <c r="AR50" s="42"/>
    </row>
    <row r="51" spans="1:44" ht="12.75">
      <c r="A51" s="19" t="s">
        <v>93</v>
      </c>
      <c r="B51" s="6" t="s">
        <v>94</v>
      </c>
      <c r="C51" s="36">
        <v>22303.78</v>
      </c>
      <c r="D51" s="37">
        <v>19069.1</v>
      </c>
      <c r="E51" s="37">
        <v>21360.62</v>
      </c>
      <c r="F51" s="38">
        <f t="shared" si="1"/>
        <v>62733.5</v>
      </c>
      <c r="G51" s="37">
        <v>19305.08</v>
      </c>
      <c r="H51" s="37">
        <v>18112.29</v>
      </c>
      <c r="I51" s="37">
        <v>17174.28</v>
      </c>
      <c r="J51" s="38">
        <f t="shared" si="2"/>
        <v>54591.65</v>
      </c>
      <c r="K51" s="37">
        <v>17899.6</v>
      </c>
      <c r="L51" s="37">
        <v>17436.6</v>
      </c>
      <c r="M51" s="37">
        <v>17134.02</v>
      </c>
      <c r="N51" s="38">
        <f t="shared" si="3"/>
        <v>52470.22</v>
      </c>
      <c r="O51" s="37">
        <v>20789.92</v>
      </c>
      <c r="P51" s="37">
        <v>17700.66</v>
      </c>
      <c r="Q51" s="37">
        <v>16902.65</v>
      </c>
      <c r="R51" s="38">
        <f t="shared" si="4"/>
        <v>55393.23</v>
      </c>
      <c r="S51" s="38">
        <f t="shared" si="5"/>
        <v>225188.6</v>
      </c>
      <c r="T51" s="37">
        <v>759.2</v>
      </c>
      <c r="U51" s="37">
        <v>572.26</v>
      </c>
      <c r="V51" s="37">
        <v>586.96</v>
      </c>
      <c r="W51" s="38">
        <f t="shared" si="6"/>
        <v>1918.42</v>
      </c>
      <c r="X51" s="37">
        <v>473.04</v>
      </c>
      <c r="Y51" s="39">
        <v>526.78</v>
      </c>
      <c r="Z51" s="39">
        <v>344.61</v>
      </c>
      <c r="AA51" s="38">
        <f t="shared" si="7"/>
        <v>1344.43</v>
      </c>
      <c r="AB51" s="37">
        <v>526.32</v>
      </c>
      <c r="AC51" s="37">
        <v>668.66</v>
      </c>
      <c r="AD51" s="37">
        <v>674.16</v>
      </c>
      <c r="AE51" s="38">
        <f t="shared" si="8"/>
        <v>1869.14</v>
      </c>
      <c r="AF51" s="37">
        <v>767.84</v>
      </c>
      <c r="AG51" s="37">
        <v>1090.26</v>
      </c>
      <c r="AH51" s="37">
        <v>907.41</v>
      </c>
      <c r="AI51" s="38">
        <f t="shared" si="9"/>
        <v>2765.51</v>
      </c>
      <c r="AJ51" s="38">
        <f t="shared" si="0"/>
        <v>7897.5</v>
      </c>
      <c r="AK51" s="84">
        <v>0</v>
      </c>
      <c r="AL51" s="84">
        <v>0</v>
      </c>
      <c r="AM51" s="38">
        <f t="shared" si="10"/>
        <v>0</v>
      </c>
      <c r="AN51" s="40">
        <f t="shared" si="11"/>
        <v>233086.1</v>
      </c>
      <c r="AO51" s="41"/>
      <c r="AQ51" s="42"/>
      <c r="AR51" s="42"/>
    </row>
    <row r="52" spans="1:44" ht="12.75">
      <c r="A52" s="19" t="s">
        <v>95</v>
      </c>
      <c r="B52" s="10" t="s">
        <v>96</v>
      </c>
      <c r="C52" s="36">
        <v>17960.95</v>
      </c>
      <c r="D52" s="37">
        <v>19677.37</v>
      </c>
      <c r="E52" s="37">
        <v>20829.17</v>
      </c>
      <c r="F52" s="38">
        <f t="shared" si="1"/>
        <v>58467.49</v>
      </c>
      <c r="G52" s="37">
        <v>20260.41</v>
      </c>
      <c r="H52" s="37">
        <v>21824.87</v>
      </c>
      <c r="I52" s="37">
        <v>19470.75</v>
      </c>
      <c r="J52" s="38">
        <f t="shared" si="2"/>
        <v>61556.03</v>
      </c>
      <c r="K52" s="37">
        <v>18386.93</v>
      </c>
      <c r="L52" s="37">
        <v>18861.67</v>
      </c>
      <c r="M52" s="37">
        <v>20967.58</v>
      </c>
      <c r="N52" s="38">
        <f t="shared" si="3"/>
        <v>58216.18</v>
      </c>
      <c r="O52" s="37">
        <v>22482.19</v>
      </c>
      <c r="P52" s="37">
        <v>20903.5</v>
      </c>
      <c r="Q52" s="37">
        <v>19236.46</v>
      </c>
      <c r="R52" s="38">
        <f t="shared" si="4"/>
        <v>62622.15</v>
      </c>
      <c r="S52" s="38">
        <f t="shared" si="5"/>
        <v>240861.85</v>
      </c>
      <c r="T52" s="37">
        <v>282.43</v>
      </c>
      <c r="U52" s="37">
        <v>247.42000000000002</v>
      </c>
      <c r="V52" s="37">
        <v>221.18</v>
      </c>
      <c r="W52" s="38">
        <f t="shared" si="6"/>
        <v>751.03</v>
      </c>
      <c r="X52" s="37">
        <v>230.6</v>
      </c>
      <c r="Y52" s="39">
        <v>309.18</v>
      </c>
      <c r="Z52" s="39">
        <v>281.20000000000005</v>
      </c>
      <c r="AA52" s="38">
        <f t="shared" si="7"/>
        <v>820.98</v>
      </c>
      <c r="AB52" s="37">
        <v>206.8</v>
      </c>
      <c r="AC52" s="37">
        <v>325.37</v>
      </c>
      <c r="AD52" s="37">
        <v>437.69</v>
      </c>
      <c r="AE52" s="38">
        <f t="shared" si="8"/>
        <v>969.86</v>
      </c>
      <c r="AF52" s="37">
        <v>493.78</v>
      </c>
      <c r="AG52" s="37">
        <v>618.26</v>
      </c>
      <c r="AH52" s="37">
        <v>503.82000000000005</v>
      </c>
      <c r="AI52" s="38">
        <f t="shared" si="9"/>
        <v>1615.86</v>
      </c>
      <c r="AJ52" s="38">
        <f t="shared" si="0"/>
        <v>4157.73</v>
      </c>
      <c r="AK52" s="84">
        <v>0</v>
      </c>
      <c r="AL52" s="84">
        <v>0</v>
      </c>
      <c r="AM52" s="38">
        <f t="shared" si="10"/>
        <v>0</v>
      </c>
      <c r="AN52" s="40">
        <f t="shared" si="11"/>
        <v>245019.58</v>
      </c>
      <c r="AO52" s="41"/>
      <c r="AQ52" s="42"/>
      <c r="AR52" s="42"/>
    </row>
    <row r="53" spans="1:44" s="75" customFormat="1" ht="13.5">
      <c r="A53" s="80" t="s">
        <v>97</v>
      </c>
      <c r="B53" s="81" t="s">
        <v>98</v>
      </c>
      <c r="C53" s="69">
        <v>12102.86</v>
      </c>
      <c r="D53" s="70">
        <v>11574.52</v>
      </c>
      <c r="E53" s="70">
        <v>12293.52</v>
      </c>
      <c r="F53" s="71">
        <f t="shared" si="1"/>
        <v>35970.9</v>
      </c>
      <c r="G53" s="70">
        <v>14482.76</v>
      </c>
      <c r="H53" s="70">
        <v>15625.96</v>
      </c>
      <c r="I53" s="70">
        <v>11034.68</v>
      </c>
      <c r="J53" s="71">
        <f t="shared" si="2"/>
        <v>41143.4</v>
      </c>
      <c r="K53" s="70">
        <v>10297.01</v>
      </c>
      <c r="L53" s="70">
        <v>14093.39</v>
      </c>
      <c r="M53" s="70">
        <v>15643.36</v>
      </c>
      <c r="N53" s="71">
        <f t="shared" si="3"/>
        <v>40033.76</v>
      </c>
      <c r="O53" s="70">
        <v>15030.87</v>
      </c>
      <c r="P53" s="70">
        <v>0</v>
      </c>
      <c r="Q53" s="70">
        <v>0</v>
      </c>
      <c r="R53" s="71">
        <f t="shared" si="4"/>
        <v>15030.87</v>
      </c>
      <c r="S53" s="71">
        <f t="shared" si="5"/>
        <v>132178.93</v>
      </c>
      <c r="T53" s="70">
        <v>382.95</v>
      </c>
      <c r="U53" s="70">
        <v>300.72</v>
      </c>
      <c r="V53" s="70">
        <v>448.64</v>
      </c>
      <c r="W53" s="71">
        <f t="shared" si="6"/>
        <v>1132.31</v>
      </c>
      <c r="X53" s="70">
        <v>254.19</v>
      </c>
      <c r="Y53" s="78">
        <v>416.99</v>
      </c>
      <c r="Z53" s="78">
        <v>300.24</v>
      </c>
      <c r="AA53" s="71">
        <f t="shared" si="7"/>
        <v>971.42</v>
      </c>
      <c r="AB53" s="70">
        <v>414.52</v>
      </c>
      <c r="AC53" s="70">
        <v>475.63</v>
      </c>
      <c r="AD53" s="70">
        <v>423.04</v>
      </c>
      <c r="AE53" s="71">
        <f t="shared" si="8"/>
        <v>1313.19</v>
      </c>
      <c r="AF53" s="70">
        <v>298.02</v>
      </c>
      <c r="AG53" s="70">
        <v>0</v>
      </c>
      <c r="AH53" s="70">
        <v>0</v>
      </c>
      <c r="AI53" s="71">
        <f t="shared" si="9"/>
        <v>298.02</v>
      </c>
      <c r="AJ53" s="71">
        <f t="shared" si="0"/>
        <v>3714.94</v>
      </c>
      <c r="AK53" s="86">
        <v>0</v>
      </c>
      <c r="AL53" s="86">
        <v>0</v>
      </c>
      <c r="AM53" s="77">
        <f t="shared" si="10"/>
        <v>0</v>
      </c>
      <c r="AN53" s="79">
        <f t="shared" si="11"/>
        <v>135893.87</v>
      </c>
      <c r="AO53" s="74"/>
      <c r="AQ53" s="76"/>
      <c r="AR53" s="76"/>
    </row>
    <row r="54" spans="1:44" ht="12.75">
      <c r="A54" s="19" t="s">
        <v>99</v>
      </c>
      <c r="B54" s="10" t="s">
        <v>100</v>
      </c>
      <c r="C54" s="36">
        <v>4966.75</v>
      </c>
      <c r="D54" s="37">
        <v>7218.07</v>
      </c>
      <c r="E54" s="37">
        <v>5524.35</v>
      </c>
      <c r="F54" s="38">
        <f t="shared" si="1"/>
        <v>17709.17</v>
      </c>
      <c r="G54" s="37">
        <v>6198.72</v>
      </c>
      <c r="H54" s="37">
        <v>5646.02</v>
      </c>
      <c r="I54" s="37">
        <v>6126.98</v>
      </c>
      <c r="J54" s="38">
        <f t="shared" si="2"/>
        <v>17971.72</v>
      </c>
      <c r="K54" s="37">
        <v>6813.21</v>
      </c>
      <c r="L54" s="37">
        <v>5866.95</v>
      </c>
      <c r="M54" s="37">
        <v>6570.12</v>
      </c>
      <c r="N54" s="38">
        <f t="shared" si="3"/>
        <v>19250.28</v>
      </c>
      <c r="O54" s="37">
        <v>6286.15</v>
      </c>
      <c r="P54" s="37">
        <v>7468.1</v>
      </c>
      <c r="Q54" s="37">
        <v>7649.11</v>
      </c>
      <c r="R54" s="38">
        <f t="shared" si="4"/>
        <v>21403.36</v>
      </c>
      <c r="S54" s="38">
        <f t="shared" si="5"/>
        <v>76334.53</v>
      </c>
      <c r="T54" s="37">
        <v>96.31</v>
      </c>
      <c r="U54" s="37">
        <v>114.35</v>
      </c>
      <c r="V54" s="37">
        <v>86.78</v>
      </c>
      <c r="W54" s="38">
        <f t="shared" si="6"/>
        <v>297.44</v>
      </c>
      <c r="X54" s="37">
        <v>90.14</v>
      </c>
      <c r="Y54" s="39">
        <v>101.55</v>
      </c>
      <c r="Z54" s="39">
        <v>90.25</v>
      </c>
      <c r="AA54" s="38">
        <f t="shared" si="7"/>
        <v>281.94</v>
      </c>
      <c r="AB54" s="37">
        <v>607.98</v>
      </c>
      <c r="AC54" s="37">
        <v>597.95</v>
      </c>
      <c r="AD54" s="37">
        <v>502.27</v>
      </c>
      <c r="AE54" s="38">
        <f t="shared" si="8"/>
        <v>1708.2</v>
      </c>
      <c r="AF54" s="37">
        <v>584.21</v>
      </c>
      <c r="AG54" s="37">
        <v>521.69</v>
      </c>
      <c r="AH54" s="37">
        <v>592.82</v>
      </c>
      <c r="AI54" s="38">
        <f t="shared" si="9"/>
        <v>1698.72</v>
      </c>
      <c r="AJ54" s="38">
        <f t="shared" si="0"/>
        <v>3986.3</v>
      </c>
      <c r="AK54" s="84">
        <v>0</v>
      </c>
      <c r="AL54" s="84">
        <v>0</v>
      </c>
      <c r="AM54" s="38">
        <f t="shared" si="10"/>
        <v>0</v>
      </c>
      <c r="AN54" s="40">
        <f t="shared" si="11"/>
        <v>80320.83</v>
      </c>
      <c r="AO54" s="41"/>
      <c r="AQ54" s="42"/>
      <c r="AR54" s="42"/>
    </row>
    <row r="55" spans="1:44" ht="12.75">
      <c r="A55" s="19" t="s">
        <v>101</v>
      </c>
      <c r="B55" s="11" t="s">
        <v>102</v>
      </c>
      <c r="C55" s="36">
        <v>284441.68</v>
      </c>
      <c r="D55" s="37">
        <v>273718.18</v>
      </c>
      <c r="E55" s="37">
        <v>253511.05</v>
      </c>
      <c r="F55" s="38">
        <f t="shared" si="1"/>
        <v>811670.91</v>
      </c>
      <c r="G55" s="37">
        <v>275044.15</v>
      </c>
      <c r="H55" s="37">
        <v>266587.53</v>
      </c>
      <c r="I55" s="37">
        <v>238248.3</v>
      </c>
      <c r="J55" s="38">
        <f t="shared" si="2"/>
        <v>779879.98</v>
      </c>
      <c r="K55" s="37">
        <v>239023.4</v>
      </c>
      <c r="L55" s="37">
        <v>247804.22</v>
      </c>
      <c r="M55" s="37">
        <v>235979.81</v>
      </c>
      <c r="N55" s="38">
        <f t="shared" si="3"/>
        <v>722807.43</v>
      </c>
      <c r="O55" s="37">
        <v>297168.27</v>
      </c>
      <c r="P55" s="37">
        <v>277888.32</v>
      </c>
      <c r="Q55" s="37">
        <v>243870.91</v>
      </c>
      <c r="R55" s="38">
        <f t="shared" si="4"/>
        <v>818927.5</v>
      </c>
      <c r="S55" s="38">
        <f t="shared" si="5"/>
        <v>3133285.82</v>
      </c>
      <c r="T55" s="37">
        <v>4649.5599999999995</v>
      </c>
      <c r="U55" s="37">
        <v>4051.46</v>
      </c>
      <c r="V55" s="37">
        <v>4141.7</v>
      </c>
      <c r="W55" s="38">
        <f t="shared" si="6"/>
        <v>12842.72</v>
      </c>
      <c r="X55" s="37">
        <v>4199.97</v>
      </c>
      <c r="Y55" s="39">
        <v>3887.13</v>
      </c>
      <c r="Z55" s="39">
        <v>3585.63</v>
      </c>
      <c r="AA55" s="38">
        <f t="shared" si="7"/>
        <v>11672.73</v>
      </c>
      <c r="AB55" s="37">
        <v>3969.15</v>
      </c>
      <c r="AC55" s="37">
        <v>4286.54</v>
      </c>
      <c r="AD55" s="37">
        <v>4025.82</v>
      </c>
      <c r="AE55" s="38">
        <f t="shared" si="8"/>
        <v>12281.51</v>
      </c>
      <c r="AF55" s="37">
        <v>5696.46</v>
      </c>
      <c r="AG55" s="37">
        <v>5739.03</v>
      </c>
      <c r="AH55" s="37">
        <v>4958.41</v>
      </c>
      <c r="AI55" s="38">
        <f t="shared" si="9"/>
        <v>16393.9</v>
      </c>
      <c r="AJ55" s="38">
        <f t="shared" si="0"/>
        <v>53190.86</v>
      </c>
      <c r="AK55" s="84">
        <v>0</v>
      </c>
      <c r="AL55" s="84">
        <v>653.56</v>
      </c>
      <c r="AM55" s="38">
        <f t="shared" si="10"/>
        <v>653.56</v>
      </c>
      <c r="AN55" s="40">
        <f t="shared" si="11"/>
        <v>3187130.24</v>
      </c>
      <c r="AO55" s="41"/>
      <c r="AQ55" s="42"/>
      <c r="AR55" s="42"/>
    </row>
    <row r="56" spans="1:44" ht="12.75">
      <c r="A56" s="19" t="s">
        <v>103</v>
      </c>
      <c r="B56" s="12" t="s">
        <v>104</v>
      </c>
      <c r="C56" s="36">
        <v>184600.29</v>
      </c>
      <c r="D56" s="37">
        <v>187434.65</v>
      </c>
      <c r="E56" s="37">
        <v>191899.55</v>
      </c>
      <c r="F56" s="38">
        <f t="shared" si="1"/>
        <v>563934.49</v>
      </c>
      <c r="G56" s="37">
        <v>194161.58</v>
      </c>
      <c r="H56" s="37">
        <v>201526.17</v>
      </c>
      <c r="I56" s="37">
        <v>183997.06</v>
      </c>
      <c r="J56" s="38">
        <f t="shared" si="2"/>
        <v>579684.81</v>
      </c>
      <c r="K56" s="37">
        <v>196589.2</v>
      </c>
      <c r="L56" s="37">
        <v>198559.9</v>
      </c>
      <c r="M56" s="37">
        <v>203236.67</v>
      </c>
      <c r="N56" s="38">
        <f t="shared" si="3"/>
        <v>598385.77</v>
      </c>
      <c r="O56" s="37">
        <v>217274.36</v>
      </c>
      <c r="P56" s="37">
        <v>216862.62</v>
      </c>
      <c r="Q56" s="37">
        <v>222859.37</v>
      </c>
      <c r="R56" s="38">
        <f t="shared" si="4"/>
        <v>656996.35</v>
      </c>
      <c r="S56" s="38">
        <f t="shared" si="5"/>
        <v>2399001.42</v>
      </c>
      <c r="T56" s="37">
        <v>4644.53</v>
      </c>
      <c r="U56" s="37">
        <v>4412.44</v>
      </c>
      <c r="V56" s="37">
        <v>4180.139999999999</v>
      </c>
      <c r="W56" s="38">
        <f t="shared" si="6"/>
        <v>13237.11</v>
      </c>
      <c r="X56" s="37">
        <v>4283.83</v>
      </c>
      <c r="Y56" s="39">
        <v>4163.33</v>
      </c>
      <c r="Z56" s="39">
        <v>1567.0300000000002</v>
      </c>
      <c r="AA56" s="38">
        <f t="shared" si="7"/>
        <v>10014.19</v>
      </c>
      <c r="AB56" s="37">
        <v>5946.2300000000005</v>
      </c>
      <c r="AC56" s="37">
        <v>5769.3099999999995</v>
      </c>
      <c r="AD56" s="37">
        <v>5633.71</v>
      </c>
      <c r="AE56" s="38">
        <f t="shared" si="8"/>
        <v>17349.25</v>
      </c>
      <c r="AF56" s="37">
        <v>6265.66</v>
      </c>
      <c r="AG56" s="37">
        <v>6834.379999999999</v>
      </c>
      <c r="AH56" s="37">
        <v>6653.780000000001</v>
      </c>
      <c r="AI56" s="38">
        <f t="shared" si="9"/>
        <v>19753.82</v>
      </c>
      <c r="AJ56" s="38">
        <f t="shared" si="0"/>
        <v>60354.37</v>
      </c>
      <c r="AK56" s="84">
        <v>0</v>
      </c>
      <c r="AL56" s="84">
        <v>0</v>
      </c>
      <c r="AM56" s="38">
        <f t="shared" si="10"/>
        <v>0</v>
      </c>
      <c r="AN56" s="40">
        <f t="shared" si="11"/>
        <v>2459355.79</v>
      </c>
      <c r="AO56" s="41"/>
      <c r="AQ56" s="42"/>
      <c r="AR56" s="42"/>
    </row>
    <row r="57" spans="1:44" ht="12.75">
      <c r="A57" s="18" t="s">
        <v>105</v>
      </c>
      <c r="B57" s="13" t="s">
        <v>106</v>
      </c>
      <c r="C57" s="36">
        <v>342632.31</v>
      </c>
      <c r="D57" s="37">
        <v>329127.51</v>
      </c>
      <c r="E57" s="37">
        <v>301783.33</v>
      </c>
      <c r="F57" s="38">
        <f t="shared" si="1"/>
        <v>973543.15</v>
      </c>
      <c r="G57" s="37">
        <v>314757.78</v>
      </c>
      <c r="H57" s="37">
        <v>353910.91</v>
      </c>
      <c r="I57" s="37">
        <v>294442.95</v>
      </c>
      <c r="J57" s="38">
        <f t="shared" si="2"/>
        <v>963111.64</v>
      </c>
      <c r="K57" s="37">
        <v>297518.98</v>
      </c>
      <c r="L57" s="37">
        <v>302851.85</v>
      </c>
      <c r="M57" s="37">
        <v>313093.82</v>
      </c>
      <c r="N57" s="38">
        <f t="shared" si="3"/>
        <v>913464.65</v>
      </c>
      <c r="O57" s="37">
        <v>367305.54</v>
      </c>
      <c r="P57" s="37">
        <v>317200.94</v>
      </c>
      <c r="Q57" s="37">
        <v>298873.26</v>
      </c>
      <c r="R57" s="38">
        <f t="shared" si="4"/>
        <v>983379.74</v>
      </c>
      <c r="S57" s="38">
        <f t="shared" si="5"/>
        <v>3833499.18</v>
      </c>
      <c r="T57" s="37">
        <v>7682.539999999999</v>
      </c>
      <c r="U57" s="37">
        <v>4892.52</v>
      </c>
      <c r="V57" s="37">
        <v>5295.82</v>
      </c>
      <c r="W57" s="38">
        <f t="shared" si="6"/>
        <v>17870.88</v>
      </c>
      <c r="X57" s="37">
        <v>5793.15</v>
      </c>
      <c r="Y57" s="39">
        <v>5988.669999999999</v>
      </c>
      <c r="Z57" s="39">
        <v>5488.98</v>
      </c>
      <c r="AA57" s="38">
        <f t="shared" si="7"/>
        <v>17270.8</v>
      </c>
      <c r="AB57" s="37">
        <v>7006.7</v>
      </c>
      <c r="AC57" s="37">
        <v>8697.73</v>
      </c>
      <c r="AD57" s="37">
        <v>7797.5</v>
      </c>
      <c r="AE57" s="38">
        <f t="shared" si="8"/>
        <v>23501.93</v>
      </c>
      <c r="AF57" s="37">
        <v>8747.61</v>
      </c>
      <c r="AG57" s="37">
        <v>8961.23</v>
      </c>
      <c r="AH57" s="37">
        <v>10080.51</v>
      </c>
      <c r="AI57" s="38">
        <f t="shared" si="9"/>
        <v>27789.35</v>
      </c>
      <c r="AJ57" s="38">
        <f t="shared" si="0"/>
        <v>86432.96</v>
      </c>
      <c r="AK57" s="84">
        <v>0</v>
      </c>
      <c r="AL57" s="84">
        <v>0</v>
      </c>
      <c r="AM57" s="38">
        <f t="shared" si="10"/>
        <v>0</v>
      </c>
      <c r="AN57" s="40">
        <f t="shared" si="11"/>
        <v>3919932.14</v>
      </c>
      <c r="AO57" s="41"/>
      <c r="AQ57" s="42"/>
      <c r="AR57" s="42"/>
    </row>
    <row r="58" spans="1:44" ht="12.75">
      <c r="A58" s="18" t="s">
        <v>107</v>
      </c>
      <c r="B58" s="13" t="s">
        <v>108</v>
      </c>
      <c r="C58" s="36">
        <v>8764.36</v>
      </c>
      <c r="D58" s="37">
        <v>8556.42</v>
      </c>
      <c r="E58" s="37">
        <v>10423.84</v>
      </c>
      <c r="F58" s="38">
        <f t="shared" si="1"/>
        <v>27744.62</v>
      </c>
      <c r="G58" s="37">
        <v>10441.23</v>
      </c>
      <c r="H58" s="37">
        <v>8314.18</v>
      </c>
      <c r="I58" s="37">
        <v>7760.62</v>
      </c>
      <c r="J58" s="38">
        <f t="shared" si="2"/>
        <v>26516.03</v>
      </c>
      <c r="K58" s="37">
        <v>8030.49</v>
      </c>
      <c r="L58" s="37">
        <v>10251.76</v>
      </c>
      <c r="M58" s="37">
        <v>9556.04</v>
      </c>
      <c r="N58" s="38">
        <f t="shared" si="3"/>
        <v>27838.29</v>
      </c>
      <c r="O58" s="37">
        <v>9279</v>
      </c>
      <c r="P58" s="37">
        <v>8426.39</v>
      </c>
      <c r="Q58" s="37">
        <v>8613.72</v>
      </c>
      <c r="R58" s="38">
        <f t="shared" si="4"/>
        <v>26319.11</v>
      </c>
      <c r="S58" s="38">
        <f t="shared" si="5"/>
        <v>108418.05</v>
      </c>
      <c r="T58" s="37">
        <v>56.45</v>
      </c>
      <c r="U58" s="37">
        <v>109.02</v>
      </c>
      <c r="V58" s="37">
        <v>55.75</v>
      </c>
      <c r="W58" s="38">
        <f t="shared" si="6"/>
        <v>221.22</v>
      </c>
      <c r="X58" s="37">
        <v>143.04</v>
      </c>
      <c r="Y58" s="39">
        <v>110.88999999999999</v>
      </c>
      <c r="Z58" s="39">
        <v>100.03999999999999</v>
      </c>
      <c r="AA58" s="38">
        <f t="shared" si="7"/>
        <v>353.97</v>
      </c>
      <c r="AB58" s="37">
        <v>42.06</v>
      </c>
      <c r="AC58" s="37">
        <v>136.52</v>
      </c>
      <c r="AD58" s="37">
        <v>40.8</v>
      </c>
      <c r="AE58" s="38">
        <f t="shared" si="8"/>
        <v>219.38</v>
      </c>
      <c r="AF58" s="37">
        <v>60.75</v>
      </c>
      <c r="AG58" s="37">
        <v>138.71</v>
      </c>
      <c r="AH58" s="37">
        <v>137.83</v>
      </c>
      <c r="AI58" s="38">
        <f t="shared" si="9"/>
        <v>337.29</v>
      </c>
      <c r="AJ58" s="38">
        <f t="shared" si="0"/>
        <v>1131.86</v>
      </c>
      <c r="AK58" s="84">
        <v>0</v>
      </c>
      <c r="AL58" s="84">
        <v>0</v>
      </c>
      <c r="AM58" s="38">
        <f t="shared" si="10"/>
        <v>0</v>
      </c>
      <c r="AN58" s="40">
        <f t="shared" si="11"/>
        <v>109549.91</v>
      </c>
      <c r="AO58" s="41"/>
      <c r="AQ58" s="42"/>
      <c r="AR58" s="42"/>
    </row>
    <row r="59" spans="1:44" ht="12.75">
      <c r="A59" s="18" t="s">
        <v>109</v>
      </c>
      <c r="B59" s="14" t="s">
        <v>110</v>
      </c>
      <c r="C59" s="36">
        <v>199295.65</v>
      </c>
      <c r="D59" s="37">
        <v>203679.21</v>
      </c>
      <c r="E59" s="37">
        <v>198685.05</v>
      </c>
      <c r="F59" s="38">
        <f t="shared" si="1"/>
        <v>601659.91</v>
      </c>
      <c r="G59" s="37">
        <v>209697.69</v>
      </c>
      <c r="H59" s="37">
        <v>202356.39</v>
      </c>
      <c r="I59" s="37">
        <v>186624.98</v>
      </c>
      <c r="J59" s="38">
        <f t="shared" si="2"/>
        <v>598679.06</v>
      </c>
      <c r="K59" s="37">
        <v>199743.4</v>
      </c>
      <c r="L59" s="37">
        <v>192859.82</v>
      </c>
      <c r="M59" s="37">
        <v>208298.15</v>
      </c>
      <c r="N59" s="38">
        <f t="shared" si="3"/>
        <v>600901.37</v>
      </c>
      <c r="O59" s="37">
        <v>208925.1</v>
      </c>
      <c r="P59" s="37">
        <v>216381.3</v>
      </c>
      <c r="Q59" s="37">
        <v>211772.58</v>
      </c>
      <c r="R59" s="38">
        <f t="shared" si="4"/>
        <v>637078.98</v>
      </c>
      <c r="S59" s="38">
        <f t="shared" si="5"/>
        <v>2438319.32</v>
      </c>
      <c r="T59" s="37">
        <v>3132.74</v>
      </c>
      <c r="U59" s="37">
        <v>2672.63</v>
      </c>
      <c r="V59" s="37">
        <v>3151.53</v>
      </c>
      <c r="W59" s="38">
        <f t="shared" si="6"/>
        <v>8956.9</v>
      </c>
      <c r="X59" s="37">
        <v>2557.98</v>
      </c>
      <c r="Y59" s="37">
        <v>3454.84</v>
      </c>
      <c r="Z59" s="37">
        <v>2658.52</v>
      </c>
      <c r="AA59" s="38">
        <f t="shared" si="7"/>
        <v>8671.34</v>
      </c>
      <c r="AB59" s="37">
        <v>2653.06</v>
      </c>
      <c r="AC59" s="37">
        <v>3164.81</v>
      </c>
      <c r="AD59" s="37">
        <v>3170.96</v>
      </c>
      <c r="AE59" s="38">
        <f t="shared" si="8"/>
        <v>8988.83</v>
      </c>
      <c r="AF59" s="37">
        <v>3006.54</v>
      </c>
      <c r="AG59" s="37">
        <v>3889.46</v>
      </c>
      <c r="AH59" s="37">
        <v>3903.12</v>
      </c>
      <c r="AI59" s="38">
        <f t="shared" si="9"/>
        <v>10799.12</v>
      </c>
      <c r="AJ59" s="38">
        <f t="shared" si="0"/>
        <v>37416.19</v>
      </c>
      <c r="AK59" s="84">
        <v>0</v>
      </c>
      <c r="AL59" s="84">
        <v>0</v>
      </c>
      <c r="AM59" s="38">
        <f t="shared" si="10"/>
        <v>0</v>
      </c>
      <c r="AN59" s="40">
        <f t="shared" si="11"/>
        <v>2475735.51</v>
      </c>
      <c r="AO59" s="41"/>
      <c r="AQ59" s="42"/>
      <c r="AR59" s="42"/>
    </row>
    <row r="60" spans="1:44" ht="12.75">
      <c r="A60" s="18" t="s">
        <v>111</v>
      </c>
      <c r="B60" s="13" t="s">
        <v>112</v>
      </c>
      <c r="C60" s="36">
        <v>148399.67</v>
      </c>
      <c r="D60" s="37">
        <v>140167.42</v>
      </c>
      <c r="E60" s="37">
        <v>151297.24</v>
      </c>
      <c r="F60" s="38">
        <f t="shared" si="1"/>
        <v>439864.33</v>
      </c>
      <c r="G60" s="37">
        <v>165692.3</v>
      </c>
      <c r="H60" s="37">
        <v>172257.11</v>
      </c>
      <c r="I60" s="37">
        <v>149323.22</v>
      </c>
      <c r="J60" s="38">
        <f t="shared" si="2"/>
        <v>487272.63</v>
      </c>
      <c r="K60" s="37">
        <v>164312.97</v>
      </c>
      <c r="L60" s="37">
        <v>167452.58</v>
      </c>
      <c r="M60" s="37">
        <v>154227.7</v>
      </c>
      <c r="N60" s="38">
        <f t="shared" si="3"/>
        <v>485993.25</v>
      </c>
      <c r="O60" s="37">
        <v>186809.46</v>
      </c>
      <c r="P60" s="37">
        <v>152931.43</v>
      </c>
      <c r="Q60" s="37">
        <v>121228.35</v>
      </c>
      <c r="R60" s="38">
        <f>ROUND(O60+P60+Q60,2)</f>
        <v>460969.24</v>
      </c>
      <c r="S60" s="38">
        <f>ROUND(F60+J60+N60+R60,2)</f>
        <v>1874099.45</v>
      </c>
      <c r="T60" s="37">
        <v>1030.76</v>
      </c>
      <c r="U60" s="37">
        <v>987.64</v>
      </c>
      <c r="V60" s="37">
        <v>1462.94</v>
      </c>
      <c r="W60" s="38">
        <f t="shared" si="6"/>
        <v>3481.34</v>
      </c>
      <c r="X60" s="37">
        <v>1248.96</v>
      </c>
      <c r="Y60" s="37">
        <v>1437.07</v>
      </c>
      <c r="Z60" s="37">
        <v>1316.36</v>
      </c>
      <c r="AA60" s="38">
        <f t="shared" si="7"/>
        <v>4002.39</v>
      </c>
      <c r="AB60" s="37">
        <v>1175.21</v>
      </c>
      <c r="AC60" s="37">
        <v>1484.6299999999999</v>
      </c>
      <c r="AD60" s="37">
        <v>1305.81</v>
      </c>
      <c r="AE60" s="38">
        <f t="shared" si="8"/>
        <v>3965.65</v>
      </c>
      <c r="AF60" s="37">
        <v>1619.73</v>
      </c>
      <c r="AG60" s="37">
        <v>2050</v>
      </c>
      <c r="AH60" s="37">
        <v>1629.06</v>
      </c>
      <c r="AI60" s="38">
        <f>ROUND(AF60+AG60+AH60,2)</f>
        <v>5298.79</v>
      </c>
      <c r="AJ60" s="38">
        <f t="shared" si="0"/>
        <v>16748.17</v>
      </c>
      <c r="AK60" s="84">
        <v>0</v>
      </c>
      <c r="AL60" s="84">
        <v>0</v>
      </c>
      <c r="AM60" s="38">
        <f t="shared" si="10"/>
        <v>0</v>
      </c>
      <c r="AN60" s="40">
        <f t="shared" si="11"/>
        <v>1890847.62</v>
      </c>
      <c r="AO60" s="41"/>
      <c r="AQ60" s="42"/>
      <c r="AR60" s="42"/>
    </row>
    <row r="61" spans="1:44" ht="12.75">
      <c r="A61" s="18" t="s">
        <v>113</v>
      </c>
      <c r="B61" s="13" t="s">
        <v>114</v>
      </c>
      <c r="C61" s="36">
        <v>6630.62</v>
      </c>
      <c r="D61" s="37">
        <v>5282.55</v>
      </c>
      <c r="E61" s="37">
        <v>4072.55</v>
      </c>
      <c r="F61" s="38">
        <f t="shared" si="1"/>
        <v>15985.72</v>
      </c>
      <c r="G61" s="37">
        <v>4692.83</v>
      </c>
      <c r="H61" s="37">
        <v>3128.55</v>
      </c>
      <c r="I61" s="37">
        <v>3122.34</v>
      </c>
      <c r="J61" s="38">
        <f t="shared" si="2"/>
        <v>10943.72</v>
      </c>
      <c r="K61" s="37">
        <v>2766.86</v>
      </c>
      <c r="L61" s="37">
        <v>1848.92</v>
      </c>
      <c r="M61" s="37">
        <v>2748.88</v>
      </c>
      <c r="N61" s="38">
        <f t="shared" si="3"/>
        <v>7364.66</v>
      </c>
      <c r="O61" s="37">
        <v>2526.78</v>
      </c>
      <c r="P61" s="37">
        <v>2155.67</v>
      </c>
      <c r="Q61" s="37">
        <v>1909.06</v>
      </c>
      <c r="R61" s="38">
        <f t="shared" si="4"/>
        <v>6591.51</v>
      </c>
      <c r="S61" s="38">
        <f t="shared" si="5"/>
        <v>40885.61</v>
      </c>
      <c r="T61" s="37">
        <v>53.83</v>
      </c>
      <c r="U61" s="37">
        <v>68.39</v>
      </c>
      <c r="V61" s="37">
        <v>90.63</v>
      </c>
      <c r="W61" s="38">
        <f t="shared" si="6"/>
        <v>212.85</v>
      </c>
      <c r="X61" s="37">
        <v>35.71</v>
      </c>
      <c r="Y61" s="37">
        <v>50.14</v>
      </c>
      <c r="Z61" s="37">
        <v>0</v>
      </c>
      <c r="AA61" s="38">
        <f t="shared" si="7"/>
        <v>85.85</v>
      </c>
      <c r="AB61" s="37">
        <v>7.76</v>
      </c>
      <c r="AC61" s="37">
        <v>0</v>
      </c>
      <c r="AD61" s="37">
        <v>0</v>
      </c>
      <c r="AE61" s="38">
        <f t="shared" si="8"/>
        <v>7.76</v>
      </c>
      <c r="AF61" s="37">
        <v>0</v>
      </c>
      <c r="AG61" s="37">
        <v>0</v>
      </c>
      <c r="AH61" s="37">
        <v>0</v>
      </c>
      <c r="AI61" s="38">
        <f t="shared" si="9"/>
        <v>0</v>
      </c>
      <c r="AJ61" s="38">
        <f t="shared" si="0"/>
        <v>306.46</v>
      </c>
      <c r="AK61" s="84">
        <v>0</v>
      </c>
      <c r="AL61" s="84">
        <v>0</v>
      </c>
      <c r="AM61" s="38">
        <f t="shared" si="10"/>
        <v>0</v>
      </c>
      <c r="AN61" s="40">
        <f t="shared" si="11"/>
        <v>41192.07</v>
      </c>
      <c r="AO61" s="41"/>
      <c r="AQ61" s="42"/>
      <c r="AR61" s="42"/>
    </row>
    <row r="62" spans="1:44" ht="12.75">
      <c r="A62" s="18" t="s">
        <v>115</v>
      </c>
      <c r="B62" s="13" t="s">
        <v>116</v>
      </c>
      <c r="C62" s="36">
        <v>11265.91</v>
      </c>
      <c r="D62" s="37">
        <v>12227.29</v>
      </c>
      <c r="E62" s="37">
        <v>12293.38</v>
      </c>
      <c r="F62" s="38">
        <f t="shared" si="1"/>
        <v>35786.58</v>
      </c>
      <c r="G62" s="37">
        <v>12488.81</v>
      </c>
      <c r="H62" s="37">
        <v>16326.43</v>
      </c>
      <c r="I62" s="37">
        <v>12572.56</v>
      </c>
      <c r="J62" s="38">
        <f t="shared" si="2"/>
        <v>41387.8</v>
      </c>
      <c r="K62" s="37">
        <v>13135.7</v>
      </c>
      <c r="L62" s="37">
        <v>13300.73</v>
      </c>
      <c r="M62" s="37">
        <v>12440.04</v>
      </c>
      <c r="N62" s="38">
        <f t="shared" si="3"/>
        <v>38876.47</v>
      </c>
      <c r="O62" s="37">
        <v>13224.36</v>
      </c>
      <c r="P62" s="37">
        <v>12526.9</v>
      </c>
      <c r="Q62" s="37">
        <v>8852.27</v>
      </c>
      <c r="R62" s="38">
        <f t="shared" si="4"/>
        <v>34603.53</v>
      </c>
      <c r="S62" s="38">
        <f t="shared" si="5"/>
        <v>150654.38</v>
      </c>
      <c r="T62" s="37">
        <v>23.06</v>
      </c>
      <c r="U62" s="37">
        <v>0</v>
      </c>
      <c r="V62" s="37">
        <v>44.13</v>
      </c>
      <c r="W62" s="38">
        <f t="shared" si="6"/>
        <v>67.19</v>
      </c>
      <c r="X62" s="37">
        <v>48.86</v>
      </c>
      <c r="Y62" s="37">
        <v>39.57</v>
      </c>
      <c r="Z62" s="37">
        <v>0</v>
      </c>
      <c r="AA62" s="38">
        <f t="shared" si="7"/>
        <v>88.43</v>
      </c>
      <c r="AB62" s="37">
        <v>184.37</v>
      </c>
      <c r="AC62" s="37">
        <v>613.77</v>
      </c>
      <c r="AD62" s="37">
        <v>671.88</v>
      </c>
      <c r="AE62" s="38">
        <f t="shared" si="8"/>
        <v>1470.02</v>
      </c>
      <c r="AF62" s="37">
        <v>692.6</v>
      </c>
      <c r="AG62" s="37">
        <v>1071.52</v>
      </c>
      <c r="AH62" s="37">
        <v>676.09</v>
      </c>
      <c r="AI62" s="38">
        <f t="shared" si="9"/>
        <v>2440.21</v>
      </c>
      <c r="AJ62" s="38">
        <f t="shared" si="0"/>
        <v>4065.85</v>
      </c>
      <c r="AK62" s="84">
        <v>0</v>
      </c>
      <c r="AL62" s="84">
        <v>0</v>
      </c>
      <c r="AM62" s="38">
        <f t="shared" si="10"/>
        <v>0</v>
      </c>
      <c r="AN62" s="40">
        <f t="shared" si="11"/>
        <v>154720.23</v>
      </c>
      <c r="AO62" s="41"/>
      <c r="AQ62" s="42"/>
      <c r="AR62" s="42"/>
    </row>
    <row r="63" spans="1:44" ht="12.75">
      <c r="A63" s="18" t="s">
        <v>117</v>
      </c>
      <c r="B63" s="13" t="s">
        <v>118</v>
      </c>
      <c r="C63" s="36">
        <v>43384.37</v>
      </c>
      <c r="D63" s="37">
        <v>38770.93</v>
      </c>
      <c r="E63" s="37">
        <v>51917.96</v>
      </c>
      <c r="F63" s="38">
        <f t="shared" si="1"/>
        <v>134073.26</v>
      </c>
      <c r="G63" s="37">
        <v>59206.27</v>
      </c>
      <c r="H63" s="37">
        <v>39726.03</v>
      </c>
      <c r="I63" s="37">
        <v>52803.99</v>
      </c>
      <c r="J63" s="38">
        <f t="shared" si="2"/>
        <v>151736.29</v>
      </c>
      <c r="K63" s="37">
        <v>48839.57</v>
      </c>
      <c r="L63" s="37">
        <v>40251.36</v>
      </c>
      <c r="M63" s="37">
        <v>37233.51</v>
      </c>
      <c r="N63" s="38">
        <f t="shared" si="3"/>
        <v>126324.44</v>
      </c>
      <c r="O63" s="37">
        <v>54719.94</v>
      </c>
      <c r="P63" s="37">
        <v>47275.34</v>
      </c>
      <c r="Q63" s="43">
        <v>47760.21</v>
      </c>
      <c r="R63" s="38">
        <f t="shared" si="4"/>
        <v>149755.49</v>
      </c>
      <c r="S63" s="38">
        <f t="shared" si="5"/>
        <v>561889.48</v>
      </c>
      <c r="T63" s="37">
        <v>496.86</v>
      </c>
      <c r="U63" s="37">
        <v>422.26</v>
      </c>
      <c r="V63" s="37">
        <v>639.03</v>
      </c>
      <c r="W63" s="38">
        <f t="shared" si="6"/>
        <v>1558.15</v>
      </c>
      <c r="X63" s="37">
        <v>462.26</v>
      </c>
      <c r="Y63" s="37">
        <v>472.96999999999997</v>
      </c>
      <c r="Z63" s="37">
        <v>256.69</v>
      </c>
      <c r="AA63" s="38">
        <f t="shared" si="7"/>
        <v>1191.92</v>
      </c>
      <c r="AB63" s="37">
        <v>89.24</v>
      </c>
      <c r="AC63" s="37">
        <v>476.4</v>
      </c>
      <c r="AD63" s="37">
        <v>680.25</v>
      </c>
      <c r="AE63" s="38">
        <f t="shared" si="8"/>
        <v>1245.89</v>
      </c>
      <c r="AF63" s="37">
        <v>687.67</v>
      </c>
      <c r="AG63" s="37">
        <v>576.17</v>
      </c>
      <c r="AH63" s="37">
        <v>718.91</v>
      </c>
      <c r="AI63" s="38">
        <f t="shared" si="9"/>
        <v>1982.75</v>
      </c>
      <c r="AJ63" s="38">
        <f t="shared" si="0"/>
        <v>5978.71</v>
      </c>
      <c r="AK63" s="84">
        <v>0</v>
      </c>
      <c r="AL63" s="84">
        <v>0</v>
      </c>
      <c r="AM63" s="38">
        <f t="shared" si="10"/>
        <v>0</v>
      </c>
      <c r="AN63" s="40">
        <f t="shared" si="11"/>
        <v>567868.19</v>
      </c>
      <c r="AO63" s="41"/>
      <c r="AQ63" s="42"/>
      <c r="AR63" s="42"/>
    </row>
    <row r="64" spans="1:44" ht="12.75">
      <c r="A64" s="18" t="s">
        <v>119</v>
      </c>
      <c r="B64" s="15" t="s">
        <v>120</v>
      </c>
      <c r="C64" s="36">
        <v>11288.91</v>
      </c>
      <c r="D64" s="37">
        <v>9388.93</v>
      </c>
      <c r="E64" s="37">
        <v>11077.4</v>
      </c>
      <c r="F64" s="38">
        <f t="shared" si="1"/>
        <v>31755.24</v>
      </c>
      <c r="G64" s="37">
        <v>10907.48</v>
      </c>
      <c r="H64" s="37">
        <v>9990.14</v>
      </c>
      <c r="I64" s="37">
        <v>8400</v>
      </c>
      <c r="J64" s="38">
        <f t="shared" si="2"/>
        <v>29297.62</v>
      </c>
      <c r="K64" s="37">
        <v>8140.21</v>
      </c>
      <c r="L64" s="37">
        <v>9503.47</v>
      </c>
      <c r="M64" s="37">
        <v>8705.75</v>
      </c>
      <c r="N64" s="38">
        <f t="shared" si="3"/>
        <v>26349.43</v>
      </c>
      <c r="O64" s="37">
        <v>9999.55</v>
      </c>
      <c r="P64" s="37">
        <v>11094.59</v>
      </c>
      <c r="Q64" s="43">
        <v>8553.15</v>
      </c>
      <c r="R64" s="38">
        <f t="shared" si="4"/>
        <v>29647.29</v>
      </c>
      <c r="S64" s="38">
        <f t="shared" si="5"/>
        <v>117049.58</v>
      </c>
      <c r="T64" s="37">
        <v>684.49</v>
      </c>
      <c r="U64" s="37">
        <v>542.54</v>
      </c>
      <c r="V64" s="37">
        <v>365.33</v>
      </c>
      <c r="W64" s="38">
        <f t="shared" si="6"/>
        <v>1592.36</v>
      </c>
      <c r="X64" s="37">
        <v>455.45</v>
      </c>
      <c r="Y64" s="37">
        <v>445.86</v>
      </c>
      <c r="Z64" s="37">
        <v>137.69</v>
      </c>
      <c r="AA64" s="38">
        <f t="shared" si="7"/>
        <v>1039</v>
      </c>
      <c r="AB64" s="37">
        <v>389.32</v>
      </c>
      <c r="AC64" s="37">
        <v>474.41</v>
      </c>
      <c r="AD64" s="37">
        <v>574.38</v>
      </c>
      <c r="AE64" s="38">
        <f t="shared" si="8"/>
        <v>1438.11</v>
      </c>
      <c r="AF64" s="37">
        <v>712.79</v>
      </c>
      <c r="AG64" s="37">
        <v>786.7</v>
      </c>
      <c r="AH64" s="37">
        <v>614.32</v>
      </c>
      <c r="AI64" s="38">
        <f t="shared" si="9"/>
        <v>2113.81</v>
      </c>
      <c r="AJ64" s="38">
        <f t="shared" si="0"/>
        <v>6183.28</v>
      </c>
      <c r="AK64" s="84">
        <v>0</v>
      </c>
      <c r="AL64" s="84">
        <v>0</v>
      </c>
      <c r="AM64" s="38">
        <f t="shared" si="10"/>
        <v>0</v>
      </c>
      <c r="AN64" s="40">
        <f t="shared" si="11"/>
        <v>123232.86</v>
      </c>
      <c r="AO64" s="41"/>
      <c r="AQ64" s="42"/>
      <c r="AR64" s="42"/>
    </row>
    <row r="65" spans="1:44" ht="12.75">
      <c r="A65" s="18" t="s">
        <v>121</v>
      </c>
      <c r="B65" s="15" t="s">
        <v>122</v>
      </c>
      <c r="C65" s="36">
        <v>23537.35</v>
      </c>
      <c r="D65" s="37">
        <v>21480.59</v>
      </c>
      <c r="E65" s="37">
        <v>21035.48</v>
      </c>
      <c r="F65" s="38">
        <f t="shared" si="1"/>
        <v>66053.42</v>
      </c>
      <c r="G65" s="37">
        <v>22624.74</v>
      </c>
      <c r="H65" s="37">
        <v>21212.57</v>
      </c>
      <c r="I65" s="37">
        <v>22424.34</v>
      </c>
      <c r="J65" s="38">
        <f t="shared" si="2"/>
        <v>66261.65</v>
      </c>
      <c r="K65" s="37">
        <v>21221.86</v>
      </c>
      <c r="L65" s="37">
        <v>22968.95</v>
      </c>
      <c r="M65" s="37">
        <v>21347.28</v>
      </c>
      <c r="N65" s="38">
        <f t="shared" si="3"/>
        <v>65538.09</v>
      </c>
      <c r="O65" s="37">
        <v>26340.1</v>
      </c>
      <c r="P65" s="37">
        <v>22723.59</v>
      </c>
      <c r="Q65" s="43">
        <v>22551.34</v>
      </c>
      <c r="R65" s="38">
        <f t="shared" si="4"/>
        <v>71615.03</v>
      </c>
      <c r="S65" s="38">
        <f t="shared" si="5"/>
        <v>269468.19</v>
      </c>
      <c r="T65" s="37">
        <v>1754.7800000000002</v>
      </c>
      <c r="U65" s="37">
        <v>1092.8600000000001</v>
      </c>
      <c r="V65" s="37">
        <v>1352.4</v>
      </c>
      <c r="W65" s="38">
        <f t="shared" si="6"/>
        <v>4200.04</v>
      </c>
      <c r="X65" s="37">
        <v>1193.31</v>
      </c>
      <c r="Y65" s="37">
        <v>1274.02</v>
      </c>
      <c r="Z65" s="37">
        <v>1058.93</v>
      </c>
      <c r="AA65" s="38">
        <f t="shared" si="7"/>
        <v>3526.26</v>
      </c>
      <c r="AB65" s="37">
        <v>981.6499999999999</v>
      </c>
      <c r="AC65" s="37">
        <v>1398.7</v>
      </c>
      <c r="AD65" s="37">
        <v>1156.31</v>
      </c>
      <c r="AE65" s="38">
        <f t="shared" si="8"/>
        <v>3536.66</v>
      </c>
      <c r="AF65" s="37">
        <v>1611.67</v>
      </c>
      <c r="AG65" s="37">
        <v>1512.44</v>
      </c>
      <c r="AH65" s="37">
        <v>1684.9099999999999</v>
      </c>
      <c r="AI65" s="38">
        <f t="shared" si="9"/>
        <v>4809.02</v>
      </c>
      <c r="AJ65" s="38">
        <f t="shared" si="0"/>
        <v>16071.98</v>
      </c>
      <c r="AK65" s="84">
        <v>0</v>
      </c>
      <c r="AL65" s="84">
        <v>0</v>
      </c>
      <c r="AM65" s="38">
        <f t="shared" si="10"/>
        <v>0</v>
      </c>
      <c r="AN65" s="40">
        <f t="shared" si="11"/>
        <v>285540.17</v>
      </c>
      <c r="AO65" s="41"/>
      <c r="AQ65" s="42"/>
      <c r="AR65" s="42"/>
    </row>
    <row r="66" spans="1:44" ht="12.75">
      <c r="A66" s="18" t="s">
        <v>123</v>
      </c>
      <c r="B66" s="15" t="s">
        <v>124</v>
      </c>
      <c r="C66" s="36">
        <v>15279.14</v>
      </c>
      <c r="D66" s="37">
        <v>13217.69</v>
      </c>
      <c r="E66" s="37">
        <v>17176.58</v>
      </c>
      <c r="F66" s="38">
        <f t="shared" si="1"/>
        <v>45673.41</v>
      </c>
      <c r="G66" s="37">
        <v>13861.31</v>
      </c>
      <c r="H66" s="37">
        <v>15603.09</v>
      </c>
      <c r="I66" s="37">
        <v>12960.44</v>
      </c>
      <c r="J66" s="38">
        <f t="shared" si="2"/>
        <v>42424.84</v>
      </c>
      <c r="K66" s="37">
        <v>13506.18</v>
      </c>
      <c r="L66" s="37">
        <v>11298.99</v>
      </c>
      <c r="M66" s="37">
        <v>13433.63</v>
      </c>
      <c r="N66" s="38">
        <f t="shared" si="3"/>
        <v>38238.8</v>
      </c>
      <c r="O66" s="37">
        <v>16810.46</v>
      </c>
      <c r="P66" s="37">
        <v>16602.84</v>
      </c>
      <c r="Q66" s="43">
        <v>10633.41</v>
      </c>
      <c r="R66" s="38">
        <f t="shared" si="4"/>
        <v>44046.71</v>
      </c>
      <c r="S66" s="38">
        <f t="shared" si="5"/>
        <v>170383.76</v>
      </c>
      <c r="T66" s="37">
        <v>780.16</v>
      </c>
      <c r="U66" s="37">
        <v>1115.12</v>
      </c>
      <c r="V66" s="37">
        <v>1156.42</v>
      </c>
      <c r="W66" s="38">
        <f t="shared" si="6"/>
        <v>3051.7</v>
      </c>
      <c r="X66" s="37">
        <v>933.67</v>
      </c>
      <c r="Y66" s="37">
        <v>894.74</v>
      </c>
      <c r="Z66" s="37">
        <v>1009.24</v>
      </c>
      <c r="AA66" s="38">
        <f t="shared" si="7"/>
        <v>2837.65</v>
      </c>
      <c r="AB66" s="37">
        <v>973.6299999999999</v>
      </c>
      <c r="AC66" s="37">
        <v>989.28</v>
      </c>
      <c r="AD66" s="37">
        <v>786.58</v>
      </c>
      <c r="AE66" s="38">
        <f t="shared" si="8"/>
        <v>2749.49</v>
      </c>
      <c r="AF66" s="37">
        <v>1450.53</v>
      </c>
      <c r="AG66" s="37">
        <v>1379.82</v>
      </c>
      <c r="AH66" s="37">
        <v>1135.74</v>
      </c>
      <c r="AI66" s="38">
        <f t="shared" si="9"/>
        <v>3966.09</v>
      </c>
      <c r="AJ66" s="38">
        <f t="shared" si="0"/>
        <v>12604.93</v>
      </c>
      <c r="AK66" s="84">
        <v>0</v>
      </c>
      <c r="AL66" s="84">
        <v>0</v>
      </c>
      <c r="AM66" s="38">
        <f t="shared" si="10"/>
        <v>0</v>
      </c>
      <c r="AN66" s="40">
        <f t="shared" si="11"/>
        <v>182988.69</v>
      </c>
      <c r="AO66" s="41"/>
      <c r="AQ66" s="42"/>
      <c r="AR66" s="42"/>
    </row>
    <row r="67" spans="1:44" ht="12.75">
      <c r="A67" s="18" t="s">
        <v>125</v>
      </c>
      <c r="B67" s="15" t="s">
        <v>126</v>
      </c>
      <c r="C67" s="36">
        <v>27345.44</v>
      </c>
      <c r="D67" s="37">
        <v>23352.56</v>
      </c>
      <c r="E67" s="37">
        <v>25591.72</v>
      </c>
      <c r="F67" s="38">
        <f t="shared" si="1"/>
        <v>76289.72</v>
      </c>
      <c r="G67" s="37">
        <v>26628.19</v>
      </c>
      <c r="H67" s="37">
        <v>19201.62</v>
      </c>
      <c r="I67" s="37">
        <v>24175.21</v>
      </c>
      <c r="J67" s="38">
        <f t="shared" si="2"/>
        <v>70005.02</v>
      </c>
      <c r="K67" s="37">
        <v>20689.83</v>
      </c>
      <c r="L67" s="37">
        <v>20417.23</v>
      </c>
      <c r="M67" s="37">
        <v>12906.63</v>
      </c>
      <c r="N67" s="38">
        <f t="shared" si="3"/>
        <v>54013.69</v>
      </c>
      <c r="O67" s="37">
        <v>10129.71</v>
      </c>
      <c r="P67" s="37">
        <v>12296.36</v>
      </c>
      <c r="Q67" s="43">
        <v>9558.76</v>
      </c>
      <c r="R67" s="38">
        <f t="shared" si="4"/>
        <v>31984.83</v>
      </c>
      <c r="S67" s="38">
        <f t="shared" si="5"/>
        <v>232293.26</v>
      </c>
      <c r="T67" s="37">
        <v>757.96</v>
      </c>
      <c r="U67" s="37">
        <v>246.61</v>
      </c>
      <c r="V67" s="37">
        <v>370.63</v>
      </c>
      <c r="W67" s="38">
        <f t="shared" si="6"/>
        <v>1375.2</v>
      </c>
      <c r="X67" s="37">
        <v>514.77</v>
      </c>
      <c r="Y67" s="37">
        <v>372.39000000000004</v>
      </c>
      <c r="Z67" s="37">
        <v>349.02000000000004</v>
      </c>
      <c r="AA67" s="38">
        <f t="shared" si="7"/>
        <v>1236.18</v>
      </c>
      <c r="AB67" s="37">
        <v>418.76</v>
      </c>
      <c r="AC67" s="37">
        <v>709.81</v>
      </c>
      <c r="AD67" s="37">
        <v>610.71</v>
      </c>
      <c r="AE67" s="38">
        <f t="shared" si="8"/>
        <v>1739.28</v>
      </c>
      <c r="AF67" s="37">
        <v>234.71</v>
      </c>
      <c r="AG67" s="37">
        <v>843.54</v>
      </c>
      <c r="AH67" s="37">
        <v>405.59</v>
      </c>
      <c r="AI67" s="38">
        <f t="shared" si="9"/>
        <v>1483.84</v>
      </c>
      <c r="AJ67" s="38">
        <f t="shared" si="0"/>
        <v>5834.5</v>
      </c>
      <c r="AK67" s="84">
        <v>0</v>
      </c>
      <c r="AL67" s="84">
        <v>0</v>
      </c>
      <c r="AM67" s="38">
        <f t="shared" si="10"/>
        <v>0</v>
      </c>
      <c r="AN67" s="40">
        <f t="shared" si="11"/>
        <v>238127.76</v>
      </c>
      <c r="AO67" s="41"/>
      <c r="AQ67" s="42"/>
      <c r="AR67" s="42"/>
    </row>
    <row r="68" spans="1:44" s="75" customFormat="1" ht="12.75">
      <c r="A68" s="67" t="s">
        <v>127</v>
      </c>
      <c r="B68" s="68" t="s">
        <v>128</v>
      </c>
      <c r="C68" s="69">
        <v>6141.38</v>
      </c>
      <c r="D68" s="70">
        <v>6044.73</v>
      </c>
      <c r="E68" s="70">
        <v>6365.96</v>
      </c>
      <c r="F68" s="71">
        <f t="shared" si="1"/>
        <v>18552.07</v>
      </c>
      <c r="G68" s="70">
        <v>6136.44</v>
      </c>
      <c r="H68" s="70">
        <v>5530.61</v>
      </c>
      <c r="I68" s="70">
        <v>4500.25</v>
      </c>
      <c r="J68" s="71">
        <f t="shared" si="2"/>
        <v>16167.3</v>
      </c>
      <c r="K68" s="70">
        <v>5928.36</v>
      </c>
      <c r="L68" s="70">
        <v>0</v>
      </c>
      <c r="M68" s="70">
        <v>0</v>
      </c>
      <c r="N68" s="71">
        <f t="shared" si="3"/>
        <v>5928.36</v>
      </c>
      <c r="O68" s="70">
        <v>0</v>
      </c>
      <c r="P68" s="70">
        <v>0</v>
      </c>
      <c r="Q68" s="72">
        <v>0</v>
      </c>
      <c r="R68" s="71">
        <f t="shared" si="4"/>
        <v>0</v>
      </c>
      <c r="S68" s="71">
        <f t="shared" si="5"/>
        <v>40647.73</v>
      </c>
      <c r="T68" s="70">
        <v>112.48</v>
      </c>
      <c r="U68" s="70">
        <v>157.09</v>
      </c>
      <c r="V68" s="70">
        <v>203.18</v>
      </c>
      <c r="W68" s="71">
        <f t="shared" si="6"/>
        <v>472.75</v>
      </c>
      <c r="X68" s="70">
        <v>92.27</v>
      </c>
      <c r="Y68" s="70">
        <v>250.01</v>
      </c>
      <c r="Z68" s="70">
        <v>40.27</v>
      </c>
      <c r="AA68" s="71">
        <f t="shared" si="7"/>
        <v>382.55</v>
      </c>
      <c r="AB68" s="70">
        <v>104.65</v>
      </c>
      <c r="AC68" s="70">
        <v>0</v>
      </c>
      <c r="AD68" s="70">
        <v>0</v>
      </c>
      <c r="AE68" s="71">
        <f t="shared" si="8"/>
        <v>104.65</v>
      </c>
      <c r="AF68" s="70">
        <v>0</v>
      </c>
      <c r="AG68" s="70">
        <v>0</v>
      </c>
      <c r="AH68" s="70">
        <v>0</v>
      </c>
      <c r="AI68" s="71">
        <f t="shared" si="9"/>
        <v>0</v>
      </c>
      <c r="AJ68" s="71">
        <f t="shared" si="0"/>
        <v>959.95</v>
      </c>
      <c r="AK68" s="86">
        <v>0</v>
      </c>
      <c r="AL68" s="86">
        <v>0</v>
      </c>
      <c r="AM68" s="71">
        <f t="shared" si="10"/>
        <v>0</v>
      </c>
      <c r="AN68" s="73">
        <f t="shared" si="11"/>
        <v>41607.68</v>
      </c>
      <c r="AO68" s="74"/>
      <c r="AQ68" s="76"/>
      <c r="AR68" s="76"/>
    </row>
    <row r="69" spans="1:44" ht="12.75">
      <c r="A69" s="18" t="s">
        <v>129</v>
      </c>
      <c r="B69" s="15" t="s">
        <v>130</v>
      </c>
      <c r="C69" s="36">
        <v>42698.86</v>
      </c>
      <c r="D69" s="37">
        <v>43294.05</v>
      </c>
      <c r="E69" s="37">
        <v>39845.02</v>
      </c>
      <c r="F69" s="38">
        <f t="shared" si="1"/>
        <v>125837.93</v>
      </c>
      <c r="G69" s="37">
        <v>44731.8</v>
      </c>
      <c r="H69" s="37">
        <v>43452.03</v>
      </c>
      <c r="I69" s="37">
        <v>39565.38</v>
      </c>
      <c r="J69" s="38">
        <f t="shared" si="2"/>
        <v>127749.21</v>
      </c>
      <c r="K69" s="37">
        <v>40299.62</v>
      </c>
      <c r="L69" s="37">
        <v>45559.08</v>
      </c>
      <c r="M69" s="37">
        <v>40288.62</v>
      </c>
      <c r="N69" s="38">
        <f t="shared" si="3"/>
        <v>126147.32</v>
      </c>
      <c r="O69" s="37">
        <v>47722.23</v>
      </c>
      <c r="P69" s="37">
        <v>49529.78</v>
      </c>
      <c r="Q69" s="43">
        <v>44929.14</v>
      </c>
      <c r="R69" s="38">
        <f t="shared" si="4"/>
        <v>142181.15</v>
      </c>
      <c r="S69" s="38">
        <f t="shared" si="5"/>
        <v>521915.61</v>
      </c>
      <c r="T69" s="37">
        <v>3560.72</v>
      </c>
      <c r="U69" s="37">
        <v>2726.6</v>
      </c>
      <c r="V69" s="37">
        <v>2753.6</v>
      </c>
      <c r="W69" s="38">
        <f t="shared" si="6"/>
        <v>9040.92</v>
      </c>
      <c r="X69" s="37">
        <v>2765.05</v>
      </c>
      <c r="Y69" s="37">
        <v>2689.85</v>
      </c>
      <c r="Z69" s="37">
        <v>2029.06</v>
      </c>
      <c r="AA69" s="38">
        <f t="shared" si="7"/>
        <v>7483.96</v>
      </c>
      <c r="AB69" s="37">
        <v>2299.58</v>
      </c>
      <c r="AC69" s="37">
        <v>3048.74</v>
      </c>
      <c r="AD69" s="37">
        <v>3021.87</v>
      </c>
      <c r="AE69" s="38">
        <f t="shared" si="8"/>
        <v>8370.19</v>
      </c>
      <c r="AF69" s="37">
        <v>3505.84</v>
      </c>
      <c r="AG69" s="37">
        <v>2920.79</v>
      </c>
      <c r="AH69" s="37">
        <v>2859.01</v>
      </c>
      <c r="AI69" s="38">
        <f t="shared" si="9"/>
        <v>9285.64</v>
      </c>
      <c r="AJ69" s="38">
        <f t="shared" si="0"/>
        <v>34180.71</v>
      </c>
      <c r="AK69" s="84">
        <v>0</v>
      </c>
      <c r="AL69" s="84">
        <v>0</v>
      </c>
      <c r="AM69" s="38">
        <f t="shared" si="10"/>
        <v>0</v>
      </c>
      <c r="AN69" s="40">
        <f t="shared" si="11"/>
        <v>556096.32</v>
      </c>
      <c r="AO69" s="41"/>
      <c r="AQ69" s="42"/>
      <c r="AR69" s="42"/>
    </row>
    <row r="70" spans="1:44" ht="12.75">
      <c r="A70" s="18" t="s">
        <v>131</v>
      </c>
      <c r="B70" s="15" t="s">
        <v>132</v>
      </c>
      <c r="C70" s="36">
        <v>9134.88</v>
      </c>
      <c r="D70" s="37">
        <v>7434.34</v>
      </c>
      <c r="E70" s="37">
        <v>11872.26</v>
      </c>
      <c r="F70" s="38">
        <f t="shared" si="1"/>
        <v>28441.48</v>
      </c>
      <c r="G70" s="37">
        <v>11245.46</v>
      </c>
      <c r="H70" s="37">
        <v>18170.79</v>
      </c>
      <c r="I70" s="37">
        <v>17992.32</v>
      </c>
      <c r="J70" s="38">
        <f t="shared" si="2"/>
        <v>47408.57</v>
      </c>
      <c r="K70" s="37">
        <v>19680.17</v>
      </c>
      <c r="L70" s="37">
        <v>20751.66</v>
      </c>
      <c r="M70" s="37">
        <v>13818.5</v>
      </c>
      <c r="N70" s="38">
        <f t="shared" si="3"/>
        <v>54250.33</v>
      </c>
      <c r="O70" s="37">
        <v>18799.08</v>
      </c>
      <c r="P70" s="37">
        <v>20367.43</v>
      </c>
      <c r="Q70" s="43">
        <v>16977.56</v>
      </c>
      <c r="R70" s="38">
        <f t="shared" si="4"/>
        <v>56144.07</v>
      </c>
      <c r="S70" s="38">
        <f t="shared" si="5"/>
        <v>186244.45</v>
      </c>
      <c r="T70" s="37">
        <v>24.58</v>
      </c>
      <c r="U70" s="37">
        <v>15.89</v>
      </c>
      <c r="V70" s="37">
        <v>44.47</v>
      </c>
      <c r="W70" s="38">
        <f t="shared" si="6"/>
        <v>84.94</v>
      </c>
      <c r="X70" s="37">
        <v>111.98</v>
      </c>
      <c r="Y70" s="37">
        <v>8.81</v>
      </c>
      <c r="Z70" s="37">
        <v>74.4</v>
      </c>
      <c r="AA70" s="38">
        <f t="shared" si="7"/>
        <v>195.19</v>
      </c>
      <c r="AB70" s="37">
        <v>50.59</v>
      </c>
      <c r="AC70" s="37">
        <v>178.19</v>
      </c>
      <c r="AD70" s="37">
        <v>31.76</v>
      </c>
      <c r="AE70" s="38">
        <f t="shared" si="8"/>
        <v>260.54</v>
      </c>
      <c r="AF70" s="37">
        <v>125.89</v>
      </c>
      <c r="AG70" s="37">
        <v>44.73</v>
      </c>
      <c r="AH70" s="37">
        <v>87.1</v>
      </c>
      <c r="AI70" s="38">
        <f t="shared" si="9"/>
        <v>257.72</v>
      </c>
      <c r="AJ70" s="38">
        <f aca="true" t="shared" si="12" ref="AJ70:AJ89">ROUND(W70+AA70+AE70+AI70,2)</f>
        <v>798.39</v>
      </c>
      <c r="AK70" s="84">
        <v>0</v>
      </c>
      <c r="AL70" s="84">
        <v>0</v>
      </c>
      <c r="AM70" s="38">
        <f t="shared" si="10"/>
        <v>0</v>
      </c>
      <c r="AN70" s="40">
        <f t="shared" si="11"/>
        <v>187042.84</v>
      </c>
      <c r="AO70" s="41"/>
      <c r="AQ70" s="42"/>
      <c r="AR70" s="42"/>
    </row>
    <row r="71" spans="1:44" ht="12.75">
      <c r="A71" s="18" t="s">
        <v>133</v>
      </c>
      <c r="B71" s="15" t="s">
        <v>134</v>
      </c>
      <c r="C71" s="36">
        <v>14296.14</v>
      </c>
      <c r="D71" s="37">
        <v>12083.26</v>
      </c>
      <c r="E71" s="37">
        <v>12304.37</v>
      </c>
      <c r="F71" s="38">
        <f aca="true" t="shared" si="13" ref="F71:F89">ROUND(C71+D71+E71,2)</f>
        <v>38683.77</v>
      </c>
      <c r="G71" s="37">
        <v>14619.68</v>
      </c>
      <c r="H71" s="37">
        <v>14961.05</v>
      </c>
      <c r="I71" s="37">
        <v>14924.21</v>
      </c>
      <c r="J71" s="38">
        <f aca="true" t="shared" si="14" ref="J71:J85">ROUND(G71+H71+I71,2)</f>
        <v>44504.94</v>
      </c>
      <c r="K71" s="37">
        <v>13599.83</v>
      </c>
      <c r="L71" s="37">
        <v>12789.06</v>
      </c>
      <c r="M71" s="37">
        <v>13687.27</v>
      </c>
      <c r="N71" s="38">
        <f aca="true" t="shared" si="15" ref="N71:N89">ROUND(K71+L71+M71,2)</f>
        <v>40076.16</v>
      </c>
      <c r="O71" s="37">
        <v>13392.32</v>
      </c>
      <c r="P71" s="37">
        <v>15587.77</v>
      </c>
      <c r="Q71" s="43">
        <v>12801.72</v>
      </c>
      <c r="R71" s="38">
        <f aca="true" t="shared" si="16" ref="R71:R87">ROUND(O71+P71+Q71,2)</f>
        <v>41781.81</v>
      </c>
      <c r="S71" s="38">
        <f>ROUND(F71+J71+N71+R71,2)</f>
        <v>165046.68</v>
      </c>
      <c r="T71" s="37">
        <v>20.78</v>
      </c>
      <c r="U71" s="37">
        <v>203.57</v>
      </c>
      <c r="V71" s="37">
        <v>20.78</v>
      </c>
      <c r="W71" s="38">
        <f aca="true" t="shared" si="17" ref="W71:W85">ROUND(T71+U71+V71,2)</f>
        <v>245.13</v>
      </c>
      <c r="X71" s="37">
        <v>91.61</v>
      </c>
      <c r="Y71" s="37">
        <v>113.69</v>
      </c>
      <c r="Z71" s="37">
        <v>20.78</v>
      </c>
      <c r="AA71" s="38">
        <f aca="true" t="shared" si="18" ref="AA71:AA85">ROUND(X71+Y71+Z71,2)</f>
        <v>226.08</v>
      </c>
      <c r="AB71" s="37">
        <v>541.21</v>
      </c>
      <c r="AC71" s="37">
        <v>665.87</v>
      </c>
      <c r="AD71" s="37">
        <v>844.73</v>
      </c>
      <c r="AE71" s="38">
        <f aca="true" t="shared" si="19" ref="AE71:AE87">ROUND(AB71+AC71+AD71,2)</f>
        <v>2051.81</v>
      </c>
      <c r="AF71" s="37">
        <v>806.74</v>
      </c>
      <c r="AG71" s="37">
        <v>984.08</v>
      </c>
      <c r="AH71" s="37">
        <v>918.49</v>
      </c>
      <c r="AI71" s="38">
        <f aca="true" t="shared" si="20" ref="AI71:AI87">ROUND(AF71+AG71+AH71,2)</f>
        <v>2709.31</v>
      </c>
      <c r="AJ71" s="38">
        <f t="shared" si="12"/>
        <v>5232.33</v>
      </c>
      <c r="AK71" s="84">
        <v>0</v>
      </c>
      <c r="AL71" s="84">
        <v>0</v>
      </c>
      <c r="AM71" s="38">
        <f aca="true" t="shared" si="21" ref="AM71:AM89">ROUND(AK71+AL71,2)</f>
        <v>0</v>
      </c>
      <c r="AN71" s="40">
        <f aca="true" t="shared" si="22" ref="AN71:AN89">ROUND(S71+AJ71+AM71,2)</f>
        <v>170279.01</v>
      </c>
      <c r="AO71" s="41"/>
      <c r="AQ71" s="42"/>
      <c r="AR71" s="42"/>
    </row>
    <row r="72" spans="1:44" s="45" customFormat="1" ht="12.75">
      <c r="A72" s="18" t="s">
        <v>135</v>
      </c>
      <c r="B72" s="15" t="s">
        <v>136</v>
      </c>
      <c r="C72" s="36">
        <v>18157.62</v>
      </c>
      <c r="D72" s="37">
        <v>21944.83</v>
      </c>
      <c r="E72" s="37">
        <v>19688.61</v>
      </c>
      <c r="F72" s="38">
        <f t="shared" si="13"/>
        <v>59791.06</v>
      </c>
      <c r="G72" s="37">
        <v>21873.74</v>
      </c>
      <c r="H72" s="37">
        <v>21972.16</v>
      </c>
      <c r="I72" s="37">
        <v>20571.09</v>
      </c>
      <c r="J72" s="38">
        <f t="shared" si="14"/>
        <v>64416.99</v>
      </c>
      <c r="K72" s="37">
        <v>19573.58</v>
      </c>
      <c r="L72" s="37">
        <v>26050.88</v>
      </c>
      <c r="M72" s="37">
        <v>21897.47</v>
      </c>
      <c r="N72" s="38">
        <f t="shared" si="15"/>
        <v>67521.93</v>
      </c>
      <c r="O72" s="37">
        <v>21744.96</v>
      </c>
      <c r="P72" s="37">
        <v>21638.74</v>
      </c>
      <c r="Q72" s="43">
        <v>24404.71</v>
      </c>
      <c r="R72" s="38">
        <f t="shared" si="16"/>
        <v>67788.41</v>
      </c>
      <c r="S72" s="38">
        <f aca="true" t="shared" si="23" ref="S72:S87">ROUND(F72+J72+N72+R72,2)</f>
        <v>259518.39</v>
      </c>
      <c r="T72" s="37">
        <v>219.96</v>
      </c>
      <c r="U72" s="37">
        <v>188.17</v>
      </c>
      <c r="V72" s="37">
        <v>59.04</v>
      </c>
      <c r="W72" s="38">
        <f t="shared" si="17"/>
        <v>467.17</v>
      </c>
      <c r="X72" s="37">
        <v>115</v>
      </c>
      <c r="Y72" s="37">
        <v>259.4</v>
      </c>
      <c r="Z72" s="37">
        <v>0</v>
      </c>
      <c r="AA72" s="38">
        <f t="shared" si="18"/>
        <v>374.4</v>
      </c>
      <c r="AB72" s="37">
        <v>48.61</v>
      </c>
      <c r="AC72" s="37">
        <v>265.07</v>
      </c>
      <c r="AD72" s="37">
        <v>55.84</v>
      </c>
      <c r="AE72" s="38">
        <f t="shared" si="19"/>
        <v>369.52</v>
      </c>
      <c r="AF72" s="37">
        <v>221.66</v>
      </c>
      <c r="AG72" s="37">
        <v>255.4</v>
      </c>
      <c r="AH72" s="37">
        <v>212.48</v>
      </c>
      <c r="AI72" s="38">
        <f t="shared" si="20"/>
        <v>689.54</v>
      </c>
      <c r="AJ72" s="38">
        <f t="shared" si="12"/>
        <v>1900.63</v>
      </c>
      <c r="AK72" s="84">
        <v>0</v>
      </c>
      <c r="AL72" s="84">
        <v>0</v>
      </c>
      <c r="AM72" s="38">
        <f t="shared" si="21"/>
        <v>0</v>
      </c>
      <c r="AN72" s="40">
        <f t="shared" si="22"/>
        <v>261419.02</v>
      </c>
      <c r="AO72" s="44"/>
      <c r="AQ72" s="46"/>
      <c r="AR72" s="46"/>
    </row>
    <row r="73" spans="1:44" s="45" customFormat="1" ht="12.75">
      <c r="A73" s="18" t="s">
        <v>137</v>
      </c>
      <c r="B73" s="16" t="s">
        <v>138</v>
      </c>
      <c r="C73" s="36">
        <v>23408.97</v>
      </c>
      <c r="D73" s="37">
        <v>22894.63</v>
      </c>
      <c r="E73" s="37">
        <v>23007.88</v>
      </c>
      <c r="F73" s="38">
        <f t="shared" si="13"/>
        <v>69311.48</v>
      </c>
      <c r="G73" s="37">
        <v>23815.94</v>
      </c>
      <c r="H73" s="37">
        <v>27351.17</v>
      </c>
      <c r="I73" s="37">
        <v>24718.43</v>
      </c>
      <c r="J73" s="38">
        <f t="shared" si="14"/>
        <v>75885.54</v>
      </c>
      <c r="K73" s="37">
        <v>21971.08</v>
      </c>
      <c r="L73" s="37">
        <v>22916.39</v>
      </c>
      <c r="M73" s="37">
        <v>24064.37</v>
      </c>
      <c r="N73" s="38">
        <f t="shared" si="15"/>
        <v>68951.84</v>
      </c>
      <c r="O73" s="37">
        <v>29156.03</v>
      </c>
      <c r="P73" s="37">
        <v>26047.05</v>
      </c>
      <c r="Q73" s="43">
        <v>24745.43</v>
      </c>
      <c r="R73" s="38">
        <f t="shared" si="16"/>
        <v>79948.51</v>
      </c>
      <c r="S73" s="38">
        <f t="shared" si="23"/>
        <v>294097.37</v>
      </c>
      <c r="T73" s="37">
        <v>174.09</v>
      </c>
      <c r="U73" s="37">
        <v>224.70999999999998</v>
      </c>
      <c r="V73" s="37">
        <v>164.23</v>
      </c>
      <c r="W73" s="38">
        <f t="shared" si="17"/>
        <v>563.03</v>
      </c>
      <c r="X73" s="37">
        <v>158.54</v>
      </c>
      <c r="Y73" s="37">
        <v>282.53</v>
      </c>
      <c r="Z73" s="37">
        <v>172.95</v>
      </c>
      <c r="AA73" s="38">
        <f t="shared" si="18"/>
        <v>614.02</v>
      </c>
      <c r="AB73" s="37">
        <v>384.72</v>
      </c>
      <c r="AC73" s="37">
        <v>878.26</v>
      </c>
      <c r="AD73" s="37">
        <v>309.37</v>
      </c>
      <c r="AE73" s="38">
        <f t="shared" si="19"/>
        <v>1572.35</v>
      </c>
      <c r="AF73" s="37">
        <v>943.1</v>
      </c>
      <c r="AG73" s="37">
        <v>759.6899999999999</v>
      </c>
      <c r="AH73" s="37">
        <v>820.4399999999999</v>
      </c>
      <c r="AI73" s="38">
        <f t="shared" si="20"/>
        <v>2523.23</v>
      </c>
      <c r="AJ73" s="38">
        <f t="shared" si="12"/>
        <v>5272.63</v>
      </c>
      <c r="AK73" s="84">
        <v>0</v>
      </c>
      <c r="AL73" s="84">
        <v>0</v>
      </c>
      <c r="AM73" s="38">
        <f t="shared" si="21"/>
        <v>0</v>
      </c>
      <c r="AN73" s="40">
        <f t="shared" si="22"/>
        <v>299370</v>
      </c>
      <c r="AO73" s="44"/>
      <c r="AQ73" s="46"/>
      <c r="AR73" s="46"/>
    </row>
    <row r="74" spans="1:44" ht="12.75">
      <c r="A74" s="18" t="s">
        <v>139</v>
      </c>
      <c r="B74" s="16" t="s">
        <v>140</v>
      </c>
      <c r="C74" s="36">
        <v>24660.16</v>
      </c>
      <c r="D74" s="37">
        <v>22545.1</v>
      </c>
      <c r="E74" s="37">
        <v>23847.89</v>
      </c>
      <c r="F74" s="38">
        <f t="shared" si="13"/>
        <v>71053.15</v>
      </c>
      <c r="G74" s="37">
        <v>24380.42</v>
      </c>
      <c r="H74" s="37">
        <v>28975.49</v>
      </c>
      <c r="I74" s="37">
        <v>25514.83</v>
      </c>
      <c r="J74" s="38">
        <f t="shared" si="14"/>
        <v>78870.74</v>
      </c>
      <c r="K74" s="37">
        <v>30408.47</v>
      </c>
      <c r="L74" s="37">
        <v>29439.19</v>
      </c>
      <c r="M74" s="37">
        <v>31027.83</v>
      </c>
      <c r="N74" s="38">
        <f t="shared" si="15"/>
        <v>90875.49</v>
      </c>
      <c r="O74" s="37">
        <v>30533.14</v>
      </c>
      <c r="P74" s="37">
        <v>34464.65</v>
      </c>
      <c r="Q74" s="43">
        <v>36789.92</v>
      </c>
      <c r="R74" s="38">
        <f t="shared" si="16"/>
        <v>101787.71</v>
      </c>
      <c r="S74" s="38">
        <f t="shared" si="23"/>
        <v>342587.09</v>
      </c>
      <c r="T74" s="37">
        <v>120.9</v>
      </c>
      <c r="U74" s="37">
        <v>5.05</v>
      </c>
      <c r="V74" s="37">
        <v>93.4</v>
      </c>
      <c r="W74" s="38">
        <f t="shared" si="17"/>
        <v>219.35</v>
      </c>
      <c r="X74" s="37">
        <v>0</v>
      </c>
      <c r="Y74" s="37">
        <v>112.85</v>
      </c>
      <c r="Z74" s="37">
        <v>0</v>
      </c>
      <c r="AA74" s="38">
        <f t="shared" si="18"/>
        <v>112.85</v>
      </c>
      <c r="AB74" s="37">
        <v>110.06</v>
      </c>
      <c r="AC74" s="37">
        <v>144.37</v>
      </c>
      <c r="AD74" s="37">
        <v>263.12</v>
      </c>
      <c r="AE74" s="38">
        <f t="shared" si="19"/>
        <v>517.55</v>
      </c>
      <c r="AF74" s="37">
        <v>368.01</v>
      </c>
      <c r="AG74" s="37">
        <v>444.05</v>
      </c>
      <c r="AH74" s="37">
        <v>177.89</v>
      </c>
      <c r="AI74" s="38">
        <f t="shared" si="20"/>
        <v>989.95</v>
      </c>
      <c r="AJ74" s="38">
        <f t="shared" si="12"/>
        <v>1839.7</v>
      </c>
      <c r="AK74" s="84">
        <v>0</v>
      </c>
      <c r="AL74" s="84">
        <v>0</v>
      </c>
      <c r="AM74" s="38">
        <f t="shared" si="21"/>
        <v>0</v>
      </c>
      <c r="AN74" s="40">
        <f t="shared" si="22"/>
        <v>344426.79</v>
      </c>
      <c r="AO74" s="41"/>
      <c r="AQ74" s="42"/>
      <c r="AR74" s="42"/>
    </row>
    <row r="75" spans="1:44" s="45" customFormat="1" ht="24">
      <c r="A75" s="18" t="s">
        <v>141</v>
      </c>
      <c r="B75" s="16" t="s">
        <v>142</v>
      </c>
      <c r="C75" s="36">
        <v>35094.01</v>
      </c>
      <c r="D75" s="37">
        <v>41468.91</v>
      </c>
      <c r="E75" s="37">
        <v>42149.83</v>
      </c>
      <c r="F75" s="38">
        <f t="shared" si="13"/>
        <v>118712.75</v>
      </c>
      <c r="G75" s="37">
        <v>47940.48</v>
      </c>
      <c r="H75" s="37">
        <v>40445.85</v>
      </c>
      <c r="I75" s="37">
        <v>47431.26</v>
      </c>
      <c r="J75" s="38">
        <f t="shared" si="14"/>
        <v>135817.59</v>
      </c>
      <c r="K75" s="37">
        <v>43465.87</v>
      </c>
      <c r="L75" s="37">
        <v>42160.25</v>
      </c>
      <c r="M75" s="37">
        <v>41262.16</v>
      </c>
      <c r="N75" s="38">
        <f t="shared" si="15"/>
        <v>126888.28</v>
      </c>
      <c r="O75" s="37">
        <v>48663.66</v>
      </c>
      <c r="P75" s="37">
        <v>42621.68</v>
      </c>
      <c r="Q75" s="43">
        <v>53676.61</v>
      </c>
      <c r="R75" s="38">
        <f t="shared" si="16"/>
        <v>144961.95</v>
      </c>
      <c r="S75" s="38">
        <f t="shared" si="23"/>
        <v>526380.57</v>
      </c>
      <c r="T75" s="37">
        <v>181.48000000000002</v>
      </c>
      <c r="U75" s="37">
        <v>237.94</v>
      </c>
      <c r="V75" s="37">
        <v>360.89</v>
      </c>
      <c r="W75" s="38">
        <f t="shared" si="17"/>
        <v>780.31</v>
      </c>
      <c r="X75" s="37">
        <v>135.2</v>
      </c>
      <c r="Y75" s="37">
        <v>298.74</v>
      </c>
      <c r="Z75" s="37">
        <v>60.26</v>
      </c>
      <c r="AA75" s="38">
        <f t="shared" si="18"/>
        <v>494.2</v>
      </c>
      <c r="AB75" s="37">
        <v>0</v>
      </c>
      <c r="AC75" s="37">
        <v>222.57</v>
      </c>
      <c r="AD75" s="37">
        <v>160.23</v>
      </c>
      <c r="AE75" s="38">
        <f t="shared" si="19"/>
        <v>382.8</v>
      </c>
      <c r="AF75" s="37">
        <v>207.37</v>
      </c>
      <c r="AG75" s="37">
        <v>414.41</v>
      </c>
      <c r="AH75" s="37">
        <v>449.69000000000005</v>
      </c>
      <c r="AI75" s="38">
        <f t="shared" si="20"/>
        <v>1071.47</v>
      </c>
      <c r="AJ75" s="38">
        <f t="shared" si="12"/>
        <v>2728.78</v>
      </c>
      <c r="AK75" s="84">
        <v>0</v>
      </c>
      <c r="AL75" s="84">
        <v>0</v>
      </c>
      <c r="AM75" s="38">
        <f t="shared" si="21"/>
        <v>0</v>
      </c>
      <c r="AN75" s="40">
        <f t="shared" si="22"/>
        <v>529109.35</v>
      </c>
      <c r="AO75" s="44"/>
      <c r="AQ75" s="46"/>
      <c r="AR75" s="46"/>
    </row>
    <row r="76" spans="1:44" s="45" customFormat="1" ht="12.75">
      <c r="A76" s="18" t="s">
        <v>143</v>
      </c>
      <c r="B76" s="17" t="s">
        <v>144</v>
      </c>
      <c r="C76" s="36">
        <v>3563.24</v>
      </c>
      <c r="D76" s="37">
        <v>2868.43</v>
      </c>
      <c r="E76" s="37">
        <v>3809.95</v>
      </c>
      <c r="F76" s="38">
        <f t="shared" si="13"/>
        <v>10241.62</v>
      </c>
      <c r="G76" s="37">
        <v>3758.94</v>
      </c>
      <c r="H76" s="37">
        <v>4122.49</v>
      </c>
      <c r="I76" s="37">
        <v>4029.97</v>
      </c>
      <c r="J76" s="38">
        <f t="shared" si="14"/>
        <v>11911.4</v>
      </c>
      <c r="K76" s="37">
        <v>4359.98</v>
      </c>
      <c r="L76" s="37">
        <v>3583.72</v>
      </c>
      <c r="M76" s="37">
        <v>4026.95</v>
      </c>
      <c r="N76" s="38">
        <f t="shared" si="15"/>
        <v>11970.65</v>
      </c>
      <c r="O76" s="37">
        <v>3010.4</v>
      </c>
      <c r="P76" s="37">
        <v>3332.78</v>
      </c>
      <c r="Q76" s="43">
        <v>205.93</v>
      </c>
      <c r="R76" s="38">
        <f t="shared" si="16"/>
        <v>6549.11</v>
      </c>
      <c r="S76" s="38">
        <f t="shared" si="23"/>
        <v>40672.78</v>
      </c>
      <c r="T76" s="37">
        <v>46.1</v>
      </c>
      <c r="U76" s="37">
        <v>46.1</v>
      </c>
      <c r="V76" s="37">
        <v>46.1</v>
      </c>
      <c r="W76" s="38">
        <f t="shared" si="17"/>
        <v>138.3</v>
      </c>
      <c r="X76" s="37">
        <v>46.23</v>
      </c>
      <c r="Y76" s="37">
        <v>43.39</v>
      </c>
      <c r="Z76" s="37">
        <v>43.39</v>
      </c>
      <c r="AA76" s="38">
        <f t="shared" si="18"/>
        <v>133.01</v>
      </c>
      <c r="AB76" s="37">
        <v>178.83</v>
      </c>
      <c r="AC76" s="37">
        <v>101.97</v>
      </c>
      <c r="AD76" s="37">
        <v>102.01</v>
      </c>
      <c r="AE76" s="38">
        <f t="shared" si="19"/>
        <v>382.81</v>
      </c>
      <c r="AF76" s="37">
        <v>124.96</v>
      </c>
      <c r="AG76" s="37">
        <v>36.96</v>
      </c>
      <c r="AH76" s="37">
        <v>0</v>
      </c>
      <c r="AI76" s="38">
        <f t="shared" si="20"/>
        <v>161.92</v>
      </c>
      <c r="AJ76" s="38">
        <f t="shared" si="12"/>
        <v>816.04</v>
      </c>
      <c r="AK76" s="84">
        <v>0</v>
      </c>
      <c r="AL76" s="84">
        <v>0</v>
      </c>
      <c r="AM76" s="38">
        <f t="shared" si="21"/>
        <v>0</v>
      </c>
      <c r="AN76" s="40">
        <f t="shared" si="22"/>
        <v>41488.82</v>
      </c>
      <c r="AO76" s="44"/>
      <c r="AQ76" s="46"/>
      <c r="AR76" s="46"/>
    </row>
    <row r="77" spans="1:44" s="45" customFormat="1" ht="12.75">
      <c r="A77" s="18" t="s">
        <v>145</v>
      </c>
      <c r="B77" s="17" t="s">
        <v>146</v>
      </c>
      <c r="C77" s="36">
        <v>14694.62</v>
      </c>
      <c r="D77" s="37">
        <v>16238.2</v>
      </c>
      <c r="E77" s="37">
        <v>14216.64</v>
      </c>
      <c r="F77" s="38">
        <f t="shared" si="13"/>
        <v>45149.46</v>
      </c>
      <c r="G77" s="37">
        <v>16023.86</v>
      </c>
      <c r="H77" s="37">
        <v>17846.51</v>
      </c>
      <c r="I77" s="37">
        <v>14487.31</v>
      </c>
      <c r="J77" s="38">
        <f t="shared" si="14"/>
        <v>48357.68</v>
      </c>
      <c r="K77" s="37">
        <v>14556.01</v>
      </c>
      <c r="L77" s="37">
        <v>16331.09</v>
      </c>
      <c r="M77" s="37">
        <v>16372.68</v>
      </c>
      <c r="N77" s="38">
        <f t="shared" si="15"/>
        <v>47259.78</v>
      </c>
      <c r="O77" s="37">
        <v>21706.38</v>
      </c>
      <c r="P77" s="37">
        <v>19039.14</v>
      </c>
      <c r="Q77" s="43">
        <v>24368.65</v>
      </c>
      <c r="R77" s="38">
        <f t="shared" si="16"/>
        <v>65114.17</v>
      </c>
      <c r="S77" s="38">
        <f t="shared" si="23"/>
        <v>205881.09</v>
      </c>
      <c r="T77" s="37">
        <v>474.72</v>
      </c>
      <c r="U77" s="37">
        <v>700.26</v>
      </c>
      <c r="V77" s="37">
        <v>831.84</v>
      </c>
      <c r="W77" s="38">
        <f t="shared" si="17"/>
        <v>2006.82</v>
      </c>
      <c r="X77" s="37">
        <v>630.26</v>
      </c>
      <c r="Y77" s="37">
        <v>893.51</v>
      </c>
      <c r="Z77" s="37">
        <v>739.02</v>
      </c>
      <c r="AA77" s="38">
        <f t="shared" si="18"/>
        <v>2262.79</v>
      </c>
      <c r="AB77" s="37">
        <v>832.2</v>
      </c>
      <c r="AC77" s="37">
        <v>987.91</v>
      </c>
      <c r="AD77" s="37">
        <v>748.68</v>
      </c>
      <c r="AE77" s="38">
        <f t="shared" si="19"/>
        <v>2568.79</v>
      </c>
      <c r="AF77" s="37">
        <v>968.29</v>
      </c>
      <c r="AG77" s="37">
        <v>1304.73</v>
      </c>
      <c r="AH77" s="37">
        <v>1139.84</v>
      </c>
      <c r="AI77" s="38">
        <f t="shared" si="20"/>
        <v>3412.86</v>
      </c>
      <c r="AJ77" s="38">
        <f t="shared" si="12"/>
        <v>10251.26</v>
      </c>
      <c r="AK77" s="84">
        <v>0</v>
      </c>
      <c r="AL77" s="84">
        <v>0</v>
      </c>
      <c r="AM77" s="38">
        <f t="shared" si="21"/>
        <v>0</v>
      </c>
      <c r="AN77" s="40">
        <f t="shared" si="22"/>
        <v>216132.35</v>
      </c>
      <c r="AO77" s="44"/>
      <c r="AQ77" s="46"/>
      <c r="AR77" s="46"/>
    </row>
    <row r="78" spans="1:44" s="45" customFormat="1" ht="12.75">
      <c r="A78" s="18" t="s">
        <v>147</v>
      </c>
      <c r="B78" s="17" t="s">
        <v>148</v>
      </c>
      <c r="C78" s="36">
        <v>19266.1</v>
      </c>
      <c r="D78" s="37">
        <v>17381.84</v>
      </c>
      <c r="E78" s="37">
        <v>19329.13</v>
      </c>
      <c r="F78" s="38">
        <f t="shared" si="13"/>
        <v>55977.07</v>
      </c>
      <c r="G78" s="37">
        <v>16854.12</v>
      </c>
      <c r="H78" s="37">
        <v>19294.36</v>
      </c>
      <c r="I78" s="37">
        <v>14661.96</v>
      </c>
      <c r="J78" s="38">
        <f t="shared" si="14"/>
        <v>50810.44</v>
      </c>
      <c r="K78" s="37">
        <v>14164.97</v>
      </c>
      <c r="L78" s="37">
        <v>17412.19</v>
      </c>
      <c r="M78" s="37">
        <v>19391.21</v>
      </c>
      <c r="N78" s="38">
        <f t="shared" si="15"/>
        <v>50968.37</v>
      </c>
      <c r="O78" s="37">
        <v>18027.13</v>
      </c>
      <c r="P78" s="37">
        <v>17743.2</v>
      </c>
      <c r="Q78" s="43">
        <v>18795.04</v>
      </c>
      <c r="R78" s="38">
        <f t="shared" si="16"/>
        <v>54565.37</v>
      </c>
      <c r="S78" s="38">
        <f t="shared" si="23"/>
        <v>212321.25</v>
      </c>
      <c r="T78" s="37">
        <v>515.69</v>
      </c>
      <c r="U78" s="37">
        <v>488.1</v>
      </c>
      <c r="V78" s="37">
        <v>430.05</v>
      </c>
      <c r="W78" s="38">
        <f t="shared" si="17"/>
        <v>1433.84</v>
      </c>
      <c r="X78" s="37">
        <v>541.11</v>
      </c>
      <c r="Y78" s="37">
        <v>386.88</v>
      </c>
      <c r="Z78" s="37">
        <v>225.7</v>
      </c>
      <c r="AA78" s="38">
        <f t="shared" si="18"/>
        <v>1153.69</v>
      </c>
      <c r="AB78" s="37">
        <v>755.6</v>
      </c>
      <c r="AC78" s="37">
        <v>593.61</v>
      </c>
      <c r="AD78" s="37">
        <v>967.81</v>
      </c>
      <c r="AE78" s="38">
        <f t="shared" si="19"/>
        <v>2317.02</v>
      </c>
      <c r="AF78" s="37">
        <v>751.34</v>
      </c>
      <c r="AG78" s="37">
        <v>1148.24</v>
      </c>
      <c r="AH78" s="37">
        <v>739.35</v>
      </c>
      <c r="AI78" s="38">
        <f t="shared" si="20"/>
        <v>2638.93</v>
      </c>
      <c r="AJ78" s="38">
        <f t="shared" si="12"/>
        <v>7543.48</v>
      </c>
      <c r="AK78" s="84">
        <v>0</v>
      </c>
      <c r="AL78" s="84">
        <v>0</v>
      </c>
      <c r="AM78" s="38">
        <f t="shared" si="21"/>
        <v>0</v>
      </c>
      <c r="AN78" s="40">
        <f t="shared" si="22"/>
        <v>219864.73</v>
      </c>
      <c r="AO78" s="44"/>
      <c r="AQ78" s="46"/>
      <c r="AR78" s="46"/>
    </row>
    <row r="79" spans="1:44" s="45" customFormat="1" ht="12.75">
      <c r="A79" s="18" t="s">
        <v>149</v>
      </c>
      <c r="B79" s="17" t="s">
        <v>150</v>
      </c>
      <c r="C79" s="36">
        <v>6029.01</v>
      </c>
      <c r="D79" s="37">
        <v>4894.48</v>
      </c>
      <c r="E79" s="37">
        <v>0</v>
      </c>
      <c r="F79" s="38">
        <f t="shared" si="13"/>
        <v>10923.49</v>
      </c>
      <c r="G79" s="37">
        <v>4421.62</v>
      </c>
      <c r="H79" s="37">
        <v>5583.81</v>
      </c>
      <c r="I79" s="37">
        <v>3395.06</v>
      </c>
      <c r="J79" s="38">
        <f t="shared" si="14"/>
        <v>13400.49</v>
      </c>
      <c r="K79" s="37">
        <v>3671.1</v>
      </c>
      <c r="L79" s="37">
        <v>3385.21</v>
      </c>
      <c r="M79" s="37">
        <v>3912.72</v>
      </c>
      <c r="N79" s="38">
        <f t="shared" si="15"/>
        <v>10969.03</v>
      </c>
      <c r="O79" s="37">
        <v>5008.39</v>
      </c>
      <c r="P79" s="37">
        <v>1629.04</v>
      </c>
      <c r="Q79" s="43">
        <v>1559.05</v>
      </c>
      <c r="R79" s="38">
        <f t="shared" si="16"/>
        <v>8196.48</v>
      </c>
      <c r="S79" s="38">
        <f t="shared" si="23"/>
        <v>43489.49</v>
      </c>
      <c r="T79" s="37">
        <v>44.32</v>
      </c>
      <c r="U79" s="37">
        <v>33.13</v>
      </c>
      <c r="V79" s="37">
        <v>0</v>
      </c>
      <c r="W79" s="38">
        <f t="shared" si="17"/>
        <v>77.45</v>
      </c>
      <c r="X79" s="37">
        <v>65.1</v>
      </c>
      <c r="Y79" s="37">
        <v>65.26</v>
      </c>
      <c r="Z79" s="37">
        <v>0</v>
      </c>
      <c r="AA79" s="38">
        <f t="shared" si="18"/>
        <v>130.36</v>
      </c>
      <c r="AB79" s="37">
        <v>4.7</v>
      </c>
      <c r="AC79" s="37">
        <v>7.3</v>
      </c>
      <c r="AD79" s="37">
        <v>17.19</v>
      </c>
      <c r="AE79" s="38">
        <f t="shared" si="19"/>
        <v>29.19</v>
      </c>
      <c r="AF79" s="37">
        <v>0</v>
      </c>
      <c r="AG79" s="37">
        <v>0</v>
      </c>
      <c r="AH79" s="37">
        <v>0</v>
      </c>
      <c r="AI79" s="38">
        <f t="shared" si="20"/>
        <v>0</v>
      </c>
      <c r="AJ79" s="38">
        <f t="shared" si="12"/>
        <v>237</v>
      </c>
      <c r="AK79" s="84">
        <v>0</v>
      </c>
      <c r="AL79" s="84">
        <v>0</v>
      </c>
      <c r="AM79" s="38">
        <f t="shared" si="21"/>
        <v>0</v>
      </c>
      <c r="AN79" s="40">
        <f t="shared" si="22"/>
        <v>43726.49</v>
      </c>
      <c r="AO79" s="44"/>
      <c r="AQ79" s="46"/>
      <c r="AR79" s="46"/>
    </row>
    <row r="80" spans="1:44" s="45" customFormat="1" ht="12.75">
      <c r="A80" s="18" t="s">
        <v>151</v>
      </c>
      <c r="B80" s="17" t="s">
        <v>152</v>
      </c>
      <c r="C80" s="36">
        <v>34389.13</v>
      </c>
      <c r="D80" s="37">
        <v>34370.96</v>
      </c>
      <c r="E80" s="37">
        <v>34971.37</v>
      </c>
      <c r="F80" s="38">
        <f t="shared" si="13"/>
        <v>103731.46</v>
      </c>
      <c r="G80" s="37">
        <v>33232.82</v>
      </c>
      <c r="H80" s="37">
        <v>37122.05</v>
      </c>
      <c r="I80" s="37">
        <v>32311.4</v>
      </c>
      <c r="J80" s="38">
        <f t="shared" si="14"/>
        <v>102666.27</v>
      </c>
      <c r="K80" s="37">
        <v>29918.17</v>
      </c>
      <c r="L80" s="37">
        <v>35530.42</v>
      </c>
      <c r="M80" s="37">
        <v>36489.89</v>
      </c>
      <c r="N80" s="38">
        <f t="shared" si="15"/>
        <v>101938.48</v>
      </c>
      <c r="O80" s="37">
        <v>39709.14</v>
      </c>
      <c r="P80" s="37">
        <v>40509.65</v>
      </c>
      <c r="Q80" s="43">
        <v>33971.85</v>
      </c>
      <c r="R80" s="38">
        <f t="shared" si="16"/>
        <v>114190.64</v>
      </c>
      <c r="S80" s="38">
        <f t="shared" si="23"/>
        <v>422526.85</v>
      </c>
      <c r="T80" s="37">
        <v>285.33</v>
      </c>
      <c r="U80" s="37">
        <v>581.6800000000001</v>
      </c>
      <c r="V80" s="37">
        <v>618.76</v>
      </c>
      <c r="W80" s="38">
        <f t="shared" si="17"/>
        <v>1485.77</v>
      </c>
      <c r="X80" s="37">
        <v>685.2</v>
      </c>
      <c r="Y80" s="37">
        <v>974.48</v>
      </c>
      <c r="Z80" s="37">
        <v>509.8</v>
      </c>
      <c r="AA80" s="38">
        <f t="shared" si="18"/>
        <v>2169.48</v>
      </c>
      <c r="AB80" s="37">
        <v>686.69</v>
      </c>
      <c r="AC80" s="37">
        <v>1129.03</v>
      </c>
      <c r="AD80" s="37">
        <v>1391.42</v>
      </c>
      <c r="AE80" s="38">
        <f t="shared" si="19"/>
        <v>3207.14</v>
      </c>
      <c r="AF80" s="37">
        <v>2404.21</v>
      </c>
      <c r="AG80" s="37">
        <v>2462.47</v>
      </c>
      <c r="AH80" s="37">
        <v>2084.4700000000003</v>
      </c>
      <c r="AI80" s="38">
        <f t="shared" si="20"/>
        <v>6951.15</v>
      </c>
      <c r="AJ80" s="38">
        <f t="shared" si="12"/>
        <v>13813.54</v>
      </c>
      <c r="AK80" s="84">
        <v>0</v>
      </c>
      <c r="AL80" s="84">
        <v>0</v>
      </c>
      <c r="AM80" s="38">
        <f t="shared" si="21"/>
        <v>0</v>
      </c>
      <c r="AN80" s="40">
        <f t="shared" si="22"/>
        <v>436340.39</v>
      </c>
      <c r="AO80" s="44"/>
      <c r="AQ80" s="46"/>
      <c r="AR80" s="46"/>
    </row>
    <row r="81" spans="1:44" s="45" customFormat="1" ht="12.75">
      <c r="A81" s="18" t="s">
        <v>153</v>
      </c>
      <c r="B81" s="17" t="s">
        <v>154</v>
      </c>
      <c r="C81" s="36">
        <v>112459.3</v>
      </c>
      <c r="D81" s="37">
        <v>111246.32</v>
      </c>
      <c r="E81" s="37">
        <v>109439.52</v>
      </c>
      <c r="F81" s="38">
        <f t="shared" si="13"/>
        <v>333145.14</v>
      </c>
      <c r="G81" s="37">
        <v>114078.91</v>
      </c>
      <c r="H81" s="37">
        <v>115940.86</v>
      </c>
      <c r="I81" s="37">
        <v>113108.32</v>
      </c>
      <c r="J81" s="38">
        <f t="shared" si="14"/>
        <v>343128.09</v>
      </c>
      <c r="K81" s="37">
        <v>113729.48</v>
      </c>
      <c r="L81" s="37">
        <v>117339.82</v>
      </c>
      <c r="M81" s="37">
        <v>130689.4</v>
      </c>
      <c r="N81" s="38">
        <f t="shared" si="15"/>
        <v>361758.7</v>
      </c>
      <c r="O81" s="37">
        <v>132563.36</v>
      </c>
      <c r="P81" s="37">
        <v>144559.97</v>
      </c>
      <c r="Q81" s="43">
        <v>145021.45</v>
      </c>
      <c r="R81" s="38">
        <f t="shared" si="16"/>
        <v>422144.78</v>
      </c>
      <c r="S81" s="38">
        <f t="shared" si="23"/>
        <v>1460176.71</v>
      </c>
      <c r="T81" s="37">
        <v>2551.8900000000003</v>
      </c>
      <c r="U81" s="37">
        <v>2343.98</v>
      </c>
      <c r="V81" s="37">
        <v>2668.82</v>
      </c>
      <c r="W81" s="38">
        <f t="shared" si="17"/>
        <v>7564.69</v>
      </c>
      <c r="X81" s="37">
        <v>2476.01</v>
      </c>
      <c r="Y81" s="37">
        <v>2238.06</v>
      </c>
      <c r="Z81" s="37">
        <v>2024.43</v>
      </c>
      <c r="AA81" s="38">
        <f t="shared" si="18"/>
        <v>6738.5</v>
      </c>
      <c r="AB81" s="37">
        <v>2829.82</v>
      </c>
      <c r="AC81" s="37">
        <v>3904.1899999999996</v>
      </c>
      <c r="AD81" s="37">
        <v>4511.06</v>
      </c>
      <c r="AE81" s="38">
        <f t="shared" si="19"/>
        <v>11245.07</v>
      </c>
      <c r="AF81" s="37">
        <v>4815.72</v>
      </c>
      <c r="AG81" s="37">
        <v>5714.01</v>
      </c>
      <c r="AH81" s="37">
        <v>6134.92</v>
      </c>
      <c r="AI81" s="38">
        <f t="shared" si="20"/>
        <v>16664.65</v>
      </c>
      <c r="AJ81" s="38">
        <f t="shared" si="12"/>
        <v>42212.91</v>
      </c>
      <c r="AK81" s="84">
        <v>0</v>
      </c>
      <c r="AL81" s="84">
        <v>0</v>
      </c>
      <c r="AM81" s="38">
        <f t="shared" si="21"/>
        <v>0</v>
      </c>
      <c r="AN81" s="40">
        <f t="shared" si="22"/>
        <v>1502389.62</v>
      </c>
      <c r="AO81" s="44"/>
      <c r="AQ81" s="46"/>
      <c r="AR81" s="46"/>
    </row>
    <row r="82" spans="1:44" s="45" customFormat="1" ht="12.75">
      <c r="A82" s="18" t="s">
        <v>155</v>
      </c>
      <c r="B82" s="17" t="s">
        <v>156</v>
      </c>
      <c r="C82" s="36">
        <v>11452.78</v>
      </c>
      <c r="D82" s="37">
        <v>12090.03</v>
      </c>
      <c r="E82" s="37">
        <v>13328.27</v>
      </c>
      <c r="F82" s="38">
        <f t="shared" si="13"/>
        <v>36871.08</v>
      </c>
      <c r="G82" s="37">
        <v>14510.28</v>
      </c>
      <c r="H82" s="37">
        <v>15115.51</v>
      </c>
      <c r="I82" s="37">
        <v>15635.93</v>
      </c>
      <c r="J82" s="38">
        <f t="shared" si="14"/>
        <v>45261.72</v>
      </c>
      <c r="K82" s="37">
        <v>15985</v>
      </c>
      <c r="L82" s="37">
        <v>19570.02</v>
      </c>
      <c r="M82" s="37">
        <v>17652.91</v>
      </c>
      <c r="N82" s="38">
        <f t="shared" si="15"/>
        <v>53207.93</v>
      </c>
      <c r="O82" s="37">
        <v>17716.59</v>
      </c>
      <c r="P82" s="37">
        <v>18934.47</v>
      </c>
      <c r="Q82" s="43">
        <v>16170.75</v>
      </c>
      <c r="R82" s="38">
        <f t="shared" si="16"/>
        <v>52821.81</v>
      </c>
      <c r="S82" s="38">
        <f t="shared" si="23"/>
        <v>188162.54</v>
      </c>
      <c r="T82" s="37">
        <v>334.07</v>
      </c>
      <c r="U82" s="37">
        <v>403.56</v>
      </c>
      <c r="V82" s="37">
        <v>376.19</v>
      </c>
      <c r="W82" s="38">
        <f t="shared" si="17"/>
        <v>1113.82</v>
      </c>
      <c r="X82" s="37">
        <v>452.49</v>
      </c>
      <c r="Y82" s="37">
        <v>374.93</v>
      </c>
      <c r="Z82" s="37">
        <v>334.89</v>
      </c>
      <c r="AA82" s="38">
        <f t="shared" si="18"/>
        <v>1162.31</v>
      </c>
      <c r="AB82" s="37">
        <v>421.67</v>
      </c>
      <c r="AC82" s="37">
        <v>1419.26</v>
      </c>
      <c r="AD82" s="37">
        <v>1579.69</v>
      </c>
      <c r="AE82" s="38">
        <f t="shared" si="19"/>
        <v>3420.62</v>
      </c>
      <c r="AF82" s="37">
        <v>1564.97</v>
      </c>
      <c r="AG82" s="37">
        <v>1654.57</v>
      </c>
      <c r="AH82" s="37">
        <v>1477.69</v>
      </c>
      <c r="AI82" s="38">
        <f t="shared" si="20"/>
        <v>4697.23</v>
      </c>
      <c r="AJ82" s="38">
        <f t="shared" si="12"/>
        <v>10393.98</v>
      </c>
      <c r="AK82" s="84">
        <v>0</v>
      </c>
      <c r="AL82" s="84">
        <v>0</v>
      </c>
      <c r="AM82" s="38">
        <f t="shared" si="21"/>
        <v>0</v>
      </c>
      <c r="AN82" s="40">
        <f t="shared" si="22"/>
        <v>198556.52</v>
      </c>
      <c r="AO82" s="44"/>
      <c r="AQ82" s="46"/>
      <c r="AR82" s="46"/>
    </row>
    <row r="83" spans="1:44" s="45" customFormat="1" ht="12.75">
      <c r="A83" s="18" t="s">
        <v>157</v>
      </c>
      <c r="B83" s="17" t="s">
        <v>158</v>
      </c>
      <c r="C83" s="36">
        <v>7558.35</v>
      </c>
      <c r="D83" s="37">
        <v>8217.83</v>
      </c>
      <c r="E83" s="37">
        <v>7815.24</v>
      </c>
      <c r="F83" s="38">
        <f t="shared" si="13"/>
        <v>23591.42</v>
      </c>
      <c r="G83" s="37">
        <v>6983.08</v>
      </c>
      <c r="H83" s="37">
        <v>8018.26</v>
      </c>
      <c r="I83" s="37">
        <v>6663.3</v>
      </c>
      <c r="J83" s="38">
        <f t="shared" si="14"/>
        <v>21664.64</v>
      </c>
      <c r="K83" s="37">
        <v>5131.65</v>
      </c>
      <c r="L83" s="37">
        <v>6513.51</v>
      </c>
      <c r="M83" s="37">
        <v>8390.57</v>
      </c>
      <c r="N83" s="38">
        <f t="shared" si="15"/>
        <v>20035.73</v>
      </c>
      <c r="O83" s="37">
        <v>8732.65</v>
      </c>
      <c r="P83" s="37">
        <v>7974.79</v>
      </c>
      <c r="Q83" s="43">
        <v>4407.91</v>
      </c>
      <c r="R83" s="38">
        <f t="shared" si="16"/>
        <v>21115.35</v>
      </c>
      <c r="S83" s="38">
        <f t="shared" si="23"/>
        <v>86407.14</v>
      </c>
      <c r="T83" s="37">
        <v>454.2</v>
      </c>
      <c r="U83" s="37">
        <v>455.86</v>
      </c>
      <c r="V83" s="37">
        <v>403.45</v>
      </c>
      <c r="W83" s="38">
        <f t="shared" si="17"/>
        <v>1313.51</v>
      </c>
      <c r="X83" s="37">
        <v>635.75</v>
      </c>
      <c r="Y83" s="37">
        <v>395.69</v>
      </c>
      <c r="Z83" s="37">
        <v>368.78</v>
      </c>
      <c r="AA83" s="38">
        <f t="shared" si="18"/>
        <v>1400.22</v>
      </c>
      <c r="AB83" s="37">
        <v>436.92</v>
      </c>
      <c r="AC83" s="37">
        <v>686.77</v>
      </c>
      <c r="AD83" s="37">
        <v>643.11</v>
      </c>
      <c r="AE83" s="38">
        <f t="shared" si="19"/>
        <v>1766.8</v>
      </c>
      <c r="AF83" s="37">
        <v>975.75</v>
      </c>
      <c r="AG83" s="37">
        <v>782.57</v>
      </c>
      <c r="AH83" s="37">
        <v>408.33</v>
      </c>
      <c r="AI83" s="38">
        <f t="shared" si="20"/>
        <v>2166.65</v>
      </c>
      <c r="AJ83" s="38">
        <f t="shared" si="12"/>
        <v>6647.18</v>
      </c>
      <c r="AK83" s="84">
        <v>0</v>
      </c>
      <c r="AL83" s="84">
        <v>0</v>
      </c>
      <c r="AM83" s="38">
        <f t="shared" si="21"/>
        <v>0</v>
      </c>
      <c r="AN83" s="40">
        <f t="shared" si="22"/>
        <v>93054.32</v>
      </c>
      <c r="AO83" s="44"/>
      <c r="AQ83" s="46"/>
      <c r="AR83" s="46"/>
    </row>
    <row r="84" spans="1:44" s="45" customFormat="1" ht="12.75">
      <c r="A84" s="18" t="s">
        <v>159</v>
      </c>
      <c r="B84" s="17" t="s">
        <v>160</v>
      </c>
      <c r="C84" s="36">
        <v>16026.27</v>
      </c>
      <c r="D84" s="37">
        <v>17206.93</v>
      </c>
      <c r="E84" s="37">
        <v>16707.33</v>
      </c>
      <c r="F84" s="38">
        <f t="shared" si="13"/>
        <v>49940.53</v>
      </c>
      <c r="G84" s="37">
        <v>17992.29</v>
      </c>
      <c r="H84" s="37">
        <v>22388.67</v>
      </c>
      <c r="I84" s="37">
        <v>27891.8</v>
      </c>
      <c r="J84" s="38">
        <f t="shared" si="14"/>
        <v>68272.76</v>
      </c>
      <c r="K84" s="37">
        <v>29923.16</v>
      </c>
      <c r="L84" s="37">
        <v>28397.44</v>
      </c>
      <c r="M84" s="37">
        <v>29257.66</v>
      </c>
      <c r="N84" s="38">
        <f t="shared" si="15"/>
        <v>87578.26</v>
      </c>
      <c r="O84" s="37">
        <v>29942.51</v>
      </c>
      <c r="P84" s="37">
        <v>31273.59</v>
      </c>
      <c r="Q84" s="43">
        <v>32789.49</v>
      </c>
      <c r="R84" s="38">
        <f t="shared" si="16"/>
        <v>94005.59</v>
      </c>
      <c r="S84" s="38">
        <f t="shared" si="23"/>
        <v>299797.14</v>
      </c>
      <c r="T84" s="37">
        <v>62.12</v>
      </c>
      <c r="U84" s="37">
        <v>26.99</v>
      </c>
      <c r="V84" s="37">
        <v>107.5</v>
      </c>
      <c r="W84" s="38">
        <f t="shared" si="17"/>
        <v>196.61</v>
      </c>
      <c r="X84" s="37">
        <v>8.69</v>
      </c>
      <c r="Y84" s="37">
        <v>129.32999999999998</v>
      </c>
      <c r="Z84" s="37">
        <v>202.06</v>
      </c>
      <c r="AA84" s="38">
        <f t="shared" si="18"/>
        <v>340.08</v>
      </c>
      <c r="AB84" s="37">
        <v>384.69</v>
      </c>
      <c r="AC84" s="37">
        <v>954.9</v>
      </c>
      <c r="AD84" s="37">
        <v>746.46</v>
      </c>
      <c r="AE84" s="38">
        <f t="shared" si="19"/>
        <v>2086.05</v>
      </c>
      <c r="AF84" s="37">
        <v>799.03</v>
      </c>
      <c r="AG84" s="37">
        <v>516.87</v>
      </c>
      <c r="AH84" s="37">
        <v>544.17</v>
      </c>
      <c r="AI84" s="38">
        <f t="shared" si="20"/>
        <v>1860.07</v>
      </c>
      <c r="AJ84" s="38">
        <f t="shared" si="12"/>
        <v>4482.81</v>
      </c>
      <c r="AK84" s="84">
        <v>0</v>
      </c>
      <c r="AL84" s="84">
        <v>0</v>
      </c>
      <c r="AM84" s="38">
        <f t="shared" si="21"/>
        <v>0</v>
      </c>
      <c r="AN84" s="40">
        <f t="shared" si="22"/>
        <v>304279.95</v>
      </c>
      <c r="AO84" s="44"/>
      <c r="AQ84" s="46"/>
      <c r="AR84" s="46"/>
    </row>
    <row r="85" spans="1:44" s="45" customFormat="1" ht="12.75">
      <c r="A85" s="18" t="s">
        <v>162</v>
      </c>
      <c r="B85" s="17" t="s">
        <v>163</v>
      </c>
      <c r="C85" s="36">
        <v>21416.4</v>
      </c>
      <c r="D85" s="37">
        <v>30776.4</v>
      </c>
      <c r="E85" s="37">
        <v>27386.09</v>
      </c>
      <c r="F85" s="38">
        <f t="shared" si="13"/>
        <v>79578.89</v>
      </c>
      <c r="G85" s="37">
        <v>32098.56</v>
      </c>
      <c r="H85" s="37">
        <v>33345.62</v>
      </c>
      <c r="I85" s="37">
        <v>22660.88</v>
      </c>
      <c r="J85" s="38">
        <f t="shared" si="14"/>
        <v>88105.06</v>
      </c>
      <c r="K85" s="37">
        <v>22703.59</v>
      </c>
      <c r="L85" s="37">
        <v>23741.17</v>
      </c>
      <c r="M85" s="37">
        <v>13379.12</v>
      </c>
      <c r="N85" s="38">
        <f t="shared" si="15"/>
        <v>59823.88</v>
      </c>
      <c r="O85" s="37">
        <v>16644.66</v>
      </c>
      <c r="P85" s="37">
        <v>18128.64</v>
      </c>
      <c r="Q85" s="43">
        <v>20411.45</v>
      </c>
      <c r="R85" s="38">
        <f t="shared" si="16"/>
        <v>55184.75</v>
      </c>
      <c r="S85" s="38">
        <f t="shared" si="23"/>
        <v>282692.58</v>
      </c>
      <c r="T85" s="37">
        <v>37.09</v>
      </c>
      <c r="U85" s="37">
        <v>229.51</v>
      </c>
      <c r="V85" s="37">
        <v>37</v>
      </c>
      <c r="W85" s="38">
        <f t="shared" si="17"/>
        <v>303.6</v>
      </c>
      <c r="X85" s="37">
        <v>302.94</v>
      </c>
      <c r="Y85" s="37">
        <v>381.14</v>
      </c>
      <c r="Z85" s="37">
        <v>168.45</v>
      </c>
      <c r="AA85" s="38">
        <f t="shared" si="18"/>
        <v>852.53</v>
      </c>
      <c r="AB85" s="37">
        <v>122.15</v>
      </c>
      <c r="AC85" s="37">
        <v>134.18</v>
      </c>
      <c r="AD85" s="37">
        <v>18.04</v>
      </c>
      <c r="AE85" s="38">
        <f t="shared" si="19"/>
        <v>274.37</v>
      </c>
      <c r="AF85" s="37">
        <v>296.28</v>
      </c>
      <c r="AG85" s="37">
        <v>37.09</v>
      </c>
      <c r="AH85" s="37">
        <v>253.86</v>
      </c>
      <c r="AI85" s="38">
        <f t="shared" si="20"/>
        <v>587.23</v>
      </c>
      <c r="AJ85" s="38">
        <f t="shared" si="12"/>
        <v>2017.73</v>
      </c>
      <c r="AK85" s="84">
        <v>0</v>
      </c>
      <c r="AL85" s="84">
        <v>0</v>
      </c>
      <c r="AM85" s="38">
        <f t="shared" si="21"/>
        <v>0</v>
      </c>
      <c r="AN85" s="40">
        <f t="shared" si="22"/>
        <v>284710.31</v>
      </c>
      <c r="AO85" s="44"/>
      <c r="AQ85" s="46"/>
      <c r="AR85" s="46"/>
    </row>
    <row r="86" spans="1:44" s="45" customFormat="1" ht="12.75">
      <c r="A86" s="18" t="s">
        <v>164</v>
      </c>
      <c r="B86" s="17" t="s">
        <v>165</v>
      </c>
      <c r="C86" s="36">
        <v>5509.82</v>
      </c>
      <c r="D86" s="37">
        <v>6252.63</v>
      </c>
      <c r="E86" s="37">
        <v>6610.93</v>
      </c>
      <c r="F86" s="38">
        <f t="shared" si="13"/>
        <v>18373.38</v>
      </c>
      <c r="G86" s="37">
        <v>6648.32</v>
      </c>
      <c r="H86" s="37">
        <v>6573.17</v>
      </c>
      <c r="I86" s="37">
        <v>5712.18</v>
      </c>
      <c r="J86" s="38">
        <f>ROUND(G86+H86+I86,2)</f>
        <v>18933.67</v>
      </c>
      <c r="K86" s="37">
        <v>6064.42</v>
      </c>
      <c r="L86" s="37">
        <v>6763.15</v>
      </c>
      <c r="M86" s="37">
        <v>7573.62</v>
      </c>
      <c r="N86" s="38">
        <f t="shared" si="15"/>
        <v>20401.19</v>
      </c>
      <c r="O86" s="37">
        <v>7460.88</v>
      </c>
      <c r="P86" s="37">
        <v>8686.74</v>
      </c>
      <c r="Q86" s="43">
        <v>8385.51</v>
      </c>
      <c r="R86" s="38">
        <f t="shared" si="16"/>
        <v>24533.13</v>
      </c>
      <c r="S86" s="38">
        <f t="shared" si="23"/>
        <v>82241.37</v>
      </c>
      <c r="T86" s="37">
        <v>259.18</v>
      </c>
      <c r="U86" s="37">
        <v>483.42</v>
      </c>
      <c r="V86" s="37">
        <v>375.54</v>
      </c>
      <c r="W86" s="38">
        <f>ROUND(T86+U86+V86,2)</f>
        <v>1118.14</v>
      </c>
      <c r="X86" s="37">
        <v>324.14</v>
      </c>
      <c r="Y86" s="37">
        <v>280.27</v>
      </c>
      <c r="Z86" s="37">
        <v>215.16</v>
      </c>
      <c r="AA86" s="38">
        <f>ROUND(X86+Y86+Z86,2)</f>
        <v>819.57</v>
      </c>
      <c r="AB86" s="37">
        <v>378.69</v>
      </c>
      <c r="AC86" s="37">
        <v>558.41</v>
      </c>
      <c r="AD86" s="37">
        <v>482.55</v>
      </c>
      <c r="AE86" s="38">
        <f t="shared" si="19"/>
        <v>1419.65</v>
      </c>
      <c r="AF86" s="37">
        <v>439.67</v>
      </c>
      <c r="AG86" s="37">
        <v>356.4</v>
      </c>
      <c r="AH86" s="37">
        <v>448.68</v>
      </c>
      <c r="AI86" s="38">
        <f t="shared" si="20"/>
        <v>1244.75</v>
      </c>
      <c r="AJ86" s="38">
        <f t="shared" si="12"/>
        <v>4602.11</v>
      </c>
      <c r="AK86" s="84">
        <v>0</v>
      </c>
      <c r="AL86" s="84">
        <v>0</v>
      </c>
      <c r="AM86" s="38">
        <f t="shared" si="21"/>
        <v>0</v>
      </c>
      <c r="AN86" s="40">
        <f t="shared" si="22"/>
        <v>86843.48</v>
      </c>
      <c r="AO86" s="44"/>
      <c r="AQ86" s="46"/>
      <c r="AR86" s="46"/>
    </row>
    <row r="87" spans="1:44" s="45" customFormat="1" ht="12.75">
      <c r="A87" s="18" t="s">
        <v>166</v>
      </c>
      <c r="B87" s="17" t="s">
        <v>167</v>
      </c>
      <c r="C87" s="36">
        <v>55.91</v>
      </c>
      <c r="D87" s="37">
        <v>371.84</v>
      </c>
      <c r="E87" s="37">
        <v>607.3</v>
      </c>
      <c r="F87" s="38">
        <f t="shared" si="13"/>
        <v>1035.05</v>
      </c>
      <c r="G87" s="37">
        <v>3923.28</v>
      </c>
      <c r="H87" s="37">
        <v>6166.13</v>
      </c>
      <c r="I87" s="37">
        <v>6269.81</v>
      </c>
      <c r="J87" s="38">
        <f>ROUND(G87+H87+I87,2)</f>
        <v>16359.22</v>
      </c>
      <c r="K87" s="37">
        <v>8785.21</v>
      </c>
      <c r="L87" s="37">
        <v>8903.09</v>
      </c>
      <c r="M87" s="37">
        <v>8729.44</v>
      </c>
      <c r="N87" s="38">
        <f t="shared" si="15"/>
        <v>26417.74</v>
      </c>
      <c r="O87" s="37">
        <v>9959.4</v>
      </c>
      <c r="P87" s="37">
        <v>10769.32</v>
      </c>
      <c r="Q87" s="43">
        <v>11412.83</v>
      </c>
      <c r="R87" s="38">
        <f t="shared" si="16"/>
        <v>32141.55</v>
      </c>
      <c r="S87" s="38">
        <f t="shared" si="23"/>
        <v>75953.56</v>
      </c>
      <c r="T87" s="37">
        <v>0</v>
      </c>
      <c r="U87" s="37">
        <v>0</v>
      </c>
      <c r="V87" s="37">
        <v>32.73</v>
      </c>
      <c r="W87" s="38">
        <f>ROUND(T87+U87+V87,2)</f>
        <v>32.73</v>
      </c>
      <c r="X87" s="37">
        <v>318.04</v>
      </c>
      <c r="Y87" s="37">
        <v>493.75</v>
      </c>
      <c r="Z87" s="37">
        <v>423.06</v>
      </c>
      <c r="AA87" s="38">
        <f>ROUND(X87+Y87+Z87,2)</f>
        <v>1234.85</v>
      </c>
      <c r="AB87" s="37">
        <v>643.83</v>
      </c>
      <c r="AC87" s="37">
        <v>501.49</v>
      </c>
      <c r="AD87" s="37">
        <v>555.69</v>
      </c>
      <c r="AE87" s="38">
        <f t="shared" si="19"/>
        <v>1701.01</v>
      </c>
      <c r="AF87" s="37">
        <v>593.34</v>
      </c>
      <c r="AG87" s="37">
        <v>551.48</v>
      </c>
      <c r="AH87" s="37">
        <v>670.57</v>
      </c>
      <c r="AI87" s="38">
        <f t="shared" si="20"/>
        <v>1815.39</v>
      </c>
      <c r="AJ87" s="38">
        <f t="shared" si="12"/>
        <v>4783.98</v>
      </c>
      <c r="AK87" s="84">
        <v>0</v>
      </c>
      <c r="AL87" s="84">
        <v>0</v>
      </c>
      <c r="AM87" s="38">
        <f t="shared" si="21"/>
        <v>0</v>
      </c>
      <c r="AN87" s="40">
        <f t="shared" si="22"/>
        <v>80737.54</v>
      </c>
      <c r="AO87" s="44"/>
      <c r="AQ87" s="46"/>
      <c r="AR87" s="46"/>
    </row>
    <row r="88" spans="1:44" s="45" customFormat="1" ht="12.75">
      <c r="A88" s="18" t="s">
        <v>168</v>
      </c>
      <c r="B88" s="17" t="s">
        <v>169</v>
      </c>
      <c r="C88" s="36">
        <v>5337.55</v>
      </c>
      <c r="D88" s="37">
        <v>5568.22</v>
      </c>
      <c r="E88" s="37">
        <v>5011.65</v>
      </c>
      <c r="F88" s="38">
        <f t="shared" si="13"/>
        <v>15917.42</v>
      </c>
      <c r="G88" s="37">
        <v>5856.97</v>
      </c>
      <c r="H88" s="37">
        <v>4815.39</v>
      </c>
      <c r="I88" s="37">
        <v>5425.34</v>
      </c>
      <c r="J88" s="38">
        <f>ROUND(G88+H88+I88,2)</f>
        <v>16097.7</v>
      </c>
      <c r="K88" s="37">
        <v>5174.51</v>
      </c>
      <c r="L88" s="37">
        <v>4462.89</v>
      </c>
      <c r="M88" s="37">
        <v>4764.82</v>
      </c>
      <c r="N88" s="38">
        <f t="shared" si="15"/>
        <v>14402.22</v>
      </c>
      <c r="O88" s="37">
        <v>6471.29</v>
      </c>
      <c r="P88" s="37">
        <v>5598.72</v>
      </c>
      <c r="Q88" s="43">
        <v>5363.98</v>
      </c>
      <c r="R88" s="38">
        <f>ROUND(O88+P88+Q88,2)</f>
        <v>17433.99</v>
      </c>
      <c r="S88" s="38">
        <f>ROUND(F88+J88+N88+R88,2)</f>
        <v>63851.33</v>
      </c>
      <c r="T88" s="37">
        <v>14.26</v>
      </c>
      <c r="U88" s="37">
        <v>109.34</v>
      </c>
      <c r="V88" s="37">
        <v>96.71</v>
      </c>
      <c r="W88" s="38">
        <f>ROUND(T88+U88+V88,2)</f>
        <v>220.31</v>
      </c>
      <c r="X88" s="37">
        <v>25.83</v>
      </c>
      <c r="Y88" s="37">
        <v>38</v>
      </c>
      <c r="Z88" s="37">
        <v>13.94</v>
      </c>
      <c r="AA88" s="38">
        <f>ROUND(X88+Y88+Z88,2)</f>
        <v>77.77</v>
      </c>
      <c r="AB88" s="37">
        <v>135.95</v>
      </c>
      <c r="AC88" s="37">
        <v>145.81</v>
      </c>
      <c r="AD88" s="37">
        <v>104.48</v>
      </c>
      <c r="AE88" s="38">
        <f>ROUND(AB88+AC88+AD88,2)</f>
        <v>386.24</v>
      </c>
      <c r="AF88" s="37">
        <v>281.32</v>
      </c>
      <c r="AG88" s="37">
        <v>261.67</v>
      </c>
      <c r="AH88" s="37">
        <v>313.96</v>
      </c>
      <c r="AI88" s="38">
        <f>ROUND(AF88+AG88+AH88,2)</f>
        <v>856.95</v>
      </c>
      <c r="AJ88" s="38">
        <f t="shared" si="12"/>
        <v>1541.27</v>
      </c>
      <c r="AK88" s="84">
        <v>0</v>
      </c>
      <c r="AL88" s="84">
        <v>0</v>
      </c>
      <c r="AM88" s="38">
        <f t="shared" si="21"/>
        <v>0</v>
      </c>
      <c r="AN88" s="40">
        <f t="shared" si="22"/>
        <v>65392.6</v>
      </c>
      <c r="AO88" s="44"/>
      <c r="AQ88" s="46"/>
      <c r="AR88" s="46"/>
    </row>
    <row r="89" spans="1:44" s="45" customFormat="1" ht="23.25" customHeight="1" thickBot="1">
      <c r="A89" s="87" t="s">
        <v>224</v>
      </c>
      <c r="B89" s="88" t="s">
        <v>225</v>
      </c>
      <c r="C89" s="89">
        <v>0</v>
      </c>
      <c r="D89" s="90">
        <v>0</v>
      </c>
      <c r="E89" s="90">
        <v>0</v>
      </c>
      <c r="F89" s="38">
        <f t="shared" si="13"/>
        <v>0</v>
      </c>
      <c r="G89" s="90">
        <v>0</v>
      </c>
      <c r="H89" s="90">
        <v>0</v>
      </c>
      <c r="I89" s="90">
        <v>0</v>
      </c>
      <c r="J89" s="38">
        <f>ROUND(G89+H89+I89,2)</f>
        <v>0</v>
      </c>
      <c r="K89" s="90">
        <v>0</v>
      </c>
      <c r="L89" s="90">
        <v>0</v>
      </c>
      <c r="M89" s="90">
        <v>0</v>
      </c>
      <c r="N89" s="91">
        <f t="shared" si="15"/>
        <v>0</v>
      </c>
      <c r="O89" s="90">
        <v>0</v>
      </c>
      <c r="P89" s="90">
        <v>0</v>
      </c>
      <c r="Q89" s="92">
        <v>95.22</v>
      </c>
      <c r="R89" s="38">
        <f>ROUND(O89+P89+Q89,2)</f>
        <v>95.22</v>
      </c>
      <c r="S89" s="38">
        <f>ROUND(F89+J89+N89+R89,2)</f>
        <v>95.22</v>
      </c>
      <c r="T89" s="90">
        <v>0</v>
      </c>
      <c r="U89" s="90">
        <v>0</v>
      </c>
      <c r="V89" s="90">
        <v>0</v>
      </c>
      <c r="W89" s="91">
        <f>ROUND(T89+U89+V89,2)</f>
        <v>0</v>
      </c>
      <c r="X89" s="90">
        <v>0</v>
      </c>
      <c r="Y89" s="90">
        <v>0</v>
      </c>
      <c r="Z89" s="90">
        <v>0</v>
      </c>
      <c r="AA89" s="91">
        <f>ROUND(X89+Y89+Z89,2)</f>
        <v>0</v>
      </c>
      <c r="AB89" s="90">
        <v>0</v>
      </c>
      <c r="AC89" s="90">
        <v>0</v>
      </c>
      <c r="AD89" s="90">
        <v>0</v>
      </c>
      <c r="AE89" s="91">
        <f>ROUND(AB89+AC89+AD89,2)</f>
        <v>0</v>
      </c>
      <c r="AF89" s="90">
        <v>0</v>
      </c>
      <c r="AG89" s="90">
        <v>0</v>
      </c>
      <c r="AH89" s="90">
        <v>0</v>
      </c>
      <c r="AI89" s="91">
        <f>ROUND(AF89+AG89+AH89,2)</f>
        <v>0</v>
      </c>
      <c r="AJ89" s="91">
        <f t="shared" si="12"/>
        <v>0</v>
      </c>
      <c r="AK89" s="93">
        <v>0</v>
      </c>
      <c r="AL89" s="93">
        <v>0</v>
      </c>
      <c r="AM89" s="91">
        <f t="shared" si="21"/>
        <v>0</v>
      </c>
      <c r="AN89" s="94">
        <f t="shared" si="22"/>
        <v>95.22</v>
      </c>
      <c r="AO89" s="44"/>
      <c r="AQ89" s="46"/>
      <c r="AR89" s="46"/>
    </row>
    <row r="90" spans="1:41" ht="13.5" thickBot="1">
      <c r="A90" s="95"/>
      <c r="B90" s="96" t="s">
        <v>161</v>
      </c>
      <c r="C90" s="97">
        <f>SUM(C6:C89)</f>
        <v>6554568.13</v>
      </c>
      <c r="D90" s="97">
        <f aca="true" t="shared" si="24" ref="D90:AN90">SUM(D6:D89)</f>
        <v>6491044.359999998</v>
      </c>
      <c r="E90" s="97">
        <f t="shared" si="24"/>
        <v>6403207.509999998</v>
      </c>
      <c r="F90" s="97">
        <f t="shared" si="24"/>
        <v>19448819.999999993</v>
      </c>
      <c r="G90" s="97">
        <f t="shared" si="24"/>
        <v>6826810.280000002</v>
      </c>
      <c r="H90" s="97">
        <f t="shared" si="24"/>
        <v>6960598.56</v>
      </c>
      <c r="I90" s="97">
        <f t="shared" si="24"/>
        <v>6265771.1599999955</v>
      </c>
      <c r="J90" s="97">
        <f t="shared" si="24"/>
        <v>20053179.99999999</v>
      </c>
      <c r="K90" s="97">
        <f t="shared" si="24"/>
        <v>6322784.590000001</v>
      </c>
      <c r="L90" s="97">
        <f t="shared" si="24"/>
        <v>6440789.320000001</v>
      </c>
      <c r="M90" s="97">
        <f t="shared" si="24"/>
        <v>6428866.090000002</v>
      </c>
      <c r="N90" s="97">
        <f t="shared" si="24"/>
        <v>19192439.999999996</v>
      </c>
      <c r="O90" s="97">
        <f t="shared" si="24"/>
        <v>7185466.710000002</v>
      </c>
      <c r="P90" s="97">
        <f t="shared" si="24"/>
        <v>6848457.83</v>
      </c>
      <c r="Q90" s="97">
        <f t="shared" si="24"/>
        <v>6454786.979999998</v>
      </c>
      <c r="R90" s="97">
        <f t="shared" si="24"/>
        <v>20488711.52</v>
      </c>
      <c r="S90" s="97">
        <f t="shared" si="24"/>
        <v>79183151.52000006</v>
      </c>
      <c r="T90" s="97">
        <f t="shared" si="24"/>
        <v>127094.98999999998</v>
      </c>
      <c r="U90" s="97">
        <f t="shared" si="24"/>
        <v>117640.19000000002</v>
      </c>
      <c r="V90" s="97">
        <f t="shared" si="24"/>
        <v>123560.08</v>
      </c>
      <c r="W90" s="97">
        <f t="shared" si="24"/>
        <v>368295.25999999995</v>
      </c>
      <c r="X90" s="97">
        <f t="shared" si="24"/>
        <v>117371.68</v>
      </c>
      <c r="Y90" s="97">
        <f t="shared" si="24"/>
        <v>124322.22000000002</v>
      </c>
      <c r="Z90" s="97">
        <f t="shared" si="24"/>
        <v>102448.74999999997</v>
      </c>
      <c r="AA90" s="97">
        <f t="shared" si="24"/>
        <v>344142.65</v>
      </c>
      <c r="AB90" s="97">
        <f t="shared" si="24"/>
        <v>137647.06000000006</v>
      </c>
      <c r="AC90" s="97">
        <f t="shared" si="24"/>
        <v>163460.01999999993</v>
      </c>
      <c r="AD90" s="97">
        <f t="shared" si="24"/>
        <v>160495.01</v>
      </c>
      <c r="AE90" s="97">
        <f t="shared" si="24"/>
        <v>461602.09000000014</v>
      </c>
      <c r="AF90" s="97">
        <f t="shared" si="24"/>
        <v>181465.10000000006</v>
      </c>
      <c r="AG90" s="97">
        <f t="shared" si="24"/>
        <v>183132.21000000005</v>
      </c>
      <c r="AH90" s="97">
        <f t="shared" si="24"/>
        <v>178572.11000000002</v>
      </c>
      <c r="AI90" s="97">
        <f t="shared" si="24"/>
        <v>543169.4199999997</v>
      </c>
      <c r="AJ90" s="97">
        <f t="shared" si="24"/>
        <v>1717209.4200000004</v>
      </c>
      <c r="AK90" s="97">
        <f t="shared" si="24"/>
        <v>700.24</v>
      </c>
      <c r="AL90" s="97">
        <f t="shared" si="24"/>
        <v>1680.58</v>
      </c>
      <c r="AM90" s="97">
        <f t="shared" si="24"/>
        <v>2380.8199999999997</v>
      </c>
      <c r="AN90" s="98">
        <f t="shared" si="24"/>
        <v>80902741.76000002</v>
      </c>
      <c r="AO90" s="47"/>
    </row>
    <row r="91" spans="1:41" ht="12.75">
      <c r="A91" s="48"/>
      <c r="B91" s="49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47"/>
    </row>
    <row r="92" spans="1:41" ht="9.75" customHeight="1" thickBot="1">
      <c r="A92" s="48"/>
      <c r="B92" s="49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47"/>
    </row>
    <row r="93" spans="18:43" s="51" customFormat="1" ht="12.75" thickBot="1">
      <c r="R93" s="52"/>
      <c r="AC93" s="53"/>
      <c r="AD93" s="53"/>
      <c r="AF93" s="58"/>
      <c r="AL93" s="54" t="s">
        <v>226</v>
      </c>
      <c r="AM93" s="55"/>
      <c r="AN93" s="55"/>
      <c r="AO93" s="56"/>
      <c r="AP93" s="55"/>
      <c r="AQ93" s="57">
        <f>54447000+3276000+7104000+15424000</f>
        <v>80251000</v>
      </c>
    </row>
    <row r="94" spans="18:43" s="51" customFormat="1" ht="12">
      <c r="R94" s="52"/>
      <c r="AC94" s="58"/>
      <c r="AD94" s="58"/>
      <c r="AF94" s="58"/>
      <c r="AL94" s="99" t="s">
        <v>227</v>
      </c>
      <c r="AO94" s="59"/>
      <c r="AQ94" s="60">
        <f>S90</f>
        <v>79183151.52000006</v>
      </c>
    </row>
    <row r="95" spans="18:43" s="51" customFormat="1" ht="12">
      <c r="R95" s="52"/>
      <c r="AC95" s="53"/>
      <c r="AD95" s="53"/>
      <c r="AF95" s="58"/>
      <c r="AL95" s="53" t="s">
        <v>228</v>
      </c>
      <c r="AO95" s="59"/>
      <c r="AQ95" s="61">
        <f>ROUND(AQ93-AQ94,2)</f>
        <v>1067848.48</v>
      </c>
    </row>
    <row r="96" spans="18:43" s="51" customFormat="1" ht="12">
      <c r="R96" s="52"/>
      <c r="AC96" s="53"/>
      <c r="AD96" s="53"/>
      <c r="AF96" s="58"/>
      <c r="AL96" s="53"/>
      <c r="AO96" s="59"/>
      <c r="AQ96" s="61"/>
    </row>
    <row r="97" spans="18:43" s="51" customFormat="1" ht="12.75" thickBot="1">
      <c r="R97" s="52"/>
      <c r="AC97" s="53"/>
      <c r="AD97" s="53"/>
      <c r="AF97" s="58"/>
      <c r="AL97" s="53"/>
      <c r="AO97" s="59"/>
      <c r="AQ97" s="61"/>
    </row>
    <row r="98" spans="29:43" s="58" customFormat="1" ht="12.75" thickBot="1">
      <c r="AC98" s="53"/>
      <c r="AD98" s="53"/>
      <c r="AL98" s="54" t="s">
        <v>207</v>
      </c>
      <c r="AM98" s="55"/>
      <c r="AN98" s="55"/>
      <c r="AO98" s="55"/>
      <c r="AP98" s="55"/>
      <c r="AQ98" s="57">
        <f>1330000+337000+51000</f>
        <v>1718000</v>
      </c>
    </row>
    <row r="99" spans="18:43" s="51" customFormat="1" ht="12">
      <c r="R99" s="52"/>
      <c r="AF99" s="58"/>
      <c r="AL99" s="99" t="s">
        <v>208</v>
      </c>
      <c r="AO99" s="59"/>
      <c r="AQ99" s="60">
        <f>AJ90</f>
        <v>1717209.4200000004</v>
      </c>
    </row>
    <row r="100" spans="18:43" s="51" customFormat="1" ht="12">
      <c r="R100" s="52"/>
      <c r="AC100" s="53"/>
      <c r="AD100" s="53"/>
      <c r="AL100" s="53" t="s">
        <v>228</v>
      </c>
      <c r="AO100" s="59"/>
      <c r="AQ100" s="61">
        <f>ROUND(AQ98-AQ99,2)</f>
        <v>790.58</v>
      </c>
    </row>
    <row r="101" spans="18:43" s="51" customFormat="1" ht="12">
      <c r="R101" s="52"/>
      <c r="AC101" s="53"/>
      <c r="AD101" s="53"/>
      <c r="AL101" s="53"/>
      <c r="AO101" s="59"/>
      <c r="AQ101" s="61"/>
    </row>
    <row r="102" spans="18:43" s="51" customFormat="1" ht="12.75" thickBot="1">
      <c r="R102" s="52"/>
      <c r="AC102" s="53"/>
      <c r="AD102" s="53"/>
      <c r="AL102" s="53"/>
      <c r="AO102" s="59"/>
      <c r="AQ102" s="61"/>
    </row>
    <row r="103" spans="32:43" ht="15.75" thickBot="1">
      <c r="AF103" s="63"/>
      <c r="AL103" s="54" t="s">
        <v>229</v>
      </c>
      <c r="AM103" s="55"/>
      <c r="AN103" s="55"/>
      <c r="AO103" s="55"/>
      <c r="AP103" s="55"/>
      <c r="AQ103" s="57">
        <v>6000</v>
      </c>
    </row>
    <row r="104" spans="32:43" ht="15">
      <c r="AF104" s="63"/>
      <c r="AL104" s="99" t="s">
        <v>230</v>
      </c>
      <c r="AM104" s="51"/>
      <c r="AN104" s="51"/>
      <c r="AO104" s="59"/>
      <c r="AP104" s="51"/>
      <c r="AQ104" s="60">
        <f>AM90</f>
        <v>2380.8199999999997</v>
      </c>
    </row>
    <row r="105" spans="31:43" ht="12.75">
      <c r="AE105" s="65"/>
      <c r="AL105" s="53" t="s">
        <v>228</v>
      </c>
      <c r="AM105" s="51"/>
      <c r="AN105" s="51"/>
      <c r="AO105" s="59"/>
      <c r="AP105" s="51"/>
      <c r="AQ105" s="61">
        <f>ROUND(AQ103-AQ104,2)</f>
        <v>3619.18</v>
      </c>
    </row>
    <row r="106" spans="31:40" ht="12.75">
      <c r="AE106" s="65"/>
      <c r="AG106" s="53"/>
      <c r="AH106" s="51"/>
      <c r="AI106" s="51"/>
      <c r="AJ106" s="59"/>
      <c r="AK106" s="51"/>
      <c r="AL106" s="51"/>
      <c r="AM106" s="51"/>
      <c r="AN106" s="61"/>
    </row>
    <row r="107" spans="31:40" ht="12.75">
      <c r="AE107" s="65"/>
      <c r="AG107" s="53"/>
      <c r="AH107" s="51"/>
      <c r="AI107" s="51"/>
      <c r="AJ107" s="59"/>
      <c r="AK107" s="51"/>
      <c r="AL107" s="51"/>
      <c r="AM107" s="51"/>
      <c r="AN107" s="61"/>
    </row>
    <row r="108" spans="29:39" ht="15.75">
      <c r="AC108" s="62"/>
      <c r="AE108" s="66"/>
      <c r="AH108" s="64"/>
      <c r="AI108" s="62"/>
      <c r="AJ108" s="62"/>
      <c r="AK108" s="62"/>
      <c r="AL108" s="62"/>
      <c r="AM108" s="62"/>
    </row>
    <row r="109" spans="29:39" ht="14.25">
      <c r="AC109" s="62"/>
      <c r="AH109" s="64"/>
      <c r="AI109" s="62"/>
      <c r="AJ109" s="62"/>
      <c r="AK109" s="62"/>
      <c r="AL109" s="62"/>
      <c r="AM109" s="62"/>
    </row>
  </sheetData>
  <mergeCells count="1">
    <mergeCell ref="C2:O2"/>
  </mergeCells>
  <printOptions/>
  <pageMargins left="0.19" right="0.14" top="0.24" bottom="0.34" header="0.24" footer="0.14"/>
  <pageSetup horizontalDpi="600" verticalDpi="600" orientation="landscape" scale="70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popa adriana</dc:creator>
  <cp:keywords/>
  <dc:description/>
  <cp:lastModifiedBy>adriana</cp:lastModifiedBy>
  <cp:lastPrinted>2018-01-22T12:34:28Z</cp:lastPrinted>
  <dcterms:created xsi:type="dcterms:W3CDTF">2016-04-27T06:28:34Z</dcterms:created>
  <dcterms:modified xsi:type="dcterms:W3CDTF">2018-01-22T12:34:31Z</dcterms:modified>
  <cp:category/>
  <cp:version/>
  <cp:contentType/>
  <cp:contentStatus/>
</cp:coreProperties>
</file>