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 AN 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<sst xmlns="http://schemas.openxmlformats.org/spreadsheetml/2006/main" count="40" uniqueCount="38">
  <si>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CASA DE ASIGURARI DE SANATATE OLT</t>
  </si>
  <si>
    <t>DENUMIRE INDICATOR</t>
  </si>
  <si>
    <t>Medicamente pentru boli cronice cu risc crescut utilizate în programele naţionale cu scop curativ</t>
  </si>
  <si>
    <t>Tratamentul bolnavilor cu afecţiuni oncologice, din care:</t>
  </si>
  <si>
    <t>-medicamente pentru tratamentul în spital, din care:</t>
  </si>
  <si>
    <t>- SPITAL SLATINA</t>
  </si>
  <si>
    <t>- SPITAL CARACAL</t>
  </si>
  <si>
    <t>Programul naţional de diagnostic şi tratament pentru HEMOFILIE ŞI TALASEMIE (SPITAL SLATINA)</t>
  </si>
  <si>
    <t>hemofilie fără intervenţie chirurgicală majoră</t>
  </si>
  <si>
    <t>hemofilie profilaxie</t>
  </si>
  <si>
    <t>talasemie</t>
  </si>
  <si>
    <t>Programul naţional de diagnostic şi tratament pentru boli rare, din care:</t>
  </si>
  <si>
    <t>Tratamentul stării de posttransplant în ambulatoriu a pacienţilor cu transplant (FARM)</t>
  </si>
  <si>
    <t>Materiale sanitare specifice utilizate în programele naţionale cu scop curativ, din care:</t>
  </si>
  <si>
    <t>Program naţional de diabet zaharat (FARM), din care:</t>
  </si>
  <si>
    <t>Tratamentul prin endoprotezare- adulti (SPITAL), din care:</t>
  </si>
  <si>
    <t>-endoprotezaţi adulţi (SPITAL SLATINA)</t>
  </si>
  <si>
    <t>-endoprotezaţi adulţi (SPITAL CARACAL)</t>
  </si>
  <si>
    <t>TOTAL GENERAL PNS</t>
  </si>
  <si>
    <t>-medicamente pentru tratamentul ambulatoriu (FARM)</t>
  </si>
  <si>
    <t>P3 - ACTIVITATE CURENTA, din care:</t>
  </si>
  <si>
    <t>P3 - SUME PENTRU MEDICAMENTE COST VOLUM, din care:</t>
  </si>
  <si>
    <t>-medicamente pentru tratamentul ambulatoriu (FARMACII)</t>
  </si>
  <si>
    <t>tirozinemie (SPITAL CARACAL)</t>
  </si>
  <si>
    <t>boala Hunter (SPITAL SLATINA)</t>
  </si>
  <si>
    <t>Programul național de boli endocrine - Osteoporoză (Spital Slatina)</t>
  </si>
  <si>
    <t>boala Fabry (SPITAL SLATINA)</t>
  </si>
  <si>
    <t>mucoviscidoză copii (FARM)</t>
  </si>
  <si>
    <t>scleroza (FARM)</t>
  </si>
  <si>
    <t>fibroza pulmonara idiopatica (FARM)</t>
  </si>
  <si>
    <t>angioedem ereditar (FARM)</t>
  </si>
  <si>
    <t xml:space="preserve">copii cu diabet zaharat insulinodependent </t>
  </si>
  <si>
    <t>adulti cu diabet zaharat insulinodependent</t>
  </si>
  <si>
    <t>Tratamentul bolnavilor cu diabet zaharat (FARM)</t>
  </si>
  <si>
    <t>CREDITE DE ANGAJAMENT APROBATE AN 2018</t>
  </si>
  <si>
    <t>CREDITE BUGETARE APROBATE AN 2018</t>
  </si>
  <si>
    <t>mucoviscidoză adulti (FARM)</t>
  </si>
  <si>
    <t>SITUATIA CREDITELOR DE ANGAJAMENT SI A CREDITELOR BUGETARE APROBATE PENTRU DERULAREA PNS IN ANUL 2018, CONFORM FILEI DE BUGET CNAS NR. RV8706/19.12.2018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</si>
</sst>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0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horizontal="center" vertical="top"/>
    </xf>
    <xf numFmtId="40" fontId="1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vertical="top"/>
    </xf>
    <xf numFmtId="40" fontId="4" fillId="0" borderId="0" xfId="0" applyNumberFormat="1" applyFont="1" applyAlignment="1">
      <alignment vertical="top"/>
    </xf>
    <xf numFmtId="40" fontId="5" fillId="0" borderId="0" xfId="0" applyNumberFormat="1" applyFont="1" applyAlignment="1">
      <alignment horizontal="center" vertical="top"/>
    </xf>
    <xf numFmtId="40" fontId="4" fillId="0" borderId="0" xfId="0" applyNumberFormat="1" applyFont="1" applyAlignment="1">
      <alignment horizontal="center" vertical="top"/>
    </xf>
    <xf numFmtId="40" fontId="7" fillId="0" borderId="0" xfId="0" applyNumberFormat="1" applyFont="1" applyAlignment="1">
      <alignment vertical="top"/>
    </xf>
    <xf numFmtId="40" fontId="7" fillId="0" borderId="0" xfId="0" applyNumberFormat="1" applyFont="1" applyAlignment="1">
      <alignment vertical="top" wrapText="1"/>
    </xf>
    <xf numFmtId="40" fontId="8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4" fontId="10" fillId="0" borderId="2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0" fontId="11" fillId="0" borderId="1" xfId="0" applyNumberFormat="1" applyFont="1" applyFill="1" applyBorder="1" applyAlignment="1" quotePrefix="1">
      <alignment vertical="top" wrapText="1"/>
    </xf>
    <xf numFmtId="40" fontId="10" fillId="0" borderId="1" xfId="0" applyNumberFormat="1" applyFont="1" applyFill="1" applyBorder="1" applyAlignment="1" quotePrefix="1">
      <alignment vertical="top" wrapText="1"/>
    </xf>
    <xf numFmtId="40" fontId="10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/>
    </xf>
    <xf numFmtId="4" fontId="10" fillId="0" borderId="2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40" fontId="13" fillId="0" borderId="4" xfId="0" applyNumberFormat="1" applyFont="1" applyBorder="1" applyAlignment="1">
      <alignment horizontal="center" vertical="top" wrapText="1"/>
    </xf>
    <xf numFmtId="40" fontId="8" fillId="0" borderId="5" xfId="0" applyNumberFormat="1" applyFont="1" applyBorder="1" applyAlignment="1">
      <alignment horizontal="center" vertical="top" wrapText="1"/>
    </xf>
    <xf numFmtId="40" fontId="13" fillId="0" borderId="6" xfId="0" applyNumberFormat="1" applyFont="1" applyBorder="1" applyAlignment="1">
      <alignment horizontal="center" vertical="top" wrapText="1"/>
    </xf>
    <xf numFmtId="4" fontId="8" fillId="0" borderId="2" xfId="0" applyNumberFormat="1" applyFont="1" applyFill="1" applyBorder="1" applyAlignment="1" quotePrefix="1">
      <alignment horizontal="center" vertical="top" wrapText="1"/>
    </xf>
    <xf numFmtId="40" fontId="12" fillId="0" borderId="1" xfId="0" applyNumberFormat="1" applyFont="1" applyBorder="1" applyAlignment="1">
      <alignment vertical="top"/>
    </xf>
    <xf numFmtId="4" fontId="10" fillId="0" borderId="2" xfId="0" applyNumberFormat="1" applyFont="1" applyFill="1" applyBorder="1" applyAlignment="1">
      <alignment horizontal="center" vertical="top" wrapText="1"/>
    </xf>
    <xf numFmtId="40" fontId="8" fillId="0" borderId="1" xfId="0" applyNumberFormat="1" applyFont="1" applyFill="1" applyBorder="1" applyAlignment="1">
      <alignment vertical="top" wrapText="1"/>
    </xf>
    <xf numFmtId="40" fontId="8" fillId="0" borderId="1" xfId="0" applyNumberFormat="1" applyFont="1" applyBorder="1" applyAlignment="1">
      <alignment vertical="top" wrapText="1"/>
    </xf>
    <xf numFmtId="40" fontId="15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Border="1" applyAlignment="1">
      <alignment horizontal="center" vertical="top"/>
    </xf>
    <xf numFmtId="40" fontId="8" fillId="2" borderId="1" xfId="0" applyNumberFormat="1" applyFont="1" applyFill="1" applyBorder="1" applyAlignment="1" quotePrefix="1">
      <alignment vertical="top" wrapText="1"/>
    </xf>
    <xf numFmtId="4" fontId="13" fillId="2" borderId="2" xfId="0" applyNumberFormat="1" applyFont="1" applyFill="1" applyBorder="1" applyAlignment="1">
      <alignment horizontal="center" vertical="top"/>
    </xf>
    <xf numFmtId="40" fontId="8" fillId="2" borderId="1" xfId="0" applyNumberFormat="1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3" xfId="0" applyNumberFormat="1" applyFont="1" applyFill="1" applyBorder="1" applyAlignment="1">
      <alignment horizontal="center" vertical="top"/>
    </xf>
    <xf numFmtId="4" fontId="13" fillId="0" borderId="2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top"/>
    </xf>
    <xf numFmtId="40" fontId="12" fillId="0" borderId="7" xfId="0" applyNumberFormat="1" applyFont="1" applyBorder="1" applyAlignment="1">
      <alignment vertical="top"/>
    </xf>
    <xf numFmtId="40" fontId="13" fillId="2" borderId="8" xfId="0" applyNumberFormat="1" applyFont="1" applyFill="1" applyBorder="1" applyAlignment="1">
      <alignment vertical="top"/>
    </xf>
    <xf numFmtId="40" fontId="2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0" fontId="7" fillId="0" borderId="0" xfId="0" applyNumberFormat="1" applyFont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/>
    </xf>
    <xf numFmtId="4" fontId="12" fillId="0" borderId="2" xfId="0" applyNumberFormat="1" applyFont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top"/>
    </xf>
    <xf numFmtId="4" fontId="10" fillId="0" borderId="12" xfId="0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3">
      <selection activeCell="F38" sqref="F38"/>
    </sheetView>
  </sheetViews>
  <sheetFormatPr defaultColWidth="9.140625" defaultRowHeight="12.75"/>
  <cols>
    <col min="1" max="1" width="38.57421875" style="5" customWidth="1"/>
    <col min="2" max="2" width="22.57421875" style="6" customWidth="1"/>
    <col min="3" max="3" width="26.28125" style="7" customWidth="1"/>
  </cols>
  <sheetData>
    <row r="1" spans="1:3" ht="12.75">
      <c r="A1" s="8" t="s">
        <v>0</v>
      </c>
      <c r="B1" s="2"/>
      <c r="C1" s="3"/>
    </row>
    <row r="2" spans="1:3" ht="12.75">
      <c r="A2" s="1"/>
      <c r="B2" s="2"/>
      <c r="C2" s="3"/>
    </row>
    <row r="3" spans="1:6" ht="31.5" customHeight="1">
      <c r="A3" s="46" t="s">
        <v>37</v>
      </c>
      <c r="B3" s="46"/>
      <c r="C3" s="46"/>
      <c r="D3" s="9"/>
      <c r="E3" s="9"/>
      <c r="F3" s="9"/>
    </row>
    <row r="4" spans="1:3" ht="16.5" thickBot="1">
      <c r="A4" s="4"/>
      <c r="B4" s="4"/>
      <c r="C4" s="4"/>
    </row>
    <row r="5" spans="1:3" ht="36">
      <c r="A5" s="23" t="s">
        <v>1</v>
      </c>
      <c r="B5" s="24" t="s">
        <v>34</v>
      </c>
      <c r="C5" s="25" t="s">
        <v>35</v>
      </c>
    </row>
    <row r="6" spans="1:3" s="13" customFormat="1" ht="24">
      <c r="A6" s="35" t="s">
        <v>2</v>
      </c>
      <c r="B6" s="36">
        <v>35616030</v>
      </c>
      <c r="C6" s="37">
        <f>C7+C17+C21+C30+C31+C32</f>
        <v>30174840</v>
      </c>
    </row>
    <row r="7" spans="1:3" s="13" customFormat="1" ht="24">
      <c r="A7" s="10" t="s">
        <v>3</v>
      </c>
      <c r="B7" s="11">
        <v>12174950</v>
      </c>
      <c r="C7" s="12">
        <f>C8+C13</f>
        <v>10344770</v>
      </c>
    </row>
    <row r="8" spans="1:3" s="22" customFormat="1" ht="12">
      <c r="A8" s="10" t="s">
        <v>20</v>
      </c>
      <c r="B8" s="19">
        <v>8979640</v>
      </c>
      <c r="C8" s="49">
        <f>SUM(C10:C12)</f>
        <v>7972189.999999999</v>
      </c>
    </row>
    <row r="9" spans="1:3" s="13" customFormat="1" ht="12">
      <c r="A9" s="16" t="s">
        <v>4</v>
      </c>
      <c r="B9" s="14">
        <v>3757735.49</v>
      </c>
      <c r="C9" s="15">
        <f>SUM(C10:C11)</f>
        <v>3055717.01</v>
      </c>
    </row>
    <row r="10" spans="1:3" s="13" customFormat="1" ht="12">
      <c r="A10" s="16" t="s">
        <v>5</v>
      </c>
      <c r="B10" s="14">
        <v>2989593.09</v>
      </c>
      <c r="C10" s="15">
        <f>2210585+313110.15</f>
        <v>2523695.15</v>
      </c>
    </row>
    <row r="11" spans="1:3" s="13" customFormat="1" ht="12">
      <c r="A11" s="16" t="s">
        <v>6</v>
      </c>
      <c r="B11" s="14">
        <v>768142.4</v>
      </c>
      <c r="C11" s="15">
        <v>532021.86</v>
      </c>
    </row>
    <row r="12" spans="1:3" s="13" customFormat="1" ht="15.75" customHeight="1">
      <c r="A12" s="16" t="s">
        <v>19</v>
      </c>
      <c r="B12" s="14">
        <v>5221904.51</v>
      </c>
      <c r="C12" s="15">
        <f>4737853.14-313110.15+491730</f>
        <v>4916472.989999999</v>
      </c>
    </row>
    <row r="13" spans="1:3" s="22" customFormat="1" ht="24">
      <c r="A13" s="10" t="s">
        <v>21</v>
      </c>
      <c r="B13" s="38">
        <v>3195310</v>
      </c>
      <c r="C13" s="49">
        <v>2372580</v>
      </c>
    </row>
    <row r="14" spans="1:3" s="13" customFormat="1" ht="24">
      <c r="A14" s="17" t="s">
        <v>22</v>
      </c>
      <c r="B14" s="20">
        <v>988000</v>
      </c>
      <c r="C14" s="50">
        <f>1239616.38-423897.26</f>
        <v>815719.1199999999</v>
      </c>
    </row>
    <row r="15" spans="1:3" s="13" customFormat="1" ht="12">
      <c r="A15" s="16" t="s">
        <v>6</v>
      </c>
      <c r="B15" s="14">
        <v>1064918</v>
      </c>
      <c r="C15" s="15">
        <f>425251.58+423897.26</f>
        <v>849148.8400000001</v>
      </c>
    </row>
    <row r="16" spans="1:3" s="13" customFormat="1" ht="12">
      <c r="A16" s="16" t="s">
        <v>5</v>
      </c>
      <c r="B16" s="39">
        <v>1142392</v>
      </c>
      <c r="C16" s="15">
        <f>214452.04+201720+291540</f>
        <v>707712.04</v>
      </c>
    </row>
    <row r="17" spans="1:3" s="22" customFormat="1" ht="36">
      <c r="A17" s="10" t="s">
        <v>7</v>
      </c>
      <c r="B17" s="40">
        <v>890130</v>
      </c>
      <c r="C17" s="49">
        <f>SUM(C18:C20)</f>
        <v>581540</v>
      </c>
    </row>
    <row r="18" spans="1:3" s="13" customFormat="1" ht="12">
      <c r="A18" s="18" t="s">
        <v>8</v>
      </c>
      <c r="B18" s="28">
        <v>16720</v>
      </c>
      <c r="C18" s="15">
        <v>9720.46</v>
      </c>
    </row>
    <row r="19" spans="1:3" s="13" customFormat="1" ht="12">
      <c r="A19" s="18" t="s">
        <v>9</v>
      </c>
      <c r="B19" s="14">
        <v>734100</v>
      </c>
      <c r="C19" s="15">
        <v>449887.12</v>
      </c>
    </row>
    <row r="20" spans="1:3" s="13" customFormat="1" ht="12">
      <c r="A20" s="18" t="s">
        <v>10</v>
      </c>
      <c r="B20" s="38">
        <v>139310</v>
      </c>
      <c r="C20" s="15">
        <v>121932.42</v>
      </c>
    </row>
    <row r="21" spans="1:3" s="22" customFormat="1" ht="24">
      <c r="A21" s="10" t="s">
        <v>11</v>
      </c>
      <c r="B21" s="14">
        <v>2428210</v>
      </c>
      <c r="C21" s="49">
        <f>SUM(C22:C29)</f>
        <v>2065840.0000000002</v>
      </c>
    </row>
    <row r="22" spans="1:3" s="13" customFormat="1" ht="12">
      <c r="A22" s="18" t="s">
        <v>23</v>
      </c>
      <c r="B22" s="28">
        <v>169430</v>
      </c>
      <c r="C22" s="15">
        <v>136172.83</v>
      </c>
    </row>
    <row r="23" spans="1:3" s="13" customFormat="1" ht="12">
      <c r="A23" s="18" t="s">
        <v>24</v>
      </c>
      <c r="B23" s="28">
        <v>1250200</v>
      </c>
      <c r="C23" s="15">
        <v>1138577.9</v>
      </c>
    </row>
    <row r="24" spans="1:3" s="13" customFormat="1" ht="12">
      <c r="A24" s="18" t="s">
        <v>26</v>
      </c>
      <c r="B24" s="20">
        <v>612200</v>
      </c>
      <c r="C24" s="15">
        <v>491553.12</v>
      </c>
    </row>
    <row r="25" spans="1:3" s="13" customFormat="1" ht="12">
      <c r="A25" s="18" t="s">
        <v>27</v>
      </c>
      <c r="B25" s="20">
        <v>214280</v>
      </c>
      <c r="C25" s="50">
        <v>196663.64</v>
      </c>
    </row>
    <row r="26" spans="1:3" s="13" customFormat="1" ht="12">
      <c r="A26" s="18" t="s">
        <v>36</v>
      </c>
      <c r="B26" s="14">
        <v>36000</v>
      </c>
      <c r="C26" s="50">
        <v>10264.55</v>
      </c>
    </row>
    <row r="27" spans="1:3" s="13" customFormat="1" ht="12">
      <c r="A27" s="18" t="s">
        <v>28</v>
      </c>
      <c r="B27" s="14">
        <v>49940</v>
      </c>
      <c r="C27" s="15">
        <v>48712.98</v>
      </c>
    </row>
    <row r="28" spans="1:3" s="13" customFormat="1" ht="12">
      <c r="A28" s="18" t="s">
        <v>29</v>
      </c>
      <c r="B28" s="14">
        <v>23000</v>
      </c>
      <c r="C28" s="15">
        <v>0</v>
      </c>
    </row>
    <row r="29" spans="1:3" s="13" customFormat="1" ht="12">
      <c r="A29" s="18" t="s">
        <v>30</v>
      </c>
      <c r="B29" s="19">
        <v>73160</v>
      </c>
      <c r="C29" s="15">
        <f>73894.98-30000</f>
        <v>43894.979999999996</v>
      </c>
    </row>
    <row r="30" spans="1:3" s="22" customFormat="1" ht="24">
      <c r="A30" s="10" t="s">
        <v>33</v>
      </c>
      <c r="B30" s="26">
        <v>19359510</v>
      </c>
      <c r="C30" s="49">
        <f>11659350+1617120+3246090</f>
        <v>16522560</v>
      </c>
    </row>
    <row r="31" spans="1:3" s="13" customFormat="1" ht="24">
      <c r="A31" s="10" t="s">
        <v>12</v>
      </c>
      <c r="B31" s="32">
        <v>734440</v>
      </c>
      <c r="C31" s="49">
        <v>636610</v>
      </c>
    </row>
    <row r="32" spans="1:3" s="13" customFormat="1" ht="24">
      <c r="A32" s="29" t="s">
        <v>25</v>
      </c>
      <c r="B32" s="41">
        <v>28790</v>
      </c>
      <c r="C32" s="12">
        <v>23520</v>
      </c>
    </row>
    <row r="33" spans="1:3" s="22" customFormat="1" ht="24">
      <c r="A33" s="33" t="s">
        <v>13</v>
      </c>
      <c r="B33" s="34">
        <v>2391700</v>
      </c>
      <c r="C33" s="37">
        <f>C34+C37</f>
        <v>2048440</v>
      </c>
    </row>
    <row r="34" spans="1:3" s="13" customFormat="1" ht="24">
      <c r="A34" s="10" t="s">
        <v>14</v>
      </c>
      <c r="B34" s="32">
        <v>1685940</v>
      </c>
      <c r="C34" s="12">
        <f>SUM(C35:C36)</f>
        <v>1488900</v>
      </c>
    </row>
    <row r="35" spans="1:3" s="13" customFormat="1" ht="12">
      <c r="A35" s="31" t="s">
        <v>31</v>
      </c>
      <c r="B35" s="21">
        <v>96360</v>
      </c>
      <c r="C35" s="50">
        <v>85500</v>
      </c>
    </row>
    <row r="36" spans="1:3" s="13" customFormat="1" ht="16.5" customHeight="1">
      <c r="A36" s="31" t="s">
        <v>32</v>
      </c>
      <c r="B36" s="48">
        <v>1589580</v>
      </c>
      <c r="C36" s="50">
        <v>1403400</v>
      </c>
    </row>
    <row r="37" spans="1:3" s="13" customFormat="1" ht="24.75" customHeight="1">
      <c r="A37" s="30" t="s">
        <v>15</v>
      </c>
      <c r="B37" s="32">
        <v>705760</v>
      </c>
      <c r="C37" s="12">
        <f>SUM(C38:C39)</f>
        <v>559540</v>
      </c>
    </row>
    <row r="38" spans="1:3" s="13" customFormat="1" ht="12">
      <c r="A38" s="27" t="s">
        <v>16</v>
      </c>
      <c r="B38" s="21">
        <v>516030</v>
      </c>
      <c r="C38" s="50">
        <f>177351.88+21010+52910+167400</f>
        <v>418671.88</v>
      </c>
    </row>
    <row r="39" spans="1:3" s="13" customFormat="1" ht="14.25" customHeight="1" thickBot="1">
      <c r="A39" s="42" t="s">
        <v>17</v>
      </c>
      <c r="B39" s="47">
        <v>189730</v>
      </c>
      <c r="C39" s="51">
        <v>140868.12</v>
      </c>
    </row>
    <row r="40" spans="1:3" s="22" customFormat="1" ht="16.5" customHeight="1" thickBot="1">
      <c r="A40" s="43" t="s">
        <v>18</v>
      </c>
      <c r="B40" s="44">
        <v>38007730</v>
      </c>
      <c r="C40" s="45">
        <f>C33+C6</f>
        <v>32223280</v>
      </c>
    </row>
  </sheetData>
  <mergeCells count="1">
    <mergeCell ref="A3:C3"/>
  </mergeCells>
  <printOptions/>
  <pageMargins left="0.75" right="0.75" top="0.4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2019-01-22T10:23:08Z</cp:lastPrinted>
  <dcterms:created xsi:type="dcterms:W3CDTF">2015-04-29T11:26:28Z</dcterms:created>
  <dcterms:modified xsi:type="dcterms:W3CDTF">2019-01-22T10:23:11Z</dcterms:modified>
  <cp:category/>
  <cp:version/>
  <cp:contentType/>
  <cp:contentStatus/>
</cp:coreProperties>
</file>