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5" activeTab="10"/>
  </bookViews>
  <sheets>
    <sheet name="IAN" sheetId="1" r:id="rId1"/>
    <sheet name="FEBR." sheetId="2" r:id="rId2"/>
    <sheet name="MARTIE 2019" sheetId="3" r:id="rId3"/>
    <sheet name="APRILIE 2019" sheetId="4" r:id="rId4"/>
    <sheet name="MAI 2019" sheetId="5" r:id="rId5"/>
    <sheet name="IUNIE  2019 " sheetId="6" r:id="rId6"/>
    <sheet name="IULIE  2019 " sheetId="7" r:id="rId7"/>
    <sheet name="AUGUST 2019 " sheetId="8" r:id="rId8"/>
    <sheet name="SEPTEMBRIE 2019 " sheetId="9" r:id="rId9"/>
    <sheet name="OCTOMBRIE 2019" sheetId="10" r:id="rId10"/>
    <sheet name="NOIEMBRIE 2019" sheetId="11" r:id="rId11"/>
  </sheets>
  <definedNames/>
  <calcPr fullCalcOnLoad="1"/>
</workbook>
</file>

<file path=xl/sharedStrings.xml><?xml version="1.0" encoding="utf-8"?>
<sst xmlns="http://schemas.openxmlformats.org/spreadsheetml/2006/main" count="1835" uniqueCount="243">
  <si>
    <t xml:space="preserve">FARMACII </t>
  </si>
  <si>
    <t>NR. CONTR.</t>
  </si>
  <si>
    <t>FARMACII</t>
  </si>
  <si>
    <t>MEDIC.CU SI FARA CONTRIB.COST VOLUM OCT. 2018</t>
  </si>
  <si>
    <t>PENSIONARI 0-900MS OCT. 2018.</t>
  </si>
  <si>
    <t>F 1</t>
  </si>
  <si>
    <t>S.C. VOINEA S.R.L.</t>
  </si>
  <si>
    <t>F 2</t>
  </si>
  <si>
    <t>S.C. GIULEA S.R.L.</t>
  </si>
  <si>
    <t>F 3</t>
  </si>
  <si>
    <t>S.C. TEOFARM S.R.L.</t>
  </si>
  <si>
    <t>F 4</t>
  </si>
  <si>
    <t>S.C. ARNICA S.R.L.</t>
  </si>
  <si>
    <t>F 7</t>
  </si>
  <si>
    <t>S.C. SANTE - FARM S.R.L.</t>
  </si>
  <si>
    <t>F10</t>
  </si>
  <si>
    <t>S.C. DIANA S.R.L.</t>
  </si>
  <si>
    <t>F11</t>
  </si>
  <si>
    <t>S.C. IRIS-FARM S.R.L.</t>
  </si>
  <si>
    <t>F13</t>
  </si>
  <si>
    <t>S.C. HELIOS S.R.L.</t>
  </si>
  <si>
    <t>F15</t>
  </si>
  <si>
    <t>S.C. GALENUS S.R.L.</t>
  </si>
  <si>
    <t>F17</t>
  </si>
  <si>
    <t>S.C. PROSANA S.R.L.</t>
  </si>
  <si>
    <t>F18</t>
  </si>
  <si>
    <t>S.C. ADONIS S.R.L.</t>
  </si>
  <si>
    <t>F19</t>
  </si>
  <si>
    <t>S.C. FARMAVIT S.R.L.</t>
  </si>
  <si>
    <t>F20</t>
  </si>
  <si>
    <t>S.C. MEDICA FARM S.R.L.</t>
  </si>
  <si>
    <t>F21</t>
  </si>
  <si>
    <t>S.C. TERA FARM IMPEX S.R.L.</t>
  </si>
  <si>
    <t>F22</t>
  </si>
  <si>
    <t>S.C. FARMAS S.R.L.</t>
  </si>
  <si>
    <t>F23</t>
  </si>
  <si>
    <t>S.C. DACIANA S.R.L.</t>
  </si>
  <si>
    <t>F25</t>
  </si>
  <si>
    <t>S.C. CORAFARM S.R.L.</t>
  </si>
  <si>
    <t>F26</t>
  </si>
  <si>
    <t>S.C. MALAGEANU S.R.L.</t>
  </si>
  <si>
    <t>F27</t>
  </si>
  <si>
    <t>S.C. CERCELAN FARM S.R.L.</t>
  </si>
  <si>
    <t>F28</t>
  </si>
  <si>
    <t>S.C. MEDICA S.R.L.</t>
  </si>
  <si>
    <t>F29</t>
  </si>
  <si>
    <t>S.C. FARMACEUTICA ARGESFARM SA</t>
  </si>
  <si>
    <t>F31</t>
  </si>
  <si>
    <t>S.C. VIOFARM S.R.L.</t>
  </si>
  <si>
    <t>F33</t>
  </si>
  <si>
    <t>S.C. COCA FARM SRL</t>
  </si>
  <si>
    <t>F35</t>
  </si>
  <si>
    <t>S.C. ELINA FARM S.R.L.</t>
  </si>
  <si>
    <t>F38</t>
  </si>
  <si>
    <t>S.C. ALEX FARM S.R.L.</t>
  </si>
  <si>
    <t>F40</t>
  </si>
  <si>
    <t>S.C. MNG FARM SRL</t>
  </si>
  <si>
    <t>F44</t>
  </si>
  <si>
    <t>S.C. ADRIANA FARM S.R.L.</t>
  </si>
  <si>
    <t>F45</t>
  </si>
  <si>
    <t>S.C. NICOFARM S.R.L.</t>
  </si>
  <si>
    <t>F48</t>
  </si>
  <si>
    <t>S.C. GETFARM S.R.L.</t>
  </si>
  <si>
    <t>F49</t>
  </si>
  <si>
    <t>S.C. CRIS FARM S.R.L</t>
  </si>
  <si>
    <t>F50</t>
  </si>
  <si>
    <t>S.C. GEOPACA SRL</t>
  </si>
  <si>
    <t>F52</t>
  </si>
  <si>
    <t>S.C. ALEXINA FARM  SRL</t>
  </si>
  <si>
    <t>F53</t>
  </si>
  <si>
    <t>S.C. BUJOR FARM SRL</t>
  </si>
  <si>
    <t>F54</t>
  </si>
  <si>
    <t>S.C. CRISDIA FARM SRL</t>
  </si>
  <si>
    <t>F57</t>
  </si>
  <si>
    <t>S.C. SENSIBLU SRL SLATINA</t>
  </si>
  <si>
    <t>F58</t>
  </si>
  <si>
    <t>S.C. CALENDULA FARM SRL</t>
  </si>
  <si>
    <t>F59</t>
  </si>
  <si>
    <t>S.C. ADONIS BOB SRL</t>
  </si>
  <si>
    <t>F60</t>
  </si>
  <si>
    <t>S.C. DIMA FARM SRL</t>
  </si>
  <si>
    <t>F61</t>
  </si>
  <si>
    <t>S.C. VALERIANA FARM SRL</t>
  </si>
  <si>
    <t>F62</t>
  </si>
  <si>
    <t>S.C. SISTEM FARM SRL</t>
  </si>
  <si>
    <t>F63</t>
  </si>
  <si>
    <t>S.C. FARMACIA VERDE SRL</t>
  </si>
  <si>
    <t>F68</t>
  </si>
  <si>
    <t>S.C. MISIRA S.R.L.</t>
  </si>
  <si>
    <t>F71</t>
  </si>
  <si>
    <t>S.C. AD FARM S.R.L.</t>
  </si>
  <si>
    <t>F72</t>
  </si>
  <si>
    <t>S.C. FLORI FARMACEUTIC S.R.L.</t>
  </si>
  <si>
    <t>F73</t>
  </si>
  <si>
    <t>S.C. FARMACIA MARIA</t>
  </si>
  <si>
    <t>F74</t>
  </si>
  <si>
    <t>S.C. MIDRA FARM SRL</t>
  </si>
  <si>
    <t>F76</t>
  </si>
  <si>
    <t>S.C. GIUTEHFARM</t>
  </si>
  <si>
    <t>F78</t>
  </si>
  <si>
    <t>S.C. SIEPCOFAR</t>
  </si>
  <si>
    <t>F84</t>
  </si>
  <si>
    <t>S.C. ANTOFARM</t>
  </si>
  <si>
    <t>F86</t>
  </si>
  <si>
    <t>S.C. CATENA HYGEIA</t>
  </si>
  <si>
    <t>F89</t>
  </si>
  <si>
    <t>S.C. NORICA</t>
  </si>
  <si>
    <t>F92</t>
  </si>
  <si>
    <t>S.C. ELIANA &amp; NICOLETA FARM S.R.L</t>
  </si>
  <si>
    <t>F93T</t>
  </si>
  <si>
    <t>S.C. MEDIMFARM TOPFARM S.A</t>
  </si>
  <si>
    <t>F95</t>
  </si>
  <si>
    <t>S.C. ALSI DENTAFARM SRL</t>
  </si>
  <si>
    <t>F97</t>
  </si>
  <si>
    <t>S.C. PHENOFARM SRL</t>
  </si>
  <si>
    <t>F98</t>
  </si>
  <si>
    <t>S.C. PRO ARH CONS SRL</t>
  </si>
  <si>
    <t>F100</t>
  </si>
  <si>
    <t>S.C. FARMACIA PADUCELUL SRL</t>
  </si>
  <si>
    <t>F101</t>
  </si>
  <si>
    <t>S.C. ADIDANA FARM SRL</t>
  </si>
  <si>
    <t>F102</t>
  </si>
  <si>
    <t>S.C. FARMATOP DIANA AGD SRL</t>
  </si>
  <si>
    <t>F103</t>
  </si>
  <si>
    <t>S.C. LUK FARM SRL</t>
  </si>
  <si>
    <t>F105</t>
  </si>
  <si>
    <t>S.C TEXAVIT SRL</t>
  </si>
  <si>
    <t>F107</t>
  </si>
  <si>
    <t>S.C. FARMACIA 1 SLATINA SRL</t>
  </si>
  <si>
    <t>F108</t>
  </si>
  <si>
    <t>S.C. SALIX FARM SRL</t>
  </si>
  <si>
    <t>F109</t>
  </si>
  <si>
    <t>S.C. FLORISAN-FARM SRL</t>
  </si>
  <si>
    <t>F111</t>
  </si>
  <si>
    <t>S.C. EMETO ILIAFARM SRL</t>
  </si>
  <si>
    <t>F112</t>
  </si>
  <si>
    <t>S.C. LORIMAR IVADIM SRL</t>
  </si>
  <si>
    <t>F113</t>
  </si>
  <si>
    <t>S.C. FARMACIA PHARMA BYAMAR SRL</t>
  </si>
  <si>
    <t>F115</t>
  </si>
  <si>
    <t>S.C.CALINESCU FARM ANA SRL</t>
  </si>
  <si>
    <t>F117</t>
  </si>
  <si>
    <t>S.C. ALEXIFARM SRL</t>
  </si>
  <si>
    <t>F118</t>
  </si>
  <si>
    <t>S.C. MARVO-FARM SRL</t>
  </si>
  <si>
    <t>F120</t>
  </si>
  <si>
    <t>S.C. EURO DRIVE SCHOOL SRL</t>
  </si>
  <si>
    <t>F121</t>
  </si>
  <si>
    <t>S.C. AL SHEFA FARM SRL</t>
  </si>
  <si>
    <t>F122</t>
  </si>
  <si>
    <t>S.C. RANADA ADFARM SRL</t>
  </si>
  <si>
    <t>F123</t>
  </si>
  <si>
    <t>S.C. ECOSANTAFARM AXYX SRL</t>
  </si>
  <si>
    <t>F124</t>
  </si>
  <si>
    <t>S.C. CHIREA FARM BIOLAB SRL</t>
  </si>
  <si>
    <t>F125</t>
  </si>
  <si>
    <t>S.C. IEZER FARM SRL</t>
  </si>
  <si>
    <t>F126</t>
  </si>
  <si>
    <t>S.C. TILIA 3 M PLUS SRL</t>
  </si>
  <si>
    <t>F127</t>
  </si>
  <si>
    <t>S.C.BLANDY FARM SRL</t>
  </si>
  <si>
    <t>F128</t>
  </si>
  <si>
    <t>S.C.FARMACIA MEDICA SRL</t>
  </si>
  <si>
    <t>F129</t>
  </si>
  <si>
    <t>S.C.DEFTA</t>
  </si>
  <si>
    <t>TOTAL</t>
  </si>
  <si>
    <t>SITUATIA PLATILOR PE FURNIZORI IN LUNA IANUARIE 2019</t>
  </si>
  <si>
    <t>C+G AUG.+SEPT.2018</t>
  </si>
  <si>
    <t>progr.OCT. 2018</t>
  </si>
  <si>
    <t>total plati IAN. 2019</t>
  </si>
  <si>
    <t>ADO OCT.2018</t>
  </si>
  <si>
    <t>C+G OCT.2018</t>
  </si>
  <si>
    <t>ADO NOV.2018</t>
  </si>
  <si>
    <t>progr.NOV. 2018</t>
  </si>
  <si>
    <t>total plati FEBR. 2019</t>
  </si>
  <si>
    <t>MEDIC.CU SI FARA CONTRIB.COST VOLUM NOV. 2018</t>
  </si>
  <si>
    <t>PENSIONARI 0-900MS NOV. 2018.</t>
  </si>
  <si>
    <t>SITUATIA PLATILOR PE FURNIZORI IN LUNA FEBRUARIE 2019</t>
  </si>
  <si>
    <t>C+G NOV.2018</t>
  </si>
  <si>
    <t>MEDIC.CU SI FARA CONTRIB.COST VOLUM DEC. 2018</t>
  </si>
  <si>
    <t>ADO DEC.2018</t>
  </si>
  <si>
    <t>progr.DEC. 2018</t>
  </si>
  <si>
    <t>PENSIONARI 0-900MS NOV.DEC. 2018PARTIAL IAN.2019</t>
  </si>
  <si>
    <t>total plati MARTIE 2019</t>
  </si>
  <si>
    <t>SITUATIA PLATILOR PE FURNIZORI IN LUNA APRILIE 2019</t>
  </si>
  <si>
    <t>C+G DEC.2018</t>
  </si>
  <si>
    <t>MEDIC.CU SI FARA CONTRIB.COST VOLUM IAN. 2019</t>
  </si>
  <si>
    <t>ADO IAN.2019</t>
  </si>
  <si>
    <t>progr.IAN. 2019</t>
  </si>
  <si>
    <t>total plati APRILIE 2019</t>
  </si>
  <si>
    <t>SITUATIA PLATILOR PE FURNIZORI IN LUNA MAI 2019</t>
  </si>
  <si>
    <t>C+G IAN.2018</t>
  </si>
  <si>
    <t>MEDIC.CU SI FARA CONTRIB.COST VOLUM FEBR. 2019</t>
  </si>
  <si>
    <t>PENSIONARI 0-900MS DIF.IAN+FEBR+MARTIE2019</t>
  </si>
  <si>
    <t>ADO FEBR.2019</t>
  </si>
  <si>
    <t>progr.FEBR. 2019</t>
  </si>
  <si>
    <t>total plati MAI 2019</t>
  </si>
  <si>
    <t>MEDIC.CU SI FARA CONTRIB.COST VOLUM MARTIE 2019</t>
  </si>
  <si>
    <t>PENSIONARI 0-900MS APRILIE 2019</t>
  </si>
  <si>
    <t>ADO MARTIE 2019</t>
  </si>
  <si>
    <t>progr.MARTIE 2019</t>
  </si>
  <si>
    <t>total plati IUNIE 2019</t>
  </si>
  <si>
    <t>SITUATIA PLATILOR PE FURNIZORI IN LUNA IUNIE 2019</t>
  </si>
  <si>
    <t>C+GFEBR.2019</t>
  </si>
  <si>
    <t>SITUATIA PLATILOR PE FURNIZORI IN LUNA IULIE 2019</t>
  </si>
  <si>
    <t>total plati IULIE 2019</t>
  </si>
  <si>
    <t>C+G MARTIE 2019</t>
  </si>
  <si>
    <t>MEDIC.CU SI FARA CONTRIB.COST VOLUM APRILIE 2019</t>
  </si>
  <si>
    <t>PENSIONARI 0-900MS MAI 2019</t>
  </si>
  <si>
    <t>ADO APRILIE 2019</t>
  </si>
  <si>
    <t>progr.APRILIE 2019</t>
  </si>
  <si>
    <t>SITUATIA PLATILOR PE FURNIZORI IN LUNA AUGUST 2019</t>
  </si>
  <si>
    <t>C+G APRILIE 2019</t>
  </si>
  <si>
    <t>MEDIC.CU SI FARA CONTRIB.COST VOLUM MAI 2019</t>
  </si>
  <si>
    <t>PENSIONARI 0-900MS IUNIE 2019</t>
  </si>
  <si>
    <t>ADO MAI 2019</t>
  </si>
  <si>
    <t>progr.MAI 2019</t>
  </si>
  <si>
    <t>total plati AUGUST 2019</t>
  </si>
  <si>
    <t>SITUATIA PLATILOR PE FURNIZORI IN LUNA SEPTEMBRIE 2019</t>
  </si>
  <si>
    <t>C+G MAI 2019</t>
  </si>
  <si>
    <t>ADO IUNIE 2019</t>
  </si>
  <si>
    <t>progr.IUNIE 2019</t>
  </si>
  <si>
    <t>total plati SEPTEMBRIE 2019</t>
  </si>
  <si>
    <t>C+G iunie partial 2019</t>
  </si>
  <si>
    <t>MEDIC.CU SI FARA CONTRIB.COST VOLUM  IUNIE2019</t>
  </si>
  <si>
    <t>SITUATIA PLATILOR PE FURNIZORI IN LUNA OCTOMBRIE 2019</t>
  </si>
  <si>
    <t>total plati OCTOMBRIE 2019</t>
  </si>
  <si>
    <t>C+G IUNIE DIF.2019</t>
  </si>
  <si>
    <t>40% IULIE 2019</t>
  </si>
  <si>
    <t>MEDIC.CU SI FARA CONTRIB.COST VOLUM  IULIE2019</t>
  </si>
  <si>
    <t>ADO IULIE 2019</t>
  </si>
  <si>
    <t>progr.IULIE 2019</t>
  </si>
  <si>
    <t>40%AUGUST 2019</t>
  </si>
  <si>
    <t>F130</t>
  </si>
  <si>
    <t>F131</t>
  </si>
  <si>
    <t xml:space="preserve">S.C. KOSRAR CORFARM </t>
  </si>
  <si>
    <t xml:space="preserve">S.C. FARMACIA BICESCU </t>
  </si>
  <si>
    <t>C+G IULIE 2019</t>
  </si>
  <si>
    <t>40% SEPT. 2019</t>
  </si>
  <si>
    <t>MEDIC.CU SI FARA CONTRIB.COST VOLUM AUG.2019</t>
  </si>
  <si>
    <t>ADO AUG. 2019</t>
  </si>
  <si>
    <t>progr.AUG. 2019</t>
  </si>
  <si>
    <t>total plati NOIEMBRIE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</si>
</sst>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10"/>
      <color indexed="10"/>
      <name val="Arial"/>
      <family val="0"/>
    </font>
    <font>
      <b/>
      <sz val="9"/>
      <name val="Times New Roman"/>
      <family val="1"/>
    </font>
    <font>
      <sz val="10"/>
      <name val="MS Sans Serif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" fontId="0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8" xfId="0" applyNumberFormat="1" applyFont="1" applyBorder="1" applyAlignment="1">
      <alignment/>
    </xf>
    <xf numFmtId="0" fontId="6" fillId="0" borderId="6" xfId="19" applyFont="1" applyFill="1" applyBorder="1">
      <alignment/>
      <protection/>
    </xf>
    <xf numFmtId="0" fontId="6" fillId="0" borderId="7" xfId="19" applyFont="1" applyFill="1" applyBorder="1">
      <alignment/>
      <protection/>
    </xf>
    <xf numFmtId="0" fontId="6" fillId="0" borderId="10" xfId="19" applyFont="1" applyFill="1" applyBorder="1">
      <alignment/>
      <protection/>
    </xf>
    <xf numFmtId="0" fontId="6" fillId="0" borderId="11" xfId="19" applyFont="1" applyFill="1" applyBorder="1">
      <alignment/>
      <protection/>
    </xf>
    <xf numFmtId="0" fontId="6" fillId="0" borderId="12" xfId="19" applyFont="1" applyFill="1" applyBorder="1">
      <alignment/>
      <protection/>
    </xf>
    <xf numFmtId="0" fontId="6" fillId="0" borderId="13" xfId="19" applyFont="1" applyFill="1" applyBorder="1">
      <alignment/>
      <protection/>
    </xf>
    <xf numFmtId="4" fontId="5" fillId="0" borderId="0" xfId="0" applyNumberFormat="1" applyFont="1" applyAlignment="1">
      <alignment/>
    </xf>
    <xf numFmtId="0" fontId="6" fillId="0" borderId="14" xfId="19" applyFont="1" applyFill="1" applyBorder="1">
      <alignment/>
      <protection/>
    </xf>
    <xf numFmtId="0" fontId="6" fillId="0" borderId="15" xfId="19" applyFont="1" applyFill="1" applyBorder="1">
      <alignment/>
      <protection/>
    </xf>
    <xf numFmtId="0" fontId="6" fillId="0" borderId="16" xfId="19" applyFont="1" applyFill="1" applyBorder="1">
      <alignment/>
      <protection/>
    </xf>
    <xf numFmtId="4" fontId="0" fillId="0" borderId="17" xfId="0" applyNumberFormat="1" applyFont="1" applyFill="1" applyBorder="1" applyAlignment="1">
      <alignment/>
    </xf>
    <xf numFmtId="0" fontId="6" fillId="0" borderId="18" xfId="19" applyFont="1" applyFill="1" applyBorder="1">
      <alignment/>
      <protection/>
    </xf>
    <xf numFmtId="0" fontId="6" fillId="0" borderId="19" xfId="19" applyFont="1" applyFill="1" applyBorder="1">
      <alignment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1" xfId="19" applyFont="1" applyFill="1" applyBorder="1">
      <alignment/>
      <protection/>
    </xf>
    <xf numFmtId="0" fontId="8" fillId="0" borderId="13" xfId="19" applyFont="1" applyFill="1" applyBorder="1">
      <alignment/>
      <protection/>
    </xf>
    <xf numFmtId="0" fontId="3" fillId="0" borderId="20" xfId="0" applyFont="1" applyBorder="1" applyAlignment="1">
      <alignment/>
    </xf>
    <xf numFmtId="0" fontId="9" fillId="0" borderId="11" xfId="19" applyFont="1" applyFill="1" applyBorder="1">
      <alignment/>
      <protection/>
    </xf>
    <xf numFmtId="0" fontId="9" fillId="0" borderId="13" xfId="19" applyFont="1" applyFill="1" applyBorder="1">
      <alignment/>
      <protection/>
    </xf>
    <xf numFmtId="0" fontId="9" fillId="0" borderId="0" xfId="19" applyFont="1" applyFill="1" applyBorder="1">
      <alignment/>
      <protection/>
    </xf>
    <xf numFmtId="4" fontId="0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 wrapText="1"/>
    </xf>
    <xf numFmtId="4" fontId="4" fillId="0" borderId="22" xfId="0" applyNumberFormat="1" applyFont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" fillId="0" borderId="26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11" fillId="0" borderId="22" xfId="0" applyNumberFormat="1" applyFont="1" applyBorder="1" applyAlignment="1">
      <alignment wrapText="1"/>
    </xf>
    <xf numFmtId="4" fontId="0" fillId="0" borderId="3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1" xfId="0" applyNumberFormat="1" applyFont="1" applyBorder="1" applyAlignment="1">
      <alignment horizontal="center" wrapText="1"/>
    </xf>
    <xf numFmtId="0" fontId="0" fillId="0" borderId="31" xfId="0" applyFont="1" applyBorder="1" applyAlignment="1">
      <alignment wrapText="1"/>
    </xf>
    <xf numFmtId="0" fontId="0" fillId="0" borderId="30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58">
      <selection activeCell="A58" sqref="A1:IV16384"/>
    </sheetView>
  </sheetViews>
  <sheetFormatPr defaultColWidth="9.140625" defaultRowHeight="12.75"/>
  <cols>
    <col min="1" max="1" width="4.7109375" style="1" customWidth="1"/>
    <col min="2" max="2" width="23.00390625" style="1" customWidth="1"/>
    <col min="3" max="3" width="16.7109375" style="2" customWidth="1"/>
    <col min="4" max="4" width="14.7109375" style="2" hidden="1" customWidth="1"/>
    <col min="5" max="5" width="12.8515625" style="2" hidden="1" customWidth="1"/>
    <col min="6" max="6" width="14.140625" style="2" customWidth="1"/>
    <col min="7" max="7" width="13.7109375" style="2" customWidth="1"/>
    <col min="8" max="8" width="15.7109375" style="3" customWidth="1"/>
    <col min="9" max="9" width="11.8515625" style="4" customWidth="1"/>
    <col min="10" max="10" width="13.7109375" style="5" hidden="1" customWidth="1"/>
    <col min="11" max="11" width="12.8515625" style="5" hidden="1" customWidth="1"/>
    <col min="12" max="12" width="15.57421875" style="5" hidden="1" customWidth="1"/>
    <col min="13" max="13" width="12.140625" style="5" hidden="1" customWidth="1"/>
    <col min="14" max="14" width="11.140625" style="5" hidden="1" customWidth="1"/>
    <col min="15" max="15" width="14.00390625" style="5" hidden="1" customWidth="1"/>
    <col min="16" max="16384" width="9.140625" style="5" customWidth="1"/>
  </cols>
  <sheetData>
    <row r="1" spans="1:7" ht="13.5" thickBot="1">
      <c r="A1" s="1" t="s">
        <v>0</v>
      </c>
      <c r="D1" s="3" t="s">
        <v>166</v>
      </c>
      <c r="E1" s="3"/>
      <c r="F1" s="3"/>
      <c r="G1" s="3"/>
    </row>
    <row r="2" spans="1:8" ht="13.5" thickBot="1">
      <c r="A2" s="6" t="s">
        <v>1</v>
      </c>
      <c r="B2" s="7" t="s">
        <v>2</v>
      </c>
      <c r="C2" s="72"/>
      <c r="D2" s="72"/>
      <c r="E2" s="72"/>
      <c r="F2" s="73"/>
      <c r="G2" s="73"/>
      <c r="H2" s="74"/>
    </row>
    <row r="3" spans="1:9" s="12" customFormat="1" ht="48.75" customHeight="1" thickBot="1">
      <c r="A3" s="8"/>
      <c r="B3" s="9"/>
      <c r="C3" s="49" t="s">
        <v>167</v>
      </c>
      <c r="D3" s="50" t="s">
        <v>3</v>
      </c>
      <c r="E3" s="50" t="s">
        <v>4</v>
      </c>
      <c r="F3" s="49" t="s">
        <v>170</v>
      </c>
      <c r="G3" s="49" t="s">
        <v>168</v>
      </c>
      <c r="H3" s="10" t="s">
        <v>169</v>
      </c>
      <c r="I3" s="11"/>
    </row>
    <row r="4" spans="1:15" ht="13.5" thickBot="1">
      <c r="A4" s="13" t="s">
        <v>5</v>
      </c>
      <c r="B4" s="14" t="s">
        <v>6</v>
      </c>
      <c r="C4" s="48">
        <v>36057.02</v>
      </c>
      <c r="D4" s="48"/>
      <c r="E4" s="48"/>
      <c r="F4" s="48">
        <v>624.28</v>
      </c>
      <c r="G4" s="48">
        <v>2486.6</v>
      </c>
      <c r="H4" s="16">
        <f aca="true" t="shared" si="0" ref="H4:H64">C4+D4+E4+F4+G4</f>
        <v>39167.899999999994</v>
      </c>
      <c r="J4" s="4">
        <v>550.56</v>
      </c>
      <c r="K4" s="5">
        <v>650.05</v>
      </c>
      <c r="L4" s="4">
        <v>19086.51</v>
      </c>
      <c r="M4" s="4">
        <v>16970.51</v>
      </c>
      <c r="N4" s="4"/>
      <c r="O4" s="4">
        <f>L4+M4</f>
        <v>36057.02</v>
      </c>
    </row>
    <row r="5" spans="1:15" ht="13.5" thickBot="1">
      <c r="A5" s="17" t="s">
        <v>7</v>
      </c>
      <c r="B5" s="18" t="s">
        <v>8</v>
      </c>
      <c r="C5" s="15">
        <v>12663.23</v>
      </c>
      <c r="D5" s="15"/>
      <c r="E5" s="15"/>
      <c r="F5" s="15">
        <v>722.6799999999998</v>
      </c>
      <c r="G5" s="15">
        <v>2270.13</v>
      </c>
      <c r="H5" s="16">
        <f t="shared" si="0"/>
        <v>15656.04</v>
      </c>
      <c r="J5" s="4">
        <v>414.57</v>
      </c>
      <c r="K5" s="5">
        <v>205.78</v>
      </c>
      <c r="L5" s="4">
        <v>6369.58</v>
      </c>
      <c r="M5" s="4">
        <v>6293.65</v>
      </c>
      <c r="N5" s="4"/>
      <c r="O5" s="4">
        <f aca="true" t="shared" si="1" ref="O5:O68">L5+M5</f>
        <v>12663.23</v>
      </c>
    </row>
    <row r="6" spans="1:15" ht="13.5" thickBot="1">
      <c r="A6" s="17" t="s">
        <v>9</v>
      </c>
      <c r="B6" s="18" t="s">
        <v>10</v>
      </c>
      <c r="C6" s="15">
        <v>56634.11</v>
      </c>
      <c r="D6" s="15"/>
      <c r="E6" s="15"/>
      <c r="F6" s="15">
        <v>1772.7899999999997</v>
      </c>
      <c r="G6" s="15">
        <v>0</v>
      </c>
      <c r="H6" s="16">
        <f t="shared" si="0"/>
        <v>58406.9</v>
      </c>
      <c r="J6" s="4">
        <v>1201.29</v>
      </c>
      <c r="K6" s="5">
        <v>1028.72</v>
      </c>
      <c r="L6" s="4">
        <v>28036.54</v>
      </c>
      <c r="M6" s="4">
        <v>28597.57</v>
      </c>
      <c r="N6" s="4"/>
      <c r="O6" s="4">
        <f t="shared" si="1"/>
        <v>56634.11</v>
      </c>
    </row>
    <row r="7" spans="1:15" ht="13.5" thickBot="1">
      <c r="A7" s="17" t="s">
        <v>11</v>
      </c>
      <c r="B7" s="18" t="s">
        <v>12</v>
      </c>
      <c r="C7" s="15">
        <v>62168.61</v>
      </c>
      <c r="D7" s="15"/>
      <c r="E7" s="15"/>
      <c r="F7" s="15">
        <v>2984.0099999999993</v>
      </c>
      <c r="G7" s="15">
        <v>1970.25</v>
      </c>
      <c r="H7" s="16">
        <f t="shared" si="0"/>
        <v>67122.87</v>
      </c>
      <c r="J7" s="4">
        <v>810.46</v>
      </c>
      <c r="K7" s="5">
        <v>556.06</v>
      </c>
      <c r="L7" s="4">
        <v>31799.26</v>
      </c>
      <c r="M7" s="4">
        <v>30369.35</v>
      </c>
      <c r="N7" s="4"/>
      <c r="O7" s="4">
        <f t="shared" si="1"/>
        <v>62168.61</v>
      </c>
    </row>
    <row r="8" spans="1:15" ht="13.5" thickBot="1">
      <c r="A8" s="17" t="s">
        <v>13</v>
      </c>
      <c r="B8" s="18" t="s">
        <v>14</v>
      </c>
      <c r="C8" s="15">
        <v>789851.54</v>
      </c>
      <c r="D8" s="15"/>
      <c r="E8" s="15"/>
      <c r="F8" s="15">
        <v>32278.59000000008</v>
      </c>
      <c r="G8" s="15">
        <v>14250.07</v>
      </c>
      <c r="H8" s="16">
        <f t="shared" si="0"/>
        <v>836380.2000000001</v>
      </c>
      <c r="J8" s="4">
        <v>11517.970000000001</v>
      </c>
      <c r="K8" s="5">
        <v>10708.89</v>
      </c>
      <c r="L8" s="4">
        <v>400623.12</v>
      </c>
      <c r="M8" s="4">
        <v>389228.42</v>
      </c>
      <c r="N8" s="4"/>
      <c r="O8" s="4">
        <f t="shared" si="1"/>
        <v>789851.54</v>
      </c>
    </row>
    <row r="9" spans="1:15" ht="13.5" thickBot="1">
      <c r="A9" s="17" t="s">
        <v>15</v>
      </c>
      <c r="B9" s="18" t="s">
        <v>16</v>
      </c>
      <c r="C9" s="15">
        <v>25506.02</v>
      </c>
      <c r="D9" s="15"/>
      <c r="E9" s="15"/>
      <c r="F9" s="15">
        <v>7424.65</v>
      </c>
      <c r="G9" s="15">
        <v>3331.82</v>
      </c>
      <c r="H9" s="16">
        <f t="shared" si="0"/>
        <v>36262.49</v>
      </c>
      <c r="J9" s="4">
        <v>185.17</v>
      </c>
      <c r="K9" s="5">
        <v>123.32</v>
      </c>
      <c r="L9" s="4">
        <v>10363.88</v>
      </c>
      <c r="M9" s="4">
        <v>15142.14</v>
      </c>
      <c r="N9" s="4"/>
      <c r="O9" s="4">
        <f t="shared" si="1"/>
        <v>25506.019999999997</v>
      </c>
    </row>
    <row r="10" spans="1:15" ht="13.5" thickBot="1">
      <c r="A10" s="17" t="s">
        <v>17</v>
      </c>
      <c r="B10" s="18" t="s">
        <v>18</v>
      </c>
      <c r="C10" s="15">
        <v>51907.82</v>
      </c>
      <c r="D10" s="15"/>
      <c r="E10" s="15"/>
      <c r="F10" s="15">
        <v>1314.1599999999994</v>
      </c>
      <c r="G10" s="15">
        <v>0</v>
      </c>
      <c r="H10" s="16">
        <f t="shared" si="0"/>
        <v>53221.979999999996</v>
      </c>
      <c r="J10" s="4">
        <v>363.32</v>
      </c>
      <c r="K10" s="5">
        <v>604.39</v>
      </c>
      <c r="L10" s="4">
        <v>26079.95</v>
      </c>
      <c r="M10" s="4">
        <v>25827.87</v>
      </c>
      <c r="N10" s="4"/>
      <c r="O10" s="4">
        <f t="shared" si="1"/>
        <v>51907.82</v>
      </c>
    </row>
    <row r="11" spans="1:15" ht="13.5" thickBot="1">
      <c r="A11" s="17" t="s">
        <v>19</v>
      </c>
      <c r="B11" s="18" t="s">
        <v>20</v>
      </c>
      <c r="C11" s="15">
        <v>60797.1</v>
      </c>
      <c r="D11" s="15"/>
      <c r="E11" s="15"/>
      <c r="F11" s="15">
        <v>1223.01</v>
      </c>
      <c r="G11" s="15">
        <v>0</v>
      </c>
      <c r="H11" s="16">
        <f t="shared" si="0"/>
        <v>62020.11</v>
      </c>
      <c r="J11" s="4">
        <v>200.65</v>
      </c>
      <c r="K11" s="5">
        <v>118.21</v>
      </c>
      <c r="L11" s="4">
        <v>32406.26</v>
      </c>
      <c r="M11" s="4">
        <v>28390.84</v>
      </c>
      <c r="N11" s="4"/>
      <c r="O11" s="4">
        <f t="shared" si="1"/>
        <v>60797.1</v>
      </c>
    </row>
    <row r="12" spans="1:15" ht="13.5" thickBot="1">
      <c r="A12" s="17" t="s">
        <v>21</v>
      </c>
      <c r="B12" s="18" t="s">
        <v>22</v>
      </c>
      <c r="C12" s="15">
        <v>84988.97</v>
      </c>
      <c r="D12" s="15"/>
      <c r="E12" s="15"/>
      <c r="F12" s="15">
        <v>2309.9199999999996</v>
      </c>
      <c r="G12" s="15">
        <v>0</v>
      </c>
      <c r="H12" s="16">
        <f t="shared" si="0"/>
        <v>87298.89</v>
      </c>
      <c r="J12" s="4">
        <v>563.69</v>
      </c>
      <c r="K12" s="5">
        <v>509.66</v>
      </c>
      <c r="L12" s="4">
        <v>42406.6</v>
      </c>
      <c r="M12" s="4">
        <v>42582.37</v>
      </c>
      <c r="N12" s="4"/>
      <c r="O12" s="4">
        <f t="shared" si="1"/>
        <v>84988.97</v>
      </c>
    </row>
    <row r="13" spans="1:15" ht="13.5" thickBot="1">
      <c r="A13" s="17" t="s">
        <v>23</v>
      </c>
      <c r="B13" s="18" t="s">
        <v>24</v>
      </c>
      <c r="C13" s="15">
        <v>71575.3</v>
      </c>
      <c r="D13" s="15"/>
      <c r="E13" s="15"/>
      <c r="F13" s="15">
        <v>1134.07</v>
      </c>
      <c r="G13" s="15">
        <v>0</v>
      </c>
      <c r="H13" s="16">
        <f t="shared" si="0"/>
        <v>72709.37000000001</v>
      </c>
      <c r="J13" s="4">
        <v>823.97</v>
      </c>
      <c r="K13" s="5">
        <v>1073.43</v>
      </c>
      <c r="L13" s="4">
        <v>34238.21</v>
      </c>
      <c r="M13" s="4">
        <v>37337.09</v>
      </c>
      <c r="N13" s="4"/>
      <c r="O13" s="4">
        <f t="shared" si="1"/>
        <v>71575.29999999999</v>
      </c>
    </row>
    <row r="14" spans="1:15" ht="13.5" thickBot="1">
      <c r="A14" s="17" t="s">
        <v>25</v>
      </c>
      <c r="B14" s="18" t="s">
        <v>26</v>
      </c>
      <c r="C14" s="15">
        <v>439238.99</v>
      </c>
      <c r="D14" s="15"/>
      <c r="E14" s="15"/>
      <c r="F14" s="15">
        <v>24646.890000000003</v>
      </c>
      <c r="G14" s="15">
        <f>97759.42+14853.26</f>
        <v>112612.68</v>
      </c>
      <c r="H14" s="16">
        <f t="shared" si="0"/>
        <v>576498.56</v>
      </c>
      <c r="J14" s="4">
        <v>1302.47</v>
      </c>
      <c r="K14" s="5">
        <v>1579.38</v>
      </c>
      <c r="L14" s="4">
        <v>224195.64</v>
      </c>
      <c r="M14" s="4">
        <v>215043.35</v>
      </c>
      <c r="N14" s="4"/>
      <c r="O14" s="4">
        <f t="shared" si="1"/>
        <v>439238.99</v>
      </c>
    </row>
    <row r="15" spans="1:15" ht="13.5" thickBot="1">
      <c r="A15" s="17" t="s">
        <v>27</v>
      </c>
      <c r="B15" s="18" t="s">
        <v>28</v>
      </c>
      <c r="C15" s="15">
        <v>120975.73</v>
      </c>
      <c r="D15" s="15"/>
      <c r="E15" s="15"/>
      <c r="F15" s="15">
        <v>3420.19</v>
      </c>
      <c r="G15" s="15">
        <v>0</v>
      </c>
      <c r="H15" s="16">
        <f t="shared" si="0"/>
        <v>124395.92</v>
      </c>
      <c r="J15" s="4">
        <v>785.3</v>
      </c>
      <c r="K15" s="5">
        <v>729.87</v>
      </c>
      <c r="L15" s="4">
        <v>64634.18</v>
      </c>
      <c r="M15" s="4">
        <v>56341.55</v>
      </c>
      <c r="N15" s="4"/>
      <c r="O15" s="4">
        <f t="shared" si="1"/>
        <v>120975.73000000001</v>
      </c>
    </row>
    <row r="16" spans="1:15" ht="13.5" thickBot="1">
      <c r="A16" s="17" t="s">
        <v>29</v>
      </c>
      <c r="B16" s="18" t="s">
        <v>30</v>
      </c>
      <c r="C16" s="15">
        <v>58417.53</v>
      </c>
      <c r="D16" s="15"/>
      <c r="E16" s="15"/>
      <c r="F16" s="15">
        <v>8242.25</v>
      </c>
      <c r="G16" s="15">
        <v>27970.16</v>
      </c>
      <c r="H16" s="16">
        <f t="shared" si="0"/>
        <v>94629.94</v>
      </c>
      <c r="J16" s="4">
        <v>448.17</v>
      </c>
      <c r="K16" s="5">
        <v>244.02</v>
      </c>
      <c r="L16" s="4">
        <v>25966.93</v>
      </c>
      <c r="M16" s="4">
        <v>32450.6</v>
      </c>
      <c r="N16" s="4"/>
      <c r="O16" s="4">
        <f t="shared" si="1"/>
        <v>58417.53</v>
      </c>
    </row>
    <row r="17" spans="1:15" ht="13.5" thickBot="1">
      <c r="A17" s="17" t="s">
        <v>31</v>
      </c>
      <c r="B17" s="18" t="s">
        <v>32</v>
      </c>
      <c r="C17" s="15">
        <v>168152.47</v>
      </c>
      <c r="D17" s="15"/>
      <c r="E17" s="15"/>
      <c r="F17" s="15">
        <v>6811.040000000004</v>
      </c>
      <c r="G17" s="15">
        <v>15080.74</v>
      </c>
      <c r="H17" s="16">
        <f t="shared" si="0"/>
        <v>190044.25</v>
      </c>
      <c r="J17" s="4">
        <v>4108.08</v>
      </c>
      <c r="K17" s="5">
        <v>3835.14</v>
      </c>
      <c r="L17" s="4">
        <v>89032.5</v>
      </c>
      <c r="M17" s="4">
        <v>79119.97</v>
      </c>
      <c r="N17" s="4"/>
      <c r="O17" s="4">
        <f t="shared" si="1"/>
        <v>168152.47</v>
      </c>
    </row>
    <row r="18" spans="1:15" ht="13.5" thickBot="1">
      <c r="A18" s="17" t="s">
        <v>33</v>
      </c>
      <c r="B18" s="18" t="s">
        <v>34</v>
      </c>
      <c r="C18" s="15">
        <v>84327.22</v>
      </c>
      <c r="D18" s="15"/>
      <c r="E18" s="15"/>
      <c r="F18" s="15">
        <v>628.3900000000001</v>
      </c>
      <c r="G18" s="15">
        <v>586.65</v>
      </c>
      <c r="H18" s="16">
        <f t="shared" si="0"/>
        <v>85542.26</v>
      </c>
      <c r="J18" s="4">
        <v>2400.91</v>
      </c>
      <c r="K18" s="5">
        <v>2084.5</v>
      </c>
      <c r="L18" s="4">
        <v>43171.81</v>
      </c>
      <c r="M18" s="4">
        <v>41155.41</v>
      </c>
      <c r="N18" s="4"/>
      <c r="O18" s="4">
        <f t="shared" si="1"/>
        <v>84327.22</v>
      </c>
    </row>
    <row r="19" spans="1:15" ht="13.5" thickBot="1">
      <c r="A19" s="17" t="s">
        <v>35</v>
      </c>
      <c r="B19" s="18" t="s">
        <v>36</v>
      </c>
      <c r="C19" s="15">
        <v>106734</v>
      </c>
      <c r="D19" s="15"/>
      <c r="E19" s="15"/>
      <c r="F19" s="15">
        <v>2960.1299999999997</v>
      </c>
      <c r="G19" s="15">
        <v>0</v>
      </c>
      <c r="H19" s="16">
        <f t="shared" si="0"/>
        <v>109694.13</v>
      </c>
      <c r="J19" s="4">
        <v>3248.8599999999997</v>
      </c>
      <c r="K19" s="5">
        <v>3371.12</v>
      </c>
      <c r="L19" s="4">
        <v>51664.86</v>
      </c>
      <c r="M19" s="4">
        <v>55069.14</v>
      </c>
      <c r="N19" s="4"/>
      <c r="O19" s="4">
        <f t="shared" si="1"/>
        <v>106734</v>
      </c>
    </row>
    <row r="20" spans="1:15" ht="13.5" thickBot="1">
      <c r="A20" s="17" t="s">
        <v>37</v>
      </c>
      <c r="B20" s="18" t="s">
        <v>38</v>
      </c>
      <c r="C20" s="15">
        <v>124711.84</v>
      </c>
      <c r="D20" s="15"/>
      <c r="E20" s="15"/>
      <c r="F20" s="15">
        <v>4396.1900000000005</v>
      </c>
      <c r="G20" s="15">
        <v>10211.06</v>
      </c>
      <c r="H20" s="16">
        <f t="shared" si="0"/>
        <v>139319.09</v>
      </c>
      <c r="J20" s="4">
        <v>617.95</v>
      </c>
      <c r="K20" s="5">
        <v>587.54</v>
      </c>
      <c r="L20" s="4">
        <v>60628.67</v>
      </c>
      <c r="M20" s="4">
        <v>64083.17</v>
      </c>
      <c r="N20" s="4"/>
      <c r="O20" s="4">
        <f t="shared" si="1"/>
        <v>124711.84</v>
      </c>
    </row>
    <row r="21" spans="1:15" ht="13.5" thickBot="1">
      <c r="A21" s="17" t="s">
        <v>39</v>
      </c>
      <c r="B21" s="18" t="s">
        <v>40</v>
      </c>
      <c r="C21" s="15">
        <v>75052.79</v>
      </c>
      <c r="D21" s="15"/>
      <c r="E21" s="15"/>
      <c r="F21" s="15">
        <v>2777.7100000000005</v>
      </c>
      <c r="G21" s="15">
        <v>8388.49</v>
      </c>
      <c r="H21" s="16">
        <f t="shared" si="0"/>
        <v>86218.99</v>
      </c>
      <c r="J21" s="4">
        <v>247.55</v>
      </c>
      <c r="K21" s="5">
        <v>359.27</v>
      </c>
      <c r="L21" s="4">
        <v>37942.94</v>
      </c>
      <c r="M21" s="4">
        <v>37109.85</v>
      </c>
      <c r="N21" s="4"/>
      <c r="O21" s="4">
        <f t="shared" si="1"/>
        <v>75052.79000000001</v>
      </c>
    </row>
    <row r="22" spans="1:15" ht="13.5" thickBot="1">
      <c r="A22" s="17" t="s">
        <v>41</v>
      </c>
      <c r="B22" s="18" t="s">
        <v>42</v>
      </c>
      <c r="C22" s="15">
        <v>407282.32</v>
      </c>
      <c r="D22" s="15"/>
      <c r="E22" s="15"/>
      <c r="F22" s="15">
        <v>21075.310000000012</v>
      </c>
      <c r="G22" s="15">
        <v>127886.77</v>
      </c>
      <c r="H22" s="16">
        <f t="shared" si="0"/>
        <v>556244.4</v>
      </c>
      <c r="J22" s="4">
        <v>444.33000000000004</v>
      </c>
      <c r="K22" s="5">
        <v>439.28</v>
      </c>
      <c r="L22" s="4">
        <v>255495.42</v>
      </c>
      <c r="M22" s="4">
        <v>151786.9</v>
      </c>
      <c r="N22" s="4"/>
      <c r="O22" s="4">
        <f t="shared" si="1"/>
        <v>407282.32</v>
      </c>
    </row>
    <row r="23" spans="1:15" ht="13.5" thickBot="1">
      <c r="A23" s="17" t="s">
        <v>43</v>
      </c>
      <c r="B23" s="18" t="s">
        <v>44</v>
      </c>
      <c r="C23" s="15">
        <v>463570.47</v>
      </c>
      <c r="D23" s="15"/>
      <c r="E23" s="15"/>
      <c r="F23" s="15">
        <v>22093.580000000027</v>
      </c>
      <c r="G23" s="15">
        <v>24306.09</v>
      </c>
      <c r="H23" s="16">
        <f t="shared" si="0"/>
        <v>509970.14</v>
      </c>
      <c r="J23" s="4">
        <v>3202.74</v>
      </c>
      <c r="K23" s="5">
        <v>3577.56</v>
      </c>
      <c r="L23" s="4">
        <v>226603.03</v>
      </c>
      <c r="M23" s="4">
        <v>236967.44</v>
      </c>
      <c r="N23" s="4"/>
      <c r="O23" s="4">
        <f t="shared" si="1"/>
        <v>463570.47</v>
      </c>
    </row>
    <row r="24" spans="1:15" ht="13.5" thickBot="1">
      <c r="A24" s="17" t="s">
        <v>45</v>
      </c>
      <c r="B24" s="18" t="s">
        <v>46</v>
      </c>
      <c r="C24" s="15">
        <v>1947332.21</v>
      </c>
      <c r="D24" s="15"/>
      <c r="E24" s="15"/>
      <c r="F24" s="15">
        <v>120845.31000000043</v>
      </c>
      <c r="G24" s="15">
        <v>281383.16</v>
      </c>
      <c r="H24" s="16">
        <f t="shared" si="0"/>
        <v>2349560.6800000006</v>
      </c>
      <c r="J24" s="4">
        <v>20565.899999999998</v>
      </c>
      <c r="K24" s="5">
        <v>19239.96</v>
      </c>
      <c r="L24" s="4">
        <v>929740.81</v>
      </c>
      <c r="M24" s="4">
        <v>1017591.4</v>
      </c>
      <c r="N24" s="4"/>
      <c r="O24" s="4">
        <f t="shared" si="1"/>
        <v>1947332.21</v>
      </c>
    </row>
    <row r="25" spans="1:15" ht="13.5" thickBot="1">
      <c r="A25" s="17" t="s">
        <v>47</v>
      </c>
      <c r="B25" s="18" t="s">
        <v>48</v>
      </c>
      <c r="C25" s="15">
        <v>424218.48</v>
      </c>
      <c r="D25" s="15"/>
      <c r="E25" s="15"/>
      <c r="F25" s="15">
        <v>7012.720000000003</v>
      </c>
      <c r="G25" s="15">
        <v>48230.31</v>
      </c>
      <c r="H25" s="16">
        <f t="shared" si="0"/>
        <v>479461.51</v>
      </c>
      <c r="J25" s="4">
        <v>1522.88</v>
      </c>
      <c r="K25" s="5">
        <v>1183.56</v>
      </c>
      <c r="L25" s="4">
        <v>205294.18</v>
      </c>
      <c r="M25" s="4">
        <v>218924.3</v>
      </c>
      <c r="N25" s="4"/>
      <c r="O25" s="4">
        <f t="shared" si="1"/>
        <v>424218.48</v>
      </c>
    </row>
    <row r="26" spans="1:15" ht="13.5" thickBot="1">
      <c r="A26" s="17" t="s">
        <v>49</v>
      </c>
      <c r="B26" s="18" t="s">
        <v>50</v>
      </c>
      <c r="C26" s="15">
        <v>149804.28</v>
      </c>
      <c r="D26" s="15"/>
      <c r="E26" s="15"/>
      <c r="F26" s="15">
        <v>5062.450000000001</v>
      </c>
      <c r="G26" s="15">
        <v>2989.37</v>
      </c>
      <c r="H26" s="16">
        <f t="shared" si="0"/>
        <v>157856.1</v>
      </c>
      <c r="J26" s="4">
        <v>5040.8099999999995</v>
      </c>
      <c r="K26" s="5">
        <v>4952.08</v>
      </c>
      <c r="L26" s="4">
        <v>78209.78</v>
      </c>
      <c r="M26" s="4">
        <v>71594.5</v>
      </c>
      <c r="N26" s="4"/>
      <c r="O26" s="4">
        <f t="shared" si="1"/>
        <v>149804.28</v>
      </c>
    </row>
    <row r="27" spans="1:15" ht="13.5" thickBot="1">
      <c r="A27" s="17" t="s">
        <v>51</v>
      </c>
      <c r="B27" s="18" t="s">
        <v>52</v>
      </c>
      <c r="C27" s="15">
        <v>64760.9</v>
      </c>
      <c r="D27" s="15"/>
      <c r="E27" s="15"/>
      <c r="F27" s="15">
        <v>1815.5399999999997</v>
      </c>
      <c r="G27" s="15">
        <v>0</v>
      </c>
      <c r="H27" s="16">
        <f t="shared" si="0"/>
        <v>66576.44</v>
      </c>
      <c r="J27" s="4">
        <v>1158.19</v>
      </c>
      <c r="K27" s="5">
        <v>983.41</v>
      </c>
      <c r="L27" s="4">
        <v>31810.14</v>
      </c>
      <c r="M27" s="4">
        <v>32950.76</v>
      </c>
      <c r="N27" s="4"/>
      <c r="O27" s="4">
        <f t="shared" si="1"/>
        <v>64760.9</v>
      </c>
    </row>
    <row r="28" spans="1:15" ht="13.5" thickBot="1">
      <c r="A28" s="17" t="s">
        <v>53</v>
      </c>
      <c r="B28" s="18" t="s">
        <v>54</v>
      </c>
      <c r="C28" s="15">
        <v>18517.65</v>
      </c>
      <c r="D28" s="15"/>
      <c r="E28" s="15"/>
      <c r="F28" s="15">
        <v>64.3</v>
      </c>
      <c r="G28" s="15">
        <v>0</v>
      </c>
      <c r="H28" s="16">
        <f t="shared" si="0"/>
        <v>18581.95</v>
      </c>
      <c r="J28" s="4">
        <v>217.92000000000002</v>
      </c>
      <c r="K28" s="5">
        <v>215.94</v>
      </c>
      <c r="L28" s="4">
        <v>9928.34</v>
      </c>
      <c r="M28" s="4">
        <v>8589.31</v>
      </c>
      <c r="N28" s="4"/>
      <c r="O28" s="4">
        <f t="shared" si="1"/>
        <v>18517.65</v>
      </c>
    </row>
    <row r="29" spans="1:15" ht="13.5" thickBot="1">
      <c r="A29" s="17" t="s">
        <v>55</v>
      </c>
      <c r="B29" s="18" t="s">
        <v>56</v>
      </c>
      <c r="C29" s="15">
        <v>81538.1</v>
      </c>
      <c r="D29" s="15"/>
      <c r="E29" s="15"/>
      <c r="F29" s="15">
        <v>968.13</v>
      </c>
      <c r="G29" s="15">
        <v>1839.41</v>
      </c>
      <c r="H29" s="16">
        <f t="shared" si="0"/>
        <v>84345.64000000001</v>
      </c>
      <c r="J29" s="4">
        <v>580.24</v>
      </c>
      <c r="K29" s="5">
        <v>566.78</v>
      </c>
      <c r="L29" s="4">
        <v>37546.42</v>
      </c>
      <c r="M29" s="4">
        <v>43991.68</v>
      </c>
      <c r="N29" s="4"/>
      <c r="O29" s="4">
        <f t="shared" si="1"/>
        <v>81538.1</v>
      </c>
    </row>
    <row r="30" spans="1:15" ht="13.5" thickBot="1">
      <c r="A30" s="17" t="s">
        <v>57</v>
      </c>
      <c r="B30" s="18" t="s">
        <v>58</v>
      </c>
      <c r="C30" s="15">
        <v>64339.54</v>
      </c>
      <c r="D30" s="15"/>
      <c r="E30" s="15"/>
      <c r="F30" s="15">
        <v>1545.7199999999998</v>
      </c>
      <c r="G30" s="15">
        <v>4824.2</v>
      </c>
      <c r="H30" s="16">
        <f t="shared" si="0"/>
        <v>70709.45999999999</v>
      </c>
      <c r="J30" s="4">
        <v>201.76</v>
      </c>
      <c r="K30" s="5">
        <v>151.84</v>
      </c>
      <c r="L30" s="4">
        <v>31473.85</v>
      </c>
      <c r="M30" s="4">
        <v>32865.69</v>
      </c>
      <c r="N30" s="4"/>
      <c r="O30" s="4">
        <f t="shared" si="1"/>
        <v>64339.54</v>
      </c>
    </row>
    <row r="31" spans="1:15" ht="13.5" thickBot="1">
      <c r="A31" s="17" t="s">
        <v>59</v>
      </c>
      <c r="B31" s="18" t="s">
        <v>60</v>
      </c>
      <c r="C31" s="15">
        <v>76596.62</v>
      </c>
      <c r="D31" s="15"/>
      <c r="E31" s="15"/>
      <c r="F31" s="15">
        <v>2421.1</v>
      </c>
      <c r="G31" s="15">
        <v>5738.47</v>
      </c>
      <c r="H31" s="16">
        <f t="shared" si="0"/>
        <v>84756.19</v>
      </c>
      <c r="J31" s="4">
        <v>672.66</v>
      </c>
      <c r="K31" s="5">
        <v>834.35</v>
      </c>
      <c r="L31" s="4">
        <v>39810.19</v>
      </c>
      <c r="M31" s="4">
        <v>36786.43</v>
      </c>
      <c r="N31" s="4"/>
      <c r="O31" s="4">
        <f t="shared" si="1"/>
        <v>76596.62</v>
      </c>
    </row>
    <row r="32" spans="1:15" ht="13.5" thickBot="1">
      <c r="A32" s="17" t="s">
        <v>61</v>
      </c>
      <c r="B32" s="18" t="s">
        <v>62</v>
      </c>
      <c r="C32" s="15">
        <v>113583.09</v>
      </c>
      <c r="D32" s="15"/>
      <c r="E32" s="15"/>
      <c r="F32" s="15">
        <v>3983.5699999999997</v>
      </c>
      <c r="G32" s="15">
        <v>9430.32</v>
      </c>
      <c r="H32" s="16">
        <f t="shared" si="0"/>
        <v>126996.98000000001</v>
      </c>
      <c r="J32" s="4">
        <v>981.28</v>
      </c>
      <c r="K32" s="5">
        <v>942.15</v>
      </c>
      <c r="L32" s="4">
        <f>54811.54+18.9</f>
        <v>54830.44</v>
      </c>
      <c r="M32" s="4">
        <v>58752.65</v>
      </c>
      <c r="N32" s="4"/>
      <c r="O32" s="4">
        <f t="shared" si="1"/>
        <v>113583.09</v>
      </c>
    </row>
    <row r="33" spans="1:15" ht="13.5" thickBot="1">
      <c r="A33" s="17" t="s">
        <v>63</v>
      </c>
      <c r="B33" s="18" t="s">
        <v>64</v>
      </c>
      <c r="C33" s="15">
        <v>270870.09</v>
      </c>
      <c r="D33" s="15"/>
      <c r="E33" s="15"/>
      <c r="F33" s="15">
        <v>19875.929999999968</v>
      </c>
      <c r="G33" s="15">
        <v>13880.6</v>
      </c>
      <c r="H33" s="16">
        <f t="shared" si="0"/>
        <v>304626.62</v>
      </c>
      <c r="J33" s="4">
        <v>6085.790000000001</v>
      </c>
      <c r="K33" s="5">
        <v>5998.65</v>
      </c>
      <c r="L33" s="4">
        <v>142750.03</v>
      </c>
      <c r="M33" s="4">
        <v>128120.06</v>
      </c>
      <c r="N33" s="4"/>
      <c r="O33" s="4">
        <f t="shared" si="1"/>
        <v>270870.08999999997</v>
      </c>
    </row>
    <row r="34" spans="1:15" ht="13.5" thickBot="1">
      <c r="A34" s="17" t="s">
        <v>65</v>
      </c>
      <c r="B34" s="18" t="s">
        <v>66</v>
      </c>
      <c r="C34" s="15">
        <v>341713</v>
      </c>
      <c r="D34" s="15"/>
      <c r="E34" s="15"/>
      <c r="F34" s="15">
        <v>16017.950000000015</v>
      </c>
      <c r="G34" s="15">
        <v>13247.48</v>
      </c>
      <c r="H34" s="16">
        <f t="shared" si="0"/>
        <v>370978.43</v>
      </c>
      <c r="J34" s="4">
        <v>7857.27</v>
      </c>
      <c r="K34" s="5">
        <v>6223.01</v>
      </c>
      <c r="L34" s="4">
        <v>166729.83</v>
      </c>
      <c r="M34" s="4">
        <v>174983.17</v>
      </c>
      <c r="N34" s="4"/>
      <c r="O34" s="4">
        <f t="shared" si="1"/>
        <v>341713</v>
      </c>
    </row>
    <row r="35" spans="1:15" ht="13.5" thickBot="1">
      <c r="A35" s="17" t="s">
        <v>67</v>
      </c>
      <c r="B35" s="18" t="s">
        <v>68</v>
      </c>
      <c r="C35" s="15">
        <v>60787.85</v>
      </c>
      <c r="D35" s="15"/>
      <c r="E35" s="15"/>
      <c r="F35" s="15">
        <v>1127.33</v>
      </c>
      <c r="G35" s="15">
        <v>0</v>
      </c>
      <c r="H35" s="16">
        <f t="shared" si="0"/>
        <v>61915.18</v>
      </c>
      <c r="J35" s="4">
        <v>1163.1100000000001</v>
      </c>
      <c r="K35" s="5">
        <v>1438.99</v>
      </c>
      <c r="L35" s="4">
        <v>30641.04</v>
      </c>
      <c r="M35" s="4">
        <v>30146.81</v>
      </c>
      <c r="N35" s="4"/>
      <c r="O35" s="4">
        <f t="shared" si="1"/>
        <v>60787.850000000006</v>
      </c>
    </row>
    <row r="36" spans="1:15" ht="13.5" thickBot="1">
      <c r="A36" s="17" t="s">
        <v>69</v>
      </c>
      <c r="B36" s="18" t="s">
        <v>70</v>
      </c>
      <c r="C36" s="15">
        <v>180739.24</v>
      </c>
      <c r="D36" s="15"/>
      <c r="E36" s="15"/>
      <c r="F36" s="15">
        <v>4237.580000000001</v>
      </c>
      <c r="G36" s="15">
        <v>2186.22</v>
      </c>
      <c r="H36" s="16">
        <f t="shared" si="0"/>
        <v>187163.03999999998</v>
      </c>
      <c r="J36" s="4">
        <v>4229.46</v>
      </c>
      <c r="K36" s="5">
        <v>3318.64</v>
      </c>
      <c r="L36" s="4">
        <v>91841.99</v>
      </c>
      <c r="M36" s="4">
        <v>88897.25</v>
      </c>
      <c r="N36" s="4"/>
      <c r="O36" s="4">
        <f t="shared" si="1"/>
        <v>180739.24</v>
      </c>
    </row>
    <row r="37" spans="1:15" ht="13.5" thickBot="1">
      <c r="A37" s="17" t="s">
        <v>71</v>
      </c>
      <c r="B37" s="18" t="s">
        <v>72</v>
      </c>
      <c r="C37" s="15">
        <v>116638.73</v>
      </c>
      <c r="D37" s="15"/>
      <c r="E37" s="15"/>
      <c r="F37" s="15">
        <v>1791.7799999999997</v>
      </c>
      <c r="G37" s="15">
        <v>0</v>
      </c>
      <c r="H37" s="16">
        <f t="shared" si="0"/>
        <v>118430.51</v>
      </c>
      <c r="J37" s="4">
        <v>4545.200000000001</v>
      </c>
      <c r="K37" s="5">
        <v>3879.95</v>
      </c>
      <c r="L37" s="4">
        <v>57030.92</v>
      </c>
      <c r="M37" s="4">
        <v>59607.81</v>
      </c>
      <c r="N37" s="4"/>
      <c r="O37" s="4">
        <f t="shared" si="1"/>
        <v>116638.73</v>
      </c>
    </row>
    <row r="38" spans="1:15" ht="13.5" thickBot="1">
      <c r="A38" s="17" t="s">
        <v>73</v>
      </c>
      <c r="B38" s="18" t="s">
        <v>74</v>
      </c>
      <c r="C38" s="15">
        <v>833947.18</v>
      </c>
      <c r="D38" s="15"/>
      <c r="E38" s="15"/>
      <c r="F38" s="15">
        <v>173107.2400000006</v>
      </c>
      <c r="G38" s="15">
        <f>431113.81+29706.5</f>
        <v>460820.31</v>
      </c>
      <c r="H38" s="16">
        <f t="shared" si="0"/>
        <v>1467874.7300000007</v>
      </c>
      <c r="J38" s="4">
        <v>9557.429999999998</v>
      </c>
      <c r="K38" s="5">
        <v>9127.43</v>
      </c>
      <c r="L38" s="4">
        <v>436552.59</v>
      </c>
      <c r="M38" s="4">
        <v>397394.59</v>
      </c>
      <c r="N38" s="4"/>
      <c r="O38" s="4">
        <f t="shared" si="1"/>
        <v>833947.18</v>
      </c>
    </row>
    <row r="39" spans="1:15" ht="13.5" thickBot="1">
      <c r="A39" s="17" t="s">
        <v>75</v>
      </c>
      <c r="B39" s="18" t="s">
        <v>76</v>
      </c>
      <c r="C39" s="15">
        <v>24116.52</v>
      </c>
      <c r="D39" s="15"/>
      <c r="E39" s="15"/>
      <c r="F39" s="15">
        <v>479.28</v>
      </c>
      <c r="G39" s="15">
        <v>0</v>
      </c>
      <c r="H39" s="16">
        <f t="shared" si="0"/>
        <v>24595.8</v>
      </c>
      <c r="J39" s="4">
        <v>689.47</v>
      </c>
      <c r="K39" s="5">
        <v>601.62</v>
      </c>
      <c r="L39" s="4">
        <v>13049.24</v>
      </c>
      <c r="M39" s="4">
        <v>11067.28</v>
      </c>
      <c r="N39" s="4"/>
      <c r="O39" s="4">
        <f t="shared" si="1"/>
        <v>24116.52</v>
      </c>
    </row>
    <row r="40" spans="1:15" ht="13.5" thickBot="1">
      <c r="A40" s="17" t="s">
        <v>77</v>
      </c>
      <c r="B40" s="18" t="s">
        <v>78</v>
      </c>
      <c r="C40" s="15">
        <v>168263.23</v>
      </c>
      <c r="D40" s="15"/>
      <c r="E40" s="15"/>
      <c r="F40" s="15">
        <v>3972.5400000000004</v>
      </c>
      <c r="G40" s="15">
        <v>21492.66</v>
      </c>
      <c r="H40" s="16">
        <f t="shared" si="0"/>
        <v>193728.43000000002</v>
      </c>
      <c r="I40" s="19"/>
      <c r="J40" s="4">
        <v>1593.9</v>
      </c>
      <c r="K40" s="5">
        <v>1375.52</v>
      </c>
      <c r="L40" s="4">
        <v>74955.26</v>
      </c>
      <c r="M40" s="4">
        <v>93307.97</v>
      </c>
      <c r="N40" s="4"/>
      <c r="O40" s="4">
        <f t="shared" si="1"/>
        <v>168263.22999999998</v>
      </c>
    </row>
    <row r="41" spans="1:15" ht="13.5" thickBot="1">
      <c r="A41" s="17" t="s">
        <v>79</v>
      </c>
      <c r="B41" s="18" t="s">
        <v>80</v>
      </c>
      <c r="C41" s="15">
        <v>344411.94</v>
      </c>
      <c r="D41" s="15"/>
      <c r="E41" s="15"/>
      <c r="F41" s="15">
        <v>6063.2300000000005</v>
      </c>
      <c r="G41" s="15">
        <v>3910.71</v>
      </c>
      <c r="H41" s="16">
        <f t="shared" si="0"/>
        <v>354385.88</v>
      </c>
      <c r="I41" s="19"/>
      <c r="J41" s="4">
        <v>8732.32</v>
      </c>
      <c r="K41" s="5">
        <v>7700.93</v>
      </c>
      <c r="L41" s="4">
        <v>173803.95</v>
      </c>
      <c r="M41" s="4">
        <v>170607.99</v>
      </c>
      <c r="N41" s="4"/>
      <c r="O41" s="4">
        <f t="shared" si="1"/>
        <v>344411.94</v>
      </c>
    </row>
    <row r="42" spans="1:15" ht="13.5" thickBot="1">
      <c r="A42" s="17" t="s">
        <v>81</v>
      </c>
      <c r="B42" s="18" t="s">
        <v>82</v>
      </c>
      <c r="C42" s="15">
        <v>155553.19</v>
      </c>
      <c r="D42" s="15"/>
      <c r="E42" s="15"/>
      <c r="F42" s="15">
        <v>7263.500000000004</v>
      </c>
      <c r="G42" s="15">
        <v>7362.65</v>
      </c>
      <c r="H42" s="16">
        <f t="shared" si="0"/>
        <v>170179.34</v>
      </c>
      <c r="J42" s="4">
        <v>1946.52</v>
      </c>
      <c r="K42" s="5">
        <v>1700.99</v>
      </c>
      <c r="L42" s="4">
        <v>82906.43</v>
      </c>
      <c r="M42" s="4">
        <v>72646.76</v>
      </c>
      <c r="N42" s="4"/>
      <c r="O42" s="4">
        <f t="shared" si="1"/>
        <v>155553.19</v>
      </c>
    </row>
    <row r="43" spans="1:15" ht="13.5" thickBot="1">
      <c r="A43" s="17" t="s">
        <v>83</v>
      </c>
      <c r="B43" s="18" t="s">
        <v>84</v>
      </c>
      <c r="C43" s="15">
        <v>111400.05</v>
      </c>
      <c r="D43" s="15"/>
      <c r="E43" s="15"/>
      <c r="F43" s="15">
        <v>1361.6899999999994</v>
      </c>
      <c r="G43" s="15">
        <v>0</v>
      </c>
      <c r="H43" s="16">
        <f t="shared" si="0"/>
        <v>112761.74</v>
      </c>
      <c r="J43" s="4">
        <v>3106.54</v>
      </c>
      <c r="K43" s="5">
        <v>2347.89</v>
      </c>
      <c r="L43" s="4">
        <v>54049.52</v>
      </c>
      <c r="M43" s="4">
        <v>57350.53</v>
      </c>
      <c r="N43" s="4"/>
      <c r="O43" s="4">
        <f t="shared" si="1"/>
        <v>111400.04999999999</v>
      </c>
    </row>
    <row r="44" spans="1:15" ht="13.5" thickBot="1">
      <c r="A44" s="17" t="s">
        <v>85</v>
      </c>
      <c r="B44" s="18" t="s">
        <v>86</v>
      </c>
      <c r="C44" s="15">
        <v>141878.47</v>
      </c>
      <c r="D44" s="15"/>
      <c r="E44" s="15"/>
      <c r="F44" s="15">
        <v>11253.650000000007</v>
      </c>
      <c r="G44" s="15">
        <v>4204.97</v>
      </c>
      <c r="H44" s="16">
        <f t="shared" si="0"/>
        <v>157337.09</v>
      </c>
      <c r="J44" s="4">
        <v>2581.93</v>
      </c>
      <c r="K44" s="5">
        <v>2106.02</v>
      </c>
      <c r="L44" s="4">
        <v>69119.5</v>
      </c>
      <c r="M44" s="4">
        <v>72758.97</v>
      </c>
      <c r="N44" s="4"/>
      <c r="O44" s="4">
        <f t="shared" si="1"/>
        <v>141878.47</v>
      </c>
    </row>
    <row r="45" spans="1:15" ht="13.5" thickBot="1">
      <c r="A45" s="17" t="s">
        <v>87</v>
      </c>
      <c r="B45" s="18" t="s">
        <v>88</v>
      </c>
      <c r="C45" s="15">
        <v>69452.65</v>
      </c>
      <c r="D45" s="15"/>
      <c r="E45" s="15"/>
      <c r="F45" s="15">
        <v>579.26</v>
      </c>
      <c r="G45" s="15">
        <v>0</v>
      </c>
      <c r="H45" s="16">
        <f t="shared" si="0"/>
        <v>70031.90999999999</v>
      </c>
      <c r="J45" s="4">
        <v>1978.62</v>
      </c>
      <c r="K45" s="5">
        <v>1688.17</v>
      </c>
      <c r="L45" s="4">
        <v>35953.63</v>
      </c>
      <c r="M45" s="4">
        <v>33499.02</v>
      </c>
      <c r="N45" s="4"/>
      <c r="O45" s="4">
        <f t="shared" si="1"/>
        <v>69452.65</v>
      </c>
    </row>
    <row r="46" spans="1:15" ht="13.5" thickBot="1">
      <c r="A46" s="17" t="s">
        <v>89</v>
      </c>
      <c r="B46" s="18" t="s">
        <v>90</v>
      </c>
      <c r="C46" s="4">
        <v>36799.95</v>
      </c>
      <c r="D46" s="22"/>
      <c r="E46" s="22"/>
      <c r="F46" s="15">
        <v>112.33000000000001</v>
      </c>
      <c r="G46" s="15">
        <v>0</v>
      </c>
      <c r="H46" s="16">
        <f t="shared" si="0"/>
        <v>36912.28</v>
      </c>
      <c r="J46" s="4">
        <v>146.34</v>
      </c>
      <c r="K46" s="5">
        <v>64.79</v>
      </c>
      <c r="L46" s="21">
        <v>17099.53</v>
      </c>
      <c r="M46" s="21">
        <v>19700.42</v>
      </c>
      <c r="N46" s="4"/>
      <c r="O46" s="4">
        <f t="shared" si="1"/>
        <v>36799.95</v>
      </c>
    </row>
    <row r="47" spans="1:15" ht="13.5" thickBot="1">
      <c r="A47" s="17" t="s">
        <v>91</v>
      </c>
      <c r="B47" s="18" t="s">
        <v>92</v>
      </c>
      <c r="C47" s="15">
        <v>10161.31</v>
      </c>
      <c r="D47" s="22"/>
      <c r="E47" s="15"/>
      <c r="F47" s="15">
        <v>63.849999999999994</v>
      </c>
      <c r="G47" s="15">
        <v>0</v>
      </c>
      <c r="H47" s="16">
        <f t="shared" si="0"/>
        <v>10225.16</v>
      </c>
      <c r="J47" s="4">
        <v>652.6</v>
      </c>
      <c r="K47" s="5">
        <v>668.25</v>
      </c>
      <c r="L47" s="4">
        <v>5149.14</v>
      </c>
      <c r="M47" s="4">
        <v>5012.17</v>
      </c>
      <c r="N47" s="4"/>
      <c r="O47" s="4">
        <f t="shared" si="1"/>
        <v>10161.310000000001</v>
      </c>
    </row>
    <row r="48" spans="1:15" ht="13.5" thickBot="1">
      <c r="A48" s="17" t="s">
        <v>93</v>
      </c>
      <c r="B48" s="18" t="s">
        <v>94</v>
      </c>
      <c r="C48" s="15">
        <v>0</v>
      </c>
      <c r="D48" s="15"/>
      <c r="E48" s="15"/>
      <c r="F48" s="15">
        <v>0</v>
      </c>
      <c r="G48" s="53">
        <v>0</v>
      </c>
      <c r="H48" s="16">
        <f t="shared" si="0"/>
        <v>0</v>
      </c>
      <c r="J48" s="4">
        <v>543.73</v>
      </c>
      <c r="K48" s="5">
        <v>421.99</v>
      </c>
      <c r="L48" s="4">
        <v>0</v>
      </c>
      <c r="M48" s="4">
        <v>0</v>
      </c>
      <c r="N48" s="4"/>
      <c r="O48" s="4">
        <f t="shared" si="1"/>
        <v>0</v>
      </c>
    </row>
    <row r="49" spans="1:15" ht="13.5" thickBot="1">
      <c r="A49" s="17" t="s">
        <v>95</v>
      </c>
      <c r="B49" s="18" t="s">
        <v>96</v>
      </c>
      <c r="C49" s="15">
        <v>34065.55</v>
      </c>
      <c r="D49" s="15"/>
      <c r="E49" s="15"/>
      <c r="F49" s="15">
        <v>380.21</v>
      </c>
      <c r="G49" s="15">
        <v>0</v>
      </c>
      <c r="H49" s="16">
        <f t="shared" si="0"/>
        <v>34445.76</v>
      </c>
      <c r="J49" s="4">
        <v>515.78</v>
      </c>
      <c r="K49" s="5">
        <v>396.1</v>
      </c>
      <c r="L49" s="4">
        <v>15723.38</v>
      </c>
      <c r="M49" s="4">
        <v>18342.17</v>
      </c>
      <c r="N49" s="4"/>
      <c r="O49" s="4">
        <f t="shared" si="1"/>
        <v>34065.549999999996</v>
      </c>
    </row>
    <row r="50" spans="1:15" ht="13.5" thickBot="1">
      <c r="A50" s="17" t="s">
        <v>97</v>
      </c>
      <c r="B50" s="18" t="s">
        <v>98</v>
      </c>
      <c r="C50" s="15">
        <v>15946.07</v>
      </c>
      <c r="D50" s="15"/>
      <c r="E50" s="15"/>
      <c r="F50" s="15">
        <v>201.15000000000003</v>
      </c>
      <c r="G50" s="15">
        <v>0</v>
      </c>
      <c r="H50" s="16">
        <f t="shared" si="0"/>
        <v>16147.22</v>
      </c>
      <c r="J50" s="4">
        <v>6918.310000000001</v>
      </c>
      <c r="K50" s="5">
        <v>6241.22</v>
      </c>
      <c r="L50" s="4">
        <v>8547.42</v>
      </c>
      <c r="M50" s="4">
        <v>7398.65</v>
      </c>
      <c r="N50" s="4"/>
      <c r="O50" s="4">
        <f t="shared" si="1"/>
        <v>15946.07</v>
      </c>
    </row>
    <row r="51" spans="1:15" ht="13.5" thickBot="1">
      <c r="A51" s="17" t="s">
        <v>99</v>
      </c>
      <c r="B51" s="18" t="s">
        <v>100</v>
      </c>
      <c r="C51" s="4">
        <v>527268.78</v>
      </c>
      <c r="D51" s="22"/>
      <c r="E51" s="22"/>
      <c r="F51" s="15">
        <v>81928.18000000011</v>
      </c>
      <c r="G51" s="15">
        <f>166730.2+22992.94</f>
        <v>189723.14</v>
      </c>
      <c r="H51" s="16">
        <f t="shared" si="0"/>
        <v>798920.1000000002</v>
      </c>
      <c r="J51" s="4">
        <v>8718.32</v>
      </c>
      <c r="K51" s="5">
        <v>7633.08</v>
      </c>
      <c r="L51" s="21">
        <v>273556.39</v>
      </c>
      <c r="M51" s="21">
        <v>253712.39</v>
      </c>
      <c r="N51" s="4"/>
      <c r="O51" s="4">
        <f t="shared" si="1"/>
        <v>527268.78</v>
      </c>
    </row>
    <row r="52" spans="1:15" ht="13.5" thickBot="1">
      <c r="A52" s="17" t="s">
        <v>101</v>
      </c>
      <c r="B52" s="18" t="s">
        <v>102</v>
      </c>
      <c r="C52" s="22">
        <v>474735.71</v>
      </c>
      <c r="D52" s="22"/>
      <c r="E52" s="22"/>
      <c r="F52" s="15">
        <v>18140.130000000023</v>
      </c>
      <c r="G52" s="15">
        <v>25571.7</v>
      </c>
      <c r="H52" s="16">
        <f t="shared" si="0"/>
        <v>518447.54000000004</v>
      </c>
      <c r="J52" s="4">
        <v>94.41</v>
      </c>
      <c r="K52" s="5">
        <v>88.4</v>
      </c>
      <c r="L52" s="4">
        <v>238381.06</v>
      </c>
      <c r="M52" s="4">
        <v>236354.65</v>
      </c>
      <c r="N52" s="4"/>
      <c r="O52" s="4">
        <f t="shared" si="1"/>
        <v>474735.70999999996</v>
      </c>
    </row>
    <row r="53" spans="1:15" ht="13.5" thickBot="1">
      <c r="A53" s="17" t="s">
        <v>103</v>
      </c>
      <c r="B53" s="18" t="s">
        <v>104</v>
      </c>
      <c r="C53" s="22">
        <v>637004.7</v>
      </c>
      <c r="D53" s="22"/>
      <c r="E53" s="4"/>
      <c r="F53" s="2">
        <v>91733.00000000028</v>
      </c>
      <c r="G53" s="15">
        <v>122684.4</v>
      </c>
      <c r="H53" s="16">
        <f t="shared" si="0"/>
        <v>851422.1000000002</v>
      </c>
      <c r="J53" s="4">
        <v>3670.9</v>
      </c>
      <c r="K53" s="5">
        <v>3726.23</v>
      </c>
      <c r="L53" s="4">
        <v>316926.38</v>
      </c>
      <c r="M53" s="4">
        <v>320078.32</v>
      </c>
      <c r="N53" s="4"/>
      <c r="O53" s="4">
        <f t="shared" si="1"/>
        <v>637004.7</v>
      </c>
    </row>
    <row r="54" spans="1:15" ht="13.5" thickBot="1">
      <c r="A54" s="17" t="s">
        <v>105</v>
      </c>
      <c r="B54" s="18" t="s">
        <v>106</v>
      </c>
      <c r="C54" s="15">
        <v>16385.83</v>
      </c>
      <c r="D54" s="15"/>
      <c r="E54" s="15"/>
      <c r="F54" s="15">
        <v>37.92</v>
      </c>
      <c r="G54" s="15">
        <v>0</v>
      </c>
      <c r="H54" s="16">
        <f t="shared" si="0"/>
        <v>16423.75</v>
      </c>
      <c r="J54" s="4">
        <v>1346.48</v>
      </c>
      <c r="K54" s="5">
        <v>1113.09</v>
      </c>
      <c r="L54" s="4">
        <v>8144.59</v>
      </c>
      <c r="M54" s="4">
        <v>8241.24</v>
      </c>
      <c r="N54" s="4"/>
      <c r="O54" s="4">
        <f t="shared" si="1"/>
        <v>16385.83</v>
      </c>
    </row>
    <row r="55" spans="1:15" ht="13.5" thickBot="1">
      <c r="A55" s="17" t="s">
        <v>107</v>
      </c>
      <c r="B55" s="18" t="s">
        <v>108</v>
      </c>
      <c r="C55" s="2">
        <v>432104.11</v>
      </c>
      <c r="E55" s="15"/>
      <c r="F55" s="2">
        <v>24899.650000000005</v>
      </c>
      <c r="G55" s="53">
        <v>84350.73</v>
      </c>
      <c r="H55" s="16">
        <f t="shared" si="0"/>
        <v>541354.49</v>
      </c>
      <c r="J55" s="4">
        <v>0</v>
      </c>
      <c r="K55" s="5">
        <v>0</v>
      </c>
      <c r="L55" s="4">
        <v>217337.31</v>
      </c>
      <c r="M55" s="4">
        <v>214766.8</v>
      </c>
      <c r="N55" s="4"/>
      <c r="O55" s="4">
        <f t="shared" si="1"/>
        <v>432104.11</v>
      </c>
    </row>
    <row r="56" spans="1:15" ht="13.5" thickBot="1">
      <c r="A56" s="17" t="s">
        <v>109</v>
      </c>
      <c r="B56" s="18" t="s">
        <v>110</v>
      </c>
      <c r="C56" s="15">
        <v>204003.65</v>
      </c>
      <c r="D56" s="15"/>
      <c r="E56" s="15"/>
      <c r="F56" s="15">
        <v>48982.159999999945</v>
      </c>
      <c r="G56" s="15">
        <v>90152.83</v>
      </c>
      <c r="H56" s="16">
        <f t="shared" si="0"/>
        <v>343138.63999999996</v>
      </c>
      <c r="J56" s="4">
        <v>460.31</v>
      </c>
      <c r="K56" s="5">
        <v>512.8</v>
      </c>
      <c r="L56" s="4">
        <v>99295.97</v>
      </c>
      <c r="M56" s="4">
        <v>104707.68</v>
      </c>
      <c r="N56" s="4"/>
      <c r="O56" s="4">
        <f t="shared" si="1"/>
        <v>204003.65</v>
      </c>
    </row>
    <row r="57" spans="1:15" ht="13.5" thickBot="1">
      <c r="A57" s="17" t="s">
        <v>111</v>
      </c>
      <c r="B57" s="18" t="s">
        <v>112</v>
      </c>
      <c r="C57" s="15">
        <v>4249.14</v>
      </c>
      <c r="D57" s="15"/>
      <c r="E57" s="15"/>
      <c r="F57" s="15">
        <v>0</v>
      </c>
      <c r="G57" s="15">
        <v>0</v>
      </c>
      <c r="H57" s="16">
        <f t="shared" si="0"/>
        <v>4249.14</v>
      </c>
      <c r="J57" s="4">
        <v>896.59</v>
      </c>
      <c r="K57" s="5">
        <v>482.06</v>
      </c>
      <c r="L57" s="4">
        <v>2463.88</v>
      </c>
      <c r="M57" s="4">
        <v>1785.26</v>
      </c>
      <c r="N57" s="4"/>
      <c r="O57" s="4">
        <f t="shared" si="1"/>
        <v>4249.14</v>
      </c>
    </row>
    <row r="58" spans="1:15" ht="13.5" thickBot="1">
      <c r="A58" s="17" t="s">
        <v>113</v>
      </c>
      <c r="B58" s="18" t="s">
        <v>114</v>
      </c>
      <c r="C58" s="15">
        <v>0</v>
      </c>
      <c r="D58" s="15"/>
      <c r="E58" s="15"/>
      <c r="F58" s="15">
        <v>0</v>
      </c>
      <c r="G58" s="15">
        <v>0</v>
      </c>
      <c r="H58" s="16">
        <f t="shared" si="0"/>
        <v>0</v>
      </c>
      <c r="J58" s="4">
        <v>535.64</v>
      </c>
      <c r="K58" s="5">
        <v>381.82</v>
      </c>
      <c r="L58" s="4">
        <v>0</v>
      </c>
      <c r="M58" s="4">
        <v>0</v>
      </c>
      <c r="N58" s="4"/>
      <c r="O58" s="4">
        <f t="shared" si="1"/>
        <v>0</v>
      </c>
    </row>
    <row r="59" spans="1:15" ht="13.5" thickBot="1">
      <c r="A59" s="17" t="s">
        <v>115</v>
      </c>
      <c r="B59" s="18" t="s">
        <v>116</v>
      </c>
      <c r="C59" s="15">
        <v>93679.11</v>
      </c>
      <c r="D59" s="15"/>
      <c r="E59" s="15"/>
      <c r="F59" s="15">
        <v>495.10999999999996</v>
      </c>
      <c r="G59" s="2">
        <v>0</v>
      </c>
      <c r="H59" s="16">
        <f t="shared" si="0"/>
        <v>94174.22</v>
      </c>
      <c r="J59" s="4">
        <v>1119.78</v>
      </c>
      <c r="K59" s="5">
        <v>1180.79</v>
      </c>
      <c r="L59" s="4">
        <v>48782.5</v>
      </c>
      <c r="M59" s="4">
        <v>44896.61</v>
      </c>
      <c r="N59" s="4"/>
      <c r="O59" s="4">
        <f t="shared" si="1"/>
        <v>93679.11</v>
      </c>
    </row>
    <row r="60" spans="1:15" ht="13.5" thickBot="1">
      <c r="A60" s="23" t="s">
        <v>117</v>
      </c>
      <c r="B60" s="24" t="s">
        <v>118</v>
      </c>
      <c r="C60" s="15">
        <v>0</v>
      </c>
      <c r="D60" s="15"/>
      <c r="E60" s="15"/>
      <c r="F60" s="15">
        <v>0</v>
      </c>
      <c r="G60" s="15">
        <v>0</v>
      </c>
      <c r="H60" s="16">
        <f t="shared" si="0"/>
        <v>0</v>
      </c>
      <c r="J60" s="4">
        <v>737.38</v>
      </c>
      <c r="K60" s="5">
        <v>625.38</v>
      </c>
      <c r="L60" s="4">
        <v>0</v>
      </c>
      <c r="M60" s="4">
        <v>0</v>
      </c>
      <c r="N60" s="4"/>
      <c r="O60" s="4">
        <f t="shared" si="1"/>
        <v>0</v>
      </c>
    </row>
    <row r="61" spans="1:15" ht="13.5" thickBot="1">
      <c r="A61" s="25" t="s">
        <v>119</v>
      </c>
      <c r="B61" s="26" t="s">
        <v>120</v>
      </c>
      <c r="C61" s="15">
        <v>44139.42</v>
      </c>
      <c r="D61" s="15"/>
      <c r="E61" s="15"/>
      <c r="F61" s="15">
        <v>1270.79</v>
      </c>
      <c r="G61" s="2">
        <v>0</v>
      </c>
      <c r="H61" s="16">
        <f t="shared" si="0"/>
        <v>45410.21</v>
      </c>
      <c r="J61" s="4">
        <v>586.85</v>
      </c>
      <c r="K61" s="5">
        <v>350.3</v>
      </c>
      <c r="L61" s="4">
        <v>22329.77</v>
      </c>
      <c r="M61" s="4">
        <v>21809.65</v>
      </c>
      <c r="N61" s="4"/>
      <c r="O61" s="4">
        <f t="shared" si="1"/>
        <v>44139.42</v>
      </c>
    </row>
    <row r="62" spans="1:15" ht="13.5" thickBot="1">
      <c r="A62" s="25" t="s">
        <v>121</v>
      </c>
      <c r="B62" s="26" t="s">
        <v>122</v>
      </c>
      <c r="C62" s="15">
        <v>15378.09</v>
      </c>
      <c r="D62" s="15"/>
      <c r="E62" s="15"/>
      <c r="F62" s="15">
        <v>149.47</v>
      </c>
      <c r="G62" s="15">
        <v>0</v>
      </c>
      <c r="H62" s="16">
        <f t="shared" si="0"/>
        <v>15527.56</v>
      </c>
      <c r="J62" s="4">
        <v>3109.58</v>
      </c>
      <c r="K62" s="5">
        <v>2846.75</v>
      </c>
      <c r="L62" s="4">
        <v>7979.17</v>
      </c>
      <c r="M62" s="4">
        <v>7398.92</v>
      </c>
      <c r="N62" s="4"/>
      <c r="O62" s="4">
        <f t="shared" si="1"/>
        <v>15378.09</v>
      </c>
    </row>
    <row r="63" spans="1:15" ht="13.5" thickBot="1">
      <c r="A63" s="25" t="s">
        <v>123</v>
      </c>
      <c r="B63" s="26" t="s">
        <v>124</v>
      </c>
      <c r="C63" s="15">
        <v>18002.57</v>
      </c>
      <c r="D63" s="15"/>
      <c r="E63" s="15"/>
      <c r="F63" s="15">
        <v>1615.7499999999998</v>
      </c>
      <c r="G63" s="15">
        <v>0</v>
      </c>
      <c r="H63" s="16">
        <f t="shared" si="0"/>
        <v>19618.32</v>
      </c>
      <c r="J63" s="4">
        <v>19.85</v>
      </c>
      <c r="K63" s="5">
        <v>10.58</v>
      </c>
      <c r="L63" s="4">
        <v>7767.36</v>
      </c>
      <c r="M63" s="4">
        <v>10235.21</v>
      </c>
      <c r="N63" s="4"/>
      <c r="O63" s="4">
        <f t="shared" si="1"/>
        <v>18002.57</v>
      </c>
    </row>
    <row r="64" spans="1:15" ht="13.5" thickBot="1">
      <c r="A64" s="25" t="s">
        <v>125</v>
      </c>
      <c r="B64" s="26" t="s">
        <v>126</v>
      </c>
      <c r="C64" s="15">
        <v>95160.83</v>
      </c>
      <c r="D64" s="15"/>
      <c r="E64" s="15"/>
      <c r="F64" s="15">
        <v>3441.2599999999998</v>
      </c>
      <c r="G64" s="15">
        <v>0</v>
      </c>
      <c r="H64" s="16">
        <f t="shared" si="0"/>
        <v>98602.09</v>
      </c>
      <c r="J64" s="4">
        <v>118.84</v>
      </c>
      <c r="K64" s="5">
        <v>184.9</v>
      </c>
      <c r="L64" s="4">
        <v>46591.97</v>
      </c>
      <c r="M64" s="4">
        <v>48568.86</v>
      </c>
      <c r="N64" s="4"/>
      <c r="O64" s="4">
        <f t="shared" si="1"/>
        <v>95160.83</v>
      </c>
    </row>
    <row r="65" spans="1:15" ht="13.5" thickBot="1">
      <c r="A65" s="25" t="s">
        <v>127</v>
      </c>
      <c r="B65" s="26" t="s">
        <v>128</v>
      </c>
      <c r="C65" s="15">
        <v>66889.43</v>
      </c>
      <c r="D65" s="15"/>
      <c r="E65" s="15"/>
      <c r="F65" s="15">
        <v>0</v>
      </c>
      <c r="G65" s="15">
        <v>8756.89</v>
      </c>
      <c r="H65" s="16">
        <f aca="true" t="shared" si="2" ref="H65:H84">C65+D65+E65+F65+G65</f>
        <v>75646.31999999999</v>
      </c>
      <c r="J65" s="4">
        <v>411.25</v>
      </c>
      <c r="K65" s="5">
        <v>587.79</v>
      </c>
      <c r="L65" s="4">
        <v>33059.49</v>
      </c>
      <c r="M65" s="4">
        <v>33829.94</v>
      </c>
      <c r="N65" s="4"/>
      <c r="O65" s="4">
        <f t="shared" si="1"/>
        <v>66889.43</v>
      </c>
    </row>
    <row r="66" spans="1:15" ht="13.5" thickBot="1">
      <c r="A66" s="27" t="s">
        <v>129</v>
      </c>
      <c r="B66" s="28" t="s">
        <v>130</v>
      </c>
      <c r="C66" s="4">
        <v>25549.7</v>
      </c>
      <c r="D66" s="5"/>
      <c r="E66" s="4"/>
      <c r="F66" s="2">
        <v>187.06</v>
      </c>
      <c r="G66" s="53">
        <v>0</v>
      </c>
      <c r="H66" s="16">
        <f t="shared" si="2"/>
        <v>25736.760000000002</v>
      </c>
      <c r="J66" s="4">
        <v>143.28</v>
      </c>
      <c r="K66" s="5">
        <v>146.23</v>
      </c>
      <c r="L66" s="21">
        <v>13897.3</v>
      </c>
      <c r="M66" s="21">
        <v>11652.4</v>
      </c>
      <c r="N66" s="4"/>
      <c r="O66" s="4">
        <f t="shared" si="1"/>
        <v>25549.699999999997</v>
      </c>
    </row>
    <row r="67" spans="1:15" ht="13.5" thickBot="1">
      <c r="A67" s="27" t="s">
        <v>131</v>
      </c>
      <c r="B67" s="30" t="s">
        <v>132</v>
      </c>
      <c r="C67" s="15">
        <v>43676.36</v>
      </c>
      <c r="D67" s="15"/>
      <c r="E67" s="15"/>
      <c r="F67" s="15">
        <v>2226.0499999999997</v>
      </c>
      <c r="G67" s="15">
        <v>2539.49</v>
      </c>
      <c r="H67" s="16">
        <f t="shared" si="2"/>
        <v>48441.9</v>
      </c>
      <c r="J67" s="4">
        <v>503.43</v>
      </c>
      <c r="K67" s="5">
        <v>372.5</v>
      </c>
      <c r="L67" s="4">
        <v>19658.5</v>
      </c>
      <c r="M67" s="4">
        <v>24017.86</v>
      </c>
      <c r="N67" s="4"/>
      <c r="O67" s="4">
        <f t="shared" si="1"/>
        <v>43676.36</v>
      </c>
    </row>
    <row r="68" spans="1:15" ht="13.5" thickBot="1">
      <c r="A68" s="25" t="s">
        <v>133</v>
      </c>
      <c r="B68" s="26" t="s">
        <v>134</v>
      </c>
      <c r="C68" s="15">
        <v>45866.74</v>
      </c>
      <c r="D68" s="15"/>
      <c r="E68" s="15"/>
      <c r="F68" s="15">
        <v>281.18</v>
      </c>
      <c r="G68" s="15">
        <v>5964.97</v>
      </c>
      <c r="H68" s="16">
        <f t="shared" si="2"/>
        <v>52112.89</v>
      </c>
      <c r="J68" s="4">
        <v>195.49</v>
      </c>
      <c r="K68" s="5">
        <v>242.19</v>
      </c>
      <c r="L68" s="4">
        <v>22039.75</v>
      </c>
      <c r="M68" s="4">
        <v>23826.99</v>
      </c>
      <c r="N68" s="4"/>
      <c r="O68" s="4">
        <f t="shared" si="1"/>
        <v>45866.740000000005</v>
      </c>
    </row>
    <row r="69" spans="1:15" ht="13.5" thickBot="1">
      <c r="A69" s="25" t="s">
        <v>135</v>
      </c>
      <c r="B69" s="26" t="s">
        <v>136</v>
      </c>
      <c r="C69" s="2">
        <v>73425.04</v>
      </c>
      <c r="D69" s="29"/>
      <c r="F69" s="2">
        <v>1605.18</v>
      </c>
      <c r="G69" s="15">
        <v>328.56</v>
      </c>
      <c r="H69" s="16">
        <f t="shared" si="2"/>
        <v>75358.77999999998</v>
      </c>
      <c r="J69" s="4">
        <v>975.61</v>
      </c>
      <c r="K69" s="5">
        <v>1354.85</v>
      </c>
      <c r="L69" s="4">
        <v>39270.01</v>
      </c>
      <c r="M69" s="4">
        <v>34155.03</v>
      </c>
      <c r="N69" s="4"/>
      <c r="O69" s="4">
        <f aca="true" t="shared" si="3" ref="O69:O84">L69+M69</f>
        <v>73425.04000000001</v>
      </c>
    </row>
    <row r="70" spans="1:15" ht="13.5" thickBot="1">
      <c r="A70" s="25" t="s">
        <v>137</v>
      </c>
      <c r="B70" s="26" t="s">
        <v>138</v>
      </c>
      <c r="C70" s="15">
        <v>88254.61</v>
      </c>
      <c r="D70" s="15"/>
      <c r="E70" s="15"/>
      <c r="F70" s="15">
        <v>3322.090000000001</v>
      </c>
      <c r="G70" s="15">
        <v>8635.91</v>
      </c>
      <c r="H70" s="16">
        <f t="shared" si="2"/>
        <v>100212.61</v>
      </c>
      <c r="J70" s="4">
        <v>1136.65</v>
      </c>
      <c r="K70" s="5">
        <v>701.65</v>
      </c>
      <c r="L70" s="4">
        <v>43646.56</v>
      </c>
      <c r="M70" s="4">
        <v>44608.05</v>
      </c>
      <c r="N70" s="4"/>
      <c r="O70" s="4">
        <f t="shared" si="3"/>
        <v>88254.61</v>
      </c>
    </row>
    <row r="71" spans="1:15" ht="13.5" thickBot="1">
      <c r="A71" s="25" t="s">
        <v>139</v>
      </c>
      <c r="B71" s="26" t="s">
        <v>140</v>
      </c>
      <c r="C71" s="15">
        <v>6998.73</v>
      </c>
      <c r="D71" s="15"/>
      <c r="E71" s="15"/>
      <c r="F71" s="15">
        <v>11470.410000000002</v>
      </c>
      <c r="G71" s="15">
        <v>0</v>
      </c>
      <c r="H71" s="16">
        <f t="shared" si="2"/>
        <v>18469.14</v>
      </c>
      <c r="J71" s="4">
        <v>1764.31</v>
      </c>
      <c r="K71" s="5">
        <v>1945.6</v>
      </c>
      <c r="L71" s="4">
        <v>4431.38</v>
      </c>
      <c r="M71" s="4">
        <v>2567.35</v>
      </c>
      <c r="N71" s="4"/>
      <c r="O71" s="4">
        <f t="shared" si="3"/>
        <v>6998.73</v>
      </c>
    </row>
    <row r="72" spans="1:15" ht="13.5" thickBot="1">
      <c r="A72" s="25" t="s">
        <v>141</v>
      </c>
      <c r="B72" s="26" t="s">
        <v>142</v>
      </c>
      <c r="C72" s="15">
        <v>46055.32</v>
      </c>
      <c r="E72" s="15"/>
      <c r="F72" s="2">
        <v>580.48</v>
      </c>
      <c r="G72" s="53">
        <v>0</v>
      </c>
      <c r="H72" s="16">
        <f t="shared" si="2"/>
        <v>46635.8</v>
      </c>
      <c r="J72" s="4">
        <v>6336.430000000001</v>
      </c>
      <c r="K72" s="5">
        <v>5199.17</v>
      </c>
      <c r="L72" s="4">
        <v>19354.14</v>
      </c>
      <c r="M72" s="4">
        <v>26701.18</v>
      </c>
      <c r="N72" s="4"/>
      <c r="O72" s="4">
        <f t="shared" si="3"/>
        <v>46055.32</v>
      </c>
    </row>
    <row r="73" spans="1:15" ht="13.5" thickBot="1">
      <c r="A73" s="31" t="s">
        <v>143</v>
      </c>
      <c r="B73" s="32" t="s">
        <v>144</v>
      </c>
      <c r="C73" s="33">
        <v>42030.92</v>
      </c>
      <c r="D73" s="15"/>
      <c r="E73" s="15"/>
      <c r="F73" s="15">
        <v>439.0400000000001</v>
      </c>
      <c r="G73" s="15">
        <v>0</v>
      </c>
      <c r="H73" s="16">
        <f t="shared" si="2"/>
        <v>42469.96</v>
      </c>
      <c r="J73" s="4">
        <v>1520.35</v>
      </c>
      <c r="K73" s="5">
        <v>1365.15</v>
      </c>
      <c r="L73" s="4">
        <v>19014.74</v>
      </c>
      <c r="M73" s="4">
        <v>23016.18</v>
      </c>
      <c r="N73" s="4"/>
      <c r="O73" s="4">
        <f t="shared" si="3"/>
        <v>42030.92</v>
      </c>
    </row>
    <row r="74" spans="1:15" ht="13.5" thickBot="1">
      <c r="A74" s="31" t="s">
        <v>145</v>
      </c>
      <c r="B74" s="30" t="s">
        <v>146</v>
      </c>
      <c r="C74" s="15">
        <v>68810.21</v>
      </c>
      <c r="D74" s="15"/>
      <c r="E74" s="15"/>
      <c r="F74" s="15">
        <v>597.51</v>
      </c>
      <c r="G74" s="15">
        <v>263.43</v>
      </c>
      <c r="H74" s="16">
        <f t="shared" si="2"/>
        <v>69671.15</v>
      </c>
      <c r="J74" s="4">
        <v>945.1999999999999</v>
      </c>
      <c r="K74" s="5">
        <v>902.72</v>
      </c>
      <c r="L74" s="4">
        <v>34423.33</v>
      </c>
      <c r="M74" s="4">
        <v>34386.88</v>
      </c>
      <c r="N74" s="4"/>
      <c r="O74" s="4">
        <f t="shared" si="3"/>
        <v>68810.20999999999</v>
      </c>
    </row>
    <row r="75" spans="1:15" ht="13.5" thickBot="1">
      <c r="A75" s="34" t="s">
        <v>147</v>
      </c>
      <c r="B75" s="35" t="s">
        <v>148</v>
      </c>
      <c r="C75" s="15">
        <v>341916.75</v>
      </c>
      <c r="D75" s="15"/>
      <c r="E75" s="15"/>
      <c r="F75" s="15">
        <v>9105.230000000003</v>
      </c>
      <c r="G75" s="2">
        <v>9340.82</v>
      </c>
      <c r="H75" s="16">
        <f t="shared" si="2"/>
        <v>360362.8</v>
      </c>
      <c r="J75" s="4">
        <v>477.84</v>
      </c>
      <c r="K75" s="5">
        <v>307.66</v>
      </c>
      <c r="L75" s="4">
        <v>162812.92</v>
      </c>
      <c r="M75" s="4">
        <v>179103.83</v>
      </c>
      <c r="N75" s="4"/>
      <c r="O75" s="4">
        <f t="shared" si="3"/>
        <v>341916.75</v>
      </c>
    </row>
    <row r="76" spans="1:15" ht="13.5" thickBot="1">
      <c r="A76" s="36" t="s">
        <v>149</v>
      </c>
      <c r="B76" s="37" t="s">
        <v>150</v>
      </c>
      <c r="C76" s="15">
        <v>40047.13</v>
      </c>
      <c r="D76" s="15"/>
      <c r="E76" s="15"/>
      <c r="F76" s="15">
        <v>1067.9099999999999</v>
      </c>
      <c r="G76" s="15">
        <v>0</v>
      </c>
      <c r="H76" s="16">
        <f t="shared" si="2"/>
        <v>41115.03999999999</v>
      </c>
      <c r="J76" s="4">
        <v>504.87</v>
      </c>
      <c r="K76" s="5">
        <v>364.51</v>
      </c>
      <c r="L76" s="4">
        <v>20717.83</v>
      </c>
      <c r="M76" s="4">
        <v>19329.3</v>
      </c>
      <c r="N76" s="4"/>
      <c r="O76" s="4">
        <f t="shared" si="3"/>
        <v>40047.130000000005</v>
      </c>
    </row>
    <row r="77" spans="1:15" s="52" customFormat="1" ht="13.5" thickBot="1">
      <c r="A77" s="34" t="s">
        <v>151</v>
      </c>
      <c r="B77" s="26" t="s">
        <v>152</v>
      </c>
      <c r="C77" s="51">
        <v>0</v>
      </c>
      <c r="E77" s="2"/>
      <c r="F77" s="2">
        <v>0</v>
      </c>
      <c r="G77" s="53">
        <v>0</v>
      </c>
      <c r="H77" s="16">
        <f t="shared" si="2"/>
        <v>0</v>
      </c>
      <c r="I77" s="51"/>
      <c r="J77" s="51">
        <v>825.56</v>
      </c>
      <c r="K77" s="52">
        <v>683.28</v>
      </c>
      <c r="L77" s="51">
        <v>0</v>
      </c>
      <c r="M77" s="51">
        <v>0</v>
      </c>
      <c r="N77" s="51"/>
      <c r="O77" s="4">
        <f t="shared" si="3"/>
        <v>0</v>
      </c>
    </row>
    <row r="78" spans="1:15" ht="13.5" thickBot="1">
      <c r="A78" s="38" t="s">
        <v>153</v>
      </c>
      <c r="B78" s="28" t="s">
        <v>154</v>
      </c>
      <c r="C78" s="15">
        <v>80271.27</v>
      </c>
      <c r="D78" s="15"/>
      <c r="E78" s="15"/>
      <c r="F78" s="15">
        <v>1431.3999999999994</v>
      </c>
      <c r="G78" s="15">
        <v>3650.24</v>
      </c>
      <c r="H78" s="16">
        <f t="shared" si="2"/>
        <v>85352.91</v>
      </c>
      <c r="J78" s="4">
        <v>439.64</v>
      </c>
      <c r="K78" s="5">
        <v>228.07</v>
      </c>
      <c r="L78" s="4">
        <v>40910.1</v>
      </c>
      <c r="M78" s="4">
        <v>39361.17</v>
      </c>
      <c r="N78" s="4"/>
      <c r="O78" s="4">
        <f t="shared" si="3"/>
        <v>80271.26999999999</v>
      </c>
    </row>
    <row r="79" spans="1:15" ht="13.5" thickBot="1">
      <c r="A79" s="38" t="s">
        <v>155</v>
      </c>
      <c r="B79" s="39" t="s">
        <v>156</v>
      </c>
      <c r="C79" s="15">
        <v>23185.2</v>
      </c>
      <c r="D79" s="15"/>
      <c r="E79" s="15"/>
      <c r="F79" s="15">
        <v>263.52</v>
      </c>
      <c r="G79" s="2">
        <v>5741.32</v>
      </c>
      <c r="H79" s="16">
        <f t="shared" si="2"/>
        <v>29190.04</v>
      </c>
      <c r="J79" s="4">
        <v>0</v>
      </c>
      <c r="K79" s="5">
        <v>33.36</v>
      </c>
      <c r="L79" s="4">
        <v>12214.37</v>
      </c>
      <c r="M79" s="4">
        <v>10970.83</v>
      </c>
      <c r="N79" s="4"/>
      <c r="O79" s="4">
        <f t="shared" si="3"/>
        <v>23185.2</v>
      </c>
    </row>
    <row r="80" spans="1:15" ht="13.5" thickBot="1">
      <c r="A80" s="38" t="s">
        <v>157</v>
      </c>
      <c r="B80" s="40" t="s">
        <v>158</v>
      </c>
      <c r="C80" s="15">
        <v>22396.26</v>
      </c>
      <c r="D80" s="15"/>
      <c r="E80" s="15"/>
      <c r="F80" s="15">
        <v>1527.17</v>
      </c>
      <c r="G80" s="15">
        <v>650.28</v>
      </c>
      <c r="H80" s="16">
        <f t="shared" si="2"/>
        <v>24573.71</v>
      </c>
      <c r="J80" s="4">
        <v>170983.7</v>
      </c>
      <c r="K80" s="5">
        <v>155851.08</v>
      </c>
      <c r="L80" s="4">
        <v>11469.35</v>
      </c>
      <c r="M80" s="5">
        <v>10926.91</v>
      </c>
      <c r="N80" s="4"/>
      <c r="O80" s="4">
        <f t="shared" si="3"/>
        <v>22396.260000000002</v>
      </c>
    </row>
    <row r="81" spans="1:15" ht="13.5" thickBot="1">
      <c r="A81" s="41" t="s">
        <v>159</v>
      </c>
      <c r="B81" s="42" t="s">
        <v>160</v>
      </c>
      <c r="C81" s="2">
        <v>36179.92</v>
      </c>
      <c r="F81" s="2">
        <v>1051.3999999999999</v>
      </c>
      <c r="G81" s="15">
        <v>501.3</v>
      </c>
      <c r="H81" s="16">
        <f t="shared" si="2"/>
        <v>37732.62</v>
      </c>
      <c r="J81" s="4"/>
      <c r="L81" s="21">
        <v>17609.32</v>
      </c>
      <c r="M81" s="20">
        <v>18570.6</v>
      </c>
      <c r="N81" s="4"/>
      <c r="O81" s="4">
        <f t="shared" si="3"/>
        <v>36179.92</v>
      </c>
    </row>
    <row r="82" spans="1:15" ht="13.5" thickBot="1">
      <c r="A82" s="41" t="s">
        <v>161</v>
      </c>
      <c r="B82" s="43" t="s">
        <v>162</v>
      </c>
      <c r="C82" s="15">
        <v>9293.17</v>
      </c>
      <c r="D82" s="15"/>
      <c r="E82" s="15"/>
      <c r="F82" s="15">
        <v>45.790000000000006</v>
      </c>
      <c r="G82" s="15">
        <v>0</v>
      </c>
      <c r="H82" s="16">
        <f t="shared" si="2"/>
        <v>9338.960000000001</v>
      </c>
      <c r="J82" s="4"/>
      <c r="L82" s="4">
        <v>3576.95</v>
      </c>
      <c r="M82" s="5">
        <v>5716.22</v>
      </c>
      <c r="N82" s="4"/>
      <c r="O82" s="4">
        <f t="shared" si="3"/>
        <v>9293.17</v>
      </c>
    </row>
    <row r="83" spans="1:15" ht="13.5" thickBot="1">
      <c r="A83" s="41" t="s">
        <v>163</v>
      </c>
      <c r="B83" s="44" t="s">
        <v>164</v>
      </c>
      <c r="C83" s="45">
        <v>1685.1</v>
      </c>
      <c r="D83" s="45"/>
      <c r="E83" s="45"/>
      <c r="F83" s="45">
        <v>0</v>
      </c>
      <c r="G83" s="2">
        <v>0</v>
      </c>
      <c r="H83" s="54">
        <f t="shared" si="2"/>
        <v>1685.1</v>
      </c>
      <c r="J83" s="4"/>
      <c r="L83" s="4">
        <v>656.45</v>
      </c>
      <c r="M83" s="5">
        <v>1028.65</v>
      </c>
      <c r="N83" s="4"/>
      <c r="O83" s="4">
        <f t="shared" si="3"/>
        <v>1685.1000000000001</v>
      </c>
    </row>
    <row r="84" spans="1:15" ht="13.5" thickBot="1">
      <c r="A84" s="46"/>
      <c r="B84" s="46" t="s">
        <v>165</v>
      </c>
      <c r="C84" s="55">
        <v>12782692.769999996</v>
      </c>
      <c r="D84" s="47"/>
      <c r="E84" s="47"/>
      <c r="F84" s="47">
        <v>848342.0200000019</v>
      </c>
      <c r="G84" s="47">
        <f>SUM(G4:G83)</f>
        <v>1791748.3599999996</v>
      </c>
      <c r="H84" s="56">
        <f t="shared" si="2"/>
        <v>15422783.149999997</v>
      </c>
      <c r="J84" s="4"/>
      <c r="L84" s="4">
        <f>SUM(L4:L83)</f>
        <v>6413612.279999996</v>
      </c>
      <c r="M84" s="5">
        <v>6369080.49</v>
      </c>
      <c r="N84" s="4"/>
      <c r="O84" s="4">
        <f t="shared" si="3"/>
        <v>12782692.769999996</v>
      </c>
    </row>
    <row r="86" ht="12.75">
      <c r="H86" s="4"/>
    </row>
    <row r="87" ht="12.75">
      <c r="O87" s="4">
        <f>O84-O90</f>
        <v>0</v>
      </c>
    </row>
    <row r="90" ht="12.75">
      <c r="O90" s="5">
        <v>12782692.77</v>
      </c>
    </row>
  </sheetData>
  <mergeCells count="1">
    <mergeCell ref="C2:H2"/>
  </mergeCells>
  <printOptions/>
  <pageMargins left="0.7480314960629921" right="0.7480314960629921" top="0" bottom="0" header="0.5118110236220472" footer="0.5118110236220472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55">
      <selection activeCell="E94" sqref="E94"/>
    </sheetView>
  </sheetViews>
  <sheetFormatPr defaultColWidth="9.140625" defaultRowHeight="12.75"/>
  <cols>
    <col min="1" max="1" width="4.7109375" style="1" customWidth="1"/>
    <col min="2" max="2" width="20.421875" style="1" customWidth="1"/>
    <col min="3" max="5" width="14.140625" style="2" customWidth="1"/>
    <col min="6" max="6" width="14.7109375" style="2" customWidth="1"/>
    <col min="7" max="7" width="14.140625" style="2" customWidth="1"/>
    <col min="8" max="8" width="13.7109375" style="2" customWidth="1"/>
    <col min="9" max="9" width="15.7109375" style="3" customWidth="1"/>
    <col min="10" max="16384" width="9.140625" style="5" customWidth="1"/>
  </cols>
  <sheetData>
    <row r="1" spans="1:8" ht="13.5" thickBot="1">
      <c r="A1" s="1" t="s">
        <v>0</v>
      </c>
      <c r="F1" s="3" t="s">
        <v>225</v>
      </c>
      <c r="G1" s="3"/>
      <c r="H1" s="3"/>
    </row>
    <row r="2" spans="1:9" ht="13.5" thickBot="1">
      <c r="A2" s="6" t="s">
        <v>1</v>
      </c>
      <c r="B2" s="7" t="s">
        <v>2</v>
      </c>
      <c r="C2" s="72"/>
      <c r="D2" s="72"/>
      <c r="E2" s="72"/>
      <c r="F2" s="72"/>
      <c r="G2" s="73"/>
      <c r="H2" s="73"/>
      <c r="I2" s="74"/>
    </row>
    <row r="3" spans="1:9" s="12" customFormat="1" ht="48.75" customHeight="1" thickBot="1">
      <c r="A3" s="8"/>
      <c r="B3" s="9"/>
      <c r="C3" s="49" t="s">
        <v>227</v>
      </c>
      <c r="D3" s="49" t="s">
        <v>228</v>
      </c>
      <c r="E3" s="49" t="s">
        <v>232</v>
      </c>
      <c r="F3" s="50" t="s">
        <v>229</v>
      </c>
      <c r="G3" s="49" t="s">
        <v>230</v>
      </c>
      <c r="H3" s="49" t="s">
        <v>231</v>
      </c>
      <c r="I3" s="10" t="s">
        <v>226</v>
      </c>
    </row>
    <row r="4" spans="1:9" ht="13.5" thickBot="1">
      <c r="A4" s="13" t="s">
        <v>5</v>
      </c>
      <c r="B4" s="14" t="s">
        <v>6</v>
      </c>
      <c r="C4" s="48">
        <v>5633.112659999999</v>
      </c>
      <c r="D4" s="48">
        <v>841.64</v>
      </c>
      <c r="E4" s="48">
        <v>549.31</v>
      </c>
      <c r="F4" s="62">
        <v>0</v>
      </c>
      <c r="G4" s="48">
        <v>1292.8200000000002</v>
      </c>
      <c r="H4" s="48">
        <v>1409.39</v>
      </c>
      <c r="I4" s="16">
        <f>C4+F4+G4+H4+D4+E4</f>
        <v>9726.272659999997</v>
      </c>
    </row>
    <row r="5" spans="1:9" ht="13.5" thickBot="1">
      <c r="A5" s="17" t="s">
        <v>7</v>
      </c>
      <c r="B5" s="18" t="s">
        <v>8</v>
      </c>
      <c r="C5" s="15">
        <v>2111.82804</v>
      </c>
      <c r="D5" s="15">
        <v>231.15</v>
      </c>
      <c r="E5" s="15">
        <v>219.05</v>
      </c>
      <c r="F5" s="15">
        <v>0</v>
      </c>
      <c r="G5" s="15">
        <v>801.07</v>
      </c>
      <c r="H5" s="15">
        <v>1852.85</v>
      </c>
      <c r="I5" s="16">
        <f aca="true" t="shared" si="0" ref="I5:I68">C5+F5+G5+H5+D5+E5</f>
        <v>5215.94804</v>
      </c>
    </row>
    <row r="6" spans="1:9" ht="13.5" thickBot="1">
      <c r="A6" s="17" t="s">
        <v>9</v>
      </c>
      <c r="B6" s="18" t="s">
        <v>10</v>
      </c>
      <c r="C6" s="15">
        <v>12227.83</v>
      </c>
      <c r="D6" s="15">
        <v>1424</v>
      </c>
      <c r="E6" s="15">
        <v>1245.0700000000002</v>
      </c>
      <c r="F6" s="15">
        <v>326.78</v>
      </c>
      <c r="G6" s="15">
        <v>1892.9</v>
      </c>
      <c r="H6" s="15">
        <v>1674.16</v>
      </c>
      <c r="I6" s="16">
        <f t="shared" si="0"/>
        <v>18790.739999999998</v>
      </c>
    </row>
    <row r="7" spans="1:9" ht="13.5" thickBot="1">
      <c r="A7" s="17" t="s">
        <v>11</v>
      </c>
      <c r="B7" s="18" t="s">
        <v>12</v>
      </c>
      <c r="C7" s="15">
        <v>10208.284968</v>
      </c>
      <c r="D7" s="15">
        <v>1177.02</v>
      </c>
      <c r="E7" s="15">
        <v>1512.12</v>
      </c>
      <c r="F7" s="15">
        <v>0</v>
      </c>
      <c r="G7" s="15">
        <v>3361.629999999999</v>
      </c>
      <c r="H7" s="15">
        <v>2592.45</v>
      </c>
      <c r="I7" s="16">
        <f t="shared" si="0"/>
        <v>18851.504967999997</v>
      </c>
    </row>
    <row r="8" spans="1:9" ht="13.5" thickBot="1">
      <c r="A8" s="17" t="s">
        <v>13</v>
      </c>
      <c r="B8" s="18" t="s">
        <v>14</v>
      </c>
      <c r="C8" s="15">
        <v>145842.507804</v>
      </c>
      <c r="D8" s="15">
        <v>14610.41</v>
      </c>
      <c r="E8" s="15">
        <v>13625.4</v>
      </c>
      <c r="F8" s="15">
        <v>1633.9</v>
      </c>
      <c r="G8" s="15">
        <v>45454.15999999999</v>
      </c>
      <c r="H8" s="15">
        <v>30673.74</v>
      </c>
      <c r="I8" s="16">
        <f t="shared" si="0"/>
        <v>251840.11780399998</v>
      </c>
    </row>
    <row r="9" spans="1:9" ht="13.5" thickBot="1">
      <c r="A9" s="17" t="s">
        <v>15</v>
      </c>
      <c r="B9" s="18" t="s">
        <v>16</v>
      </c>
      <c r="C9" s="15">
        <v>4366.987463999999</v>
      </c>
      <c r="D9" s="15">
        <v>218.48</v>
      </c>
      <c r="E9" s="15">
        <v>153.99</v>
      </c>
      <c r="F9" s="15">
        <v>326.78</v>
      </c>
      <c r="G9" s="15">
        <v>6069.609999999999</v>
      </c>
      <c r="H9" s="15">
        <v>4240.96</v>
      </c>
      <c r="I9" s="16">
        <f t="shared" si="0"/>
        <v>15376.807463999996</v>
      </c>
    </row>
    <row r="10" spans="1:9" ht="13.5" thickBot="1">
      <c r="A10" s="17" t="s">
        <v>17</v>
      </c>
      <c r="B10" s="18" t="s">
        <v>18</v>
      </c>
      <c r="C10" s="15">
        <v>9625.474319999998</v>
      </c>
      <c r="D10" s="15">
        <v>797.04</v>
      </c>
      <c r="E10" s="15">
        <v>618.14</v>
      </c>
      <c r="F10" s="15">
        <v>0</v>
      </c>
      <c r="G10" s="15">
        <v>1084.7700000000002</v>
      </c>
      <c r="H10" s="15">
        <v>0</v>
      </c>
      <c r="I10" s="16">
        <f t="shared" si="0"/>
        <v>12125.424319999998</v>
      </c>
    </row>
    <row r="11" spans="1:9" ht="13.5" thickBot="1">
      <c r="A11" s="17" t="s">
        <v>19</v>
      </c>
      <c r="B11" s="18" t="s">
        <v>20</v>
      </c>
      <c r="C11" s="15">
        <v>10036.77276</v>
      </c>
      <c r="D11" s="15">
        <v>244.87</v>
      </c>
      <c r="E11" s="15">
        <v>470.32</v>
      </c>
      <c r="F11" s="15">
        <v>0</v>
      </c>
      <c r="G11" s="15">
        <v>1049.24</v>
      </c>
      <c r="H11" s="15">
        <v>0</v>
      </c>
      <c r="I11" s="16">
        <f t="shared" si="0"/>
        <v>11801.20276</v>
      </c>
    </row>
    <row r="12" spans="1:9" ht="13.5" thickBot="1">
      <c r="A12" s="17" t="s">
        <v>21</v>
      </c>
      <c r="B12" s="18" t="s">
        <v>22</v>
      </c>
      <c r="C12" s="15">
        <v>13774.35</v>
      </c>
      <c r="D12" s="15">
        <v>308.62</v>
      </c>
      <c r="E12" s="15">
        <v>489.89</v>
      </c>
      <c r="F12" s="15">
        <v>0</v>
      </c>
      <c r="G12" s="15">
        <v>2923.1500000000005</v>
      </c>
      <c r="H12" s="15">
        <v>93.65</v>
      </c>
      <c r="I12" s="16">
        <f t="shared" si="0"/>
        <v>17589.66</v>
      </c>
    </row>
    <row r="13" spans="1:9" ht="13.5" thickBot="1">
      <c r="A13" s="17" t="s">
        <v>23</v>
      </c>
      <c r="B13" s="18" t="s">
        <v>24</v>
      </c>
      <c r="C13" s="15">
        <v>9876.172404</v>
      </c>
      <c r="D13" s="15">
        <v>279.51</v>
      </c>
      <c r="E13" s="15">
        <v>411.65</v>
      </c>
      <c r="F13" s="15">
        <v>0</v>
      </c>
      <c r="G13" s="15">
        <v>1345.8900000000008</v>
      </c>
      <c r="H13" s="15">
        <v>0</v>
      </c>
      <c r="I13" s="16">
        <f t="shared" si="0"/>
        <v>11913.222404000002</v>
      </c>
    </row>
    <row r="14" spans="1:9" ht="13.5" thickBot="1">
      <c r="A14" s="17" t="s">
        <v>25</v>
      </c>
      <c r="B14" s="18" t="s">
        <v>26</v>
      </c>
      <c r="C14" s="15">
        <v>61612.18123199999</v>
      </c>
      <c r="D14" s="15">
        <v>1770.72</v>
      </c>
      <c r="E14" s="15">
        <v>1980.9199999999998</v>
      </c>
      <c r="F14" s="15">
        <v>653.56</v>
      </c>
      <c r="G14" s="15">
        <v>31965.10000000002</v>
      </c>
      <c r="H14" s="15">
        <v>81045.72</v>
      </c>
      <c r="I14" s="16">
        <f t="shared" si="0"/>
        <v>179028.20123200002</v>
      </c>
    </row>
    <row r="15" spans="1:9" ht="13.5" thickBot="1">
      <c r="A15" s="17" t="s">
        <v>27</v>
      </c>
      <c r="B15" s="18" t="s">
        <v>28</v>
      </c>
      <c r="C15" s="15">
        <v>14714.724527999999</v>
      </c>
      <c r="D15" s="15">
        <v>629.1800000000001</v>
      </c>
      <c r="E15" s="15">
        <v>633.8</v>
      </c>
      <c r="F15" s="15">
        <v>0</v>
      </c>
      <c r="G15" s="15">
        <v>4279.44</v>
      </c>
      <c r="H15" s="15">
        <v>0</v>
      </c>
      <c r="I15" s="16">
        <f t="shared" si="0"/>
        <v>20257.144527999997</v>
      </c>
    </row>
    <row r="16" spans="1:9" ht="13.5" thickBot="1">
      <c r="A16" s="17" t="s">
        <v>29</v>
      </c>
      <c r="B16" s="18" t="s">
        <v>30</v>
      </c>
      <c r="C16" s="15">
        <v>11848.21</v>
      </c>
      <c r="D16" s="15">
        <v>334.82</v>
      </c>
      <c r="E16" s="15">
        <v>250.94</v>
      </c>
      <c r="F16" s="15">
        <v>0</v>
      </c>
      <c r="G16" s="15">
        <v>7315.6799999999985</v>
      </c>
      <c r="H16" s="15">
        <v>46302.45</v>
      </c>
      <c r="I16" s="16">
        <f t="shared" si="0"/>
        <v>66052.1</v>
      </c>
    </row>
    <row r="17" spans="1:9" ht="13.5" thickBot="1">
      <c r="A17" s="17" t="s">
        <v>31</v>
      </c>
      <c r="B17" s="18" t="s">
        <v>32</v>
      </c>
      <c r="C17" s="15">
        <v>31542.37875599999</v>
      </c>
      <c r="D17" s="15">
        <v>4788.360000000001</v>
      </c>
      <c r="E17" s="15">
        <v>4762.18</v>
      </c>
      <c r="F17" s="15">
        <v>653.56</v>
      </c>
      <c r="G17" s="15">
        <v>5018.41</v>
      </c>
      <c r="H17" s="15">
        <v>13841.48</v>
      </c>
      <c r="I17" s="16">
        <f t="shared" si="0"/>
        <v>60606.36875599999</v>
      </c>
    </row>
    <row r="18" spans="1:9" ht="13.5" thickBot="1">
      <c r="A18" s="17" t="s">
        <v>33</v>
      </c>
      <c r="B18" s="18" t="s">
        <v>34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f t="shared" si="0"/>
        <v>0</v>
      </c>
    </row>
    <row r="19" spans="1:9" ht="13.5" thickBot="1">
      <c r="A19" s="17" t="s">
        <v>35</v>
      </c>
      <c r="B19" s="18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f t="shared" si="0"/>
        <v>0</v>
      </c>
    </row>
    <row r="20" spans="1:9" ht="13.5" thickBot="1">
      <c r="A20" s="17" t="s">
        <v>37</v>
      </c>
      <c r="B20" s="18" t="s">
        <v>38</v>
      </c>
      <c r="C20" s="15">
        <v>21570.300528</v>
      </c>
      <c r="D20" s="15">
        <v>909.55</v>
      </c>
      <c r="E20" s="15">
        <v>862.36</v>
      </c>
      <c r="F20" s="15">
        <v>326.78</v>
      </c>
      <c r="G20" s="15">
        <v>3701.3999999999996</v>
      </c>
      <c r="H20" s="15">
        <v>10900.26</v>
      </c>
      <c r="I20" s="16">
        <f t="shared" si="0"/>
        <v>38270.650528000006</v>
      </c>
    </row>
    <row r="21" spans="1:9" ht="13.5" thickBot="1">
      <c r="A21" s="17" t="s">
        <v>39</v>
      </c>
      <c r="B21" s="18" t="s">
        <v>40</v>
      </c>
      <c r="C21" s="15">
        <v>13208.199059999999</v>
      </c>
      <c r="D21" s="15">
        <v>938.86</v>
      </c>
      <c r="E21" s="15">
        <v>608.45</v>
      </c>
      <c r="F21" s="15">
        <v>0</v>
      </c>
      <c r="G21" s="15">
        <v>5130.8899999999985</v>
      </c>
      <c r="H21" s="15">
        <v>12257.95</v>
      </c>
      <c r="I21" s="16">
        <f t="shared" si="0"/>
        <v>32144.34906</v>
      </c>
    </row>
    <row r="22" spans="1:9" ht="13.5" thickBot="1">
      <c r="A22" s="17" t="s">
        <v>41</v>
      </c>
      <c r="B22" s="18" t="s">
        <v>42</v>
      </c>
      <c r="C22" s="15">
        <v>67724.37</v>
      </c>
      <c r="D22" s="15">
        <v>495.43</v>
      </c>
      <c r="E22" s="15">
        <v>536.02</v>
      </c>
      <c r="F22" s="15">
        <v>326.78</v>
      </c>
      <c r="G22" s="15">
        <v>13382.739999999994</v>
      </c>
      <c r="H22" s="15">
        <v>83745.84</v>
      </c>
      <c r="I22" s="16">
        <f t="shared" si="0"/>
        <v>166211.17999999996</v>
      </c>
    </row>
    <row r="23" spans="1:9" ht="13.5" thickBot="1">
      <c r="A23" s="17" t="s">
        <v>43</v>
      </c>
      <c r="B23" s="18" t="s">
        <v>44</v>
      </c>
      <c r="C23" s="15">
        <v>69438.619488</v>
      </c>
      <c r="D23" s="15">
        <v>4248.91</v>
      </c>
      <c r="E23" s="15">
        <v>3802.65</v>
      </c>
      <c r="F23" s="15">
        <v>326.78</v>
      </c>
      <c r="G23" s="15">
        <v>30550.26000000005</v>
      </c>
      <c r="H23" s="15">
        <v>53078.8</v>
      </c>
      <c r="I23" s="16">
        <f t="shared" si="0"/>
        <v>161446.01948800005</v>
      </c>
    </row>
    <row r="24" spans="1:9" ht="13.5" thickBot="1">
      <c r="A24" s="17" t="s">
        <v>45</v>
      </c>
      <c r="B24" s="18" t="s">
        <v>46</v>
      </c>
      <c r="C24" s="15">
        <v>518926.39417199994</v>
      </c>
      <c r="D24" s="15">
        <v>33302.26</v>
      </c>
      <c r="E24" s="15">
        <v>31036.790000000005</v>
      </c>
      <c r="F24" s="15">
        <v>8169.5</v>
      </c>
      <c r="G24" s="15">
        <v>250768.84999999907</v>
      </c>
      <c r="H24" s="15">
        <f>463401+55493.92+825.51-823.38</f>
        <v>518897.05</v>
      </c>
      <c r="I24" s="16">
        <f t="shared" si="0"/>
        <v>1361100.844171999</v>
      </c>
    </row>
    <row r="25" spans="1:9" ht="13.5" thickBot="1">
      <c r="A25" s="17" t="s">
        <v>47</v>
      </c>
      <c r="B25" s="18" t="s">
        <v>48</v>
      </c>
      <c r="C25" s="15">
        <v>86387.01204</v>
      </c>
      <c r="D25" s="15">
        <v>2202.28</v>
      </c>
      <c r="E25" s="15">
        <v>2698.93</v>
      </c>
      <c r="F25" s="15">
        <v>0</v>
      </c>
      <c r="G25" s="15">
        <v>17514.029999999995</v>
      </c>
      <c r="H25" s="15">
        <v>46471.8</v>
      </c>
      <c r="I25" s="16">
        <f t="shared" si="0"/>
        <v>155274.05204</v>
      </c>
    </row>
    <row r="26" spans="1:9" ht="13.5" thickBot="1">
      <c r="A26" s="17" t="s">
        <v>49</v>
      </c>
      <c r="B26" s="18" t="s">
        <v>50</v>
      </c>
      <c r="C26" s="15">
        <v>30969.8</v>
      </c>
      <c r="D26" s="15">
        <v>6717.929999999999</v>
      </c>
      <c r="E26" s="15">
        <v>5832.84</v>
      </c>
      <c r="F26" s="15">
        <v>326.78</v>
      </c>
      <c r="G26" s="15">
        <v>4656.95</v>
      </c>
      <c r="H26" s="15">
        <v>831.82</v>
      </c>
      <c r="I26" s="16">
        <f t="shared" si="0"/>
        <v>49336.119999999995</v>
      </c>
    </row>
    <row r="27" spans="1:9" ht="13.5" thickBot="1">
      <c r="A27" s="17" t="s">
        <v>51</v>
      </c>
      <c r="B27" s="18" t="s">
        <v>52</v>
      </c>
      <c r="C27" s="15">
        <v>12940.708787999996</v>
      </c>
      <c r="D27" s="15">
        <v>1276.75</v>
      </c>
      <c r="E27" s="15">
        <v>1911.06</v>
      </c>
      <c r="F27" s="15">
        <v>326.78</v>
      </c>
      <c r="G27" s="15">
        <v>2044.5600000000004</v>
      </c>
      <c r="H27" s="15">
        <v>0</v>
      </c>
      <c r="I27" s="16">
        <f t="shared" si="0"/>
        <v>18499.858787999998</v>
      </c>
    </row>
    <row r="28" spans="1:9" ht="13.5" thickBot="1">
      <c r="A28" s="17" t="s">
        <v>53</v>
      </c>
      <c r="B28" s="18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f t="shared" si="0"/>
        <v>0</v>
      </c>
    </row>
    <row r="29" spans="1:9" ht="13.5" thickBot="1">
      <c r="A29" s="17" t="s">
        <v>55</v>
      </c>
      <c r="B29" s="18" t="s">
        <v>56</v>
      </c>
      <c r="C29" s="15">
        <v>14838.496931999998</v>
      </c>
      <c r="D29" s="15">
        <v>2436.8</v>
      </c>
      <c r="E29" s="15">
        <v>2912.5099999999998</v>
      </c>
      <c r="F29" s="15">
        <v>326.78</v>
      </c>
      <c r="G29" s="15">
        <v>584.52</v>
      </c>
      <c r="H29" s="15">
        <v>440.65</v>
      </c>
      <c r="I29" s="16">
        <f t="shared" si="0"/>
        <v>21539.756931999997</v>
      </c>
    </row>
    <row r="30" spans="1:9" ht="13.5" thickBot="1">
      <c r="A30" s="17" t="s">
        <v>57</v>
      </c>
      <c r="B30" s="18" t="s">
        <v>58</v>
      </c>
      <c r="C30" s="15">
        <v>11775.40896</v>
      </c>
      <c r="D30" s="15">
        <v>273.35</v>
      </c>
      <c r="E30" s="15">
        <v>515.26</v>
      </c>
      <c r="F30" s="15">
        <v>0</v>
      </c>
      <c r="G30" s="15">
        <v>1588.21</v>
      </c>
      <c r="H30" s="15">
        <v>3763.65</v>
      </c>
      <c r="I30" s="16">
        <f t="shared" si="0"/>
        <v>17915.87896</v>
      </c>
    </row>
    <row r="31" spans="1:9" ht="13.5" thickBot="1">
      <c r="A31" s="17" t="s">
        <v>59</v>
      </c>
      <c r="B31" s="18" t="s">
        <v>60</v>
      </c>
      <c r="C31" s="15">
        <v>11261.052936</v>
      </c>
      <c r="D31" s="15">
        <v>990.52</v>
      </c>
      <c r="E31" s="15">
        <v>739.55</v>
      </c>
      <c r="F31" s="15">
        <v>0</v>
      </c>
      <c r="G31" s="15">
        <v>1118.09</v>
      </c>
      <c r="H31" s="15">
        <v>9521.29</v>
      </c>
      <c r="I31" s="16">
        <f t="shared" si="0"/>
        <v>23630.502936</v>
      </c>
    </row>
    <row r="32" spans="1:9" ht="13.5" thickBot="1">
      <c r="A32" s="17" t="s">
        <v>61</v>
      </c>
      <c r="B32" s="18" t="s">
        <v>62</v>
      </c>
      <c r="C32" s="15">
        <v>20547.887808</v>
      </c>
      <c r="D32" s="15">
        <v>949.15</v>
      </c>
      <c r="E32" s="15">
        <v>742.71</v>
      </c>
      <c r="F32" s="15">
        <v>653.56</v>
      </c>
      <c r="G32" s="15">
        <v>10416.579999999998</v>
      </c>
      <c r="H32" s="15">
        <v>6571.18</v>
      </c>
      <c r="I32" s="16">
        <f t="shared" si="0"/>
        <v>39881.067808</v>
      </c>
    </row>
    <row r="33" spans="1:9" ht="13.5" thickBot="1">
      <c r="A33" s="17" t="s">
        <v>63</v>
      </c>
      <c r="B33" s="18" t="s">
        <v>64</v>
      </c>
      <c r="C33" s="15">
        <v>48900.20234399999</v>
      </c>
      <c r="D33" s="15">
        <v>7314.599999999999</v>
      </c>
      <c r="E33" s="15">
        <v>6689.6</v>
      </c>
      <c r="F33" s="15">
        <v>0</v>
      </c>
      <c r="G33" s="15">
        <v>21509.90000000001</v>
      </c>
      <c r="H33" s="15">
        <v>38989.76</v>
      </c>
      <c r="I33" s="16">
        <f t="shared" si="0"/>
        <v>123404.062344</v>
      </c>
    </row>
    <row r="34" spans="1:9" ht="13.5" thickBot="1">
      <c r="A34" s="17" t="s">
        <v>65</v>
      </c>
      <c r="B34" s="18" t="s">
        <v>66</v>
      </c>
      <c r="C34" s="15">
        <v>58974.37</v>
      </c>
      <c r="D34" s="15">
        <v>7318.58</v>
      </c>
      <c r="E34" s="15">
        <v>7155.1900000000005</v>
      </c>
      <c r="F34" s="15">
        <v>2287.46</v>
      </c>
      <c r="G34" s="15">
        <v>21250.280000000024</v>
      </c>
      <c r="H34" s="15">
        <v>17477.45</v>
      </c>
      <c r="I34" s="16">
        <f t="shared" si="0"/>
        <v>114463.33000000003</v>
      </c>
    </row>
    <row r="35" spans="1:9" ht="13.5" thickBot="1">
      <c r="A35" s="17" t="s">
        <v>67</v>
      </c>
      <c r="B35" s="18" t="s">
        <v>68</v>
      </c>
      <c r="C35" s="15">
        <v>11287.937051999997</v>
      </c>
      <c r="D35" s="15">
        <v>1414.47</v>
      </c>
      <c r="E35" s="15">
        <v>1418.77</v>
      </c>
      <c r="F35" s="15">
        <v>0</v>
      </c>
      <c r="G35" s="15">
        <v>1160.8500000000001</v>
      </c>
      <c r="H35" s="15">
        <v>0</v>
      </c>
      <c r="I35" s="16">
        <f t="shared" si="0"/>
        <v>15282.027051999998</v>
      </c>
    </row>
    <row r="36" spans="1:9" ht="13.5" thickBot="1">
      <c r="A36" s="17" t="s">
        <v>69</v>
      </c>
      <c r="B36" s="18" t="s">
        <v>70</v>
      </c>
      <c r="C36" s="15">
        <v>28595.08</v>
      </c>
      <c r="D36" s="15">
        <v>4155.01</v>
      </c>
      <c r="E36" s="15">
        <v>3226.09</v>
      </c>
      <c r="F36" s="15">
        <v>653.56</v>
      </c>
      <c r="G36" s="15">
        <v>2031.6800000000003</v>
      </c>
      <c r="H36" s="15">
        <v>715.98</v>
      </c>
      <c r="I36" s="16">
        <f t="shared" si="0"/>
        <v>39377.40000000001</v>
      </c>
    </row>
    <row r="37" spans="1:9" ht="13.5" thickBot="1">
      <c r="A37" s="17" t="s">
        <v>71</v>
      </c>
      <c r="B37" s="18" t="s">
        <v>72</v>
      </c>
      <c r="C37" s="15">
        <v>21780.016859999996</v>
      </c>
      <c r="D37" s="15">
        <v>5404.469999999999</v>
      </c>
      <c r="E37" s="15">
        <v>5477.15</v>
      </c>
      <c r="F37" s="15">
        <v>0</v>
      </c>
      <c r="G37" s="15">
        <v>1286.0599999999997</v>
      </c>
      <c r="H37" s="15">
        <v>699.73</v>
      </c>
      <c r="I37" s="16">
        <f t="shared" si="0"/>
        <v>34647.42686</v>
      </c>
    </row>
    <row r="38" spans="1:9" ht="13.5" thickBot="1">
      <c r="A38" s="17" t="s">
        <v>73</v>
      </c>
      <c r="B38" s="18" t="s">
        <v>74</v>
      </c>
      <c r="C38" s="15">
        <v>161025.960504</v>
      </c>
      <c r="D38" s="15">
        <v>9948.909999999998</v>
      </c>
      <c r="E38" s="15">
        <v>10225.64</v>
      </c>
      <c r="F38" s="15">
        <v>326.77</v>
      </c>
      <c r="G38" s="15">
        <v>162800.2699999999</v>
      </c>
      <c r="H38" s="15">
        <v>606522.68</v>
      </c>
      <c r="I38" s="16">
        <f t="shared" si="0"/>
        <v>950850.230504</v>
      </c>
    </row>
    <row r="39" spans="1:9" ht="13.5" thickBot="1">
      <c r="A39" s="17" t="s">
        <v>75</v>
      </c>
      <c r="B39" s="18" t="s">
        <v>76</v>
      </c>
      <c r="C39" s="15">
        <v>2941.591128</v>
      </c>
      <c r="D39" s="15">
        <v>492.13</v>
      </c>
      <c r="E39" s="15">
        <v>498.79</v>
      </c>
      <c r="F39" s="15">
        <v>0</v>
      </c>
      <c r="G39" s="15">
        <v>371.22</v>
      </c>
      <c r="H39" s="15">
        <v>0</v>
      </c>
      <c r="I39" s="16">
        <f t="shared" si="0"/>
        <v>4303.731128</v>
      </c>
    </row>
    <row r="40" spans="1:9" ht="13.5" thickBot="1">
      <c r="A40" s="17" t="s">
        <v>77</v>
      </c>
      <c r="B40" s="18" t="s">
        <v>78</v>
      </c>
      <c r="C40" s="15">
        <v>40366.91013599999</v>
      </c>
      <c r="D40" s="15">
        <v>2074.8500000000004</v>
      </c>
      <c r="E40" s="15">
        <v>1788.0100000000002</v>
      </c>
      <c r="F40" s="15">
        <v>326.78</v>
      </c>
      <c r="G40" s="15">
        <v>12884.830000000014</v>
      </c>
      <c r="H40" s="15">
        <v>28543.39</v>
      </c>
      <c r="I40" s="16">
        <f t="shared" si="0"/>
        <v>85984.770136</v>
      </c>
    </row>
    <row r="41" spans="1:9" ht="13.5" thickBot="1">
      <c r="A41" s="17" t="s">
        <v>79</v>
      </c>
      <c r="B41" s="18" t="s">
        <v>80</v>
      </c>
      <c r="C41" s="15">
        <v>58805.92813199999</v>
      </c>
      <c r="D41" s="15">
        <v>10651.41</v>
      </c>
      <c r="E41" s="15">
        <v>11440.41</v>
      </c>
      <c r="F41" s="15">
        <v>2941.02</v>
      </c>
      <c r="G41" s="15">
        <v>4106.509999999997</v>
      </c>
      <c r="H41" s="15">
        <v>4580</v>
      </c>
      <c r="I41" s="16">
        <f t="shared" si="0"/>
        <v>92525.27813199999</v>
      </c>
    </row>
    <row r="42" spans="1:9" ht="13.5" thickBot="1">
      <c r="A42" s="17" t="s">
        <v>81</v>
      </c>
      <c r="B42" s="18" t="s">
        <v>82</v>
      </c>
      <c r="C42" s="15">
        <v>27467.04</v>
      </c>
      <c r="D42" s="15">
        <v>1928.3600000000001</v>
      </c>
      <c r="E42" s="15">
        <v>2504.0600000000004</v>
      </c>
      <c r="F42" s="15">
        <v>0</v>
      </c>
      <c r="G42" s="15">
        <v>4749.730000000002</v>
      </c>
      <c r="H42" s="15">
        <v>7156.49</v>
      </c>
      <c r="I42" s="16">
        <f t="shared" si="0"/>
        <v>43805.68</v>
      </c>
    </row>
    <row r="43" spans="1:9" ht="13.5" thickBot="1">
      <c r="A43" s="17" t="s">
        <v>83</v>
      </c>
      <c r="B43" s="18" t="s">
        <v>84</v>
      </c>
      <c r="C43" s="15">
        <v>18503.817275999998</v>
      </c>
      <c r="D43" s="15">
        <v>3237.92</v>
      </c>
      <c r="E43" s="15">
        <v>2675.64</v>
      </c>
      <c r="F43" s="15">
        <v>0</v>
      </c>
      <c r="G43" s="15">
        <v>1748.13</v>
      </c>
      <c r="H43" s="15">
        <v>0</v>
      </c>
      <c r="I43" s="16">
        <f t="shared" si="0"/>
        <v>26165.507275999997</v>
      </c>
    </row>
    <row r="44" spans="1:9" ht="13.5" thickBot="1">
      <c r="A44" s="17" t="s">
        <v>85</v>
      </c>
      <c r="B44" s="18" t="s">
        <v>86</v>
      </c>
      <c r="C44" s="15">
        <v>29449.221143999996</v>
      </c>
      <c r="D44" s="15">
        <v>3331.25</v>
      </c>
      <c r="E44" s="15">
        <v>2779.99</v>
      </c>
      <c r="F44" s="15">
        <v>326.78</v>
      </c>
      <c r="G44" s="15">
        <v>21134.63</v>
      </c>
      <c r="H44" s="15">
        <v>8131.63</v>
      </c>
      <c r="I44" s="16">
        <f t="shared" si="0"/>
        <v>65153.501143999994</v>
      </c>
    </row>
    <row r="45" spans="1:9" ht="13.5" thickBot="1">
      <c r="A45" s="17" t="s">
        <v>87</v>
      </c>
      <c r="B45" s="18" t="s">
        <v>88</v>
      </c>
      <c r="C45" s="15">
        <v>10515.528911999998</v>
      </c>
      <c r="D45" s="15">
        <v>2007.54</v>
      </c>
      <c r="E45" s="15">
        <v>1927.27</v>
      </c>
      <c r="F45" s="22">
        <v>0</v>
      </c>
      <c r="G45" s="15">
        <v>1344.4599999999998</v>
      </c>
      <c r="H45" s="15">
        <v>1340.31</v>
      </c>
      <c r="I45" s="16">
        <f t="shared" si="0"/>
        <v>17135.108911999996</v>
      </c>
    </row>
    <row r="46" spans="1:9" ht="13.5" thickBot="1">
      <c r="A46" s="17" t="s">
        <v>89</v>
      </c>
      <c r="B46" s="18" t="s">
        <v>90</v>
      </c>
      <c r="C46" s="4">
        <v>6748.003416</v>
      </c>
      <c r="D46" s="4">
        <v>249.24</v>
      </c>
      <c r="E46" s="4">
        <v>35.129999999999995</v>
      </c>
      <c r="F46" s="22">
        <v>0</v>
      </c>
      <c r="G46" s="15">
        <v>76.38</v>
      </c>
      <c r="H46" s="15">
        <v>713.33</v>
      </c>
      <c r="I46" s="16">
        <f t="shared" si="0"/>
        <v>7822.0834159999995</v>
      </c>
    </row>
    <row r="47" spans="1:9" ht="13.5" thickBot="1">
      <c r="A47" s="17" t="s">
        <v>91</v>
      </c>
      <c r="B47" s="18" t="s">
        <v>92</v>
      </c>
      <c r="C47" s="15">
        <v>2553.01</v>
      </c>
      <c r="D47" s="15">
        <v>544.75</v>
      </c>
      <c r="E47" s="15">
        <v>465.04</v>
      </c>
      <c r="F47" s="15">
        <v>0</v>
      </c>
      <c r="G47" s="15">
        <v>190.65</v>
      </c>
      <c r="H47" s="15">
        <v>0</v>
      </c>
      <c r="I47" s="16">
        <f t="shared" si="0"/>
        <v>3753.4500000000003</v>
      </c>
    </row>
    <row r="48" spans="1:9" ht="13.5" thickBot="1">
      <c r="A48" s="17" t="s">
        <v>95</v>
      </c>
      <c r="B48" s="18" t="s">
        <v>96</v>
      </c>
      <c r="C48" s="15">
        <v>4868.575068</v>
      </c>
      <c r="D48" s="15">
        <v>627.7299999999999</v>
      </c>
      <c r="E48" s="15">
        <v>446.21</v>
      </c>
      <c r="F48" s="15">
        <v>0</v>
      </c>
      <c r="G48" s="15">
        <v>158.30000000000004</v>
      </c>
      <c r="H48" s="15">
        <v>0</v>
      </c>
      <c r="I48" s="16">
        <f t="shared" si="0"/>
        <v>6100.815068</v>
      </c>
    </row>
    <row r="49" spans="1:9" ht="13.5" thickBot="1">
      <c r="A49" s="17" t="s">
        <v>97</v>
      </c>
      <c r="B49" s="18" t="s">
        <v>98</v>
      </c>
      <c r="C49" s="15">
        <v>2395.1316479999996</v>
      </c>
      <c r="D49" s="15">
        <v>380.11</v>
      </c>
      <c r="E49" s="15">
        <v>402.72</v>
      </c>
      <c r="F49" s="15">
        <v>0</v>
      </c>
      <c r="G49" s="15">
        <v>133.04</v>
      </c>
      <c r="H49" s="15">
        <v>0</v>
      </c>
      <c r="I49" s="16">
        <f t="shared" si="0"/>
        <v>3311.0016479999995</v>
      </c>
    </row>
    <row r="50" spans="1:9" ht="13.5" thickBot="1">
      <c r="A50" s="17" t="s">
        <v>99</v>
      </c>
      <c r="B50" s="18" t="s">
        <v>100</v>
      </c>
      <c r="C50" s="4">
        <v>83208.559736</v>
      </c>
      <c r="D50" s="4">
        <v>5508.280000000001</v>
      </c>
      <c r="E50" s="4">
        <v>5039.27</v>
      </c>
      <c r="F50" s="22">
        <v>2450.85</v>
      </c>
      <c r="G50" s="15">
        <v>55540.36000000009</v>
      </c>
      <c r="H50" s="15">
        <v>204895.54</v>
      </c>
      <c r="I50" s="16">
        <f t="shared" si="0"/>
        <v>356642.8597360002</v>
      </c>
    </row>
    <row r="51" spans="1:9" ht="13.5" thickBot="1">
      <c r="A51" s="17" t="s">
        <v>101</v>
      </c>
      <c r="B51" s="18" t="s">
        <v>102</v>
      </c>
      <c r="C51" s="22">
        <v>98032.11087599999</v>
      </c>
      <c r="D51" s="22">
        <v>7406.28</v>
      </c>
      <c r="E51" s="22">
        <v>7976.839999999999</v>
      </c>
      <c r="F51" s="22">
        <v>1633.9</v>
      </c>
      <c r="G51" s="15">
        <v>19793.140000000007</v>
      </c>
      <c r="H51" s="15">
        <v>31283.72</v>
      </c>
      <c r="I51" s="16">
        <f t="shared" si="0"/>
        <v>166125.990876</v>
      </c>
    </row>
    <row r="52" spans="1:9" ht="13.5" thickBot="1">
      <c r="A52" s="17" t="s">
        <v>103</v>
      </c>
      <c r="B52" s="18" t="s">
        <v>104</v>
      </c>
      <c r="C52" s="22">
        <v>135191.973188</v>
      </c>
      <c r="D52" s="22">
        <v>9319.04</v>
      </c>
      <c r="E52" s="22">
        <v>9652.27</v>
      </c>
      <c r="F52" s="22">
        <v>1307.12</v>
      </c>
      <c r="G52" s="15">
        <v>99186.74999999978</v>
      </c>
      <c r="H52" s="15">
        <v>220191.12</v>
      </c>
      <c r="I52" s="16">
        <f t="shared" si="0"/>
        <v>474848.2731879998</v>
      </c>
    </row>
    <row r="53" spans="1:9" ht="13.5" thickBot="1">
      <c r="A53" s="17" t="s">
        <v>105</v>
      </c>
      <c r="B53" s="18" t="s">
        <v>106</v>
      </c>
      <c r="C53" s="15">
        <v>2741.7102719999993</v>
      </c>
      <c r="D53" s="15">
        <v>63.260000000000005</v>
      </c>
      <c r="E53" s="15">
        <v>126.26</v>
      </c>
      <c r="F53" s="15">
        <v>326.78</v>
      </c>
      <c r="G53" s="2">
        <v>138.88</v>
      </c>
      <c r="H53" s="15">
        <v>0</v>
      </c>
      <c r="I53" s="16">
        <f t="shared" si="0"/>
        <v>3396.8902719999996</v>
      </c>
    </row>
    <row r="54" spans="1:9" ht="13.5" thickBot="1">
      <c r="A54" s="17" t="s">
        <v>107</v>
      </c>
      <c r="B54" s="18" t="s">
        <v>108</v>
      </c>
      <c r="C54" s="2">
        <v>75050.121552</v>
      </c>
      <c r="D54" s="2">
        <v>4471.23</v>
      </c>
      <c r="E54" s="2">
        <v>4181.16</v>
      </c>
      <c r="F54" s="2">
        <v>0</v>
      </c>
      <c r="G54" s="15">
        <v>37124.76000000005</v>
      </c>
      <c r="H54" s="53">
        <v>211305.68</v>
      </c>
      <c r="I54" s="16">
        <f t="shared" si="0"/>
        <v>332132.951552</v>
      </c>
    </row>
    <row r="55" spans="1:9" ht="13.5" thickBot="1">
      <c r="A55" s="17" t="s">
        <v>109</v>
      </c>
      <c r="B55" s="18" t="s">
        <v>110</v>
      </c>
      <c r="C55" s="15">
        <v>33295.31125199999</v>
      </c>
      <c r="D55" s="15">
        <v>2100.83</v>
      </c>
      <c r="E55" s="15">
        <v>2383.57</v>
      </c>
      <c r="F55" s="15">
        <v>501.84</v>
      </c>
      <c r="G55" s="2">
        <v>49256.409999999996</v>
      </c>
      <c r="H55" s="15">
        <v>72643.3</v>
      </c>
      <c r="I55" s="16">
        <f t="shared" si="0"/>
        <v>160181.26125199997</v>
      </c>
    </row>
    <row r="56" spans="1:9" ht="13.5" thickBot="1">
      <c r="A56" s="17" t="s">
        <v>111</v>
      </c>
      <c r="B56" s="18" t="s">
        <v>112</v>
      </c>
      <c r="C56" s="15">
        <v>657.9258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f t="shared" si="0"/>
        <v>657.9258</v>
      </c>
    </row>
    <row r="57" spans="1:9" ht="13.5" thickBot="1">
      <c r="A57" s="17" t="s">
        <v>115</v>
      </c>
      <c r="B57" s="18" t="s">
        <v>116</v>
      </c>
      <c r="C57" s="15">
        <v>12407.353643999999</v>
      </c>
      <c r="D57" s="15">
        <v>967.58</v>
      </c>
      <c r="E57" s="15">
        <v>816.1</v>
      </c>
      <c r="F57" s="15">
        <v>326.78</v>
      </c>
      <c r="G57" s="15">
        <v>84.31</v>
      </c>
      <c r="H57" s="15">
        <v>694.14</v>
      </c>
      <c r="I57" s="16">
        <f t="shared" si="0"/>
        <v>15296.263643999999</v>
      </c>
    </row>
    <row r="58" spans="1:9" ht="13.5" thickBot="1">
      <c r="A58" s="25" t="s">
        <v>119</v>
      </c>
      <c r="B58" s="26" t="s">
        <v>120</v>
      </c>
      <c r="C58" s="15">
        <v>7750.831871999999</v>
      </c>
      <c r="D58" s="15">
        <v>1722.4</v>
      </c>
      <c r="E58" s="15">
        <v>1717.87</v>
      </c>
      <c r="F58" s="15">
        <v>0</v>
      </c>
      <c r="G58" s="15">
        <v>1204.77</v>
      </c>
      <c r="H58" s="2">
        <v>0</v>
      </c>
      <c r="I58" s="16">
        <f t="shared" si="0"/>
        <v>12395.871872</v>
      </c>
    </row>
    <row r="59" spans="1:9" ht="13.5" thickBot="1">
      <c r="A59" s="25" t="s">
        <v>121</v>
      </c>
      <c r="B59" s="26" t="s">
        <v>122</v>
      </c>
      <c r="C59" s="15">
        <v>2072.78232</v>
      </c>
      <c r="D59" s="15">
        <v>563.03</v>
      </c>
      <c r="E59" s="15">
        <v>472.53</v>
      </c>
      <c r="F59" s="15">
        <v>0</v>
      </c>
      <c r="G59" s="15">
        <v>30.14</v>
      </c>
      <c r="H59" s="15">
        <v>0</v>
      </c>
      <c r="I59" s="16">
        <f t="shared" si="0"/>
        <v>3138.482319999999</v>
      </c>
    </row>
    <row r="60" spans="1:9" ht="13.5" thickBot="1">
      <c r="A60" s="25" t="s">
        <v>123</v>
      </c>
      <c r="B60" s="26" t="s">
        <v>124</v>
      </c>
      <c r="C60" s="15">
        <v>2931.59</v>
      </c>
      <c r="D60" s="15">
        <v>720.71</v>
      </c>
      <c r="E60" s="15">
        <v>808.8</v>
      </c>
      <c r="F60" s="15">
        <v>0</v>
      </c>
      <c r="G60" s="15">
        <v>106.8</v>
      </c>
      <c r="H60" s="2">
        <v>62.44</v>
      </c>
      <c r="I60" s="16">
        <f t="shared" si="0"/>
        <v>4630.34</v>
      </c>
    </row>
    <row r="61" spans="1:9" ht="13.5" thickBot="1">
      <c r="A61" s="25" t="s">
        <v>125</v>
      </c>
      <c r="B61" s="26" t="s">
        <v>126</v>
      </c>
      <c r="C61" s="15">
        <v>16203.038292000001</v>
      </c>
      <c r="D61" s="15">
        <v>3301.07</v>
      </c>
      <c r="E61" s="15">
        <v>2802.91</v>
      </c>
      <c r="F61" s="15">
        <v>0</v>
      </c>
      <c r="G61" s="15">
        <v>2245.879999999999</v>
      </c>
      <c r="H61" s="15">
        <v>953.17</v>
      </c>
      <c r="I61" s="16">
        <f t="shared" si="0"/>
        <v>25506.068292</v>
      </c>
    </row>
    <row r="62" spans="1:9" ht="13.5" thickBot="1">
      <c r="A62" s="25" t="s">
        <v>127</v>
      </c>
      <c r="B62" s="26" t="s">
        <v>128</v>
      </c>
      <c r="C62" s="15">
        <v>6337.221491999999</v>
      </c>
      <c r="D62" s="15">
        <v>36.5</v>
      </c>
      <c r="E62" s="15">
        <v>0</v>
      </c>
      <c r="F62" s="15">
        <v>0</v>
      </c>
      <c r="G62" s="15">
        <v>0</v>
      </c>
      <c r="H62" s="15">
        <v>6827.43</v>
      </c>
      <c r="I62" s="16">
        <f t="shared" si="0"/>
        <v>13201.151491999999</v>
      </c>
    </row>
    <row r="63" spans="1:9" ht="13.5" thickBot="1">
      <c r="A63" s="27" t="s">
        <v>129</v>
      </c>
      <c r="B63" s="28" t="s">
        <v>130</v>
      </c>
      <c r="C63" s="4">
        <v>4109.791391999999</v>
      </c>
      <c r="D63" s="4">
        <v>1139.95</v>
      </c>
      <c r="E63" s="4">
        <v>1095.25</v>
      </c>
      <c r="F63" s="15">
        <v>0</v>
      </c>
      <c r="G63" s="15">
        <v>446.19</v>
      </c>
      <c r="H63" s="15">
        <v>0</v>
      </c>
      <c r="I63" s="16">
        <f t="shared" si="0"/>
        <v>6791.181391999999</v>
      </c>
    </row>
    <row r="64" spans="1:9" ht="13.5" thickBot="1">
      <c r="A64" s="27" t="s">
        <v>131</v>
      </c>
      <c r="B64" s="30" t="s">
        <v>132</v>
      </c>
      <c r="C64" s="15">
        <v>10683.681960000002</v>
      </c>
      <c r="D64" s="15">
        <v>309.42</v>
      </c>
      <c r="E64" s="15">
        <v>127.64</v>
      </c>
      <c r="F64" s="15">
        <v>326.78</v>
      </c>
      <c r="G64" s="15">
        <v>1486.2799999999997</v>
      </c>
      <c r="H64" s="15">
        <v>0</v>
      </c>
      <c r="I64" s="16">
        <f t="shared" si="0"/>
        <v>12933.801960000003</v>
      </c>
    </row>
    <row r="65" spans="1:9" ht="13.5" thickBot="1">
      <c r="A65" s="25" t="s">
        <v>133</v>
      </c>
      <c r="B65" s="26" t="s">
        <v>134</v>
      </c>
      <c r="C65" s="15">
        <v>4105.868759999999</v>
      </c>
      <c r="D65" s="15">
        <v>452.26</v>
      </c>
      <c r="E65" s="15">
        <v>334.31</v>
      </c>
      <c r="F65" s="15">
        <v>0</v>
      </c>
      <c r="G65" s="15">
        <v>34.67</v>
      </c>
      <c r="H65" s="53">
        <v>0</v>
      </c>
      <c r="I65" s="16">
        <f t="shared" si="0"/>
        <v>4927.10876</v>
      </c>
    </row>
    <row r="66" spans="1:9" ht="13.5" thickBot="1">
      <c r="A66" s="25" t="s">
        <v>135</v>
      </c>
      <c r="B66" s="26" t="s">
        <v>136</v>
      </c>
      <c r="C66" s="2">
        <v>11504.068296000001</v>
      </c>
      <c r="D66" s="2">
        <v>276.64</v>
      </c>
      <c r="E66" s="2">
        <v>139.66</v>
      </c>
      <c r="F66" s="15">
        <v>0</v>
      </c>
      <c r="G66" s="2">
        <v>1284.2700000000004</v>
      </c>
      <c r="H66" s="15">
        <v>2005.21</v>
      </c>
      <c r="I66" s="16">
        <f t="shared" si="0"/>
        <v>15209.848296</v>
      </c>
    </row>
    <row r="67" spans="1:9" ht="13.5" thickBot="1">
      <c r="A67" s="25" t="s">
        <v>137</v>
      </c>
      <c r="B67" s="26" t="s">
        <v>138</v>
      </c>
      <c r="C67" s="15">
        <v>16500.75378</v>
      </c>
      <c r="D67" s="15">
        <v>777.0600000000001</v>
      </c>
      <c r="E67" s="15">
        <v>624.85</v>
      </c>
      <c r="F67" s="15">
        <v>0</v>
      </c>
      <c r="G67" s="15">
        <v>2093.8199999999993</v>
      </c>
      <c r="H67" s="15">
        <v>4080.79</v>
      </c>
      <c r="I67" s="16">
        <f t="shared" si="0"/>
        <v>24077.27378</v>
      </c>
    </row>
    <row r="68" spans="1:9" ht="13.5" thickBot="1">
      <c r="A68" s="25" t="s">
        <v>139</v>
      </c>
      <c r="B68" s="26" t="s">
        <v>140</v>
      </c>
      <c r="C68" s="15">
        <v>1442.7230999999997</v>
      </c>
      <c r="D68" s="65">
        <v>114.71</v>
      </c>
      <c r="E68" s="65">
        <v>0</v>
      </c>
      <c r="F68" s="2">
        <v>0</v>
      </c>
      <c r="G68" s="15">
        <v>10209.290000000003</v>
      </c>
      <c r="H68" s="15">
        <v>0</v>
      </c>
      <c r="I68" s="16">
        <f t="shared" si="0"/>
        <v>11766.723100000001</v>
      </c>
    </row>
    <row r="69" spans="1:9" ht="13.5" thickBot="1">
      <c r="A69" s="25" t="s">
        <v>141</v>
      </c>
      <c r="B69" s="26" t="s">
        <v>142</v>
      </c>
      <c r="C69" s="15">
        <v>4351.683419999999</v>
      </c>
      <c r="D69" s="15">
        <v>646.27</v>
      </c>
      <c r="E69" s="15">
        <v>360.02</v>
      </c>
      <c r="F69" s="15">
        <v>0</v>
      </c>
      <c r="G69" s="2">
        <v>1384.52</v>
      </c>
      <c r="H69" s="15">
        <v>195.66</v>
      </c>
      <c r="I69" s="16">
        <f aca="true" t="shared" si="1" ref="I69:I82">C69+F69+G69+H69+D69+E69</f>
        <v>6938.153420000001</v>
      </c>
    </row>
    <row r="70" spans="1:9" ht="13.5" thickBot="1">
      <c r="A70" s="31" t="s">
        <v>143</v>
      </c>
      <c r="B70" s="32" t="s">
        <v>144</v>
      </c>
      <c r="C70" s="33">
        <v>5622.2</v>
      </c>
      <c r="D70" s="33">
        <v>1291.48</v>
      </c>
      <c r="E70" s="33">
        <v>1250.48</v>
      </c>
      <c r="F70" s="15">
        <v>326.78</v>
      </c>
      <c r="G70" s="15">
        <v>290.26</v>
      </c>
      <c r="H70" s="15">
        <v>0</v>
      </c>
      <c r="I70" s="16">
        <f t="shared" si="1"/>
        <v>8781.199999999999</v>
      </c>
    </row>
    <row r="71" spans="1:9" ht="13.5" thickBot="1">
      <c r="A71" s="31" t="s">
        <v>145</v>
      </c>
      <c r="B71" s="30" t="s">
        <v>146</v>
      </c>
      <c r="C71" s="15">
        <v>9124.99</v>
      </c>
      <c r="D71" s="65">
        <v>1932.87</v>
      </c>
      <c r="E71" s="65">
        <v>1717.53</v>
      </c>
      <c r="F71" s="2">
        <v>0</v>
      </c>
      <c r="G71" s="15">
        <v>549.1400000000001</v>
      </c>
      <c r="H71" s="53">
        <v>277.47</v>
      </c>
      <c r="I71" s="16">
        <f t="shared" si="1"/>
        <v>13601.999999999998</v>
      </c>
    </row>
    <row r="72" spans="1:9" ht="13.5" thickBot="1">
      <c r="A72" s="34" t="s">
        <v>147</v>
      </c>
      <c r="B72" s="35" t="s">
        <v>148</v>
      </c>
      <c r="C72" s="15">
        <v>65667.456708</v>
      </c>
      <c r="D72" s="15">
        <v>11581.54</v>
      </c>
      <c r="E72" s="15">
        <v>10918.16</v>
      </c>
      <c r="F72" s="15">
        <v>980.34</v>
      </c>
      <c r="G72" s="2">
        <v>11508.13</v>
      </c>
      <c r="H72" s="15">
        <v>7840.99</v>
      </c>
      <c r="I72" s="16">
        <f t="shared" si="1"/>
        <v>108496.61670800002</v>
      </c>
    </row>
    <row r="73" spans="1:9" ht="13.5" thickBot="1">
      <c r="A73" s="36" t="s">
        <v>149</v>
      </c>
      <c r="B73" s="37" t="s">
        <v>150</v>
      </c>
      <c r="C73" s="15">
        <v>7106.765315999999</v>
      </c>
      <c r="D73" s="15">
        <v>2256.92</v>
      </c>
      <c r="E73" s="15">
        <v>2103.59</v>
      </c>
      <c r="F73" s="15">
        <v>0</v>
      </c>
      <c r="G73" s="15">
        <v>954.8900000000001</v>
      </c>
      <c r="H73" s="15">
        <v>0</v>
      </c>
      <c r="I73" s="16">
        <f t="shared" si="1"/>
        <v>12422.165315999999</v>
      </c>
    </row>
    <row r="74" spans="1:9" ht="13.5" thickBot="1">
      <c r="A74" s="38" t="s">
        <v>153</v>
      </c>
      <c r="B74" s="28" t="s">
        <v>154</v>
      </c>
      <c r="C74" s="15">
        <v>31760.272655999994</v>
      </c>
      <c r="D74" s="15">
        <v>4106.27</v>
      </c>
      <c r="E74" s="15">
        <v>3634.7799999999997</v>
      </c>
      <c r="F74" s="15">
        <v>0</v>
      </c>
      <c r="G74" s="15">
        <v>4248.199999999999</v>
      </c>
      <c r="H74" s="2">
        <v>6834.72</v>
      </c>
      <c r="I74" s="16">
        <f t="shared" si="1"/>
        <v>50584.24265599999</v>
      </c>
    </row>
    <row r="75" spans="1:9" ht="13.5" thickBot="1">
      <c r="A75" s="38" t="s">
        <v>155</v>
      </c>
      <c r="B75" s="39" t="s">
        <v>156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6">
        <f t="shared" si="1"/>
        <v>0</v>
      </c>
    </row>
    <row r="76" spans="1:9" ht="13.5" thickBot="1">
      <c r="A76" s="38" t="s">
        <v>157</v>
      </c>
      <c r="B76" s="40" t="s">
        <v>158</v>
      </c>
      <c r="C76" s="15">
        <v>5677.984536</v>
      </c>
      <c r="D76" s="15">
        <v>910.95</v>
      </c>
      <c r="E76" s="15">
        <v>745.5</v>
      </c>
      <c r="F76" s="5">
        <v>0</v>
      </c>
      <c r="G76" s="15">
        <v>1895.4799999999996</v>
      </c>
      <c r="H76" s="53">
        <v>4335.47</v>
      </c>
      <c r="I76" s="16">
        <f t="shared" si="1"/>
        <v>13565.384536000001</v>
      </c>
    </row>
    <row r="77" spans="1:9" ht="13.5" thickBot="1">
      <c r="A77" s="41" t="s">
        <v>159</v>
      </c>
      <c r="B77" s="42" t="s">
        <v>160</v>
      </c>
      <c r="C77" s="15">
        <v>0</v>
      </c>
      <c r="D77" s="15">
        <v>0</v>
      </c>
      <c r="E77" s="15">
        <v>0</v>
      </c>
      <c r="F77" s="70">
        <v>0</v>
      </c>
      <c r="G77" s="2">
        <v>0</v>
      </c>
      <c r="H77" s="15">
        <v>0</v>
      </c>
      <c r="I77" s="16">
        <f t="shared" si="1"/>
        <v>0</v>
      </c>
    </row>
    <row r="78" spans="1:9" ht="13.5" thickBot="1">
      <c r="A78" s="41" t="s">
        <v>161</v>
      </c>
      <c r="B78" s="43" t="s">
        <v>162</v>
      </c>
      <c r="C78" s="15">
        <v>1278.1531559999999</v>
      </c>
      <c r="D78" s="15">
        <v>96.44</v>
      </c>
      <c r="E78" s="15">
        <v>169.75</v>
      </c>
      <c r="F78" s="71">
        <v>0</v>
      </c>
      <c r="G78" s="45">
        <v>34.68</v>
      </c>
      <c r="H78" s="2">
        <v>0</v>
      </c>
      <c r="I78" s="16">
        <f t="shared" si="1"/>
        <v>1579.023156</v>
      </c>
    </row>
    <row r="79" spans="1:9" ht="13.5" thickBot="1">
      <c r="A79" s="41" t="s">
        <v>163</v>
      </c>
      <c r="B79" s="44" t="s">
        <v>164</v>
      </c>
      <c r="C79" s="15">
        <v>628.896156</v>
      </c>
      <c r="D79" s="15">
        <v>477.99</v>
      </c>
      <c r="E79" s="15">
        <v>248.51</v>
      </c>
      <c r="F79" s="70">
        <v>326.78</v>
      </c>
      <c r="G79" s="15">
        <v>820.8999999999999</v>
      </c>
      <c r="H79" s="15">
        <v>0</v>
      </c>
      <c r="I79" s="16">
        <f t="shared" si="1"/>
        <v>2503.076156</v>
      </c>
    </row>
    <row r="80" spans="1:9" ht="13.5" thickBot="1">
      <c r="A80" s="41" t="s">
        <v>233</v>
      </c>
      <c r="B80" s="26" t="s">
        <v>235</v>
      </c>
      <c r="C80" s="15">
        <v>0</v>
      </c>
      <c r="D80" s="15">
        <v>0</v>
      </c>
      <c r="E80" s="15">
        <v>179.69</v>
      </c>
      <c r="F80" s="70">
        <v>0</v>
      </c>
      <c r="G80" s="15">
        <v>0</v>
      </c>
      <c r="H80" s="15">
        <v>0</v>
      </c>
      <c r="I80" s="16">
        <f t="shared" si="1"/>
        <v>179.69</v>
      </c>
    </row>
    <row r="81" spans="1:9" ht="13.5" thickBot="1">
      <c r="A81" s="41" t="s">
        <v>234</v>
      </c>
      <c r="B81" s="28" t="s">
        <v>236</v>
      </c>
      <c r="C81" s="65">
        <v>0</v>
      </c>
      <c r="D81" s="65">
        <v>0</v>
      </c>
      <c r="E81" s="2">
        <v>116.53</v>
      </c>
      <c r="F81" s="65">
        <v>0</v>
      </c>
      <c r="G81" s="66">
        <v>0</v>
      </c>
      <c r="H81" s="67">
        <v>0</v>
      </c>
      <c r="I81" s="16">
        <f t="shared" si="1"/>
        <v>116.53</v>
      </c>
    </row>
    <row r="82" spans="1:9" ht="13.5" thickBot="1">
      <c r="A82" s="46"/>
      <c r="B82" s="46" t="s">
        <v>165</v>
      </c>
      <c r="C82" s="58">
        <f>SUM(C4:C81)</f>
        <v>2413633.208800001</v>
      </c>
      <c r="D82" s="58">
        <v>206029.92</v>
      </c>
      <c r="E82" s="68">
        <v>198021.45</v>
      </c>
      <c r="F82" s="58">
        <v>29748.64</v>
      </c>
      <c r="G82" s="59">
        <v>1014200.79</v>
      </c>
      <c r="H82" s="64">
        <f>SUM(H4:H81)</f>
        <v>2419504.740000001</v>
      </c>
      <c r="I82" s="69">
        <f t="shared" si="1"/>
        <v>6281138.748800003</v>
      </c>
    </row>
    <row r="83" ht="12.75">
      <c r="E83" s="5"/>
    </row>
    <row r="84" spans="5:9" ht="12.75">
      <c r="E84" s="5"/>
      <c r="I84" s="4"/>
    </row>
  </sheetData>
  <mergeCells count="1">
    <mergeCell ref="C2:I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64">
      <selection activeCell="E80" sqref="E80"/>
    </sheetView>
  </sheetViews>
  <sheetFormatPr defaultColWidth="9.140625" defaultRowHeight="12.75"/>
  <cols>
    <col min="1" max="1" width="4.7109375" style="1" customWidth="1"/>
    <col min="2" max="2" width="20.421875" style="1" customWidth="1"/>
    <col min="3" max="4" width="14.140625" style="2" customWidth="1"/>
    <col min="5" max="5" width="14.7109375" style="2" customWidth="1"/>
    <col min="6" max="6" width="14.140625" style="2" customWidth="1"/>
    <col min="7" max="7" width="13.7109375" style="2" customWidth="1"/>
    <col min="8" max="8" width="15.7109375" style="3" customWidth="1"/>
    <col min="9" max="16384" width="9.140625" style="5" customWidth="1"/>
  </cols>
  <sheetData>
    <row r="1" spans="1:7" ht="13.5" thickBot="1">
      <c r="A1" s="1" t="s">
        <v>0</v>
      </c>
      <c r="E1" s="3" t="s">
        <v>225</v>
      </c>
      <c r="F1" s="3"/>
      <c r="G1" s="3"/>
    </row>
    <row r="2" spans="1:8" ht="13.5" thickBot="1">
      <c r="A2" s="6" t="s">
        <v>1</v>
      </c>
      <c r="B2" s="7" t="s">
        <v>2</v>
      </c>
      <c r="C2" s="72"/>
      <c r="D2" s="72"/>
      <c r="E2" s="72"/>
      <c r="F2" s="73"/>
      <c r="G2" s="73"/>
      <c r="H2" s="74"/>
    </row>
    <row r="3" spans="1:8" s="12" customFormat="1" ht="48.75" customHeight="1" thickBot="1">
      <c r="A3" s="8"/>
      <c r="B3" s="9"/>
      <c r="C3" s="49" t="s">
        <v>237</v>
      </c>
      <c r="D3" s="49" t="s">
        <v>238</v>
      </c>
      <c r="E3" s="50" t="s">
        <v>239</v>
      </c>
      <c r="F3" s="49" t="s">
        <v>240</v>
      </c>
      <c r="G3" s="49" t="s">
        <v>241</v>
      </c>
      <c r="H3" s="10" t="s">
        <v>242</v>
      </c>
    </row>
    <row r="4" spans="1:8" ht="13.5" thickBot="1">
      <c r="A4" s="13" t="s">
        <v>5</v>
      </c>
      <c r="B4" s="14" t="s">
        <v>6</v>
      </c>
      <c r="C4" s="48">
        <v>16464.9</v>
      </c>
      <c r="D4" s="48">
        <v>748.89</v>
      </c>
      <c r="E4" s="62">
        <v>0</v>
      </c>
      <c r="F4" s="48">
        <v>1306.89</v>
      </c>
      <c r="G4" s="48">
        <v>0</v>
      </c>
      <c r="H4" s="16">
        <f>C4+E4+F4+G4+D4</f>
        <v>18520.68</v>
      </c>
    </row>
    <row r="5" spans="1:8" ht="13.5" thickBot="1">
      <c r="A5" s="17" t="s">
        <v>7</v>
      </c>
      <c r="B5" s="18" t="s">
        <v>8</v>
      </c>
      <c r="C5" s="15">
        <v>5761.82</v>
      </c>
      <c r="D5" s="15">
        <v>145.51</v>
      </c>
      <c r="E5" s="62">
        <v>0</v>
      </c>
      <c r="F5" s="15">
        <v>159.70999999999998</v>
      </c>
      <c r="G5" s="15">
        <v>1542.3</v>
      </c>
      <c r="H5" s="16">
        <f aca="true" t="shared" si="0" ref="H5:H68">C5+E5+F5+G5+D5</f>
        <v>7609.34</v>
      </c>
    </row>
    <row r="6" spans="1:8" ht="13.5" thickBot="1">
      <c r="A6" s="17" t="s">
        <v>9</v>
      </c>
      <c r="B6" s="18" t="s">
        <v>10</v>
      </c>
      <c r="C6" s="15">
        <v>34507.24</v>
      </c>
      <c r="D6" s="15">
        <v>1479.08</v>
      </c>
      <c r="E6" s="62">
        <v>0</v>
      </c>
      <c r="F6" s="15">
        <v>1913.21</v>
      </c>
      <c r="G6" s="15">
        <v>3247.87</v>
      </c>
      <c r="H6" s="16">
        <f t="shared" si="0"/>
        <v>41147.4</v>
      </c>
    </row>
    <row r="7" spans="1:8" ht="13.5" thickBot="1">
      <c r="A7" s="17" t="s">
        <v>11</v>
      </c>
      <c r="B7" s="18" t="s">
        <v>12</v>
      </c>
      <c r="C7" s="15">
        <v>31021.29</v>
      </c>
      <c r="D7" s="15">
        <v>1539.64</v>
      </c>
      <c r="E7" s="62">
        <v>0</v>
      </c>
      <c r="F7" s="15">
        <v>1462.3599999999997</v>
      </c>
      <c r="G7" s="15">
        <v>0</v>
      </c>
      <c r="H7" s="16">
        <f t="shared" si="0"/>
        <v>34023.29</v>
      </c>
    </row>
    <row r="8" spans="1:8" ht="13.5" thickBot="1">
      <c r="A8" s="17" t="s">
        <v>13</v>
      </c>
      <c r="B8" s="18" t="s">
        <v>14</v>
      </c>
      <c r="C8" s="15">
        <v>482425.79</v>
      </c>
      <c r="D8" s="15">
        <v>14738.96</v>
      </c>
      <c r="E8" s="62">
        <v>0</v>
      </c>
      <c r="F8" s="15">
        <v>21290.930000000033</v>
      </c>
      <c r="G8" s="15">
        <v>16751.05</v>
      </c>
      <c r="H8" s="16">
        <f t="shared" si="0"/>
        <v>535206.73</v>
      </c>
    </row>
    <row r="9" spans="1:8" ht="13.5" thickBot="1">
      <c r="A9" s="17" t="s">
        <v>15</v>
      </c>
      <c r="B9" s="18" t="s">
        <v>16</v>
      </c>
      <c r="C9" s="15">
        <v>11662.81</v>
      </c>
      <c r="D9" s="15">
        <v>354.82</v>
      </c>
      <c r="E9" s="62">
        <v>0</v>
      </c>
      <c r="F9" s="15">
        <v>5742.1900000000005</v>
      </c>
      <c r="G9" s="15">
        <v>72.51</v>
      </c>
      <c r="H9" s="16">
        <f t="shared" si="0"/>
        <v>17832.329999999998</v>
      </c>
    </row>
    <row r="10" spans="1:8" ht="13.5" thickBot="1">
      <c r="A10" s="17" t="s">
        <v>17</v>
      </c>
      <c r="B10" s="18" t="s">
        <v>18</v>
      </c>
      <c r="C10" s="15">
        <v>30600.24</v>
      </c>
      <c r="D10" s="15">
        <v>491.84</v>
      </c>
      <c r="E10" s="62">
        <v>0</v>
      </c>
      <c r="F10" s="15">
        <v>978.3299999999998</v>
      </c>
      <c r="G10" s="15">
        <v>0</v>
      </c>
      <c r="H10" s="16">
        <f t="shared" si="0"/>
        <v>32070.41</v>
      </c>
    </row>
    <row r="11" spans="1:8" ht="13.5" thickBot="1">
      <c r="A11" s="17" t="s">
        <v>19</v>
      </c>
      <c r="B11" s="18" t="s">
        <v>20</v>
      </c>
      <c r="C11" s="15">
        <v>30059.91</v>
      </c>
      <c r="D11" s="15">
        <v>338.98</v>
      </c>
      <c r="E11" s="62">
        <v>0</v>
      </c>
      <c r="F11" s="15">
        <v>1180.25</v>
      </c>
      <c r="G11" s="15">
        <v>0</v>
      </c>
      <c r="H11" s="16">
        <f t="shared" si="0"/>
        <v>31579.14</v>
      </c>
    </row>
    <row r="12" spans="1:8" ht="13.5" thickBot="1">
      <c r="A12" s="17" t="s">
        <v>21</v>
      </c>
      <c r="B12" s="18" t="s">
        <v>22</v>
      </c>
      <c r="C12" s="15">
        <v>32187.59</v>
      </c>
      <c r="D12" s="15">
        <v>415.17</v>
      </c>
      <c r="E12" s="62">
        <v>0</v>
      </c>
      <c r="F12" s="15">
        <v>2183.83</v>
      </c>
      <c r="G12" s="15">
        <v>0</v>
      </c>
      <c r="H12" s="16">
        <f t="shared" si="0"/>
        <v>34786.59</v>
      </c>
    </row>
    <row r="13" spans="1:8" ht="13.5" thickBot="1">
      <c r="A13" s="17" t="s">
        <v>23</v>
      </c>
      <c r="B13" s="18" t="s">
        <v>24</v>
      </c>
      <c r="C13" s="15">
        <v>32974.48</v>
      </c>
      <c r="D13" s="15">
        <v>326.9</v>
      </c>
      <c r="E13" s="62">
        <v>0</v>
      </c>
      <c r="F13" s="15">
        <v>876</v>
      </c>
      <c r="G13" s="15">
        <v>0</v>
      </c>
      <c r="H13" s="16">
        <f t="shared" si="0"/>
        <v>34177.380000000005</v>
      </c>
    </row>
    <row r="14" spans="1:8" ht="13.5" thickBot="1">
      <c r="A14" s="17" t="s">
        <v>25</v>
      </c>
      <c r="B14" s="18" t="s">
        <v>26</v>
      </c>
      <c r="C14" s="15">
        <v>186730.2</v>
      </c>
      <c r="D14" s="15">
        <v>1832.17</v>
      </c>
      <c r="E14" s="62">
        <v>0</v>
      </c>
      <c r="F14" s="15">
        <v>15047.410000000005</v>
      </c>
      <c r="G14" s="15">
        <v>48651.37</v>
      </c>
      <c r="H14" s="16">
        <f t="shared" si="0"/>
        <v>252261.15000000002</v>
      </c>
    </row>
    <row r="15" spans="1:8" ht="13.5" thickBot="1">
      <c r="A15" s="17" t="s">
        <v>27</v>
      </c>
      <c r="B15" s="18" t="s">
        <v>28</v>
      </c>
      <c r="C15" s="15">
        <v>51273.73</v>
      </c>
      <c r="D15" s="15">
        <v>620.21</v>
      </c>
      <c r="E15" s="62">
        <v>0</v>
      </c>
      <c r="F15" s="15">
        <v>1630.22</v>
      </c>
      <c r="G15" s="15">
        <v>748.03</v>
      </c>
      <c r="H15" s="16">
        <f t="shared" si="0"/>
        <v>54272.19</v>
      </c>
    </row>
    <row r="16" spans="1:8" ht="13.5" thickBot="1">
      <c r="A16" s="17" t="s">
        <v>29</v>
      </c>
      <c r="B16" s="18" t="s">
        <v>30</v>
      </c>
      <c r="C16" s="15">
        <v>33227.73</v>
      </c>
      <c r="D16" s="15">
        <v>227.2</v>
      </c>
      <c r="E16" s="62">
        <v>0</v>
      </c>
      <c r="F16" s="15">
        <v>6300.849999999999</v>
      </c>
      <c r="G16" s="15">
        <v>62185.65</v>
      </c>
      <c r="H16" s="16">
        <f t="shared" si="0"/>
        <v>101941.43000000001</v>
      </c>
    </row>
    <row r="17" spans="1:8" ht="13.5" thickBot="1">
      <c r="A17" s="17" t="s">
        <v>31</v>
      </c>
      <c r="B17" s="18" t="s">
        <v>32</v>
      </c>
      <c r="C17" s="15">
        <v>93861.99</v>
      </c>
      <c r="D17" s="15">
        <v>4366.41</v>
      </c>
      <c r="E17" s="62">
        <v>0</v>
      </c>
      <c r="F17" s="15">
        <v>3710.119999999997</v>
      </c>
      <c r="G17" s="15">
        <v>13556.96</v>
      </c>
      <c r="H17" s="16">
        <f t="shared" si="0"/>
        <v>115495.48000000001</v>
      </c>
    </row>
    <row r="18" spans="1:8" ht="13.5" thickBot="1">
      <c r="A18" s="17" t="s">
        <v>33</v>
      </c>
      <c r="B18" s="18" t="s">
        <v>34</v>
      </c>
      <c r="C18" s="15">
        <v>0</v>
      </c>
      <c r="D18" s="15">
        <v>0</v>
      </c>
      <c r="E18" s="62">
        <v>0</v>
      </c>
      <c r="F18" s="15">
        <v>0</v>
      </c>
      <c r="G18" s="15">
        <v>0</v>
      </c>
      <c r="H18" s="16">
        <f t="shared" si="0"/>
        <v>0</v>
      </c>
    </row>
    <row r="19" spans="1:8" ht="13.5" thickBot="1">
      <c r="A19" s="17" t="s">
        <v>35</v>
      </c>
      <c r="B19" s="18" t="s">
        <v>36</v>
      </c>
      <c r="C19" s="15">
        <v>0</v>
      </c>
      <c r="D19" s="15">
        <v>0</v>
      </c>
      <c r="E19" s="62">
        <v>0</v>
      </c>
      <c r="F19" s="15">
        <v>0</v>
      </c>
      <c r="G19" s="15">
        <v>0</v>
      </c>
      <c r="H19" s="16">
        <f t="shared" si="0"/>
        <v>0</v>
      </c>
    </row>
    <row r="20" spans="1:8" ht="13.5" thickBot="1">
      <c r="A20" s="17" t="s">
        <v>37</v>
      </c>
      <c r="B20" s="18" t="s">
        <v>38</v>
      </c>
      <c r="C20" s="15">
        <v>64538.67</v>
      </c>
      <c r="D20" s="15">
        <v>533.85</v>
      </c>
      <c r="E20" s="62">
        <v>0</v>
      </c>
      <c r="F20" s="15">
        <v>3497.5899999999992</v>
      </c>
      <c r="G20" s="15">
        <v>13210.48</v>
      </c>
      <c r="H20" s="16">
        <f t="shared" si="0"/>
        <v>81780.59</v>
      </c>
    </row>
    <row r="21" spans="1:8" ht="13.5" thickBot="1">
      <c r="A21" s="17" t="s">
        <v>39</v>
      </c>
      <c r="B21" s="18" t="s">
        <v>40</v>
      </c>
      <c r="C21" s="15">
        <v>43230.54</v>
      </c>
      <c r="D21" s="15">
        <v>525.14</v>
      </c>
      <c r="E21" s="62">
        <v>0</v>
      </c>
      <c r="F21" s="15">
        <v>4495.27</v>
      </c>
      <c r="G21" s="15">
        <v>5282.3</v>
      </c>
      <c r="H21" s="16">
        <f t="shared" si="0"/>
        <v>53533.25</v>
      </c>
    </row>
    <row r="22" spans="1:8" ht="13.5" thickBot="1">
      <c r="A22" s="17" t="s">
        <v>41</v>
      </c>
      <c r="B22" s="18" t="s">
        <v>42</v>
      </c>
      <c r="C22" s="15">
        <v>229949.35</v>
      </c>
      <c r="D22" s="15">
        <v>543.54</v>
      </c>
      <c r="E22" s="62">
        <v>0</v>
      </c>
      <c r="F22" s="15">
        <v>12452.05</v>
      </c>
      <c r="G22" s="15">
        <v>39768.23</v>
      </c>
      <c r="H22" s="16">
        <f t="shared" si="0"/>
        <v>282713.17</v>
      </c>
    </row>
    <row r="23" spans="1:8" ht="13.5" thickBot="1">
      <c r="A23" s="17" t="s">
        <v>43</v>
      </c>
      <c r="B23" s="18" t="s">
        <v>44</v>
      </c>
      <c r="C23" s="15">
        <v>264432.93</v>
      </c>
      <c r="D23" s="15">
        <v>3531.6899999999996</v>
      </c>
      <c r="E23" s="62">
        <v>0</v>
      </c>
      <c r="F23" s="15">
        <v>23549.94000000005</v>
      </c>
      <c r="G23" s="15">
        <v>39421.82</v>
      </c>
      <c r="H23" s="16">
        <f t="shared" si="0"/>
        <v>330936.38000000006</v>
      </c>
    </row>
    <row r="24" spans="1:8" ht="13.5" thickBot="1">
      <c r="A24" s="17" t="s">
        <v>45</v>
      </c>
      <c r="B24" s="18" t="s">
        <v>46</v>
      </c>
      <c r="C24" s="15">
        <v>1387266.25</v>
      </c>
      <c r="D24" s="15">
        <v>30569.939999999995</v>
      </c>
      <c r="E24" s="62">
        <v>0</v>
      </c>
      <c r="F24" s="15">
        <v>260426.829999999</v>
      </c>
      <c r="G24" s="15">
        <f>450370.52+4.19</f>
        <v>450374.71</v>
      </c>
      <c r="H24" s="16">
        <f t="shared" si="0"/>
        <v>2128637.729999999</v>
      </c>
    </row>
    <row r="25" spans="1:8" ht="13.5" thickBot="1">
      <c r="A25" s="17" t="s">
        <v>47</v>
      </c>
      <c r="B25" s="18" t="s">
        <v>48</v>
      </c>
      <c r="C25" s="15">
        <v>234619.61</v>
      </c>
      <c r="D25" s="15">
        <v>3272.39</v>
      </c>
      <c r="E25" s="62">
        <v>0</v>
      </c>
      <c r="F25" s="15">
        <v>9762.339999999998</v>
      </c>
      <c r="G25" s="15">
        <v>22116.54</v>
      </c>
      <c r="H25" s="16">
        <f t="shared" si="0"/>
        <v>269770.88</v>
      </c>
    </row>
    <row r="26" spans="1:8" ht="13.5" thickBot="1">
      <c r="A26" s="17" t="s">
        <v>49</v>
      </c>
      <c r="B26" s="18" t="s">
        <v>50</v>
      </c>
      <c r="C26" s="15">
        <v>87617.82</v>
      </c>
      <c r="D26" s="15">
        <v>6147.79</v>
      </c>
      <c r="E26" s="62">
        <v>0</v>
      </c>
      <c r="F26" s="15">
        <v>7195.67</v>
      </c>
      <c r="G26" s="15">
        <v>974.38</v>
      </c>
      <c r="H26" s="16">
        <f t="shared" si="0"/>
        <v>101935.66</v>
      </c>
    </row>
    <row r="27" spans="1:8" ht="13.5" thickBot="1">
      <c r="A27" s="17" t="s">
        <v>51</v>
      </c>
      <c r="B27" s="18" t="s">
        <v>52</v>
      </c>
      <c r="C27" s="15">
        <v>30995.7</v>
      </c>
      <c r="D27" s="15">
        <v>1502.6799999999998</v>
      </c>
      <c r="E27" s="62">
        <v>0</v>
      </c>
      <c r="F27" s="15">
        <v>1114</v>
      </c>
      <c r="G27" s="15">
        <v>0</v>
      </c>
      <c r="H27" s="16">
        <f t="shared" si="0"/>
        <v>33612.38</v>
      </c>
    </row>
    <row r="28" spans="1:8" ht="13.5" thickBot="1">
      <c r="A28" s="17" t="s">
        <v>53</v>
      </c>
      <c r="B28" s="18" t="s">
        <v>54</v>
      </c>
      <c r="C28" s="15">
        <v>0</v>
      </c>
      <c r="D28" s="15">
        <v>0</v>
      </c>
      <c r="E28" s="62">
        <v>0</v>
      </c>
      <c r="F28" s="15">
        <v>0</v>
      </c>
      <c r="G28" s="15">
        <v>0</v>
      </c>
      <c r="H28" s="16">
        <f t="shared" si="0"/>
        <v>0</v>
      </c>
    </row>
    <row r="29" spans="1:8" ht="13.5" thickBot="1">
      <c r="A29" s="17" t="s">
        <v>55</v>
      </c>
      <c r="B29" s="18" t="s">
        <v>56</v>
      </c>
      <c r="C29" s="15">
        <v>40008.92</v>
      </c>
      <c r="D29" s="15">
        <v>2485.1</v>
      </c>
      <c r="E29" s="62">
        <v>0</v>
      </c>
      <c r="F29" s="15">
        <v>657.3999999999999</v>
      </c>
      <c r="G29" s="15">
        <v>1525.72</v>
      </c>
      <c r="H29" s="16">
        <f t="shared" si="0"/>
        <v>44677.14</v>
      </c>
    </row>
    <row r="30" spans="1:8" ht="13.5" thickBot="1">
      <c r="A30" s="17" t="s">
        <v>57</v>
      </c>
      <c r="B30" s="18" t="s">
        <v>58</v>
      </c>
      <c r="C30" s="15">
        <v>30719.08</v>
      </c>
      <c r="D30" s="15">
        <v>342.67</v>
      </c>
      <c r="E30" s="62">
        <v>0</v>
      </c>
      <c r="F30" s="15">
        <v>1484.01</v>
      </c>
      <c r="G30" s="15">
        <v>2203.61</v>
      </c>
      <c r="H30" s="16">
        <f t="shared" si="0"/>
        <v>34749.369999999995</v>
      </c>
    </row>
    <row r="31" spans="1:8" ht="13.5" thickBot="1">
      <c r="A31" s="17" t="s">
        <v>59</v>
      </c>
      <c r="B31" s="18" t="s">
        <v>60</v>
      </c>
      <c r="C31" s="15">
        <v>36398.92</v>
      </c>
      <c r="D31" s="15">
        <v>821.28</v>
      </c>
      <c r="E31" s="62">
        <v>0</v>
      </c>
      <c r="F31" s="15">
        <v>3234.7</v>
      </c>
      <c r="G31" s="15">
        <v>3442.83</v>
      </c>
      <c r="H31" s="16">
        <f t="shared" si="0"/>
        <v>43897.729999999996</v>
      </c>
    </row>
    <row r="32" spans="1:8" ht="13.5" thickBot="1">
      <c r="A32" s="17" t="s">
        <v>61</v>
      </c>
      <c r="B32" s="18" t="s">
        <v>62</v>
      </c>
      <c r="C32" s="15">
        <v>56980.62</v>
      </c>
      <c r="D32" s="15">
        <v>1619.13</v>
      </c>
      <c r="E32" s="62">
        <v>0</v>
      </c>
      <c r="F32" s="15">
        <v>4375.59</v>
      </c>
      <c r="G32" s="15">
        <v>5179.55</v>
      </c>
      <c r="H32" s="16">
        <f t="shared" si="0"/>
        <v>68154.89000000001</v>
      </c>
    </row>
    <row r="33" spans="1:8" ht="13.5" thickBot="1">
      <c r="A33" s="17" t="s">
        <v>63</v>
      </c>
      <c r="B33" s="18" t="s">
        <v>64</v>
      </c>
      <c r="C33" s="15">
        <v>144013.16</v>
      </c>
      <c r="D33" s="15">
        <v>7467.12</v>
      </c>
      <c r="E33" s="62">
        <v>0</v>
      </c>
      <c r="F33" s="15">
        <v>17952.45</v>
      </c>
      <c r="G33" s="15">
        <v>37574.58</v>
      </c>
      <c r="H33" s="16">
        <f t="shared" si="0"/>
        <v>207007.31</v>
      </c>
    </row>
    <row r="34" spans="1:8" ht="13.5" thickBot="1">
      <c r="A34" s="17" t="s">
        <v>65</v>
      </c>
      <c r="B34" s="18" t="s">
        <v>66</v>
      </c>
      <c r="C34" s="15">
        <v>168858.75</v>
      </c>
      <c r="D34" s="15">
        <v>6465.5</v>
      </c>
      <c r="E34" s="62">
        <v>0</v>
      </c>
      <c r="F34" s="15">
        <v>18896.120000000014</v>
      </c>
      <c r="G34" s="15">
        <v>25227.66</v>
      </c>
      <c r="H34" s="16">
        <f t="shared" si="0"/>
        <v>219448.03000000003</v>
      </c>
    </row>
    <row r="35" spans="1:8" ht="13.5" thickBot="1">
      <c r="A35" s="17" t="s">
        <v>67</v>
      </c>
      <c r="B35" s="18" t="s">
        <v>68</v>
      </c>
      <c r="C35" s="15">
        <v>33669.2</v>
      </c>
      <c r="D35" s="15">
        <v>1828.12</v>
      </c>
      <c r="E35" s="62">
        <v>0</v>
      </c>
      <c r="F35" s="15">
        <v>315.83</v>
      </c>
      <c r="G35" s="15">
        <v>0</v>
      </c>
      <c r="H35" s="16">
        <f t="shared" si="0"/>
        <v>35813.15</v>
      </c>
    </row>
    <row r="36" spans="1:8" ht="13.5" thickBot="1">
      <c r="A36" s="17" t="s">
        <v>69</v>
      </c>
      <c r="B36" s="18" t="s">
        <v>70</v>
      </c>
      <c r="C36" s="15">
        <v>80312.65</v>
      </c>
      <c r="D36" s="15">
        <v>3883.41</v>
      </c>
      <c r="E36" s="62">
        <v>0</v>
      </c>
      <c r="F36" s="15">
        <v>4311.2</v>
      </c>
      <c r="G36" s="15">
        <v>1819.33</v>
      </c>
      <c r="H36" s="16">
        <f t="shared" si="0"/>
        <v>90326.59</v>
      </c>
    </row>
    <row r="37" spans="1:8" ht="13.5" thickBot="1">
      <c r="A37" s="17" t="s">
        <v>71</v>
      </c>
      <c r="B37" s="18" t="s">
        <v>72</v>
      </c>
      <c r="C37" s="15">
        <v>63401.23</v>
      </c>
      <c r="D37" s="15">
        <v>5424.77</v>
      </c>
      <c r="E37" s="62">
        <v>0</v>
      </c>
      <c r="F37" s="15">
        <v>2046.6899999999998</v>
      </c>
      <c r="G37" s="15">
        <v>112.51</v>
      </c>
      <c r="H37" s="16">
        <f t="shared" si="0"/>
        <v>70985.20000000001</v>
      </c>
    </row>
    <row r="38" spans="1:8" ht="13.5" thickBot="1">
      <c r="A38" s="17" t="s">
        <v>73</v>
      </c>
      <c r="B38" s="18" t="s">
        <v>74</v>
      </c>
      <c r="C38" s="15">
        <v>437725.8</v>
      </c>
      <c r="D38" s="15">
        <v>9712.149999999998</v>
      </c>
      <c r="E38" s="62">
        <v>0</v>
      </c>
      <c r="F38" s="15">
        <v>181227.53000000003</v>
      </c>
      <c r="G38" s="15">
        <v>568526.69</v>
      </c>
      <c r="H38" s="16">
        <f t="shared" si="0"/>
        <v>1197192.17</v>
      </c>
    </row>
    <row r="39" spans="1:8" ht="13.5" thickBot="1">
      <c r="A39" s="17" t="s">
        <v>75</v>
      </c>
      <c r="B39" s="18" t="s">
        <v>76</v>
      </c>
      <c r="C39" s="15">
        <v>7994.21</v>
      </c>
      <c r="D39" s="15">
        <v>551.22</v>
      </c>
      <c r="E39" s="62">
        <v>0</v>
      </c>
      <c r="F39" s="15">
        <v>104.72</v>
      </c>
      <c r="G39" s="15">
        <v>0</v>
      </c>
      <c r="H39" s="16">
        <f t="shared" si="0"/>
        <v>8650.15</v>
      </c>
    </row>
    <row r="40" spans="1:8" ht="13.5" thickBot="1">
      <c r="A40" s="17" t="s">
        <v>77</v>
      </c>
      <c r="B40" s="18" t="s">
        <v>78</v>
      </c>
      <c r="C40" s="15">
        <v>129794.05</v>
      </c>
      <c r="D40" s="15">
        <v>1952.48</v>
      </c>
      <c r="E40" s="62">
        <v>0</v>
      </c>
      <c r="F40" s="15">
        <v>4375.179999999999</v>
      </c>
      <c r="G40" s="15">
        <v>18301.53</v>
      </c>
      <c r="H40" s="16">
        <f t="shared" si="0"/>
        <v>154423.24000000002</v>
      </c>
    </row>
    <row r="41" spans="1:8" ht="13.5" thickBot="1">
      <c r="A41" s="17" t="s">
        <v>79</v>
      </c>
      <c r="B41" s="18" t="s">
        <v>80</v>
      </c>
      <c r="C41" s="15">
        <v>196796.85</v>
      </c>
      <c r="D41" s="15">
        <v>9604.16</v>
      </c>
      <c r="E41" s="62">
        <v>0</v>
      </c>
      <c r="F41" s="15">
        <v>3738.499999999999</v>
      </c>
      <c r="G41" s="15">
        <v>4395.65</v>
      </c>
      <c r="H41" s="16">
        <f t="shared" si="0"/>
        <v>214535.16</v>
      </c>
    </row>
    <row r="42" spans="1:8" ht="13.5" thickBot="1">
      <c r="A42" s="17" t="s">
        <v>81</v>
      </c>
      <c r="B42" s="18" t="s">
        <v>82</v>
      </c>
      <c r="C42" s="15">
        <v>78951.61</v>
      </c>
      <c r="D42" s="15">
        <v>2156.44</v>
      </c>
      <c r="E42" s="62">
        <v>0</v>
      </c>
      <c r="F42" s="15">
        <v>13676.969999999998</v>
      </c>
      <c r="G42" s="15">
        <v>14470.73</v>
      </c>
      <c r="H42" s="16">
        <f t="shared" si="0"/>
        <v>109255.75</v>
      </c>
    </row>
    <row r="43" spans="1:8" ht="13.5" thickBot="1">
      <c r="A43" s="17" t="s">
        <v>83</v>
      </c>
      <c r="B43" s="18" t="s">
        <v>84</v>
      </c>
      <c r="C43" s="15">
        <v>54225.61</v>
      </c>
      <c r="D43" s="15">
        <v>2905.7699999999995</v>
      </c>
      <c r="E43" s="62">
        <v>0</v>
      </c>
      <c r="F43" s="15">
        <v>1245.3999999999999</v>
      </c>
      <c r="G43" s="15">
        <v>0</v>
      </c>
      <c r="H43" s="16">
        <f t="shared" si="0"/>
        <v>58376.78</v>
      </c>
    </row>
    <row r="44" spans="1:8" ht="13.5" thickBot="1">
      <c r="A44" s="17" t="s">
        <v>85</v>
      </c>
      <c r="B44" s="18" t="s">
        <v>86</v>
      </c>
      <c r="C44" s="15">
        <v>87303.85</v>
      </c>
      <c r="D44" s="15">
        <v>3508.36</v>
      </c>
      <c r="E44" s="62">
        <v>0</v>
      </c>
      <c r="F44" s="15">
        <v>11489.359999999997</v>
      </c>
      <c r="G44" s="15">
        <v>2172.54</v>
      </c>
      <c r="H44" s="16">
        <f t="shared" si="0"/>
        <v>104474.11</v>
      </c>
    </row>
    <row r="45" spans="1:8" ht="13.5" thickBot="1">
      <c r="A45" s="17" t="s">
        <v>87</v>
      </c>
      <c r="B45" s="18" t="s">
        <v>88</v>
      </c>
      <c r="C45" s="15">
        <v>38429.7</v>
      </c>
      <c r="D45" s="15">
        <v>2346.74</v>
      </c>
      <c r="E45" s="62">
        <v>0</v>
      </c>
      <c r="F45" s="15">
        <v>940.73</v>
      </c>
      <c r="G45" s="15">
        <v>0</v>
      </c>
      <c r="H45" s="16">
        <f t="shared" si="0"/>
        <v>41717.17</v>
      </c>
    </row>
    <row r="46" spans="1:8" ht="13.5" thickBot="1">
      <c r="A46" s="17" t="s">
        <v>89</v>
      </c>
      <c r="B46" s="18" t="s">
        <v>90</v>
      </c>
      <c r="C46" s="4">
        <v>21450.39</v>
      </c>
      <c r="D46" s="4">
        <v>174.85</v>
      </c>
      <c r="E46" s="62">
        <v>0</v>
      </c>
      <c r="F46" s="15">
        <v>202.33</v>
      </c>
      <c r="G46" s="15">
        <v>0</v>
      </c>
      <c r="H46" s="16">
        <f t="shared" si="0"/>
        <v>21827.57</v>
      </c>
    </row>
    <row r="47" spans="1:8" ht="13.5" thickBot="1">
      <c r="A47" s="17" t="s">
        <v>91</v>
      </c>
      <c r="B47" s="18" t="s">
        <v>92</v>
      </c>
      <c r="C47" s="15">
        <v>9706.98</v>
      </c>
      <c r="D47" s="15">
        <v>503.94</v>
      </c>
      <c r="E47" s="62">
        <v>0</v>
      </c>
      <c r="F47" s="15">
        <v>98.68</v>
      </c>
      <c r="G47" s="15">
        <v>0</v>
      </c>
      <c r="H47" s="16">
        <f t="shared" si="0"/>
        <v>10309.6</v>
      </c>
    </row>
    <row r="48" spans="1:8" ht="13.5" thickBot="1">
      <c r="A48" s="17" t="s">
        <v>95</v>
      </c>
      <c r="B48" s="18" t="s">
        <v>96</v>
      </c>
      <c r="C48" s="15">
        <v>13341.38</v>
      </c>
      <c r="D48" s="15">
        <v>437.74</v>
      </c>
      <c r="E48" s="62">
        <v>0</v>
      </c>
      <c r="F48" s="15">
        <v>55.10999999999999</v>
      </c>
      <c r="G48" s="15">
        <v>0</v>
      </c>
      <c r="H48" s="16">
        <f t="shared" si="0"/>
        <v>13834.23</v>
      </c>
    </row>
    <row r="49" spans="1:8" ht="13.5" thickBot="1">
      <c r="A49" s="17" t="s">
        <v>97</v>
      </c>
      <c r="B49" s="18" t="s">
        <v>98</v>
      </c>
      <c r="C49" s="15">
        <v>7178.8</v>
      </c>
      <c r="D49" s="15">
        <v>363.38</v>
      </c>
      <c r="E49" s="62">
        <v>0</v>
      </c>
      <c r="F49" s="15">
        <v>25.909999999999997</v>
      </c>
      <c r="G49" s="15">
        <v>0</v>
      </c>
      <c r="H49" s="16">
        <f t="shared" si="0"/>
        <v>7568.09</v>
      </c>
    </row>
    <row r="50" spans="1:8" ht="13.5" thickBot="1">
      <c r="A50" s="17" t="s">
        <v>99</v>
      </c>
      <c r="B50" s="18" t="s">
        <v>100</v>
      </c>
      <c r="C50" s="4">
        <v>247416.32</v>
      </c>
      <c r="D50" s="4">
        <v>5152.36</v>
      </c>
      <c r="E50" s="62">
        <v>0</v>
      </c>
      <c r="F50" s="15">
        <v>37986.550000000025</v>
      </c>
      <c r="G50" s="15">
        <v>149890.3</v>
      </c>
      <c r="H50" s="16">
        <f t="shared" si="0"/>
        <v>440445.53</v>
      </c>
    </row>
    <row r="51" spans="1:8" ht="13.5" thickBot="1">
      <c r="A51" s="17" t="s">
        <v>101</v>
      </c>
      <c r="B51" s="18" t="s">
        <v>102</v>
      </c>
      <c r="C51" s="22">
        <v>275314.99</v>
      </c>
      <c r="D51" s="22">
        <v>8525.61</v>
      </c>
      <c r="E51" s="62">
        <v>0</v>
      </c>
      <c r="F51" s="15">
        <v>18426.849999999995</v>
      </c>
      <c r="G51" s="15">
        <v>24243.77</v>
      </c>
      <c r="H51" s="16">
        <f t="shared" si="0"/>
        <v>326511.22</v>
      </c>
    </row>
    <row r="52" spans="1:8" ht="13.5" thickBot="1">
      <c r="A52" s="17" t="s">
        <v>103</v>
      </c>
      <c r="B52" s="18" t="s">
        <v>104</v>
      </c>
      <c r="C52" s="22">
        <v>371714.6</v>
      </c>
      <c r="D52" s="22">
        <v>9161.66</v>
      </c>
      <c r="E52" s="62">
        <v>0</v>
      </c>
      <c r="F52" s="15">
        <v>89823.5199999997</v>
      </c>
      <c r="G52" s="15">
        <v>199961.99</v>
      </c>
      <c r="H52" s="16">
        <f t="shared" si="0"/>
        <v>670661.7699999997</v>
      </c>
    </row>
    <row r="53" spans="1:8" ht="13.5" thickBot="1">
      <c r="A53" s="17" t="s">
        <v>105</v>
      </c>
      <c r="B53" s="18" t="s">
        <v>106</v>
      </c>
      <c r="C53" s="15">
        <v>6561.97</v>
      </c>
      <c r="D53" s="15">
        <v>108.52000000000001</v>
      </c>
      <c r="E53" s="62">
        <v>0</v>
      </c>
      <c r="F53" s="2">
        <v>23.36</v>
      </c>
      <c r="G53" s="15">
        <v>0</v>
      </c>
      <c r="H53" s="16">
        <f t="shared" si="0"/>
        <v>6693.85</v>
      </c>
    </row>
    <row r="54" spans="1:8" ht="13.5" thickBot="1">
      <c r="A54" s="17" t="s">
        <v>107</v>
      </c>
      <c r="B54" s="18" t="s">
        <v>108</v>
      </c>
      <c r="C54" s="2">
        <v>248821.62</v>
      </c>
      <c r="D54" s="2">
        <v>4390.77</v>
      </c>
      <c r="E54" s="62">
        <v>0</v>
      </c>
      <c r="F54" s="15">
        <v>26441.65000000003</v>
      </c>
      <c r="G54" s="53">
        <v>119286.12</v>
      </c>
      <c r="H54" s="16">
        <f t="shared" si="0"/>
        <v>398940.16000000003</v>
      </c>
    </row>
    <row r="55" spans="1:8" ht="13.5" thickBot="1">
      <c r="A55" s="17" t="s">
        <v>109</v>
      </c>
      <c r="B55" s="18" t="s">
        <v>110</v>
      </c>
      <c r="C55" s="15">
        <v>106551.79</v>
      </c>
      <c r="D55" s="15">
        <v>2220.5</v>
      </c>
      <c r="E55" s="62">
        <v>0</v>
      </c>
      <c r="F55" s="2">
        <v>42553.900000000016</v>
      </c>
      <c r="G55" s="15">
        <v>67669.18</v>
      </c>
      <c r="H55" s="16">
        <f t="shared" si="0"/>
        <v>218995.37</v>
      </c>
    </row>
    <row r="56" spans="1:8" ht="13.5" thickBot="1">
      <c r="A56" s="17" t="s">
        <v>111</v>
      </c>
      <c r="B56" s="18" t="s">
        <v>112</v>
      </c>
      <c r="C56" s="15">
        <v>2064.47</v>
      </c>
      <c r="D56" s="15">
        <v>0</v>
      </c>
      <c r="E56" s="62">
        <v>0</v>
      </c>
      <c r="F56" s="15">
        <v>0</v>
      </c>
      <c r="G56" s="15">
        <v>0</v>
      </c>
      <c r="H56" s="16">
        <f t="shared" si="0"/>
        <v>2064.47</v>
      </c>
    </row>
    <row r="57" spans="1:8" ht="13.5" thickBot="1">
      <c r="A57" s="17" t="s">
        <v>115</v>
      </c>
      <c r="B57" s="18" t="s">
        <v>116</v>
      </c>
      <c r="C57" s="15">
        <v>38395.98</v>
      </c>
      <c r="D57" s="15">
        <v>828.88</v>
      </c>
      <c r="E57" s="62">
        <v>0</v>
      </c>
      <c r="F57" s="15">
        <v>150.38</v>
      </c>
      <c r="G57" s="15">
        <v>0</v>
      </c>
      <c r="H57" s="16">
        <f t="shared" si="0"/>
        <v>39375.24</v>
      </c>
    </row>
    <row r="58" spans="1:8" ht="13.5" thickBot="1">
      <c r="A58" s="25" t="s">
        <v>119</v>
      </c>
      <c r="B58" s="26" t="s">
        <v>120</v>
      </c>
      <c r="C58" s="15">
        <v>22461.16</v>
      </c>
      <c r="D58" s="15">
        <v>1709.87</v>
      </c>
      <c r="E58" s="62">
        <v>0</v>
      </c>
      <c r="F58" s="15">
        <v>2829.5699999999997</v>
      </c>
      <c r="G58" s="2">
        <v>1979.98</v>
      </c>
      <c r="H58" s="16">
        <f t="shared" si="0"/>
        <v>28980.579999999998</v>
      </c>
    </row>
    <row r="59" spans="1:8" ht="13.5" thickBot="1">
      <c r="A59" s="25" t="s">
        <v>121</v>
      </c>
      <c r="B59" s="26" t="s">
        <v>122</v>
      </c>
      <c r="C59" s="15">
        <v>7553.37</v>
      </c>
      <c r="D59" s="15">
        <v>511.81</v>
      </c>
      <c r="E59" s="62">
        <v>0</v>
      </c>
      <c r="F59" s="15">
        <v>385.86999999999995</v>
      </c>
      <c r="G59" s="15">
        <v>0</v>
      </c>
      <c r="H59" s="16">
        <f t="shared" si="0"/>
        <v>8451.05</v>
      </c>
    </row>
    <row r="60" spans="1:8" ht="13.5" thickBot="1">
      <c r="A60" s="25" t="s">
        <v>123</v>
      </c>
      <c r="B60" s="26" t="s">
        <v>124</v>
      </c>
      <c r="C60" s="15">
        <v>11648.3</v>
      </c>
      <c r="D60" s="15">
        <v>605.52</v>
      </c>
      <c r="E60" s="62">
        <v>0</v>
      </c>
      <c r="F60" s="15">
        <v>1358.6399999999999</v>
      </c>
      <c r="G60" s="2">
        <v>62.43</v>
      </c>
      <c r="H60" s="16">
        <f t="shared" si="0"/>
        <v>13674.89</v>
      </c>
    </row>
    <row r="61" spans="1:8" ht="13.5" thickBot="1">
      <c r="A61" s="25" t="s">
        <v>125</v>
      </c>
      <c r="B61" s="26" t="s">
        <v>126</v>
      </c>
      <c r="C61" s="15">
        <v>55376.97</v>
      </c>
      <c r="D61" s="15">
        <v>3615</v>
      </c>
      <c r="E61" s="62">
        <v>0</v>
      </c>
      <c r="F61" s="15">
        <v>1729.0700000000004</v>
      </c>
      <c r="G61" s="15">
        <v>0</v>
      </c>
      <c r="H61" s="16">
        <f t="shared" si="0"/>
        <v>60721.04</v>
      </c>
    </row>
    <row r="62" spans="1:8" ht="13.5" thickBot="1">
      <c r="A62" s="25" t="s">
        <v>127</v>
      </c>
      <c r="B62" s="26" t="s">
        <v>128</v>
      </c>
      <c r="C62" s="15">
        <v>15912.11</v>
      </c>
      <c r="D62" s="15">
        <v>9.05</v>
      </c>
      <c r="E62" s="62">
        <v>0</v>
      </c>
      <c r="F62" s="15">
        <v>0</v>
      </c>
      <c r="G62" s="15">
        <v>3891.76</v>
      </c>
      <c r="H62" s="16">
        <f t="shared" si="0"/>
        <v>19812.920000000002</v>
      </c>
    </row>
    <row r="63" spans="1:8" ht="13.5" thickBot="1">
      <c r="A63" s="27" t="s">
        <v>129</v>
      </c>
      <c r="B63" s="28" t="s">
        <v>130</v>
      </c>
      <c r="C63" s="4">
        <v>11003.48</v>
      </c>
      <c r="D63" s="4">
        <v>952.25</v>
      </c>
      <c r="E63" s="62">
        <v>0</v>
      </c>
      <c r="F63" s="15">
        <v>40.42</v>
      </c>
      <c r="G63" s="15">
        <v>0</v>
      </c>
      <c r="H63" s="16">
        <f t="shared" si="0"/>
        <v>11996.15</v>
      </c>
    </row>
    <row r="64" spans="1:8" ht="13.5" thickBot="1">
      <c r="A64" s="27" t="s">
        <v>131</v>
      </c>
      <c r="B64" s="30" t="s">
        <v>132</v>
      </c>
      <c r="C64" s="15">
        <v>24031.72</v>
      </c>
      <c r="D64" s="15">
        <v>354.71</v>
      </c>
      <c r="E64" s="62">
        <v>0</v>
      </c>
      <c r="F64" s="15">
        <v>1000.0699999999999</v>
      </c>
      <c r="G64" s="15">
        <v>395.43</v>
      </c>
      <c r="H64" s="16">
        <f t="shared" si="0"/>
        <v>25781.93</v>
      </c>
    </row>
    <row r="65" spans="1:8" ht="13.5" thickBot="1">
      <c r="A65" s="25" t="s">
        <v>133</v>
      </c>
      <c r="B65" s="26" t="s">
        <v>134</v>
      </c>
      <c r="C65" s="15">
        <v>13981.81</v>
      </c>
      <c r="D65" s="15">
        <v>381.52</v>
      </c>
      <c r="E65" s="62">
        <v>0</v>
      </c>
      <c r="F65" s="15">
        <v>150.74</v>
      </c>
      <c r="G65" s="53">
        <v>0</v>
      </c>
      <c r="H65" s="16">
        <f t="shared" si="0"/>
        <v>14514.07</v>
      </c>
    </row>
    <row r="66" spans="1:8" ht="13.5" thickBot="1">
      <c r="A66" s="25" t="s">
        <v>135</v>
      </c>
      <c r="B66" s="26" t="s">
        <v>136</v>
      </c>
      <c r="C66" s="2">
        <v>35591.35</v>
      </c>
      <c r="D66" s="2">
        <v>212.95000000000002</v>
      </c>
      <c r="E66" s="62">
        <v>0</v>
      </c>
      <c r="F66" s="2">
        <v>1575.8099999999995</v>
      </c>
      <c r="G66" s="15">
        <v>0</v>
      </c>
      <c r="H66" s="16">
        <f t="shared" si="0"/>
        <v>37380.10999999999</v>
      </c>
    </row>
    <row r="67" spans="1:8" ht="13.5" thickBot="1">
      <c r="A67" s="25" t="s">
        <v>137</v>
      </c>
      <c r="B67" s="26" t="s">
        <v>138</v>
      </c>
      <c r="C67" s="15">
        <v>51331.86</v>
      </c>
      <c r="D67" s="15">
        <v>1109.66</v>
      </c>
      <c r="E67" s="62">
        <v>0</v>
      </c>
      <c r="F67" s="15">
        <v>1805.6399999999999</v>
      </c>
      <c r="G67" s="15">
        <v>1422.33</v>
      </c>
      <c r="H67" s="16">
        <f t="shared" si="0"/>
        <v>55669.490000000005</v>
      </c>
    </row>
    <row r="68" spans="1:8" ht="13.5" thickBot="1">
      <c r="A68" s="25" t="s">
        <v>139</v>
      </c>
      <c r="B68" s="26" t="s">
        <v>140</v>
      </c>
      <c r="C68" s="15">
        <v>3329.68</v>
      </c>
      <c r="D68" s="65">
        <v>338.5</v>
      </c>
      <c r="E68" s="62">
        <v>0</v>
      </c>
      <c r="F68" s="15">
        <v>9412.590000000002</v>
      </c>
      <c r="G68" s="15">
        <v>0</v>
      </c>
      <c r="H68" s="16">
        <f t="shared" si="0"/>
        <v>13080.770000000002</v>
      </c>
    </row>
    <row r="69" spans="1:8" ht="13.5" thickBot="1">
      <c r="A69" s="25" t="s">
        <v>141</v>
      </c>
      <c r="B69" s="26" t="s">
        <v>142</v>
      </c>
      <c r="C69" s="15">
        <v>14986.8</v>
      </c>
      <c r="D69" s="15">
        <v>661.36</v>
      </c>
      <c r="E69" s="62">
        <v>0</v>
      </c>
      <c r="F69" s="2">
        <v>231.51</v>
      </c>
      <c r="G69" s="15">
        <v>0</v>
      </c>
      <c r="H69" s="16">
        <f aca="true" t="shared" si="1" ref="H69:H81">C69+E69+F69+G69+D69</f>
        <v>15879.67</v>
      </c>
    </row>
    <row r="70" spans="1:8" ht="13.5" thickBot="1">
      <c r="A70" s="31" t="s">
        <v>143</v>
      </c>
      <c r="B70" s="32" t="s">
        <v>144</v>
      </c>
      <c r="C70" s="33">
        <v>23879.69</v>
      </c>
      <c r="D70" s="33">
        <v>1320.28</v>
      </c>
      <c r="E70" s="62">
        <v>0</v>
      </c>
      <c r="F70" s="15">
        <v>449.55</v>
      </c>
      <c r="G70" s="15">
        <v>0</v>
      </c>
      <c r="H70" s="16">
        <f t="shared" si="1"/>
        <v>25649.519999999997</v>
      </c>
    </row>
    <row r="71" spans="1:8" ht="13.5" thickBot="1">
      <c r="A71" s="31" t="s">
        <v>145</v>
      </c>
      <c r="B71" s="30" t="s">
        <v>146</v>
      </c>
      <c r="C71" s="15">
        <v>22200.42</v>
      </c>
      <c r="D71" s="65">
        <v>1390.64</v>
      </c>
      <c r="E71" s="62">
        <v>0</v>
      </c>
      <c r="F71" s="15">
        <v>159.39999999999998</v>
      </c>
      <c r="G71" s="53">
        <v>0</v>
      </c>
      <c r="H71" s="16">
        <f t="shared" si="1"/>
        <v>23750.46</v>
      </c>
    </row>
    <row r="72" spans="1:8" ht="13.5" thickBot="1">
      <c r="A72" s="34" t="s">
        <v>147</v>
      </c>
      <c r="B72" s="35" t="s">
        <v>148</v>
      </c>
      <c r="C72" s="15">
        <v>196822.43</v>
      </c>
      <c r="D72" s="15">
        <v>10881.109999999999</v>
      </c>
      <c r="E72" s="62">
        <v>0</v>
      </c>
      <c r="F72" s="2">
        <v>5859.489999999999</v>
      </c>
      <c r="G72" s="15">
        <v>5402.89</v>
      </c>
      <c r="H72" s="16">
        <f t="shared" si="1"/>
        <v>218965.91999999998</v>
      </c>
    </row>
    <row r="73" spans="1:8" ht="13.5" thickBot="1">
      <c r="A73" s="36" t="s">
        <v>149</v>
      </c>
      <c r="B73" s="37" t="s">
        <v>150</v>
      </c>
      <c r="C73" s="15">
        <v>21505.29</v>
      </c>
      <c r="D73" s="15">
        <v>910.61</v>
      </c>
      <c r="E73" s="62">
        <v>0</v>
      </c>
      <c r="F73" s="15">
        <v>611.8900000000001</v>
      </c>
      <c r="G73" s="15">
        <v>0</v>
      </c>
      <c r="H73" s="16">
        <f t="shared" si="1"/>
        <v>23027.79</v>
      </c>
    </row>
    <row r="74" spans="1:8" ht="13.5" thickBot="1">
      <c r="A74" s="38" t="s">
        <v>153</v>
      </c>
      <c r="B74" s="28" t="s">
        <v>154</v>
      </c>
      <c r="C74" s="15">
        <v>79166.74</v>
      </c>
      <c r="D74" s="15">
        <v>3223.4500000000003</v>
      </c>
      <c r="E74" s="62">
        <v>0</v>
      </c>
      <c r="F74" s="15">
        <v>1971.770000000001</v>
      </c>
      <c r="G74" s="2">
        <v>6452.58</v>
      </c>
      <c r="H74" s="16">
        <f t="shared" si="1"/>
        <v>90814.54000000001</v>
      </c>
    </row>
    <row r="75" spans="1:8" ht="13.5" thickBot="1">
      <c r="A75" s="38" t="s">
        <v>155</v>
      </c>
      <c r="B75" s="39" t="s">
        <v>156</v>
      </c>
      <c r="C75" s="15">
        <v>0</v>
      </c>
      <c r="D75" s="15">
        <v>0</v>
      </c>
      <c r="E75" s="62">
        <v>0</v>
      </c>
      <c r="F75" s="15">
        <v>0</v>
      </c>
      <c r="G75" s="15">
        <v>0</v>
      </c>
      <c r="H75" s="16">
        <f t="shared" si="1"/>
        <v>0</v>
      </c>
    </row>
    <row r="76" spans="1:8" ht="13.5" thickBot="1">
      <c r="A76" s="38" t="s">
        <v>157</v>
      </c>
      <c r="B76" s="40" t="s">
        <v>158</v>
      </c>
      <c r="C76" s="15">
        <v>19421.32</v>
      </c>
      <c r="D76" s="15">
        <v>893.13</v>
      </c>
      <c r="E76" s="62">
        <v>0</v>
      </c>
      <c r="F76" s="15">
        <v>2407.8</v>
      </c>
      <c r="G76" s="53">
        <v>1456.22</v>
      </c>
      <c r="H76" s="16">
        <f t="shared" si="1"/>
        <v>24178.47</v>
      </c>
    </row>
    <row r="77" spans="1:8" ht="13.5" thickBot="1">
      <c r="A77" s="41" t="s">
        <v>159</v>
      </c>
      <c r="B77" s="42" t="s">
        <v>160</v>
      </c>
      <c r="C77" s="15">
        <v>0</v>
      </c>
      <c r="D77" s="15">
        <v>0</v>
      </c>
      <c r="E77" s="62">
        <v>0</v>
      </c>
      <c r="F77" s="2">
        <v>0</v>
      </c>
      <c r="G77" s="15">
        <v>0</v>
      </c>
      <c r="H77" s="16">
        <f t="shared" si="1"/>
        <v>0</v>
      </c>
    </row>
    <row r="78" spans="1:8" ht="13.5" thickBot="1">
      <c r="A78" s="41" t="s">
        <v>161</v>
      </c>
      <c r="B78" s="43" t="s">
        <v>162</v>
      </c>
      <c r="C78" s="15">
        <v>3782.36</v>
      </c>
      <c r="D78" s="15">
        <v>164.59</v>
      </c>
      <c r="E78" s="62">
        <v>0</v>
      </c>
      <c r="F78" s="45">
        <v>60.879999999999995</v>
      </c>
      <c r="G78" s="2">
        <v>0</v>
      </c>
      <c r="H78" s="16">
        <f t="shared" si="1"/>
        <v>4007.8300000000004</v>
      </c>
    </row>
    <row r="79" spans="1:8" ht="13.5" thickBot="1">
      <c r="A79" s="41" t="s">
        <v>163</v>
      </c>
      <c r="B79" s="44" t="s">
        <v>164</v>
      </c>
      <c r="C79" s="15">
        <v>1875.11</v>
      </c>
      <c r="D79" s="15">
        <v>219.31</v>
      </c>
      <c r="E79" s="62">
        <v>0</v>
      </c>
      <c r="F79" s="15">
        <v>0</v>
      </c>
      <c r="G79" s="15">
        <v>269.47</v>
      </c>
      <c r="H79" s="16">
        <f t="shared" si="1"/>
        <v>2363.89</v>
      </c>
    </row>
    <row r="80" spans="1:8" ht="13.5" thickBot="1">
      <c r="A80" s="41" t="s">
        <v>233</v>
      </c>
      <c r="B80" s="26" t="s">
        <v>235</v>
      </c>
      <c r="C80" s="2">
        <v>0</v>
      </c>
      <c r="D80" s="15">
        <v>361.13</v>
      </c>
      <c r="E80" s="62">
        <v>0</v>
      </c>
      <c r="F80" s="15">
        <v>0</v>
      </c>
      <c r="G80" s="15">
        <v>0</v>
      </c>
      <c r="H80" s="16">
        <f t="shared" si="1"/>
        <v>361.13</v>
      </c>
    </row>
    <row r="81" spans="1:8" ht="13.5" thickBot="1">
      <c r="A81" s="41" t="s">
        <v>234</v>
      </c>
      <c r="B81" s="28" t="s">
        <v>236</v>
      </c>
      <c r="C81" s="65">
        <v>0</v>
      </c>
      <c r="D81" s="65">
        <v>105.33</v>
      </c>
      <c r="E81" s="62">
        <v>0</v>
      </c>
      <c r="F81" s="66">
        <v>106.97999999999999</v>
      </c>
      <c r="G81" s="67">
        <v>0</v>
      </c>
      <c r="H81" s="16">
        <f t="shared" si="1"/>
        <v>212.31</v>
      </c>
    </row>
    <row r="82" spans="1:8" ht="13.5" thickBot="1">
      <c r="A82" s="46"/>
      <c r="B82" s="46" t="s">
        <v>165</v>
      </c>
      <c r="C82" s="15">
        <v>7085376.0600000005</v>
      </c>
      <c r="D82" s="58">
        <v>199127.21</v>
      </c>
      <c r="E82" s="62">
        <v>0</v>
      </c>
      <c r="F82" s="59">
        <v>904284.2999999991</v>
      </c>
      <c r="G82" s="64">
        <f>SUM(G4:G81)</f>
        <v>1985241.5799999998</v>
      </c>
      <c r="H82" s="16">
        <f>C82+E82+F82+G82+D82</f>
        <v>10174029.15</v>
      </c>
    </row>
    <row r="84" ht="12.75">
      <c r="H84" s="4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B1">
      <selection activeCell="B1" sqref="A1:IV16384"/>
    </sheetView>
  </sheetViews>
  <sheetFormatPr defaultColWidth="9.140625" defaultRowHeight="12.75"/>
  <cols>
    <col min="1" max="1" width="4.7109375" style="1" customWidth="1"/>
    <col min="2" max="2" width="23.00390625" style="1" customWidth="1"/>
    <col min="3" max="3" width="16.7109375" style="2" customWidth="1"/>
    <col min="4" max="4" width="14.7109375" style="2" customWidth="1"/>
    <col min="5" max="5" width="12.8515625" style="2" customWidth="1"/>
    <col min="6" max="6" width="14.140625" style="2" customWidth="1"/>
    <col min="7" max="7" width="13.7109375" style="2" customWidth="1"/>
    <col min="8" max="8" width="15.7109375" style="3" customWidth="1"/>
    <col min="9" max="16384" width="9.140625" style="5" customWidth="1"/>
  </cols>
  <sheetData>
    <row r="1" spans="1:7" ht="13.5" thickBot="1">
      <c r="A1" s="1" t="s">
        <v>0</v>
      </c>
      <c r="D1" s="3" t="s">
        <v>177</v>
      </c>
      <c r="E1" s="3"/>
      <c r="F1" s="3"/>
      <c r="G1" s="3"/>
    </row>
    <row r="2" spans="1:8" ht="13.5" thickBot="1">
      <c r="A2" s="6" t="s">
        <v>1</v>
      </c>
      <c r="B2" s="7" t="s">
        <v>2</v>
      </c>
      <c r="C2" s="72"/>
      <c r="D2" s="72"/>
      <c r="E2" s="72"/>
      <c r="F2" s="73"/>
      <c r="G2" s="73"/>
      <c r="H2" s="74"/>
    </row>
    <row r="3" spans="1:8" s="12" customFormat="1" ht="48.75" customHeight="1" thickBot="1">
      <c r="A3" s="8"/>
      <c r="B3" s="9"/>
      <c r="C3" s="49" t="s">
        <v>171</v>
      </c>
      <c r="D3" s="50" t="s">
        <v>175</v>
      </c>
      <c r="E3" s="50" t="s">
        <v>176</v>
      </c>
      <c r="F3" s="49" t="s">
        <v>172</v>
      </c>
      <c r="G3" s="49" t="s">
        <v>173</v>
      </c>
      <c r="H3" s="10" t="s">
        <v>174</v>
      </c>
    </row>
    <row r="4" spans="1:8" ht="13.5" thickBot="1">
      <c r="A4" s="13" t="s">
        <v>5</v>
      </c>
      <c r="B4" s="14" t="s">
        <v>6</v>
      </c>
      <c r="C4" s="48">
        <v>18570.82</v>
      </c>
      <c r="D4" s="48">
        <v>0</v>
      </c>
      <c r="E4" s="48"/>
      <c r="F4" s="48">
        <v>775.43</v>
      </c>
      <c r="G4" s="48">
        <v>2369.91</v>
      </c>
      <c r="H4" s="16">
        <f aca="true" t="shared" si="0" ref="H4:H67">C4+D4+E4+F4+G4</f>
        <v>21716.16</v>
      </c>
    </row>
    <row r="5" spans="1:8" ht="13.5" thickBot="1">
      <c r="A5" s="17" t="s">
        <v>7</v>
      </c>
      <c r="B5" s="18" t="s">
        <v>8</v>
      </c>
      <c r="C5" s="15">
        <v>6468.26</v>
      </c>
      <c r="D5" s="15">
        <v>0</v>
      </c>
      <c r="E5" s="15"/>
      <c r="F5" s="15">
        <v>645.07</v>
      </c>
      <c r="G5" s="15">
        <v>3221.66</v>
      </c>
      <c r="H5" s="16">
        <f t="shared" si="0"/>
        <v>10334.99</v>
      </c>
    </row>
    <row r="6" spans="1:8" ht="13.5" thickBot="1">
      <c r="A6" s="17" t="s">
        <v>9</v>
      </c>
      <c r="B6" s="18" t="s">
        <v>10</v>
      </c>
      <c r="C6" s="15">
        <v>29400.98</v>
      </c>
      <c r="D6" s="15">
        <v>326.78</v>
      </c>
      <c r="E6" s="15"/>
      <c r="F6" s="15">
        <v>1914.8300000000002</v>
      </c>
      <c r="G6" s="15">
        <v>2394.7</v>
      </c>
      <c r="H6" s="16">
        <f t="shared" si="0"/>
        <v>34037.29</v>
      </c>
    </row>
    <row r="7" spans="1:8" ht="13.5" thickBot="1">
      <c r="A7" s="17" t="s">
        <v>11</v>
      </c>
      <c r="B7" s="18" t="s">
        <v>12</v>
      </c>
      <c r="C7" s="15">
        <v>27941.07</v>
      </c>
      <c r="D7" s="15">
        <v>0</v>
      </c>
      <c r="E7" s="15"/>
      <c r="F7" s="15">
        <v>1497.2099999999998</v>
      </c>
      <c r="G7" s="15">
        <v>0</v>
      </c>
      <c r="H7" s="16">
        <f t="shared" si="0"/>
        <v>29438.28</v>
      </c>
    </row>
    <row r="8" spans="1:8" ht="13.5" thickBot="1">
      <c r="A8" s="17" t="s">
        <v>13</v>
      </c>
      <c r="B8" s="18" t="s">
        <v>14</v>
      </c>
      <c r="C8" s="15">
        <v>453723.81</v>
      </c>
      <c r="D8" s="15">
        <v>980.3399999999999</v>
      </c>
      <c r="E8" s="15"/>
      <c r="F8" s="15">
        <v>21600.350000000017</v>
      </c>
      <c r="G8" s="15">
        <v>34484.35</v>
      </c>
      <c r="H8" s="16">
        <f t="shared" si="0"/>
        <v>510788.85000000003</v>
      </c>
    </row>
    <row r="9" spans="1:8" ht="13.5" thickBot="1">
      <c r="A9" s="17" t="s">
        <v>15</v>
      </c>
      <c r="B9" s="18" t="s">
        <v>16</v>
      </c>
      <c r="C9" s="15">
        <v>10149.45</v>
      </c>
      <c r="D9" s="15">
        <v>326.78</v>
      </c>
      <c r="E9" s="15"/>
      <c r="F9" s="15">
        <v>4402.41</v>
      </c>
      <c r="G9" s="15">
        <v>14563.35</v>
      </c>
      <c r="H9" s="16">
        <f t="shared" si="0"/>
        <v>29441.99</v>
      </c>
    </row>
    <row r="10" spans="1:8" ht="13.5" thickBot="1">
      <c r="A10" s="17" t="s">
        <v>17</v>
      </c>
      <c r="B10" s="18" t="s">
        <v>18</v>
      </c>
      <c r="C10" s="15">
        <v>31678.78</v>
      </c>
      <c r="D10" s="15">
        <v>0</v>
      </c>
      <c r="E10" s="15"/>
      <c r="F10" s="15">
        <v>1081.39</v>
      </c>
      <c r="G10" s="15">
        <v>0</v>
      </c>
      <c r="H10" s="16">
        <f t="shared" si="0"/>
        <v>32760.17</v>
      </c>
    </row>
    <row r="11" spans="1:8" ht="13.5" thickBot="1">
      <c r="A11" s="17" t="s">
        <v>19</v>
      </c>
      <c r="B11" s="18" t="s">
        <v>20</v>
      </c>
      <c r="C11" s="15">
        <v>44111.55</v>
      </c>
      <c r="D11" s="15">
        <v>326.78</v>
      </c>
      <c r="E11" s="15"/>
      <c r="F11" s="15">
        <v>173.25</v>
      </c>
      <c r="G11" s="15">
        <v>0</v>
      </c>
      <c r="H11" s="16">
        <f t="shared" si="0"/>
        <v>44611.58</v>
      </c>
    </row>
    <row r="12" spans="1:8" ht="13.5" thickBot="1">
      <c r="A12" s="17" t="s">
        <v>21</v>
      </c>
      <c r="B12" s="18" t="s">
        <v>22</v>
      </c>
      <c r="C12" s="15">
        <v>45924.62</v>
      </c>
      <c r="D12" s="15">
        <v>326.78</v>
      </c>
      <c r="E12" s="15"/>
      <c r="F12" s="15">
        <v>2426.2400000000002</v>
      </c>
      <c r="G12" s="15">
        <v>0</v>
      </c>
      <c r="H12" s="16">
        <f t="shared" si="0"/>
        <v>48677.64</v>
      </c>
    </row>
    <row r="13" spans="1:8" ht="13.5" thickBot="1">
      <c r="A13" s="17" t="s">
        <v>23</v>
      </c>
      <c r="B13" s="18" t="s">
        <v>24</v>
      </c>
      <c r="C13" s="15">
        <v>36772.4</v>
      </c>
      <c r="D13" s="15">
        <v>0</v>
      </c>
      <c r="E13" s="15"/>
      <c r="F13" s="15">
        <v>1263.9699999999998</v>
      </c>
      <c r="G13" s="15">
        <v>0</v>
      </c>
      <c r="H13" s="16">
        <f t="shared" si="0"/>
        <v>38036.37</v>
      </c>
    </row>
    <row r="14" spans="1:8" ht="13.5" thickBot="1">
      <c r="A14" s="17" t="s">
        <v>25</v>
      </c>
      <c r="B14" s="18" t="s">
        <v>26</v>
      </c>
      <c r="C14" s="15">
        <v>216047.05</v>
      </c>
      <c r="D14" s="15">
        <v>653.56</v>
      </c>
      <c r="E14" s="15"/>
      <c r="F14" s="15">
        <v>33127.08999999999</v>
      </c>
      <c r="G14" s="15">
        <v>100106.51</v>
      </c>
      <c r="H14" s="16">
        <f t="shared" si="0"/>
        <v>349934.20999999996</v>
      </c>
    </row>
    <row r="15" spans="1:8" ht="13.5" thickBot="1">
      <c r="A15" s="17" t="s">
        <v>27</v>
      </c>
      <c r="B15" s="18" t="s">
        <v>28</v>
      </c>
      <c r="C15" s="15">
        <v>63240.39</v>
      </c>
      <c r="D15" s="15">
        <v>326.78</v>
      </c>
      <c r="E15" s="15"/>
      <c r="F15" s="15">
        <v>1346.7700000000002</v>
      </c>
      <c r="G15" s="15">
        <v>670.45</v>
      </c>
      <c r="H15" s="16">
        <f t="shared" si="0"/>
        <v>65584.39</v>
      </c>
    </row>
    <row r="16" spans="1:8" ht="13.5" thickBot="1">
      <c r="A16" s="17" t="s">
        <v>29</v>
      </c>
      <c r="B16" s="18" t="s">
        <v>30</v>
      </c>
      <c r="C16" s="15">
        <v>37230.3</v>
      </c>
      <c r="D16" s="15">
        <v>0</v>
      </c>
      <c r="E16" s="15"/>
      <c r="F16" s="15">
        <v>4934.83</v>
      </c>
      <c r="G16" s="15">
        <v>27793.4</v>
      </c>
      <c r="H16" s="16">
        <f t="shared" si="0"/>
        <v>69958.53</v>
      </c>
    </row>
    <row r="17" spans="1:8" ht="13.5" thickBot="1">
      <c r="A17" s="17" t="s">
        <v>31</v>
      </c>
      <c r="B17" s="18" t="s">
        <v>32</v>
      </c>
      <c r="C17" s="15">
        <v>100309.96</v>
      </c>
      <c r="D17" s="15">
        <v>653.56</v>
      </c>
      <c r="E17" s="15"/>
      <c r="F17" s="15">
        <v>2579.6100000000015</v>
      </c>
      <c r="G17" s="15">
        <v>15132.45</v>
      </c>
      <c r="H17" s="16">
        <f t="shared" si="0"/>
        <v>118675.58</v>
      </c>
    </row>
    <row r="18" spans="1:8" ht="13.5" thickBot="1">
      <c r="A18" s="17" t="s">
        <v>33</v>
      </c>
      <c r="B18" s="18" t="s">
        <v>34</v>
      </c>
      <c r="C18" s="15">
        <v>50425.79</v>
      </c>
      <c r="D18" s="15">
        <v>326.78</v>
      </c>
      <c r="E18" s="15"/>
      <c r="F18" s="15">
        <v>1067.85</v>
      </c>
      <c r="G18" s="15">
        <v>0</v>
      </c>
      <c r="H18" s="16">
        <f t="shared" si="0"/>
        <v>51820.42</v>
      </c>
    </row>
    <row r="19" spans="1:8" ht="13.5" thickBot="1">
      <c r="A19" s="17" t="s">
        <v>35</v>
      </c>
      <c r="B19" s="18" t="s">
        <v>36</v>
      </c>
      <c r="C19" s="15">
        <v>62393.49</v>
      </c>
      <c r="D19" s="15">
        <v>326.78</v>
      </c>
      <c r="E19" s="15"/>
      <c r="F19" s="15">
        <v>2002.2099999999996</v>
      </c>
      <c r="G19" s="15">
        <v>517.35</v>
      </c>
      <c r="H19" s="16">
        <f t="shared" si="0"/>
        <v>65239.829999999994</v>
      </c>
    </row>
    <row r="20" spans="1:8" ht="13.5" thickBot="1">
      <c r="A20" s="17" t="s">
        <v>37</v>
      </c>
      <c r="B20" s="18" t="s">
        <v>38</v>
      </c>
      <c r="C20" s="15">
        <v>62401.46</v>
      </c>
      <c r="D20" s="15">
        <v>326.78</v>
      </c>
      <c r="E20" s="15"/>
      <c r="F20" s="15">
        <v>3726.3700000000003</v>
      </c>
      <c r="G20" s="15">
        <v>13095.73</v>
      </c>
      <c r="H20" s="16">
        <f t="shared" si="0"/>
        <v>79550.34</v>
      </c>
    </row>
    <row r="21" spans="1:8" ht="13.5" thickBot="1">
      <c r="A21" s="17" t="s">
        <v>39</v>
      </c>
      <c r="B21" s="18" t="s">
        <v>40</v>
      </c>
      <c r="C21" s="15">
        <v>38763.77</v>
      </c>
      <c r="D21" s="15">
        <v>326.78</v>
      </c>
      <c r="E21" s="15"/>
      <c r="F21" s="15">
        <v>5078.739999999997</v>
      </c>
      <c r="G21" s="15">
        <v>8269.72</v>
      </c>
      <c r="H21" s="16">
        <f t="shared" si="0"/>
        <v>52439.009999999995</v>
      </c>
    </row>
    <row r="22" spans="1:8" ht="13.5" thickBot="1">
      <c r="A22" s="17" t="s">
        <v>41</v>
      </c>
      <c r="B22" s="18" t="s">
        <v>42</v>
      </c>
      <c r="C22" s="15">
        <v>274804.78</v>
      </c>
      <c r="D22" s="15">
        <v>0</v>
      </c>
      <c r="E22" s="15"/>
      <c r="F22" s="15">
        <v>30580.320000000007</v>
      </c>
      <c r="G22" s="15">
        <v>88774.31</v>
      </c>
      <c r="H22" s="16">
        <f t="shared" si="0"/>
        <v>394159.41000000003</v>
      </c>
    </row>
    <row r="23" spans="1:8" ht="13.5" thickBot="1">
      <c r="A23" s="17" t="s">
        <v>43</v>
      </c>
      <c r="B23" s="18" t="s">
        <v>44</v>
      </c>
      <c r="C23" s="15">
        <v>271647.75</v>
      </c>
      <c r="D23" s="15">
        <v>653.56</v>
      </c>
      <c r="E23" s="15"/>
      <c r="F23" s="15">
        <v>21690.660000000025</v>
      </c>
      <c r="G23" s="15">
        <v>37038.76</v>
      </c>
      <c r="H23" s="16">
        <f t="shared" si="0"/>
        <v>331030.73000000004</v>
      </c>
    </row>
    <row r="24" spans="1:8" ht="13.5" thickBot="1">
      <c r="A24" s="17" t="s">
        <v>45</v>
      </c>
      <c r="B24" s="18" t="s">
        <v>46</v>
      </c>
      <c r="C24" s="15">
        <v>1155848.58</v>
      </c>
      <c r="D24" s="15">
        <v>6862.3799999999965</v>
      </c>
      <c r="E24" s="15"/>
      <c r="F24" s="15">
        <v>138698.1800000002</v>
      </c>
      <c r="G24" s="15">
        <v>243460.97</v>
      </c>
      <c r="H24" s="16">
        <f t="shared" si="0"/>
        <v>1544870.11</v>
      </c>
    </row>
    <row r="25" spans="1:8" ht="13.5" thickBot="1">
      <c r="A25" s="17" t="s">
        <v>47</v>
      </c>
      <c r="B25" s="18" t="s">
        <v>48</v>
      </c>
      <c r="C25" s="15">
        <v>214918.29</v>
      </c>
      <c r="D25" s="15">
        <v>653.56</v>
      </c>
      <c r="E25" s="15"/>
      <c r="F25" s="15">
        <v>14305.300000000012</v>
      </c>
      <c r="G25" s="15">
        <v>54520.51</v>
      </c>
      <c r="H25" s="16">
        <f t="shared" si="0"/>
        <v>284397.66000000003</v>
      </c>
    </row>
    <row r="26" spans="1:8" ht="13.5" thickBot="1">
      <c r="A26" s="17" t="s">
        <v>49</v>
      </c>
      <c r="B26" s="18" t="s">
        <v>50</v>
      </c>
      <c r="C26" s="15">
        <v>93111.86</v>
      </c>
      <c r="D26" s="15">
        <v>980.3399999999999</v>
      </c>
      <c r="E26" s="15"/>
      <c r="F26" s="15">
        <v>6238.310000000001</v>
      </c>
      <c r="G26" s="15">
        <v>684.61</v>
      </c>
      <c r="H26" s="16">
        <f t="shared" si="0"/>
        <v>101015.12</v>
      </c>
    </row>
    <row r="27" spans="1:8" ht="13.5" thickBot="1">
      <c r="A27" s="17" t="s">
        <v>51</v>
      </c>
      <c r="B27" s="18" t="s">
        <v>52</v>
      </c>
      <c r="C27" s="15">
        <v>38859.13</v>
      </c>
      <c r="D27" s="15">
        <v>0</v>
      </c>
      <c r="E27" s="15"/>
      <c r="F27" s="15">
        <v>1098.82</v>
      </c>
      <c r="G27" s="15">
        <v>73.13</v>
      </c>
      <c r="H27" s="16">
        <f t="shared" si="0"/>
        <v>40031.079999999994</v>
      </c>
    </row>
    <row r="28" spans="1:8" ht="13.5" thickBot="1">
      <c r="A28" s="17" t="s">
        <v>53</v>
      </c>
      <c r="B28" s="18" t="s">
        <v>54</v>
      </c>
      <c r="C28" s="15">
        <v>5383.44</v>
      </c>
      <c r="D28" s="15">
        <v>0</v>
      </c>
      <c r="E28" s="15"/>
      <c r="F28" s="15">
        <v>340.06</v>
      </c>
      <c r="G28" s="15">
        <v>0</v>
      </c>
      <c r="H28" s="16">
        <f t="shared" si="0"/>
        <v>5723.5</v>
      </c>
    </row>
    <row r="29" spans="1:8" ht="13.5" thickBot="1">
      <c r="A29" s="17" t="s">
        <v>55</v>
      </c>
      <c r="B29" s="18" t="s">
        <v>56</v>
      </c>
      <c r="C29" s="15">
        <v>38508.17</v>
      </c>
      <c r="D29" s="15">
        <v>0</v>
      </c>
      <c r="E29" s="15"/>
      <c r="F29" s="15">
        <v>2804.2099999999996</v>
      </c>
      <c r="G29" s="15">
        <v>2389.61</v>
      </c>
      <c r="H29" s="16">
        <f t="shared" si="0"/>
        <v>43701.99</v>
      </c>
    </row>
    <row r="30" spans="1:8" ht="13.5" thickBot="1">
      <c r="A30" s="17" t="s">
        <v>57</v>
      </c>
      <c r="B30" s="18" t="s">
        <v>58</v>
      </c>
      <c r="C30" s="15">
        <v>36224.64</v>
      </c>
      <c r="D30" s="15">
        <v>0</v>
      </c>
      <c r="E30" s="15"/>
      <c r="F30" s="15">
        <v>1229.45</v>
      </c>
      <c r="G30" s="15">
        <v>1323.35</v>
      </c>
      <c r="H30" s="16">
        <f t="shared" si="0"/>
        <v>38777.439999999995</v>
      </c>
    </row>
    <row r="31" spans="1:8" ht="13.5" thickBot="1">
      <c r="A31" s="17" t="s">
        <v>59</v>
      </c>
      <c r="B31" s="18" t="s">
        <v>60</v>
      </c>
      <c r="C31" s="15">
        <v>39619.7</v>
      </c>
      <c r="D31" s="15">
        <v>0</v>
      </c>
      <c r="E31" s="15"/>
      <c r="F31" s="15">
        <v>3592.9799999999996</v>
      </c>
      <c r="G31" s="15">
        <v>4593.58</v>
      </c>
      <c r="H31" s="16">
        <f t="shared" si="0"/>
        <v>47806.259999999995</v>
      </c>
    </row>
    <row r="32" spans="1:8" ht="13.5" thickBot="1">
      <c r="A32" s="17" t="s">
        <v>61</v>
      </c>
      <c r="B32" s="18" t="s">
        <v>62</v>
      </c>
      <c r="C32" s="15">
        <v>70573.39</v>
      </c>
      <c r="D32" s="15">
        <v>653.56</v>
      </c>
      <c r="E32" s="15"/>
      <c r="F32" s="15">
        <v>5755.929999999999</v>
      </c>
      <c r="G32" s="15">
        <v>12025.78</v>
      </c>
      <c r="H32" s="16">
        <f t="shared" si="0"/>
        <v>89008.65999999999</v>
      </c>
    </row>
    <row r="33" spans="1:8" ht="13.5" thickBot="1">
      <c r="A33" s="17" t="s">
        <v>63</v>
      </c>
      <c r="B33" s="18" t="s">
        <v>64</v>
      </c>
      <c r="C33" s="15">
        <v>154048.58</v>
      </c>
      <c r="D33" s="15">
        <v>0</v>
      </c>
      <c r="E33" s="15"/>
      <c r="F33" s="15">
        <v>11257.890000000003</v>
      </c>
      <c r="G33" s="15">
        <v>10900.08</v>
      </c>
      <c r="H33" s="16">
        <f t="shared" si="0"/>
        <v>176206.55</v>
      </c>
    </row>
    <row r="34" spans="1:8" ht="13.5" thickBot="1">
      <c r="A34" s="17" t="s">
        <v>65</v>
      </c>
      <c r="B34" s="18" t="s">
        <v>66</v>
      </c>
      <c r="C34" s="15">
        <v>213597.78</v>
      </c>
      <c r="D34" s="15">
        <v>980.3399999999999</v>
      </c>
      <c r="E34" s="15"/>
      <c r="F34" s="15">
        <v>14999.540000000005</v>
      </c>
      <c r="G34" s="15">
        <v>17573.97</v>
      </c>
      <c r="H34" s="16">
        <f t="shared" si="0"/>
        <v>247151.63</v>
      </c>
    </row>
    <row r="35" spans="1:8" ht="13.5" thickBot="1">
      <c r="A35" s="17" t="s">
        <v>67</v>
      </c>
      <c r="B35" s="18" t="s">
        <v>68</v>
      </c>
      <c r="C35" s="15">
        <v>33465.83</v>
      </c>
      <c r="D35" s="15">
        <v>0</v>
      </c>
      <c r="E35" s="15"/>
      <c r="F35" s="15">
        <v>1405.71</v>
      </c>
      <c r="G35" s="15">
        <v>0</v>
      </c>
      <c r="H35" s="16">
        <f t="shared" si="0"/>
        <v>34871.54</v>
      </c>
    </row>
    <row r="36" spans="1:8" ht="13.5" thickBot="1">
      <c r="A36" s="17" t="s">
        <v>69</v>
      </c>
      <c r="B36" s="18" t="s">
        <v>70</v>
      </c>
      <c r="C36" s="15">
        <v>100988.28</v>
      </c>
      <c r="D36" s="15">
        <v>326.78</v>
      </c>
      <c r="E36" s="15"/>
      <c r="F36" s="15">
        <v>5336.970000000001</v>
      </c>
      <c r="G36" s="15">
        <v>2394.28</v>
      </c>
      <c r="H36" s="16">
        <f t="shared" si="0"/>
        <v>109046.31</v>
      </c>
    </row>
    <row r="37" spans="1:8" ht="13.5" thickBot="1">
      <c r="A37" s="17" t="s">
        <v>71</v>
      </c>
      <c r="B37" s="18" t="s">
        <v>72</v>
      </c>
      <c r="C37" s="15">
        <v>65244.29</v>
      </c>
      <c r="D37" s="15">
        <v>0</v>
      </c>
      <c r="E37" s="15"/>
      <c r="F37" s="15">
        <v>1723.7500000000005</v>
      </c>
      <c r="G37" s="15">
        <v>0</v>
      </c>
      <c r="H37" s="16">
        <f t="shared" si="0"/>
        <v>66968.04000000001</v>
      </c>
    </row>
    <row r="38" spans="1:8" ht="13.5" thickBot="1">
      <c r="A38" s="17" t="s">
        <v>73</v>
      </c>
      <c r="B38" s="18" t="s">
        <v>74</v>
      </c>
      <c r="C38" s="15">
        <v>453634.12</v>
      </c>
      <c r="D38" s="15">
        <v>0</v>
      </c>
      <c r="E38" s="15"/>
      <c r="F38" s="15">
        <v>147277.64</v>
      </c>
      <c r="G38" s="15">
        <v>440756.81</v>
      </c>
      <c r="H38" s="16">
        <f t="shared" si="0"/>
        <v>1041668.5700000001</v>
      </c>
    </row>
    <row r="39" spans="1:8" ht="13.5" thickBot="1">
      <c r="A39" s="17" t="s">
        <v>75</v>
      </c>
      <c r="B39" s="18" t="s">
        <v>76</v>
      </c>
      <c r="C39" s="15">
        <v>15220.71</v>
      </c>
      <c r="D39" s="15">
        <v>0</v>
      </c>
      <c r="E39" s="15"/>
      <c r="F39" s="15">
        <v>1193.7</v>
      </c>
      <c r="G39" s="15">
        <v>449.23</v>
      </c>
      <c r="H39" s="16">
        <f t="shared" si="0"/>
        <v>16863.64</v>
      </c>
    </row>
    <row r="40" spans="1:8" ht="13.5" thickBot="1">
      <c r="A40" s="17" t="s">
        <v>77</v>
      </c>
      <c r="B40" s="18" t="s">
        <v>78</v>
      </c>
      <c r="C40" s="15">
        <v>109623.55</v>
      </c>
      <c r="D40" s="15">
        <v>0</v>
      </c>
      <c r="E40" s="15"/>
      <c r="F40" s="15">
        <v>6564.0599999999995</v>
      </c>
      <c r="G40" s="15">
        <v>25811.74</v>
      </c>
      <c r="H40" s="16">
        <f t="shared" si="0"/>
        <v>141999.35</v>
      </c>
    </row>
    <row r="41" spans="1:8" ht="13.5" thickBot="1">
      <c r="A41" s="17" t="s">
        <v>79</v>
      </c>
      <c r="B41" s="18" t="s">
        <v>80</v>
      </c>
      <c r="C41" s="15">
        <v>204568.99</v>
      </c>
      <c r="D41" s="15">
        <v>653.56</v>
      </c>
      <c r="E41" s="15"/>
      <c r="F41" s="15">
        <v>5581.570000000002</v>
      </c>
      <c r="G41" s="15">
        <v>7116.36</v>
      </c>
      <c r="H41" s="16">
        <f t="shared" si="0"/>
        <v>217920.47999999998</v>
      </c>
    </row>
    <row r="42" spans="1:8" ht="13.5" thickBot="1">
      <c r="A42" s="17" t="s">
        <v>81</v>
      </c>
      <c r="B42" s="18" t="s">
        <v>82</v>
      </c>
      <c r="C42" s="15">
        <v>92806.4</v>
      </c>
      <c r="D42" s="15">
        <v>0</v>
      </c>
      <c r="E42" s="15"/>
      <c r="F42" s="15">
        <v>5550.499999999998</v>
      </c>
      <c r="G42" s="15">
        <v>6853.39</v>
      </c>
      <c r="H42" s="16">
        <f t="shared" si="0"/>
        <v>105210.29</v>
      </c>
    </row>
    <row r="43" spans="1:8" ht="13.5" thickBot="1">
      <c r="A43" s="17" t="s">
        <v>83</v>
      </c>
      <c r="B43" s="18" t="s">
        <v>84</v>
      </c>
      <c r="C43" s="15">
        <v>64147.52</v>
      </c>
      <c r="D43" s="15">
        <v>0</v>
      </c>
      <c r="E43" s="15"/>
      <c r="F43" s="15">
        <v>1623.469999999999</v>
      </c>
      <c r="G43" s="15">
        <v>0</v>
      </c>
      <c r="H43" s="16">
        <f t="shared" si="0"/>
        <v>65770.98999999999</v>
      </c>
    </row>
    <row r="44" spans="1:8" ht="13.5" thickBot="1">
      <c r="A44" s="17" t="s">
        <v>85</v>
      </c>
      <c r="B44" s="18" t="s">
        <v>86</v>
      </c>
      <c r="C44" s="15">
        <v>86107.02</v>
      </c>
      <c r="D44" s="15">
        <v>326.78</v>
      </c>
      <c r="E44" s="15"/>
      <c r="F44" s="15">
        <v>9403.080000000013</v>
      </c>
      <c r="G44" s="15">
        <v>2149.68</v>
      </c>
      <c r="H44" s="16">
        <f t="shared" si="0"/>
        <v>97986.56000000001</v>
      </c>
    </row>
    <row r="45" spans="1:8" ht="13.5" thickBot="1">
      <c r="A45" s="17" t="s">
        <v>87</v>
      </c>
      <c r="B45" s="18" t="s">
        <v>88</v>
      </c>
      <c r="C45" s="15">
        <v>39442.5</v>
      </c>
      <c r="D45" s="15">
        <v>0</v>
      </c>
      <c r="E45" s="15"/>
      <c r="F45" s="15">
        <v>2039.03</v>
      </c>
      <c r="G45" s="15">
        <v>0</v>
      </c>
      <c r="H45" s="16">
        <f t="shared" si="0"/>
        <v>41481.53</v>
      </c>
    </row>
    <row r="46" spans="1:8" ht="13.5" thickBot="1">
      <c r="A46" s="17" t="s">
        <v>89</v>
      </c>
      <c r="B46" s="18" t="s">
        <v>90</v>
      </c>
      <c r="C46" s="4">
        <v>23749.94</v>
      </c>
      <c r="D46" s="22">
        <v>0</v>
      </c>
      <c r="E46" s="22"/>
      <c r="F46" s="15">
        <v>52.68000000000001</v>
      </c>
      <c r="G46" s="15">
        <v>0</v>
      </c>
      <c r="H46" s="16">
        <f t="shared" si="0"/>
        <v>23802.62</v>
      </c>
    </row>
    <row r="47" spans="1:8" ht="13.5" thickBot="1">
      <c r="A47" s="17" t="s">
        <v>91</v>
      </c>
      <c r="B47" s="18" t="s">
        <v>92</v>
      </c>
      <c r="C47" s="15">
        <v>7732.16</v>
      </c>
      <c r="D47" s="22">
        <v>0</v>
      </c>
      <c r="E47" s="15"/>
      <c r="F47" s="15">
        <v>329.85999999999996</v>
      </c>
      <c r="G47" s="15">
        <v>0</v>
      </c>
      <c r="H47" s="16">
        <f t="shared" si="0"/>
        <v>8062.0199999999995</v>
      </c>
    </row>
    <row r="48" spans="1:8" ht="13.5" thickBot="1">
      <c r="A48" s="17" t="s">
        <v>93</v>
      </c>
      <c r="B48" s="18" t="s">
        <v>94</v>
      </c>
      <c r="C48" s="15">
        <v>0</v>
      </c>
      <c r="D48" s="15">
        <v>0</v>
      </c>
      <c r="E48" s="15"/>
      <c r="F48" s="15">
        <v>0</v>
      </c>
      <c r="G48" s="53">
        <v>0</v>
      </c>
      <c r="H48" s="16">
        <f t="shared" si="0"/>
        <v>0</v>
      </c>
    </row>
    <row r="49" spans="1:8" ht="13.5" thickBot="1">
      <c r="A49" s="17" t="s">
        <v>95</v>
      </c>
      <c r="B49" s="18" t="s">
        <v>96</v>
      </c>
      <c r="C49" s="15">
        <v>19730.2</v>
      </c>
      <c r="D49" s="15">
        <v>0</v>
      </c>
      <c r="E49" s="15"/>
      <c r="F49" s="15">
        <v>214.43</v>
      </c>
      <c r="G49" s="15">
        <v>0</v>
      </c>
      <c r="H49" s="16">
        <f t="shared" si="0"/>
        <v>19944.63</v>
      </c>
    </row>
    <row r="50" spans="1:8" ht="13.5" thickBot="1">
      <c r="A50" s="17" t="s">
        <v>97</v>
      </c>
      <c r="B50" s="18" t="s">
        <v>98</v>
      </c>
      <c r="C50" s="15">
        <v>6298.41</v>
      </c>
      <c r="D50" s="15">
        <v>0</v>
      </c>
      <c r="E50" s="15"/>
      <c r="F50" s="15">
        <v>268.21999999999997</v>
      </c>
      <c r="G50" s="15">
        <v>0</v>
      </c>
      <c r="H50" s="16">
        <f t="shared" si="0"/>
        <v>6566.63</v>
      </c>
    </row>
    <row r="51" spans="1:8" ht="13.5" thickBot="1">
      <c r="A51" s="17" t="s">
        <v>99</v>
      </c>
      <c r="B51" s="18" t="s">
        <v>100</v>
      </c>
      <c r="C51" s="4">
        <v>292009.75</v>
      </c>
      <c r="D51" s="22">
        <v>1960.6799999999998</v>
      </c>
      <c r="E51" s="22"/>
      <c r="F51" s="15">
        <v>65677.70999999993</v>
      </c>
      <c r="G51" s="15">
        <v>187448.39</v>
      </c>
      <c r="H51" s="16">
        <f t="shared" si="0"/>
        <v>547096.5299999999</v>
      </c>
    </row>
    <row r="52" spans="1:8" ht="13.5" thickBot="1">
      <c r="A52" s="17" t="s">
        <v>101</v>
      </c>
      <c r="B52" s="18" t="s">
        <v>102</v>
      </c>
      <c r="C52" s="22">
        <v>270085.19</v>
      </c>
      <c r="D52" s="22">
        <v>326.78</v>
      </c>
      <c r="E52" s="22"/>
      <c r="F52" s="15">
        <v>20713.340000000044</v>
      </c>
      <c r="G52" s="15">
        <v>23668.52</v>
      </c>
      <c r="H52" s="16">
        <f t="shared" si="0"/>
        <v>314793.8300000001</v>
      </c>
    </row>
    <row r="53" spans="1:8" ht="13.5" thickBot="1">
      <c r="A53" s="17" t="s">
        <v>103</v>
      </c>
      <c r="B53" s="18" t="s">
        <v>104</v>
      </c>
      <c r="C53" s="22">
        <v>351043.82</v>
      </c>
      <c r="D53" s="22">
        <v>980.3399999999999</v>
      </c>
      <c r="E53" s="4"/>
      <c r="F53" s="2">
        <v>77431.87000000001</v>
      </c>
      <c r="G53" s="15">
        <v>134648.18</v>
      </c>
      <c r="H53" s="16">
        <f t="shared" si="0"/>
        <v>564104.21</v>
      </c>
    </row>
    <row r="54" spans="1:8" ht="13.5" thickBot="1">
      <c r="A54" s="17" t="s">
        <v>105</v>
      </c>
      <c r="B54" s="18" t="s">
        <v>106</v>
      </c>
      <c r="C54" s="15">
        <v>10515.21</v>
      </c>
      <c r="D54" s="15">
        <v>0</v>
      </c>
      <c r="E54" s="15"/>
      <c r="F54" s="15">
        <v>37.92</v>
      </c>
      <c r="G54" s="15">
        <v>0</v>
      </c>
      <c r="H54" s="16">
        <f t="shared" si="0"/>
        <v>10553.13</v>
      </c>
    </row>
    <row r="55" spans="1:8" ht="13.5" thickBot="1">
      <c r="A55" s="17" t="s">
        <v>107</v>
      </c>
      <c r="B55" s="18" t="s">
        <v>108</v>
      </c>
      <c r="C55" s="2">
        <v>246818.59</v>
      </c>
      <c r="D55" s="2">
        <v>653.56</v>
      </c>
      <c r="E55" s="15"/>
      <c r="F55" s="2">
        <v>27433.780000000006</v>
      </c>
      <c r="G55" s="53">
        <v>96572.52</v>
      </c>
      <c r="H55" s="16">
        <f t="shared" si="0"/>
        <v>371478.45</v>
      </c>
    </row>
    <row r="56" spans="1:8" ht="13.5" thickBot="1">
      <c r="A56" s="17" t="s">
        <v>109</v>
      </c>
      <c r="B56" s="18" t="s">
        <v>110</v>
      </c>
      <c r="C56" s="15">
        <v>112622.92</v>
      </c>
      <c r="D56" s="15">
        <v>653.56</v>
      </c>
      <c r="E56" s="15"/>
      <c r="F56" s="15">
        <v>47995.53999999991</v>
      </c>
      <c r="G56" s="15">
        <v>79732.21</v>
      </c>
      <c r="H56" s="16">
        <f t="shared" si="0"/>
        <v>241004.22999999992</v>
      </c>
    </row>
    <row r="57" spans="1:8" ht="13.5" thickBot="1">
      <c r="A57" s="17" t="s">
        <v>111</v>
      </c>
      <c r="B57" s="18" t="s">
        <v>112</v>
      </c>
      <c r="C57" s="15">
        <v>2178.95</v>
      </c>
      <c r="D57" s="15">
        <v>0</v>
      </c>
      <c r="E57" s="15"/>
      <c r="F57" s="15">
        <v>0</v>
      </c>
      <c r="G57" s="15">
        <v>0</v>
      </c>
      <c r="H57" s="16">
        <f t="shared" si="0"/>
        <v>2178.95</v>
      </c>
    </row>
    <row r="58" spans="1:8" ht="13.5" thickBot="1">
      <c r="A58" s="17" t="s">
        <v>113</v>
      </c>
      <c r="B58" s="18" t="s">
        <v>114</v>
      </c>
      <c r="C58" s="15">
        <v>0</v>
      </c>
      <c r="D58" s="15">
        <v>0</v>
      </c>
      <c r="E58" s="15"/>
      <c r="F58" s="15">
        <v>0</v>
      </c>
      <c r="G58" s="15">
        <v>0</v>
      </c>
      <c r="H58" s="16">
        <f t="shared" si="0"/>
        <v>0</v>
      </c>
    </row>
    <row r="59" spans="1:8" ht="13.5" thickBot="1">
      <c r="A59" s="17" t="s">
        <v>115</v>
      </c>
      <c r="B59" s="18" t="s">
        <v>116</v>
      </c>
      <c r="C59" s="15">
        <v>60878.73</v>
      </c>
      <c r="D59" s="15">
        <v>0</v>
      </c>
      <c r="E59" s="15"/>
      <c r="F59" s="15">
        <v>250.24</v>
      </c>
      <c r="G59" s="2">
        <v>497.34</v>
      </c>
      <c r="H59" s="16">
        <f t="shared" si="0"/>
        <v>61626.31</v>
      </c>
    </row>
    <row r="60" spans="1:8" ht="13.5" thickBot="1">
      <c r="A60" s="23" t="s">
        <v>117</v>
      </c>
      <c r="B60" s="24" t="s">
        <v>118</v>
      </c>
      <c r="C60" s="15">
        <v>0</v>
      </c>
      <c r="D60" s="15">
        <v>0</v>
      </c>
      <c r="E60" s="15"/>
      <c r="F60" s="15">
        <v>0</v>
      </c>
      <c r="G60" s="15">
        <v>0</v>
      </c>
      <c r="H60" s="16">
        <f t="shared" si="0"/>
        <v>0</v>
      </c>
    </row>
    <row r="61" spans="1:8" ht="13.5" thickBot="1">
      <c r="A61" s="25" t="s">
        <v>119</v>
      </c>
      <c r="B61" s="26" t="s">
        <v>120</v>
      </c>
      <c r="C61" s="15">
        <v>27675.96</v>
      </c>
      <c r="D61" s="15">
        <v>0</v>
      </c>
      <c r="E61" s="15"/>
      <c r="F61" s="15">
        <v>1376.21</v>
      </c>
      <c r="G61" s="2">
        <v>0</v>
      </c>
      <c r="H61" s="16">
        <f t="shared" si="0"/>
        <v>29052.17</v>
      </c>
    </row>
    <row r="62" spans="1:8" ht="13.5" thickBot="1">
      <c r="A62" s="25" t="s">
        <v>121</v>
      </c>
      <c r="B62" s="26" t="s">
        <v>122</v>
      </c>
      <c r="C62" s="15">
        <v>9453.61</v>
      </c>
      <c r="D62" s="15">
        <v>0</v>
      </c>
      <c r="E62" s="15"/>
      <c r="F62" s="15">
        <v>33.27</v>
      </c>
      <c r="G62" s="15">
        <v>0</v>
      </c>
      <c r="H62" s="16">
        <f t="shared" si="0"/>
        <v>9486.880000000001</v>
      </c>
    </row>
    <row r="63" spans="1:8" ht="13.5" thickBot="1">
      <c r="A63" s="25" t="s">
        <v>123</v>
      </c>
      <c r="B63" s="26" t="s">
        <v>124</v>
      </c>
      <c r="C63" s="15">
        <v>12253.76</v>
      </c>
      <c r="D63" s="15">
        <v>326.78</v>
      </c>
      <c r="E63" s="15"/>
      <c r="F63" s="15">
        <v>161.38</v>
      </c>
      <c r="G63" s="15">
        <v>1686.53</v>
      </c>
      <c r="H63" s="16">
        <f t="shared" si="0"/>
        <v>14428.45</v>
      </c>
    </row>
    <row r="64" spans="1:8" ht="13.5" thickBot="1">
      <c r="A64" s="25" t="s">
        <v>125</v>
      </c>
      <c r="B64" s="26" t="s">
        <v>126</v>
      </c>
      <c r="C64" s="15">
        <v>56363.45</v>
      </c>
      <c r="D64" s="15">
        <v>326.78</v>
      </c>
      <c r="E64" s="15"/>
      <c r="F64" s="15">
        <v>1687.7999999999997</v>
      </c>
      <c r="G64" s="15">
        <v>921.11</v>
      </c>
      <c r="H64" s="16">
        <f t="shared" si="0"/>
        <v>59299.14</v>
      </c>
    </row>
    <row r="65" spans="1:8" ht="13.5" thickBot="1">
      <c r="A65" s="25" t="s">
        <v>127</v>
      </c>
      <c r="B65" s="26" t="s">
        <v>128</v>
      </c>
      <c r="C65" s="15">
        <v>19473.2</v>
      </c>
      <c r="D65" s="15">
        <v>0</v>
      </c>
      <c r="E65" s="15"/>
      <c r="F65" s="15">
        <v>0</v>
      </c>
      <c r="G65" s="15">
        <v>1166.42</v>
      </c>
      <c r="H65" s="16">
        <f t="shared" si="0"/>
        <v>20639.620000000003</v>
      </c>
    </row>
    <row r="66" spans="1:8" ht="13.5" thickBot="1">
      <c r="A66" s="27" t="s">
        <v>129</v>
      </c>
      <c r="B66" s="28" t="s">
        <v>130</v>
      </c>
      <c r="C66" s="4">
        <v>15653.66</v>
      </c>
      <c r="D66" s="5">
        <v>0</v>
      </c>
      <c r="E66" s="4"/>
      <c r="F66" s="2">
        <v>105.34</v>
      </c>
      <c r="G66" s="53">
        <v>0</v>
      </c>
      <c r="H66" s="16">
        <f t="shared" si="0"/>
        <v>15759</v>
      </c>
    </row>
    <row r="67" spans="1:8" ht="13.5" thickBot="1">
      <c r="A67" s="27" t="s">
        <v>131</v>
      </c>
      <c r="B67" s="30" t="s">
        <v>132</v>
      </c>
      <c r="C67" s="15">
        <v>25035.87</v>
      </c>
      <c r="D67" s="15">
        <v>0</v>
      </c>
      <c r="E67" s="15"/>
      <c r="F67" s="15">
        <v>4059.6200000000003</v>
      </c>
      <c r="G67" s="15">
        <v>2821.4</v>
      </c>
      <c r="H67" s="16">
        <f t="shared" si="0"/>
        <v>31916.89</v>
      </c>
    </row>
    <row r="68" spans="1:8" ht="13.5" thickBot="1">
      <c r="A68" s="25" t="s">
        <v>133</v>
      </c>
      <c r="B68" s="26" t="s">
        <v>134</v>
      </c>
      <c r="C68" s="15">
        <v>25640.61</v>
      </c>
      <c r="D68" s="15">
        <v>0</v>
      </c>
      <c r="E68" s="15"/>
      <c r="F68" s="15">
        <v>1690.2899999999997</v>
      </c>
      <c r="G68" s="15">
        <v>1881.76</v>
      </c>
      <c r="H68" s="16">
        <f aca="true" t="shared" si="1" ref="H68:H84">C68+D68+E68+F68+G68</f>
        <v>29212.66</v>
      </c>
    </row>
    <row r="69" spans="1:8" ht="13.5" thickBot="1">
      <c r="A69" s="25" t="s">
        <v>135</v>
      </c>
      <c r="B69" s="26" t="s">
        <v>136</v>
      </c>
      <c r="C69" s="2">
        <v>42362.51</v>
      </c>
      <c r="D69" s="2">
        <v>326.78</v>
      </c>
      <c r="F69" s="2">
        <v>1487.5400000000002</v>
      </c>
      <c r="G69" s="15">
        <v>0</v>
      </c>
      <c r="H69" s="16">
        <f t="shared" si="1"/>
        <v>44176.83</v>
      </c>
    </row>
    <row r="70" spans="1:8" ht="13.5" thickBot="1">
      <c r="A70" s="25" t="s">
        <v>137</v>
      </c>
      <c r="B70" s="26" t="s">
        <v>138</v>
      </c>
      <c r="C70" s="15">
        <v>57485.9</v>
      </c>
      <c r="D70" s="15">
        <v>0</v>
      </c>
      <c r="E70" s="15"/>
      <c r="F70" s="15">
        <v>873.4000000000001</v>
      </c>
      <c r="G70" s="15">
        <v>2281.43</v>
      </c>
      <c r="H70" s="16">
        <f t="shared" si="1"/>
        <v>60640.73</v>
      </c>
    </row>
    <row r="71" spans="1:8" ht="13.5" thickBot="1">
      <c r="A71" s="25" t="s">
        <v>139</v>
      </c>
      <c r="B71" s="26" t="s">
        <v>140</v>
      </c>
      <c r="C71" s="15">
        <v>5343.47</v>
      </c>
      <c r="D71" s="15">
        <v>0</v>
      </c>
      <c r="E71" s="15"/>
      <c r="F71" s="15">
        <v>8809.57</v>
      </c>
      <c r="G71" s="15">
        <v>0</v>
      </c>
      <c r="H71" s="16">
        <f t="shared" si="1"/>
        <v>14153.04</v>
      </c>
    </row>
    <row r="72" spans="1:8" ht="13.5" thickBot="1">
      <c r="A72" s="25" t="s">
        <v>141</v>
      </c>
      <c r="B72" s="26" t="s">
        <v>142</v>
      </c>
      <c r="C72" s="15">
        <v>32900.57</v>
      </c>
      <c r="D72" s="2">
        <v>0</v>
      </c>
      <c r="E72" s="15"/>
      <c r="F72" s="2">
        <v>615.3699999999999</v>
      </c>
      <c r="G72" s="53">
        <v>0</v>
      </c>
      <c r="H72" s="16">
        <f t="shared" si="1"/>
        <v>33515.94</v>
      </c>
    </row>
    <row r="73" spans="1:8" ht="13.5" thickBot="1">
      <c r="A73" s="31" t="s">
        <v>143</v>
      </c>
      <c r="B73" s="32" t="s">
        <v>144</v>
      </c>
      <c r="C73" s="33">
        <v>30926.49</v>
      </c>
      <c r="D73" s="15">
        <v>0</v>
      </c>
      <c r="E73" s="15"/>
      <c r="F73" s="15">
        <v>668.91</v>
      </c>
      <c r="G73" s="15">
        <v>0</v>
      </c>
      <c r="H73" s="16">
        <f t="shared" si="1"/>
        <v>31595.4</v>
      </c>
    </row>
    <row r="74" spans="1:8" ht="13.5" thickBot="1">
      <c r="A74" s="31" t="s">
        <v>145</v>
      </c>
      <c r="B74" s="30" t="s">
        <v>146</v>
      </c>
      <c r="C74" s="15">
        <v>36134.02</v>
      </c>
      <c r="D74" s="15">
        <v>0</v>
      </c>
      <c r="E74" s="15"/>
      <c r="F74" s="15">
        <v>610.2399999999999</v>
      </c>
      <c r="G74" s="15">
        <v>0</v>
      </c>
      <c r="H74" s="16">
        <f t="shared" si="1"/>
        <v>36744.259999999995</v>
      </c>
    </row>
    <row r="75" spans="1:8" ht="13.5" thickBot="1">
      <c r="A75" s="34" t="s">
        <v>147</v>
      </c>
      <c r="B75" s="35" t="s">
        <v>148</v>
      </c>
      <c r="C75" s="15">
        <v>200978.74</v>
      </c>
      <c r="D75" s="15">
        <v>653.56</v>
      </c>
      <c r="E75" s="15"/>
      <c r="F75" s="15">
        <v>6145.770000000003</v>
      </c>
      <c r="G75" s="2">
        <v>11204.41</v>
      </c>
      <c r="H75" s="16">
        <f t="shared" si="1"/>
        <v>218982.47999999998</v>
      </c>
    </row>
    <row r="76" spans="1:8" ht="13.5" thickBot="1">
      <c r="A76" s="36" t="s">
        <v>149</v>
      </c>
      <c r="B76" s="37" t="s">
        <v>150</v>
      </c>
      <c r="C76" s="15">
        <v>19986.95</v>
      </c>
      <c r="D76" s="15">
        <v>0</v>
      </c>
      <c r="E76" s="15"/>
      <c r="F76" s="15">
        <v>884.3700000000001</v>
      </c>
      <c r="G76" s="15">
        <v>0</v>
      </c>
      <c r="H76" s="16">
        <f t="shared" si="1"/>
        <v>20871.32</v>
      </c>
    </row>
    <row r="77" spans="1:8" s="52" customFormat="1" ht="13.5" thickBot="1">
      <c r="A77" s="34" t="s">
        <v>151</v>
      </c>
      <c r="B77" s="26" t="s">
        <v>152</v>
      </c>
      <c r="C77" s="51">
        <v>0</v>
      </c>
      <c r="D77" s="52">
        <v>0</v>
      </c>
      <c r="E77" s="2"/>
      <c r="F77" s="2">
        <v>0</v>
      </c>
      <c r="G77" s="53">
        <v>0</v>
      </c>
      <c r="H77" s="16">
        <f t="shared" si="1"/>
        <v>0</v>
      </c>
    </row>
    <row r="78" spans="1:8" ht="13.5" thickBot="1">
      <c r="A78" s="38" t="s">
        <v>153</v>
      </c>
      <c r="B78" s="28" t="s">
        <v>154</v>
      </c>
      <c r="C78" s="15">
        <v>49251.59</v>
      </c>
      <c r="D78" s="15">
        <v>326.78</v>
      </c>
      <c r="E78" s="15"/>
      <c r="F78" s="15">
        <v>1655.6999999999996</v>
      </c>
      <c r="G78" s="15">
        <v>6678.28</v>
      </c>
      <c r="H78" s="16">
        <f t="shared" si="1"/>
        <v>57912.34999999999</v>
      </c>
    </row>
    <row r="79" spans="1:8" ht="13.5" thickBot="1">
      <c r="A79" s="38" t="s">
        <v>155</v>
      </c>
      <c r="B79" s="39" t="s">
        <v>156</v>
      </c>
      <c r="C79" s="15">
        <v>15493.04</v>
      </c>
      <c r="D79" s="15">
        <v>0</v>
      </c>
      <c r="E79" s="15"/>
      <c r="F79" s="15">
        <v>144.34</v>
      </c>
      <c r="G79" s="2">
        <v>6519.42</v>
      </c>
      <c r="H79" s="16">
        <f t="shared" si="1"/>
        <v>22156.800000000003</v>
      </c>
    </row>
    <row r="80" spans="1:8" ht="13.5" thickBot="1">
      <c r="A80" s="38" t="s">
        <v>157</v>
      </c>
      <c r="B80" s="40" t="s">
        <v>158</v>
      </c>
      <c r="C80" s="15">
        <v>13131.94</v>
      </c>
      <c r="D80" s="15">
        <v>0</v>
      </c>
      <c r="E80" s="15"/>
      <c r="F80" s="15">
        <v>693.6600000000001</v>
      </c>
      <c r="G80" s="15">
        <v>2502.95</v>
      </c>
      <c r="H80" s="16">
        <f t="shared" si="1"/>
        <v>16328.55</v>
      </c>
    </row>
    <row r="81" spans="1:8" ht="13.5" thickBot="1">
      <c r="A81" s="41" t="s">
        <v>159</v>
      </c>
      <c r="B81" s="42" t="s">
        <v>160</v>
      </c>
      <c r="C81" s="2">
        <v>17277.2</v>
      </c>
      <c r="D81" s="2">
        <v>326.78</v>
      </c>
      <c r="F81" s="2">
        <v>304.59</v>
      </c>
      <c r="G81" s="15">
        <v>0</v>
      </c>
      <c r="H81" s="16">
        <f t="shared" si="1"/>
        <v>17908.57</v>
      </c>
    </row>
    <row r="82" spans="1:8" ht="13.5" thickBot="1">
      <c r="A82" s="41" t="s">
        <v>161</v>
      </c>
      <c r="B82" s="43" t="s">
        <v>162</v>
      </c>
      <c r="C82" s="15">
        <v>3720.21</v>
      </c>
      <c r="D82" s="15">
        <v>0</v>
      </c>
      <c r="E82" s="15"/>
      <c r="F82" s="15">
        <v>69.85000000000001</v>
      </c>
      <c r="G82" s="15">
        <v>0</v>
      </c>
      <c r="H82" s="16">
        <f t="shared" si="1"/>
        <v>3790.06</v>
      </c>
    </row>
    <row r="83" spans="1:8" ht="13.5" thickBot="1">
      <c r="A83" s="41" t="s">
        <v>163</v>
      </c>
      <c r="B83" s="44" t="s">
        <v>164</v>
      </c>
      <c r="C83" s="45">
        <v>1008.46</v>
      </c>
      <c r="D83" s="45">
        <v>310</v>
      </c>
      <c r="E83" s="45"/>
      <c r="F83" s="45">
        <v>8.32</v>
      </c>
      <c r="G83" s="2">
        <v>0</v>
      </c>
      <c r="H83" s="54">
        <f t="shared" si="1"/>
        <v>1326.78</v>
      </c>
    </row>
    <row r="84" spans="1:8" ht="13.5" thickBot="1">
      <c r="A84" s="46"/>
      <c r="B84" s="46" t="s">
        <v>165</v>
      </c>
      <c r="C84" s="55">
        <v>7329164.33</v>
      </c>
      <c r="D84" s="47">
        <v>24491.72</v>
      </c>
      <c r="E84" s="47"/>
      <c r="F84" s="47">
        <v>802425.88</v>
      </c>
      <c r="G84" s="47">
        <v>1741740.6</v>
      </c>
      <c r="H84" s="56">
        <f t="shared" si="1"/>
        <v>9897822.53</v>
      </c>
    </row>
    <row r="86" ht="12.75">
      <c r="H86" s="4"/>
    </row>
  </sheetData>
  <mergeCells count="1">
    <mergeCell ref="C2:H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K76" sqref="K76"/>
    </sheetView>
  </sheetViews>
  <sheetFormatPr defaultColWidth="9.140625" defaultRowHeight="12.75"/>
  <cols>
    <col min="1" max="1" width="4.7109375" style="1" customWidth="1"/>
    <col min="2" max="2" width="23.00390625" style="1" customWidth="1"/>
    <col min="3" max="3" width="14.140625" style="2" customWidth="1"/>
    <col min="4" max="4" width="14.7109375" style="2" customWidth="1"/>
    <col min="5" max="5" width="12.8515625" style="2" customWidth="1"/>
    <col min="6" max="6" width="14.140625" style="2" customWidth="1"/>
    <col min="7" max="7" width="13.7109375" style="2" customWidth="1"/>
    <col min="8" max="8" width="15.7109375" style="3" customWidth="1"/>
    <col min="9" max="16384" width="9.140625" style="5" customWidth="1"/>
  </cols>
  <sheetData>
    <row r="1" spans="1:7" ht="13.5" thickBot="1">
      <c r="A1" s="1" t="s">
        <v>0</v>
      </c>
      <c r="D1" s="3" t="s">
        <v>177</v>
      </c>
      <c r="E1" s="3"/>
      <c r="F1" s="3"/>
      <c r="G1" s="3"/>
    </row>
    <row r="2" spans="1:8" ht="13.5" thickBot="1">
      <c r="A2" s="6" t="s">
        <v>1</v>
      </c>
      <c r="B2" s="7" t="s">
        <v>2</v>
      </c>
      <c r="C2" s="72"/>
      <c r="D2" s="72"/>
      <c r="E2" s="72"/>
      <c r="F2" s="73"/>
      <c r="G2" s="73"/>
      <c r="H2" s="74"/>
    </row>
    <row r="3" spans="1:8" s="12" customFormat="1" ht="48.75" customHeight="1" thickBot="1">
      <c r="A3" s="8"/>
      <c r="B3" s="9"/>
      <c r="C3" s="49" t="s">
        <v>178</v>
      </c>
      <c r="D3" s="50" t="s">
        <v>179</v>
      </c>
      <c r="E3" s="50" t="s">
        <v>182</v>
      </c>
      <c r="F3" s="49" t="s">
        <v>180</v>
      </c>
      <c r="G3" s="49" t="s">
        <v>181</v>
      </c>
      <c r="H3" s="10" t="s">
        <v>183</v>
      </c>
    </row>
    <row r="4" spans="1:8" ht="13.5" thickBot="1">
      <c r="A4" s="13" t="s">
        <v>5</v>
      </c>
      <c r="B4" s="14" t="s">
        <v>6</v>
      </c>
      <c r="C4" s="48">
        <v>17208.71</v>
      </c>
      <c r="D4" s="48">
        <v>0</v>
      </c>
      <c r="E4" s="48">
        <v>2475.51</v>
      </c>
      <c r="F4" s="48">
        <v>1219.67</v>
      </c>
      <c r="G4" s="48">
        <v>510.95</v>
      </c>
      <c r="H4" s="16">
        <f aca="true" t="shared" si="0" ref="H4:H67">C4+D4+E4+F4+G4</f>
        <v>21414.84</v>
      </c>
    </row>
    <row r="5" spans="1:8" ht="13.5" thickBot="1">
      <c r="A5" s="17" t="s">
        <v>7</v>
      </c>
      <c r="B5" s="18" t="s">
        <v>8</v>
      </c>
      <c r="C5" s="15">
        <v>6434.83</v>
      </c>
      <c r="D5" s="15">
        <v>0</v>
      </c>
      <c r="E5" s="15">
        <v>752.28</v>
      </c>
      <c r="F5" s="15">
        <v>0</v>
      </c>
      <c r="G5" s="15">
        <v>0</v>
      </c>
      <c r="H5" s="16">
        <f t="shared" si="0"/>
        <v>7187.11</v>
      </c>
    </row>
    <row r="6" spans="1:8" ht="13.5" thickBot="1">
      <c r="A6" s="17" t="s">
        <v>9</v>
      </c>
      <c r="B6" s="18" t="s">
        <v>10</v>
      </c>
      <c r="C6" s="15">
        <v>29236.31</v>
      </c>
      <c r="D6" s="15">
        <v>326.78</v>
      </c>
      <c r="E6" s="15">
        <v>4031.69</v>
      </c>
      <c r="F6" s="15">
        <v>1254.8899999999999</v>
      </c>
      <c r="G6" s="15">
        <v>2406.68</v>
      </c>
      <c r="H6" s="16">
        <f t="shared" si="0"/>
        <v>37256.35</v>
      </c>
    </row>
    <row r="7" spans="1:8" ht="13.5" thickBot="1">
      <c r="A7" s="17" t="s">
        <v>11</v>
      </c>
      <c r="B7" s="18" t="s">
        <v>12</v>
      </c>
      <c r="C7" s="15">
        <v>30300.39</v>
      </c>
      <c r="D7" s="15">
        <v>0</v>
      </c>
      <c r="E7" s="15">
        <v>2950.86</v>
      </c>
      <c r="F7" s="15">
        <v>1126.7100000000003</v>
      </c>
      <c r="G7" s="15">
        <v>0</v>
      </c>
      <c r="H7" s="16">
        <f t="shared" si="0"/>
        <v>34377.96</v>
      </c>
    </row>
    <row r="8" spans="1:8" ht="13.5" thickBot="1">
      <c r="A8" s="17" t="s">
        <v>13</v>
      </c>
      <c r="B8" s="18" t="s">
        <v>14</v>
      </c>
      <c r="C8" s="15">
        <v>431350.04</v>
      </c>
      <c r="D8" s="15">
        <v>1960.6799999999998</v>
      </c>
      <c r="E8" s="15">
        <v>41080.59</v>
      </c>
      <c r="F8" s="15">
        <v>30329.14000000005</v>
      </c>
      <c r="G8" s="15">
        <v>29670.29</v>
      </c>
      <c r="H8" s="16">
        <f t="shared" si="0"/>
        <v>534390.74</v>
      </c>
    </row>
    <row r="9" spans="1:8" ht="13.5" thickBot="1">
      <c r="A9" s="17" t="s">
        <v>15</v>
      </c>
      <c r="B9" s="18" t="s">
        <v>16</v>
      </c>
      <c r="C9" s="15">
        <v>13489.9</v>
      </c>
      <c r="D9" s="15">
        <v>326.78</v>
      </c>
      <c r="E9" s="15">
        <v>249.93</v>
      </c>
      <c r="F9" s="15">
        <v>5288</v>
      </c>
      <c r="G9" s="15">
        <v>2896.83</v>
      </c>
      <c r="H9" s="16">
        <f t="shared" si="0"/>
        <v>22251.440000000002</v>
      </c>
    </row>
    <row r="10" spans="1:8" ht="13.5" thickBot="1">
      <c r="A10" s="17" t="s">
        <v>17</v>
      </c>
      <c r="B10" s="18" t="s">
        <v>18</v>
      </c>
      <c r="C10" s="15">
        <v>28772.05</v>
      </c>
      <c r="D10" s="15">
        <v>0</v>
      </c>
      <c r="E10" s="15">
        <v>1665.71</v>
      </c>
      <c r="F10" s="15">
        <v>1142.07</v>
      </c>
      <c r="G10" s="15">
        <v>0</v>
      </c>
      <c r="H10" s="16">
        <f t="shared" si="0"/>
        <v>31579.829999999998</v>
      </c>
    </row>
    <row r="11" spans="1:8" ht="13.5" thickBot="1">
      <c r="A11" s="17" t="s">
        <v>19</v>
      </c>
      <c r="B11" s="18" t="s">
        <v>20</v>
      </c>
      <c r="C11" s="15">
        <v>34243.58</v>
      </c>
      <c r="D11" s="15">
        <v>0</v>
      </c>
      <c r="E11" s="15">
        <v>810.42</v>
      </c>
      <c r="F11" s="15">
        <v>407.66999999999996</v>
      </c>
      <c r="G11" s="15">
        <v>0</v>
      </c>
      <c r="H11" s="16">
        <f t="shared" si="0"/>
        <v>35461.67</v>
      </c>
    </row>
    <row r="12" spans="1:8" ht="13.5" thickBot="1">
      <c r="A12" s="17" t="s">
        <v>21</v>
      </c>
      <c r="B12" s="18" t="s">
        <v>22</v>
      </c>
      <c r="C12" s="15">
        <v>48262.17</v>
      </c>
      <c r="D12" s="15">
        <v>326.78</v>
      </c>
      <c r="E12" s="15">
        <v>1488.38</v>
      </c>
      <c r="F12" s="15">
        <v>1302.4299999999998</v>
      </c>
      <c r="G12" s="15">
        <v>0</v>
      </c>
      <c r="H12" s="16">
        <f t="shared" si="0"/>
        <v>51379.759999999995</v>
      </c>
    </row>
    <row r="13" spans="1:8" ht="13.5" thickBot="1">
      <c r="A13" s="17" t="s">
        <v>23</v>
      </c>
      <c r="B13" s="18" t="s">
        <v>24</v>
      </c>
      <c r="C13" s="15">
        <v>32042.74</v>
      </c>
      <c r="D13" s="15">
        <v>0</v>
      </c>
      <c r="E13" s="15">
        <v>1485.88</v>
      </c>
      <c r="F13" s="15">
        <v>1289.25</v>
      </c>
      <c r="G13" s="15">
        <v>0</v>
      </c>
      <c r="H13" s="16">
        <f t="shared" si="0"/>
        <v>34817.87</v>
      </c>
    </row>
    <row r="14" spans="1:8" ht="13.5" thickBot="1">
      <c r="A14" s="17" t="s">
        <v>25</v>
      </c>
      <c r="B14" s="18" t="s">
        <v>26</v>
      </c>
      <c r="C14" s="15">
        <v>182526.35</v>
      </c>
      <c r="D14" s="15">
        <v>653.56</v>
      </c>
      <c r="E14" s="15">
        <v>5714.47</v>
      </c>
      <c r="F14" s="15">
        <v>16249.210000000003</v>
      </c>
      <c r="G14" s="15">
        <v>73836.91</v>
      </c>
      <c r="H14" s="16">
        <f t="shared" si="0"/>
        <v>278980.5</v>
      </c>
    </row>
    <row r="15" spans="1:8" ht="13.5" thickBot="1">
      <c r="A15" s="17" t="s">
        <v>27</v>
      </c>
      <c r="B15" s="18" t="s">
        <v>28</v>
      </c>
      <c r="C15" s="15">
        <v>71931.74</v>
      </c>
      <c r="D15" s="15">
        <v>326.78</v>
      </c>
      <c r="E15" s="15">
        <v>1786.45</v>
      </c>
      <c r="F15" s="15">
        <v>1459.2899999999997</v>
      </c>
      <c r="G15" s="15">
        <v>0</v>
      </c>
      <c r="H15" s="16">
        <f t="shared" si="0"/>
        <v>75504.26</v>
      </c>
    </row>
    <row r="16" spans="1:8" ht="13.5" thickBot="1">
      <c r="A16" s="17" t="s">
        <v>29</v>
      </c>
      <c r="B16" s="18" t="s">
        <v>30</v>
      </c>
      <c r="C16" s="15">
        <v>44417.9</v>
      </c>
      <c r="D16" s="15">
        <v>0</v>
      </c>
      <c r="E16" s="15">
        <v>1069.6</v>
      </c>
      <c r="F16" s="15">
        <v>4677.889999999999</v>
      </c>
      <c r="G16" s="15">
        <v>25340.53</v>
      </c>
      <c r="H16" s="16">
        <f t="shared" si="0"/>
        <v>75505.92</v>
      </c>
    </row>
    <row r="17" spans="1:8" ht="13.5" thickBot="1">
      <c r="A17" s="17" t="s">
        <v>31</v>
      </c>
      <c r="B17" s="18" t="s">
        <v>32</v>
      </c>
      <c r="C17" s="15">
        <v>99593.23</v>
      </c>
      <c r="D17" s="15">
        <v>653.56</v>
      </c>
      <c r="E17" s="15">
        <v>14150.26</v>
      </c>
      <c r="F17" s="15">
        <v>4208.5300000000025</v>
      </c>
      <c r="G17" s="15">
        <v>0</v>
      </c>
      <c r="H17" s="16">
        <f t="shared" si="0"/>
        <v>118605.57999999999</v>
      </c>
    </row>
    <row r="18" spans="1:8" ht="13.5" thickBot="1">
      <c r="A18" s="17" t="s">
        <v>33</v>
      </c>
      <c r="B18" s="18" t="s">
        <v>34</v>
      </c>
      <c r="C18" s="15">
        <v>47695.25</v>
      </c>
      <c r="D18" s="15">
        <v>326.78</v>
      </c>
      <c r="E18" s="15">
        <v>7515.26</v>
      </c>
      <c r="F18" s="15">
        <v>886.6000000000001</v>
      </c>
      <c r="G18" s="15">
        <v>0</v>
      </c>
      <c r="H18" s="16">
        <f t="shared" si="0"/>
        <v>56423.89</v>
      </c>
    </row>
    <row r="19" spans="1:8" ht="13.5" thickBot="1">
      <c r="A19" s="17" t="s">
        <v>35</v>
      </c>
      <c r="B19" s="18" t="s">
        <v>36</v>
      </c>
      <c r="C19" s="15">
        <v>67072.86</v>
      </c>
      <c r="D19" s="15">
        <v>326.78</v>
      </c>
      <c r="E19" s="15">
        <v>6926.43</v>
      </c>
      <c r="F19" s="15">
        <v>4009.74</v>
      </c>
      <c r="G19" s="15">
        <v>280.9</v>
      </c>
      <c r="H19" s="16">
        <f t="shared" si="0"/>
        <v>78616.71</v>
      </c>
    </row>
    <row r="20" spans="1:8" ht="13.5" thickBot="1">
      <c r="A20" s="17" t="s">
        <v>37</v>
      </c>
      <c r="B20" s="18" t="s">
        <v>38</v>
      </c>
      <c r="C20" s="15">
        <v>72016.39</v>
      </c>
      <c r="D20" s="15">
        <v>0</v>
      </c>
      <c r="E20" s="15">
        <v>1862.79</v>
      </c>
      <c r="F20" s="15">
        <v>2780.75</v>
      </c>
      <c r="G20" s="15">
        <v>10146.16</v>
      </c>
      <c r="H20" s="16">
        <f t="shared" si="0"/>
        <v>86806.09</v>
      </c>
    </row>
    <row r="21" spans="1:8" ht="13.5" thickBot="1">
      <c r="A21" s="17" t="s">
        <v>39</v>
      </c>
      <c r="B21" s="18" t="s">
        <v>40</v>
      </c>
      <c r="C21" s="15">
        <v>37587.16</v>
      </c>
      <c r="D21" s="15">
        <v>326.78</v>
      </c>
      <c r="E21" s="15">
        <v>1608.44</v>
      </c>
      <c r="F21" s="15">
        <v>2649.7599999999998</v>
      </c>
      <c r="G21" s="15">
        <v>8338.54</v>
      </c>
      <c r="H21" s="16">
        <f t="shared" si="0"/>
        <v>50510.68000000001</v>
      </c>
    </row>
    <row r="22" spans="1:8" ht="13.5" thickBot="1">
      <c r="A22" s="17" t="s">
        <v>41</v>
      </c>
      <c r="B22" s="18" t="s">
        <v>42</v>
      </c>
      <c r="C22" s="15">
        <v>228744.07</v>
      </c>
      <c r="D22" s="15">
        <v>0</v>
      </c>
      <c r="E22" s="15">
        <v>1510.47</v>
      </c>
      <c r="F22" s="15">
        <v>11653.770000000002</v>
      </c>
      <c r="G22" s="15">
        <v>72253.14</v>
      </c>
      <c r="H22" s="16">
        <f t="shared" si="0"/>
        <v>314161.45</v>
      </c>
    </row>
    <row r="23" spans="1:8" ht="13.5" thickBot="1">
      <c r="A23" s="17" t="s">
        <v>43</v>
      </c>
      <c r="B23" s="18" t="s">
        <v>44</v>
      </c>
      <c r="C23" s="15">
        <v>263528.16</v>
      </c>
      <c r="D23" s="15">
        <v>326.78</v>
      </c>
      <c r="E23" s="15">
        <v>12704.71</v>
      </c>
      <c r="F23" s="15">
        <v>30064.39000000003</v>
      </c>
      <c r="G23" s="15">
        <v>46502.3</v>
      </c>
      <c r="H23" s="16">
        <f t="shared" si="0"/>
        <v>353126.34</v>
      </c>
    </row>
    <row r="24" spans="1:8" ht="13.5" thickBot="1">
      <c r="A24" s="17" t="s">
        <v>45</v>
      </c>
      <c r="B24" s="18" t="s">
        <v>46</v>
      </c>
      <c r="C24" s="15">
        <v>1132012.4</v>
      </c>
      <c r="D24" s="15">
        <v>3921.3599999999988</v>
      </c>
      <c r="E24" s="15">
        <v>68371.2</v>
      </c>
      <c r="F24" s="15">
        <v>162732.07</v>
      </c>
      <c r="G24" s="15">
        <v>264917.84</v>
      </c>
      <c r="H24" s="16">
        <f t="shared" si="0"/>
        <v>1631954.87</v>
      </c>
    </row>
    <row r="25" spans="1:8" ht="13.5" thickBot="1">
      <c r="A25" s="17" t="s">
        <v>47</v>
      </c>
      <c r="B25" s="18" t="s">
        <v>48</v>
      </c>
      <c r="C25" s="15">
        <v>228661.53</v>
      </c>
      <c r="D25" s="15">
        <v>653.56</v>
      </c>
      <c r="E25" s="15">
        <v>5284.91</v>
      </c>
      <c r="F25" s="15">
        <v>9989.380000000003</v>
      </c>
      <c r="G25" s="15">
        <v>43304.05</v>
      </c>
      <c r="H25" s="16">
        <f t="shared" si="0"/>
        <v>287893.43</v>
      </c>
    </row>
    <row r="26" spans="1:8" ht="13.5" thickBot="1">
      <c r="A26" s="17" t="s">
        <v>49</v>
      </c>
      <c r="B26" s="18" t="s">
        <v>50</v>
      </c>
      <c r="C26" s="15">
        <v>93299.48</v>
      </c>
      <c r="D26" s="15">
        <v>653.56</v>
      </c>
      <c r="E26" s="15">
        <v>19153.95</v>
      </c>
      <c r="F26" s="15">
        <v>5199.680000000001</v>
      </c>
      <c r="G26" s="15">
        <v>0</v>
      </c>
      <c r="H26" s="16">
        <f t="shared" si="0"/>
        <v>118306.67</v>
      </c>
    </row>
    <row r="27" spans="1:8" ht="13.5" thickBot="1">
      <c r="A27" s="17" t="s">
        <v>51</v>
      </c>
      <c r="B27" s="18" t="s">
        <v>52</v>
      </c>
      <c r="C27" s="15">
        <v>40166.53</v>
      </c>
      <c r="D27" s="15">
        <v>0</v>
      </c>
      <c r="E27" s="15">
        <v>4638.5</v>
      </c>
      <c r="F27" s="15">
        <v>393.4</v>
      </c>
      <c r="G27" s="15">
        <v>0</v>
      </c>
      <c r="H27" s="16">
        <f t="shared" si="0"/>
        <v>45198.43</v>
      </c>
    </row>
    <row r="28" spans="1:8" ht="13.5" thickBot="1">
      <c r="A28" s="17" t="s">
        <v>53</v>
      </c>
      <c r="B28" s="18" t="s">
        <v>54</v>
      </c>
      <c r="C28" s="15">
        <v>4861.23</v>
      </c>
      <c r="D28" s="15">
        <v>0</v>
      </c>
      <c r="E28" s="15">
        <v>423.84</v>
      </c>
      <c r="F28" s="15">
        <v>0</v>
      </c>
      <c r="G28" s="15">
        <v>0</v>
      </c>
      <c r="H28" s="16">
        <f t="shared" si="0"/>
        <v>5285.07</v>
      </c>
    </row>
    <row r="29" spans="1:8" ht="13.5" thickBot="1">
      <c r="A29" s="17" t="s">
        <v>55</v>
      </c>
      <c r="B29" s="18" t="s">
        <v>56</v>
      </c>
      <c r="C29" s="15">
        <v>41472.52</v>
      </c>
      <c r="D29" s="15">
        <v>0</v>
      </c>
      <c r="E29" s="15">
        <v>8527.9</v>
      </c>
      <c r="F29" s="15">
        <v>3339.249999999999</v>
      </c>
      <c r="G29" s="15">
        <v>1295.32</v>
      </c>
      <c r="H29" s="16">
        <f t="shared" si="0"/>
        <v>54634.99</v>
      </c>
    </row>
    <row r="30" spans="1:8" ht="13.5" thickBot="1">
      <c r="A30" s="17" t="s">
        <v>57</v>
      </c>
      <c r="B30" s="18" t="s">
        <v>58</v>
      </c>
      <c r="C30" s="15">
        <v>36742.18</v>
      </c>
      <c r="D30" s="15">
        <v>0</v>
      </c>
      <c r="E30" s="15">
        <v>1288.59</v>
      </c>
      <c r="F30" s="15">
        <v>185.92000000000002</v>
      </c>
      <c r="G30" s="15">
        <v>4248.1</v>
      </c>
      <c r="H30" s="16">
        <f t="shared" si="0"/>
        <v>42464.78999999999</v>
      </c>
    </row>
    <row r="31" spans="1:8" ht="13.5" thickBot="1">
      <c r="A31" s="17" t="s">
        <v>59</v>
      </c>
      <c r="B31" s="18" t="s">
        <v>60</v>
      </c>
      <c r="C31" s="15">
        <v>41987.95</v>
      </c>
      <c r="D31" s="15">
        <v>0</v>
      </c>
      <c r="E31" s="15">
        <v>2020.08</v>
      </c>
      <c r="F31" s="15">
        <v>1035.62</v>
      </c>
      <c r="G31" s="15">
        <v>3114.42</v>
      </c>
      <c r="H31" s="16">
        <f t="shared" si="0"/>
        <v>48158.07</v>
      </c>
    </row>
    <row r="32" spans="1:8" ht="13.5" thickBot="1">
      <c r="A32" s="17" t="s">
        <v>61</v>
      </c>
      <c r="B32" s="18" t="s">
        <v>62</v>
      </c>
      <c r="C32" s="15">
        <v>65461.82</v>
      </c>
      <c r="D32" s="15">
        <v>980.3399999999999</v>
      </c>
      <c r="E32" s="15">
        <v>3601.65</v>
      </c>
      <c r="F32" s="15">
        <v>4140.96</v>
      </c>
      <c r="G32" s="15">
        <v>5425.98</v>
      </c>
      <c r="H32" s="16">
        <f t="shared" si="0"/>
        <v>79610.75</v>
      </c>
    </row>
    <row r="33" spans="1:8" ht="13.5" thickBot="1">
      <c r="A33" s="17" t="s">
        <v>63</v>
      </c>
      <c r="B33" s="18" t="s">
        <v>64</v>
      </c>
      <c r="C33" s="15">
        <v>149441.99</v>
      </c>
      <c r="D33" s="15">
        <v>0</v>
      </c>
      <c r="E33" s="15">
        <v>22315.5</v>
      </c>
      <c r="F33" s="15">
        <v>12874.949999999995</v>
      </c>
      <c r="G33" s="15">
        <v>11189.49</v>
      </c>
      <c r="H33" s="16">
        <f t="shared" si="0"/>
        <v>195821.92999999996</v>
      </c>
    </row>
    <row r="34" spans="1:8" ht="13.5" thickBot="1">
      <c r="A34" s="17" t="s">
        <v>65</v>
      </c>
      <c r="B34" s="18" t="s">
        <v>66</v>
      </c>
      <c r="C34" s="15">
        <v>188028.13</v>
      </c>
      <c r="D34" s="15">
        <v>1633.8999999999999</v>
      </c>
      <c r="E34" s="15">
        <v>21292.81</v>
      </c>
      <c r="F34" s="15">
        <v>24735.83000000002</v>
      </c>
      <c r="G34" s="15">
        <v>23120.53</v>
      </c>
      <c r="H34" s="16">
        <f t="shared" si="0"/>
        <v>258811.2</v>
      </c>
    </row>
    <row r="35" spans="1:8" ht="13.5" thickBot="1">
      <c r="A35" s="17" t="s">
        <v>67</v>
      </c>
      <c r="B35" s="18" t="s">
        <v>68</v>
      </c>
      <c r="C35" s="15">
        <v>38481.26</v>
      </c>
      <c r="D35" s="15">
        <v>0</v>
      </c>
      <c r="E35" s="15">
        <v>4679.08</v>
      </c>
      <c r="F35" s="15">
        <v>1614.57</v>
      </c>
      <c r="G35" s="15">
        <v>0</v>
      </c>
      <c r="H35" s="16">
        <f t="shared" si="0"/>
        <v>44774.91</v>
      </c>
    </row>
    <row r="36" spans="1:8" ht="13.5" thickBot="1">
      <c r="A36" s="17" t="s">
        <v>69</v>
      </c>
      <c r="B36" s="18" t="s">
        <v>70</v>
      </c>
      <c r="C36" s="15">
        <v>93989.08</v>
      </c>
      <c r="D36" s="15">
        <v>653.56</v>
      </c>
      <c r="E36" s="15">
        <v>12181.01</v>
      </c>
      <c r="F36" s="15">
        <v>4563.000000000003</v>
      </c>
      <c r="G36" s="15">
        <v>4491.85</v>
      </c>
      <c r="H36" s="16">
        <f t="shared" si="0"/>
        <v>115878.5</v>
      </c>
    </row>
    <row r="37" spans="1:8" ht="13.5" thickBot="1">
      <c r="A37" s="17" t="s">
        <v>71</v>
      </c>
      <c r="B37" s="18" t="s">
        <v>72</v>
      </c>
      <c r="C37" s="15">
        <v>64385.9</v>
      </c>
      <c r="D37" s="15">
        <v>0</v>
      </c>
      <c r="E37" s="15">
        <v>15657.45</v>
      </c>
      <c r="F37" s="15">
        <v>3068.01</v>
      </c>
      <c r="G37" s="15">
        <v>780.62</v>
      </c>
      <c r="H37" s="16">
        <f t="shared" si="0"/>
        <v>83891.98</v>
      </c>
    </row>
    <row r="38" spans="1:8" ht="13.5" thickBot="1">
      <c r="A38" s="17" t="s">
        <v>73</v>
      </c>
      <c r="B38" s="18" t="s">
        <v>74</v>
      </c>
      <c r="C38" s="15">
        <v>434022.4</v>
      </c>
      <c r="D38" s="15">
        <v>0</v>
      </c>
      <c r="E38" s="15">
        <v>27989.52</v>
      </c>
      <c r="F38" s="15">
        <v>119645.59999999987</v>
      </c>
      <c r="G38" s="15">
        <v>442599.35</v>
      </c>
      <c r="H38" s="16">
        <f t="shared" si="0"/>
        <v>1024256.8699999999</v>
      </c>
    </row>
    <row r="39" spans="1:8" ht="13.5" thickBot="1">
      <c r="A39" s="17" t="s">
        <v>75</v>
      </c>
      <c r="B39" s="18" t="s">
        <v>76</v>
      </c>
      <c r="C39" s="15">
        <v>12789.75</v>
      </c>
      <c r="D39" s="15">
        <v>0</v>
      </c>
      <c r="E39" s="15">
        <v>1883.76</v>
      </c>
      <c r="F39" s="15">
        <v>519.44</v>
      </c>
      <c r="G39" s="15">
        <v>0</v>
      </c>
      <c r="H39" s="16">
        <f t="shared" si="0"/>
        <v>15192.95</v>
      </c>
    </row>
    <row r="40" spans="1:8" ht="13.5" thickBot="1">
      <c r="A40" s="17" t="s">
        <v>77</v>
      </c>
      <c r="B40" s="18" t="s">
        <v>78</v>
      </c>
      <c r="C40" s="15">
        <v>93424.77</v>
      </c>
      <c r="D40" s="15">
        <v>326.78</v>
      </c>
      <c r="E40" s="15">
        <v>5221.86</v>
      </c>
      <c r="F40" s="15">
        <v>5049.9</v>
      </c>
      <c r="G40" s="15">
        <v>24235.44</v>
      </c>
      <c r="H40" s="16">
        <f t="shared" si="0"/>
        <v>128258.75</v>
      </c>
    </row>
    <row r="41" spans="1:8" ht="13.5" thickBot="1">
      <c r="A41" s="17" t="s">
        <v>79</v>
      </c>
      <c r="B41" s="18" t="s">
        <v>80</v>
      </c>
      <c r="C41" s="15">
        <v>188441.14</v>
      </c>
      <c r="D41" s="15">
        <v>980.3399999999999</v>
      </c>
      <c r="E41" s="15">
        <v>28457.44</v>
      </c>
      <c r="F41" s="15">
        <v>4274.07</v>
      </c>
      <c r="G41" s="15">
        <v>4498.78</v>
      </c>
      <c r="H41" s="16">
        <f t="shared" si="0"/>
        <v>226651.77000000002</v>
      </c>
    </row>
    <row r="42" spans="1:8" ht="13.5" thickBot="1">
      <c r="A42" s="17" t="s">
        <v>81</v>
      </c>
      <c r="B42" s="18" t="s">
        <v>82</v>
      </c>
      <c r="C42" s="15">
        <v>87913.68</v>
      </c>
      <c r="D42" s="15">
        <v>0</v>
      </c>
      <c r="E42" s="15">
        <v>6142.93</v>
      </c>
      <c r="F42" s="15">
        <v>5123.680000000001</v>
      </c>
      <c r="G42" s="15">
        <v>9412.79</v>
      </c>
      <c r="H42" s="16">
        <f t="shared" si="0"/>
        <v>108593.07999999999</v>
      </c>
    </row>
    <row r="43" spans="1:8" ht="13.5" thickBot="1">
      <c r="A43" s="17" t="s">
        <v>83</v>
      </c>
      <c r="B43" s="18" t="s">
        <v>84</v>
      </c>
      <c r="C43" s="15">
        <v>62035.41</v>
      </c>
      <c r="D43" s="15">
        <v>0</v>
      </c>
      <c r="E43" s="15">
        <v>8681.16</v>
      </c>
      <c r="F43" s="15">
        <v>1299.8499999999992</v>
      </c>
      <c r="G43" s="15">
        <v>0</v>
      </c>
      <c r="H43" s="16">
        <f t="shared" si="0"/>
        <v>72016.42000000001</v>
      </c>
    </row>
    <row r="44" spans="1:8" ht="13.5" thickBot="1">
      <c r="A44" s="17" t="s">
        <v>85</v>
      </c>
      <c r="B44" s="18" t="s">
        <v>86</v>
      </c>
      <c r="C44" s="15">
        <v>85871.96</v>
      </c>
      <c r="D44" s="15">
        <v>0</v>
      </c>
      <c r="E44" s="15">
        <v>7892.59</v>
      </c>
      <c r="F44" s="15">
        <v>7750.6500000000015</v>
      </c>
      <c r="G44" s="15">
        <v>8609.53</v>
      </c>
      <c r="H44" s="16">
        <f t="shared" si="0"/>
        <v>110124.73000000001</v>
      </c>
    </row>
    <row r="45" spans="1:8" ht="13.5" thickBot="1">
      <c r="A45" s="17" t="s">
        <v>87</v>
      </c>
      <c r="B45" s="18" t="s">
        <v>88</v>
      </c>
      <c r="C45" s="15">
        <v>40176.36</v>
      </c>
      <c r="D45" s="15">
        <v>0</v>
      </c>
      <c r="E45" s="15">
        <v>7488.02</v>
      </c>
      <c r="F45" s="15">
        <v>1381.5699999999997</v>
      </c>
      <c r="G45" s="15">
        <v>0</v>
      </c>
      <c r="H45" s="16">
        <f t="shared" si="0"/>
        <v>49045.950000000004</v>
      </c>
    </row>
    <row r="46" spans="1:8" ht="13.5" thickBot="1">
      <c r="A46" s="17" t="s">
        <v>89</v>
      </c>
      <c r="B46" s="18" t="s">
        <v>90</v>
      </c>
      <c r="C46" s="4">
        <v>25774.35</v>
      </c>
      <c r="D46" s="22">
        <v>0</v>
      </c>
      <c r="E46" s="22">
        <v>843.27</v>
      </c>
      <c r="F46" s="15">
        <v>166.08</v>
      </c>
      <c r="G46" s="15">
        <v>656.58</v>
      </c>
      <c r="H46" s="16">
        <f t="shared" si="0"/>
        <v>27440.280000000002</v>
      </c>
    </row>
    <row r="47" spans="1:8" ht="13.5" thickBot="1">
      <c r="A47" s="17" t="s">
        <v>91</v>
      </c>
      <c r="B47" s="18" t="s">
        <v>92</v>
      </c>
      <c r="C47" s="15">
        <v>8405.07</v>
      </c>
      <c r="D47" s="22">
        <v>0</v>
      </c>
      <c r="E47" s="15">
        <v>976.26</v>
      </c>
      <c r="F47" s="15">
        <v>53.290000000000006</v>
      </c>
      <c r="G47" s="15">
        <v>0</v>
      </c>
      <c r="H47" s="16">
        <f t="shared" si="0"/>
        <v>9434.62</v>
      </c>
    </row>
    <row r="48" spans="1:8" ht="13.5" thickBot="1">
      <c r="A48" s="17" t="s">
        <v>93</v>
      </c>
      <c r="B48" s="18" t="s">
        <v>94</v>
      </c>
      <c r="C48" s="15">
        <v>0</v>
      </c>
      <c r="D48" s="15">
        <v>0</v>
      </c>
      <c r="E48" s="15">
        <v>0</v>
      </c>
      <c r="F48" s="15">
        <v>0</v>
      </c>
      <c r="G48" s="53">
        <v>0</v>
      </c>
      <c r="H48" s="16">
        <f t="shared" si="0"/>
        <v>0</v>
      </c>
    </row>
    <row r="49" spans="1:8" ht="13.5" thickBot="1">
      <c r="A49" s="17" t="s">
        <v>95</v>
      </c>
      <c r="B49" s="18" t="s">
        <v>96</v>
      </c>
      <c r="C49" s="15">
        <v>19086.76</v>
      </c>
      <c r="D49" s="15">
        <v>0</v>
      </c>
      <c r="E49" s="15">
        <v>1910.87</v>
      </c>
      <c r="F49" s="15">
        <v>217.31</v>
      </c>
      <c r="G49" s="15">
        <v>0</v>
      </c>
      <c r="H49" s="16">
        <f t="shared" si="0"/>
        <v>21214.94</v>
      </c>
    </row>
    <row r="50" spans="1:8" ht="13.5" thickBot="1">
      <c r="A50" s="17" t="s">
        <v>97</v>
      </c>
      <c r="B50" s="18" t="s">
        <v>98</v>
      </c>
      <c r="C50" s="15">
        <v>7685.48</v>
      </c>
      <c r="D50" s="15">
        <v>0</v>
      </c>
      <c r="E50" s="15">
        <v>1506.84</v>
      </c>
      <c r="F50" s="15">
        <v>136.92000000000002</v>
      </c>
      <c r="G50" s="15">
        <v>0</v>
      </c>
      <c r="H50" s="16">
        <f t="shared" si="0"/>
        <v>9329.24</v>
      </c>
    </row>
    <row r="51" spans="1:8" ht="13.5" thickBot="1">
      <c r="A51" s="17" t="s">
        <v>99</v>
      </c>
      <c r="B51" s="18" t="s">
        <v>100</v>
      </c>
      <c r="C51" s="4">
        <v>301998.27</v>
      </c>
      <c r="D51" s="22">
        <v>1960.6799999999998</v>
      </c>
      <c r="E51" s="22">
        <v>18025.35</v>
      </c>
      <c r="F51" s="15">
        <v>66210.45999999988</v>
      </c>
      <c r="G51" s="15">
        <v>137000.6</v>
      </c>
      <c r="H51" s="16">
        <f t="shared" si="0"/>
        <v>525195.3599999999</v>
      </c>
    </row>
    <row r="52" spans="1:8" ht="13.5" thickBot="1">
      <c r="A52" s="17" t="s">
        <v>101</v>
      </c>
      <c r="B52" s="18" t="s">
        <v>102</v>
      </c>
      <c r="C52" s="22">
        <v>279616.59</v>
      </c>
      <c r="D52" s="22">
        <v>326.78</v>
      </c>
      <c r="E52" s="22">
        <v>26165.92</v>
      </c>
      <c r="F52" s="15">
        <v>13559.470000000001</v>
      </c>
      <c r="G52" s="15">
        <v>20921.95</v>
      </c>
      <c r="H52" s="16">
        <f t="shared" si="0"/>
        <v>340590.71</v>
      </c>
    </row>
    <row r="53" spans="1:8" ht="13.5" thickBot="1">
      <c r="A53" s="17" t="s">
        <v>103</v>
      </c>
      <c r="B53" s="18" t="s">
        <v>104</v>
      </c>
      <c r="C53" s="22">
        <v>372880.2</v>
      </c>
      <c r="D53" s="22">
        <v>980.3399999999999</v>
      </c>
      <c r="E53" s="4">
        <v>30879.52</v>
      </c>
      <c r="F53" s="2">
        <v>65928.69999999992</v>
      </c>
      <c r="G53" s="15">
        <v>163307.72</v>
      </c>
      <c r="H53" s="16">
        <f t="shared" si="0"/>
        <v>633976.48</v>
      </c>
    </row>
    <row r="54" spans="1:8" ht="13.5" thickBot="1">
      <c r="A54" s="17" t="s">
        <v>105</v>
      </c>
      <c r="B54" s="18" t="s">
        <v>106</v>
      </c>
      <c r="C54" s="15">
        <v>9884.32</v>
      </c>
      <c r="D54" s="15">
        <v>0</v>
      </c>
      <c r="E54" s="15">
        <v>405.58</v>
      </c>
      <c r="F54" s="15">
        <v>165.63000000000002</v>
      </c>
      <c r="G54" s="15">
        <v>0</v>
      </c>
      <c r="H54" s="16">
        <f t="shared" si="0"/>
        <v>10455.529999999999</v>
      </c>
    </row>
    <row r="55" spans="1:8" ht="13.5" thickBot="1">
      <c r="A55" s="17" t="s">
        <v>107</v>
      </c>
      <c r="B55" s="18" t="s">
        <v>108</v>
      </c>
      <c r="C55" s="2">
        <v>219381.32</v>
      </c>
      <c r="D55" s="2">
        <v>653.56</v>
      </c>
      <c r="E55" s="15">
        <v>12882.45</v>
      </c>
      <c r="F55" s="2">
        <v>25956.15000000003</v>
      </c>
      <c r="G55" s="53">
        <v>88732.5</v>
      </c>
      <c r="H55" s="16">
        <f t="shared" si="0"/>
        <v>347605.98000000004</v>
      </c>
    </row>
    <row r="56" spans="1:8" ht="13.5" thickBot="1">
      <c r="A56" s="17" t="s">
        <v>109</v>
      </c>
      <c r="B56" s="18" t="s">
        <v>110</v>
      </c>
      <c r="C56" s="15">
        <v>126590.42</v>
      </c>
      <c r="D56" s="15">
        <v>653.56</v>
      </c>
      <c r="E56" s="15">
        <v>4828.84</v>
      </c>
      <c r="F56" s="15">
        <v>45951.329999999936</v>
      </c>
      <c r="G56" s="15">
        <v>95959.86</v>
      </c>
      <c r="H56" s="16">
        <f t="shared" si="0"/>
        <v>273984.00999999995</v>
      </c>
    </row>
    <row r="57" spans="1:8" ht="13.5" thickBot="1">
      <c r="A57" s="17" t="s">
        <v>111</v>
      </c>
      <c r="B57" s="18" t="s">
        <v>112</v>
      </c>
      <c r="C57" s="15">
        <v>1306.57</v>
      </c>
      <c r="D57" s="15">
        <v>0</v>
      </c>
      <c r="E57" s="15">
        <v>0</v>
      </c>
      <c r="F57" s="15">
        <v>0</v>
      </c>
      <c r="G57" s="15">
        <v>1157.82</v>
      </c>
      <c r="H57" s="16">
        <f t="shared" si="0"/>
        <v>2464.39</v>
      </c>
    </row>
    <row r="58" spans="1:8" ht="13.5" thickBot="1">
      <c r="A58" s="17" t="s">
        <v>113</v>
      </c>
      <c r="B58" s="18" t="s">
        <v>114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6">
        <f t="shared" si="0"/>
        <v>0</v>
      </c>
    </row>
    <row r="59" spans="1:8" ht="13.5" thickBot="1">
      <c r="A59" s="17" t="s">
        <v>115</v>
      </c>
      <c r="B59" s="18" t="s">
        <v>116</v>
      </c>
      <c r="C59" s="15">
        <v>46884.62</v>
      </c>
      <c r="D59" s="15">
        <v>0</v>
      </c>
      <c r="E59" s="15">
        <v>3009.01</v>
      </c>
      <c r="F59" s="15">
        <v>1263.2100000000003</v>
      </c>
      <c r="G59" s="2">
        <v>0</v>
      </c>
      <c r="H59" s="16">
        <f t="shared" si="0"/>
        <v>51156.840000000004</v>
      </c>
    </row>
    <row r="60" spans="1:8" ht="13.5" thickBot="1">
      <c r="A60" s="23" t="s">
        <v>117</v>
      </c>
      <c r="B60" s="24" t="s">
        <v>118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6">
        <f t="shared" si="0"/>
        <v>0</v>
      </c>
    </row>
    <row r="61" spans="1:8" ht="13.5" thickBot="1">
      <c r="A61" s="25" t="s">
        <v>119</v>
      </c>
      <c r="B61" s="26" t="s">
        <v>120</v>
      </c>
      <c r="C61" s="15">
        <v>27617.16</v>
      </c>
      <c r="D61" s="15">
        <v>0</v>
      </c>
      <c r="E61" s="15">
        <v>4877.92</v>
      </c>
      <c r="F61" s="15">
        <v>2809.55</v>
      </c>
      <c r="G61" s="2">
        <v>2256.32</v>
      </c>
      <c r="H61" s="16">
        <f t="shared" si="0"/>
        <v>37560.950000000004</v>
      </c>
    </row>
    <row r="62" spans="1:8" ht="13.5" thickBot="1">
      <c r="A62" s="25" t="s">
        <v>121</v>
      </c>
      <c r="B62" s="26" t="s">
        <v>122</v>
      </c>
      <c r="C62" s="15">
        <v>7565</v>
      </c>
      <c r="D62" s="15">
        <v>0</v>
      </c>
      <c r="E62" s="15">
        <v>1554.11</v>
      </c>
      <c r="F62" s="15">
        <v>94.44</v>
      </c>
      <c r="G62" s="15">
        <v>0</v>
      </c>
      <c r="H62" s="16">
        <f t="shared" si="0"/>
        <v>9213.550000000001</v>
      </c>
    </row>
    <row r="63" spans="1:8" ht="13.5" thickBot="1">
      <c r="A63" s="25" t="s">
        <v>123</v>
      </c>
      <c r="B63" s="26" t="s">
        <v>124</v>
      </c>
      <c r="C63" s="15">
        <v>13527.39</v>
      </c>
      <c r="D63" s="15">
        <v>326.78</v>
      </c>
      <c r="E63" s="15">
        <v>2745.21</v>
      </c>
      <c r="F63" s="15">
        <v>851.34</v>
      </c>
      <c r="G63" s="15">
        <v>305.97</v>
      </c>
      <c r="H63" s="16">
        <f t="shared" si="0"/>
        <v>17756.690000000002</v>
      </c>
    </row>
    <row r="64" spans="1:8" ht="13.5" thickBot="1">
      <c r="A64" s="25" t="s">
        <v>125</v>
      </c>
      <c r="B64" s="26" t="s">
        <v>126</v>
      </c>
      <c r="C64" s="15">
        <v>50315.19</v>
      </c>
      <c r="D64" s="15">
        <v>0</v>
      </c>
      <c r="E64" s="15">
        <v>9869.25</v>
      </c>
      <c r="F64" s="15">
        <v>1144.56</v>
      </c>
      <c r="G64" s="15">
        <v>0</v>
      </c>
      <c r="H64" s="16">
        <f t="shared" si="0"/>
        <v>61329</v>
      </c>
    </row>
    <row r="65" spans="1:8" ht="13.5" thickBot="1">
      <c r="A65" s="25" t="s">
        <v>127</v>
      </c>
      <c r="B65" s="26" t="s">
        <v>128</v>
      </c>
      <c r="C65" s="15">
        <v>40958.74</v>
      </c>
      <c r="D65" s="15">
        <v>0</v>
      </c>
      <c r="E65" s="15">
        <v>64.16</v>
      </c>
      <c r="F65" s="15">
        <v>0</v>
      </c>
      <c r="G65" s="15">
        <v>1866.3</v>
      </c>
      <c r="H65" s="16">
        <f t="shared" si="0"/>
        <v>42889.200000000004</v>
      </c>
    </row>
    <row r="66" spans="1:8" ht="13.5" thickBot="1">
      <c r="A66" s="27" t="s">
        <v>129</v>
      </c>
      <c r="B66" s="28" t="s">
        <v>130</v>
      </c>
      <c r="C66" s="4">
        <v>13758.98</v>
      </c>
      <c r="D66" s="5">
        <v>0</v>
      </c>
      <c r="E66" s="4">
        <v>3900.54</v>
      </c>
      <c r="F66" s="2">
        <v>84.6</v>
      </c>
      <c r="G66" s="53">
        <v>0</v>
      </c>
      <c r="H66" s="16">
        <f t="shared" si="0"/>
        <v>17744.12</v>
      </c>
    </row>
    <row r="67" spans="1:8" ht="13.5" thickBot="1">
      <c r="A67" s="27" t="s">
        <v>131</v>
      </c>
      <c r="B67" s="30" t="s">
        <v>132</v>
      </c>
      <c r="C67" s="15">
        <v>21148.32</v>
      </c>
      <c r="D67" s="15">
        <v>0</v>
      </c>
      <c r="E67" s="15">
        <v>926.62</v>
      </c>
      <c r="F67" s="15">
        <v>441.02</v>
      </c>
      <c r="G67" s="15">
        <v>665.22</v>
      </c>
      <c r="H67" s="16">
        <f t="shared" si="0"/>
        <v>23181.18</v>
      </c>
    </row>
    <row r="68" spans="1:8" ht="13.5" thickBot="1">
      <c r="A68" s="25" t="s">
        <v>133</v>
      </c>
      <c r="B68" s="26" t="s">
        <v>134</v>
      </c>
      <c r="C68" s="15">
        <v>23244.02</v>
      </c>
      <c r="D68" s="15">
        <v>0</v>
      </c>
      <c r="E68" s="15">
        <v>1757.18</v>
      </c>
      <c r="F68" s="15">
        <v>77.27</v>
      </c>
      <c r="G68" s="15">
        <v>2318.49</v>
      </c>
      <c r="H68" s="16">
        <f aca="true" t="shared" si="1" ref="H68:H84">C68+D68+E68+F68+G68</f>
        <v>27396.96</v>
      </c>
    </row>
    <row r="69" spans="1:8" ht="13.5" thickBot="1">
      <c r="A69" s="25" t="s">
        <v>135</v>
      </c>
      <c r="B69" s="26" t="s">
        <v>136</v>
      </c>
      <c r="C69" s="2">
        <v>43056.99</v>
      </c>
      <c r="D69" s="2">
        <v>0</v>
      </c>
      <c r="E69" s="2">
        <v>473.51</v>
      </c>
      <c r="F69" s="2">
        <v>443.13</v>
      </c>
      <c r="G69" s="15">
        <v>1399.56</v>
      </c>
      <c r="H69" s="16">
        <f t="shared" si="1"/>
        <v>45373.189999999995</v>
      </c>
    </row>
    <row r="70" spans="1:8" ht="13.5" thickBot="1">
      <c r="A70" s="25" t="s">
        <v>137</v>
      </c>
      <c r="B70" s="26" t="s">
        <v>138</v>
      </c>
      <c r="C70" s="15">
        <v>58127.8</v>
      </c>
      <c r="D70" s="15">
        <v>0</v>
      </c>
      <c r="E70" s="15">
        <v>1971.75</v>
      </c>
      <c r="F70" s="15">
        <v>4883.230000000002</v>
      </c>
      <c r="G70" s="15">
        <v>6452.6</v>
      </c>
      <c r="H70" s="16">
        <f t="shared" si="1"/>
        <v>71435.38</v>
      </c>
    </row>
    <row r="71" spans="1:8" ht="13.5" thickBot="1">
      <c r="A71" s="25" t="s">
        <v>139</v>
      </c>
      <c r="B71" s="26" t="s">
        <v>140</v>
      </c>
      <c r="C71" s="15">
        <v>5201.15</v>
      </c>
      <c r="D71" s="15">
        <v>0</v>
      </c>
      <c r="E71" s="15">
        <v>1064.62</v>
      </c>
      <c r="F71" s="15">
        <v>4532.89</v>
      </c>
      <c r="G71" s="15">
        <v>0</v>
      </c>
      <c r="H71" s="16">
        <f t="shared" si="1"/>
        <v>10798.66</v>
      </c>
    </row>
    <row r="72" spans="1:8" ht="13.5" thickBot="1">
      <c r="A72" s="25" t="s">
        <v>141</v>
      </c>
      <c r="B72" s="26" t="s">
        <v>142</v>
      </c>
      <c r="C72" s="15">
        <v>31436.64</v>
      </c>
      <c r="D72" s="2">
        <v>0</v>
      </c>
      <c r="E72" s="15">
        <v>4927.71</v>
      </c>
      <c r="F72" s="2">
        <v>690.2</v>
      </c>
      <c r="G72" s="53">
        <v>653.52</v>
      </c>
      <c r="H72" s="16">
        <f t="shared" si="1"/>
        <v>37708.06999999999</v>
      </c>
    </row>
    <row r="73" spans="1:8" ht="13.5" thickBot="1">
      <c r="A73" s="31" t="s">
        <v>143</v>
      </c>
      <c r="B73" s="32" t="s">
        <v>144</v>
      </c>
      <c r="C73" s="33">
        <v>27174.08</v>
      </c>
      <c r="D73" s="15">
        <v>0</v>
      </c>
      <c r="E73" s="15">
        <v>3486.25</v>
      </c>
      <c r="F73" s="15">
        <v>179.94</v>
      </c>
      <c r="G73" s="15">
        <v>0</v>
      </c>
      <c r="H73" s="16">
        <f t="shared" si="1"/>
        <v>30840.27</v>
      </c>
    </row>
    <row r="74" spans="1:8" ht="13.5" thickBot="1">
      <c r="A74" s="31" t="s">
        <v>145</v>
      </c>
      <c r="B74" s="30" t="s">
        <v>146</v>
      </c>
      <c r="C74" s="15">
        <v>33593.28</v>
      </c>
      <c r="D74" s="15">
        <v>0</v>
      </c>
      <c r="E74" s="15">
        <v>6427.38</v>
      </c>
      <c r="F74" s="15">
        <v>548.4200000000001</v>
      </c>
      <c r="G74" s="15">
        <v>0</v>
      </c>
      <c r="H74" s="16">
        <f t="shared" si="1"/>
        <v>40569.079999999994</v>
      </c>
    </row>
    <row r="75" spans="1:8" ht="13.5" thickBot="1">
      <c r="A75" s="34" t="s">
        <v>147</v>
      </c>
      <c r="B75" s="35" t="s">
        <v>148</v>
      </c>
      <c r="C75" s="15">
        <v>203867.56</v>
      </c>
      <c r="D75" s="15">
        <v>653.56</v>
      </c>
      <c r="E75" s="15">
        <v>30544.94</v>
      </c>
      <c r="F75" s="15">
        <v>7386.36</v>
      </c>
      <c r="G75" s="2">
        <v>8549.85</v>
      </c>
      <c r="H75" s="16">
        <f t="shared" si="1"/>
        <v>251002.27</v>
      </c>
    </row>
    <row r="76" spans="1:8" ht="13.5" thickBot="1">
      <c r="A76" s="36" t="s">
        <v>149</v>
      </c>
      <c r="B76" s="37" t="s">
        <v>150</v>
      </c>
      <c r="C76" s="15">
        <v>21710.22</v>
      </c>
      <c r="D76" s="15">
        <v>0</v>
      </c>
      <c r="E76" s="15">
        <v>5797.5</v>
      </c>
      <c r="F76" s="15">
        <v>997.69</v>
      </c>
      <c r="G76" s="15">
        <v>0</v>
      </c>
      <c r="H76" s="16">
        <f t="shared" si="1"/>
        <v>28505.41</v>
      </c>
    </row>
    <row r="77" spans="1:13" s="52" customFormat="1" ht="13.5" thickBot="1">
      <c r="A77" s="34" t="s">
        <v>151</v>
      </c>
      <c r="B77" s="26" t="s">
        <v>152</v>
      </c>
      <c r="C77" s="51">
        <v>0</v>
      </c>
      <c r="D77" s="52">
        <v>0</v>
      </c>
      <c r="E77" s="2">
        <v>0</v>
      </c>
      <c r="F77" s="2">
        <v>0</v>
      </c>
      <c r="G77" s="53">
        <v>0</v>
      </c>
      <c r="H77" s="16">
        <f t="shared" si="1"/>
        <v>0</v>
      </c>
      <c r="M77" s="5"/>
    </row>
    <row r="78" spans="1:8" ht="13.5" thickBot="1">
      <c r="A78" s="38" t="s">
        <v>153</v>
      </c>
      <c r="B78" s="28" t="s">
        <v>154</v>
      </c>
      <c r="C78" s="15">
        <v>44337.34</v>
      </c>
      <c r="D78" s="15">
        <v>0</v>
      </c>
      <c r="E78" s="15">
        <v>9146.36</v>
      </c>
      <c r="F78" s="15">
        <v>1108.6999999999998</v>
      </c>
      <c r="G78" s="15">
        <v>2457.27</v>
      </c>
      <c r="H78" s="16">
        <f t="shared" si="1"/>
        <v>57049.66999999999</v>
      </c>
    </row>
    <row r="79" spans="1:8" ht="13.5" thickBot="1">
      <c r="A79" s="38" t="s">
        <v>155</v>
      </c>
      <c r="B79" s="39" t="s">
        <v>156</v>
      </c>
      <c r="C79" s="15">
        <v>12085.4</v>
      </c>
      <c r="D79" s="15">
        <v>0</v>
      </c>
      <c r="E79" s="15">
        <v>558.5</v>
      </c>
      <c r="F79" s="15">
        <v>22.169999999999998</v>
      </c>
      <c r="G79" s="2">
        <v>2045.13</v>
      </c>
      <c r="H79" s="16">
        <f t="shared" si="1"/>
        <v>14711.2</v>
      </c>
    </row>
    <row r="80" spans="1:8" ht="13.5" thickBot="1">
      <c r="A80" s="38" t="s">
        <v>157</v>
      </c>
      <c r="B80" s="40" t="s">
        <v>158</v>
      </c>
      <c r="C80" s="15">
        <v>12500.15</v>
      </c>
      <c r="D80" s="15">
        <v>0</v>
      </c>
      <c r="E80" s="15">
        <v>2020.88</v>
      </c>
      <c r="F80" s="15">
        <v>828.2600000000001</v>
      </c>
      <c r="G80" s="15">
        <v>3320.78</v>
      </c>
      <c r="H80" s="16">
        <f t="shared" si="1"/>
        <v>18670.07</v>
      </c>
    </row>
    <row r="81" spans="1:8" ht="13.5" thickBot="1">
      <c r="A81" s="41" t="s">
        <v>159</v>
      </c>
      <c r="B81" s="42" t="s">
        <v>160</v>
      </c>
      <c r="C81" s="2">
        <v>19310.75</v>
      </c>
      <c r="D81" s="2">
        <v>326.78</v>
      </c>
      <c r="E81" s="2">
        <v>3716.2</v>
      </c>
      <c r="F81" s="2">
        <v>1589.5</v>
      </c>
      <c r="G81" s="15">
        <v>0</v>
      </c>
      <c r="H81" s="16">
        <f t="shared" si="1"/>
        <v>24943.23</v>
      </c>
    </row>
    <row r="82" spans="1:8" ht="13.5" thickBot="1">
      <c r="A82" s="41" t="s">
        <v>161</v>
      </c>
      <c r="B82" s="43" t="s">
        <v>162</v>
      </c>
      <c r="C82" s="15">
        <v>4285.39</v>
      </c>
      <c r="D82" s="15">
        <v>0</v>
      </c>
      <c r="E82" s="15">
        <v>381.16</v>
      </c>
      <c r="F82" s="15">
        <v>18.96</v>
      </c>
      <c r="G82" s="15">
        <v>0</v>
      </c>
      <c r="H82" s="16">
        <f t="shared" si="1"/>
        <v>4685.51</v>
      </c>
    </row>
    <row r="83" spans="1:8" ht="13.5" thickBot="1">
      <c r="A83" s="41" t="s">
        <v>163</v>
      </c>
      <c r="B83" s="44" t="s">
        <v>164</v>
      </c>
      <c r="C83" s="45">
        <v>1609.57</v>
      </c>
      <c r="D83" s="45">
        <v>326.78</v>
      </c>
      <c r="E83" s="45">
        <v>400.46</v>
      </c>
      <c r="F83" s="45">
        <v>33.27</v>
      </c>
      <c r="G83" s="2">
        <v>0</v>
      </c>
      <c r="H83" s="54">
        <f t="shared" si="1"/>
        <v>2370.08</v>
      </c>
    </row>
    <row r="84" spans="1:8" ht="13.5" thickBot="1">
      <c r="A84" s="46"/>
      <c r="B84" s="46" t="s">
        <v>165</v>
      </c>
      <c r="C84" s="55">
        <v>7146046.39</v>
      </c>
      <c r="D84" s="47">
        <v>21894.26</v>
      </c>
      <c r="E84" s="47">
        <f>SUM(E4:E83)</f>
        <v>593079.9999999999</v>
      </c>
      <c r="F84" s="47">
        <v>749291.21</v>
      </c>
      <c r="G84" s="47">
        <v>1663455.36</v>
      </c>
      <c r="H84" s="56">
        <f t="shared" si="1"/>
        <v>10173767.219999999</v>
      </c>
    </row>
    <row r="86" ht="12.75">
      <c r="H86" s="4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43">
      <selection activeCell="D87" sqref="D87"/>
    </sheetView>
  </sheetViews>
  <sheetFormatPr defaultColWidth="9.140625" defaultRowHeight="12.75"/>
  <cols>
    <col min="1" max="1" width="4.7109375" style="1" customWidth="1"/>
    <col min="2" max="2" width="23.00390625" style="1" customWidth="1"/>
    <col min="3" max="3" width="14.140625" style="2" customWidth="1"/>
    <col min="4" max="4" width="14.7109375" style="2" customWidth="1"/>
    <col min="5" max="5" width="12.8515625" style="2" customWidth="1"/>
    <col min="6" max="6" width="14.140625" style="2" customWidth="1"/>
    <col min="7" max="7" width="13.7109375" style="2" customWidth="1"/>
    <col min="8" max="8" width="15.7109375" style="3" customWidth="1"/>
    <col min="9" max="9" width="12.7109375" style="5" customWidth="1"/>
    <col min="10" max="16384" width="9.140625" style="5" customWidth="1"/>
  </cols>
  <sheetData>
    <row r="1" spans="1:7" ht="13.5" thickBot="1">
      <c r="A1" s="1" t="s">
        <v>0</v>
      </c>
      <c r="D1" s="3" t="s">
        <v>184</v>
      </c>
      <c r="E1" s="3"/>
      <c r="F1" s="3"/>
      <c r="G1" s="3"/>
    </row>
    <row r="2" spans="1:8" ht="13.5" thickBot="1">
      <c r="A2" s="6" t="s">
        <v>1</v>
      </c>
      <c r="B2" s="7" t="s">
        <v>2</v>
      </c>
      <c r="C2" s="72"/>
      <c r="D2" s="72"/>
      <c r="E2" s="72"/>
      <c r="F2" s="73"/>
      <c r="G2" s="73"/>
      <c r="H2" s="74"/>
    </row>
    <row r="3" spans="1:8" s="12" customFormat="1" ht="48.75" customHeight="1" thickBot="1">
      <c r="A3" s="8"/>
      <c r="B3" s="9"/>
      <c r="C3" s="49" t="s">
        <v>185</v>
      </c>
      <c r="D3" s="50" t="s">
        <v>186</v>
      </c>
      <c r="E3" s="50" t="s">
        <v>182</v>
      </c>
      <c r="F3" s="49" t="s">
        <v>187</v>
      </c>
      <c r="G3" s="49" t="s">
        <v>188</v>
      </c>
      <c r="H3" s="10" t="s">
        <v>189</v>
      </c>
    </row>
    <row r="4" spans="1:8" ht="13.5" thickBot="1">
      <c r="A4" s="13" t="s">
        <v>5</v>
      </c>
      <c r="B4" s="14" t="s">
        <v>6</v>
      </c>
      <c r="C4" s="48">
        <v>16769.08</v>
      </c>
      <c r="D4" s="48">
        <v>0</v>
      </c>
      <c r="E4" s="48">
        <v>0</v>
      </c>
      <c r="F4" s="48">
        <v>965.04</v>
      </c>
      <c r="G4" s="48">
        <v>1820.13</v>
      </c>
      <c r="H4" s="16">
        <f aca="true" t="shared" si="0" ref="H4:H67">C4+D4+E4+F4+G4</f>
        <v>19554.250000000004</v>
      </c>
    </row>
    <row r="5" spans="1:8" ht="13.5" thickBot="1">
      <c r="A5" s="17" t="s">
        <v>7</v>
      </c>
      <c r="B5" s="18" t="s">
        <v>8</v>
      </c>
      <c r="C5" s="15">
        <v>6120.05</v>
      </c>
      <c r="D5" s="15">
        <v>0</v>
      </c>
      <c r="E5" s="48">
        <v>0</v>
      </c>
      <c r="F5" s="15">
        <v>303.58000000000004</v>
      </c>
      <c r="G5" s="15">
        <v>2398.63</v>
      </c>
      <c r="H5" s="16">
        <f t="shared" si="0"/>
        <v>8822.26</v>
      </c>
    </row>
    <row r="6" spans="1:8" ht="13.5" thickBot="1">
      <c r="A6" s="17" t="s">
        <v>9</v>
      </c>
      <c r="B6" s="18" t="s">
        <v>10</v>
      </c>
      <c r="C6" s="15">
        <v>28713.28</v>
      </c>
      <c r="D6" s="15">
        <v>326.78</v>
      </c>
      <c r="E6" s="48">
        <v>0</v>
      </c>
      <c r="F6" s="15">
        <v>1394.8900000000003</v>
      </c>
      <c r="G6" s="15">
        <v>3096.21</v>
      </c>
      <c r="H6" s="16">
        <f t="shared" si="0"/>
        <v>33531.159999999996</v>
      </c>
    </row>
    <row r="7" spans="1:8" ht="13.5" thickBot="1">
      <c r="A7" s="17" t="s">
        <v>11</v>
      </c>
      <c r="B7" s="18" t="s">
        <v>12</v>
      </c>
      <c r="C7" s="15">
        <v>26292.38</v>
      </c>
      <c r="D7" s="15">
        <v>0</v>
      </c>
      <c r="E7" s="48">
        <v>0</v>
      </c>
      <c r="F7" s="15">
        <v>3237.3999999999996</v>
      </c>
      <c r="G7" s="15">
        <v>0</v>
      </c>
      <c r="H7" s="16">
        <f t="shared" si="0"/>
        <v>29529.78</v>
      </c>
    </row>
    <row r="8" spans="1:8" ht="13.5" thickBot="1">
      <c r="A8" s="17" t="s">
        <v>13</v>
      </c>
      <c r="B8" s="18" t="s">
        <v>14</v>
      </c>
      <c r="C8" s="15">
        <v>379377.91</v>
      </c>
      <c r="D8" s="15">
        <v>2941.02</v>
      </c>
      <c r="E8" s="48">
        <v>0</v>
      </c>
      <c r="F8" s="15">
        <v>30021.71000000008</v>
      </c>
      <c r="G8" s="15">
        <v>32362.42</v>
      </c>
      <c r="H8" s="16">
        <f t="shared" si="0"/>
        <v>444703.06000000006</v>
      </c>
    </row>
    <row r="9" spans="1:8" ht="13.5" thickBot="1">
      <c r="A9" s="17" t="s">
        <v>15</v>
      </c>
      <c r="B9" s="18" t="s">
        <v>16</v>
      </c>
      <c r="C9" s="15">
        <v>10931.06</v>
      </c>
      <c r="D9" s="15">
        <v>326.78</v>
      </c>
      <c r="E9" s="48">
        <v>0</v>
      </c>
      <c r="F9" s="15">
        <v>4951.12</v>
      </c>
      <c r="G9" s="15">
        <v>3394.67</v>
      </c>
      <c r="H9" s="16">
        <f t="shared" si="0"/>
        <v>19603.629999999997</v>
      </c>
    </row>
    <row r="10" spans="1:8" ht="13.5" thickBot="1">
      <c r="A10" s="17" t="s">
        <v>17</v>
      </c>
      <c r="B10" s="18" t="s">
        <v>18</v>
      </c>
      <c r="C10" s="15">
        <v>26779.58</v>
      </c>
      <c r="D10" s="15">
        <v>0</v>
      </c>
      <c r="E10" s="48">
        <v>0</v>
      </c>
      <c r="F10" s="15">
        <v>948.8599999999998</v>
      </c>
      <c r="G10" s="15">
        <v>0</v>
      </c>
      <c r="H10" s="16">
        <f t="shared" si="0"/>
        <v>27728.440000000002</v>
      </c>
    </row>
    <row r="11" spans="1:8" ht="13.5" thickBot="1">
      <c r="A11" s="17" t="s">
        <v>19</v>
      </c>
      <c r="B11" s="18" t="s">
        <v>20</v>
      </c>
      <c r="C11" s="15">
        <v>33738.6</v>
      </c>
      <c r="D11" s="15">
        <v>0</v>
      </c>
      <c r="E11" s="48">
        <v>0</v>
      </c>
      <c r="F11" s="15">
        <v>764.41</v>
      </c>
      <c r="G11" s="15">
        <v>0</v>
      </c>
      <c r="H11" s="16">
        <f t="shared" si="0"/>
        <v>34503.01</v>
      </c>
    </row>
    <row r="12" spans="1:8" ht="13.5" thickBot="1">
      <c r="A12" s="17" t="s">
        <v>21</v>
      </c>
      <c r="B12" s="18" t="s">
        <v>22</v>
      </c>
      <c r="C12" s="15">
        <v>42397.07</v>
      </c>
      <c r="D12" s="15">
        <v>326.78</v>
      </c>
      <c r="E12" s="48">
        <v>0</v>
      </c>
      <c r="F12" s="15">
        <v>1853.49</v>
      </c>
      <c r="G12" s="15">
        <v>0</v>
      </c>
      <c r="H12" s="16">
        <f t="shared" si="0"/>
        <v>44577.34</v>
      </c>
    </row>
    <row r="13" spans="1:8" ht="13.5" thickBot="1">
      <c r="A13" s="17" t="s">
        <v>23</v>
      </c>
      <c r="B13" s="18" t="s">
        <v>24</v>
      </c>
      <c r="C13" s="15">
        <v>30469.12</v>
      </c>
      <c r="D13" s="15">
        <v>0</v>
      </c>
      <c r="E13" s="48">
        <v>0</v>
      </c>
      <c r="F13" s="15">
        <v>1262.2399999999998</v>
      </c>
      <c r="G13" s="15">
        <v>0</v>
      </c>
      <c r="H13" s="16">
        <f t="shared" si="0"/>
        <v>31731.36</v>
      </c>
    </row>
    <row r="14" spans="1:8" ht="13.5" thickBot="1">
      <c r="A14" s="17" t="s">
        <v>25</v>
      </c>
      <c r="B14" s="18" t="s">
        <v>26</v>
      </c>
      <c r="C14" s="15">
        <v>186028.86</v>
      </c>
      <c r="D14" s="15">
        <v>326.78</v>
      </c>
      <c r="E14" s="48">
        <v>0</v>
      </c>
      <c r="F14" s="15">
        <v>28687.23000000002</v>
      </c>
      <c r="G14" s="15">
        <f>69688.53+14853.26</f>
        <v>84541.79</v>
      </c>
      <c r="H14" s="16">
        <f t="shared" si="0"/>
        <v>299584.66</v>
      </c>
    </row>
    <row r="15" spans="1:8" ht="13.5" thickBot="1">
      <c r="A15" s="17" t="s">
        <v>27</v>
      </c>
      <c r="B15" s="18" t="s">
        <v>28</v>
      </c>
      <c r="C15" s="15">
        <v>59633.2</v>
      </c>
      <c r="D15" s="15">
        <v>0</v>
      </c>
      <c r="E15" s="48">
        <v>0</v>
      </c>
      <c r="F15" s="15">
        <v>1459.3399999999997</v>
      </c>
      <c r="G15" s="15">
        <v>0</v>
      </c>
      <c r="H15" s="16">
        <f t="shared" si="0"/>
        <v>61092.53999999999</v>
      </c>
    </row>
    <row r="16" spans="1:8" ht="13.5" thickBot="1">
      <c r="A16" s="17" t="s">
        <v>29</v>
      </c>
      <c r="B16" s="18" t="s">
        <v>30</v>
      </c>
      <c r="C16" s="15">
        <v>29838.32</v>
      </c>
      <c r="D16" s="15">
        <v>0</v>
      </c>
      <c r="E16" s="48">
        <v>0</v>
      </c>
      <c r="F16" s="15">
        <v>9188.02</v>
      </c>
      <c r="G16" s="15">
        <v>15495.53</v>
      </c>
      <c r="H16" s="16">
        <f t="shared" si="0"/>
        <v>54521.869999999995</v>
      </c>
    </row>
    <row r="17" spans="1:8" ht="13.5" thickBot="1">
      <c r="A17" s="17" t="s">
        <v>31</v>
      </c>
      <c r="B17" s="18" t="s">
        <v>32</v>
      </c>
      <c r="C17" s="15">
        <v>90852.2</v>
      </c>
      <c r="D17" s="15">
        <v>326.78</v>
      </c>
      <c r="E17" s="48">
        <v>0</v>
      </c>
      <c r="F17" s="15">
        <v>6168.729999999998</v>
      </c>
      <c r="G17" s="15">
        <v>27113.92</v>
      </c>
      <c r="H17" s="16">
        <f t="shared" si="0"/>
        <v>124461.62999999999</v>
      </c>
    </row>
    <row r="18" spans="1:8" ht="13.5" thickBot="1">
      <c r="A18" s="17" t="s">
        <v>33</v>
      </c>
      <c r="B18" s="18" t="s">
        <v>34</v>
      </c>
      <c r="C18" s="15">
        <v>47205.45</v>
      </c>
      <c r="D18" s="15">
        <v>0</v>
      </c>
      <c r="E18" s="48">
        <v>0</v>
      </c>
      <c r="F18" s="15">
        <v>132.85000000000002</v>
      </c>
      <c r="G18" s="15">
        <v>0</v>
      </c>
      <c r="H18" s="16">
        <f t="shared" si="0"/>
        <v>47338.299999999996</v>
      </c>
    </row>
    <row r="19" spans="1:8" ht="13.5" thickBot="1">
      <c r="A19" s="17" t="s">
        <v>35</v>
      </c>
      <c r="B19" s="18" t="s">
        <v>36</v>
      </c>
      <c r="C19" s="15">
        <v>50723.63</v>
      </c>
      <c r="D19" s="15">
        <v>0</v>
      </c>
      <c r="E19" s="48">
        <v>0</v>
      </c>
      <c r="F19" s="15">
        <v>98.99999999999999</v>
      </c>
      <c r="G19" s="15">
        <v>0</v>
      </c>
      <c r="H19" s="16">
        <f t="shared" si="0"/>
        <v>50822.63</v>
      </c>
    </row>
    <row r="20" spans="1:8" ht="13.5" thickBot="1">
      <c r="A20" s="17" t="s">
        <v>37</v>
      </c>
      <c r="B20" s="18" t="s">
        <v>38</v>
      </c>
      <c r="C20" s="15">
        <v>61124.12</v>
      </c>
      <c r="D20" s="15">
        <v>0</v>
      </c>
      <c r="E20" s="48">
        <v>0</v>
      </c>
      <c r="F20" s="15">
        <v>2058.1</v>
      </c>
      <c r="G20" s="15">
        <v>9809.19</v>
      </c>
      <c r="H20" s="16">
        <f t="shared" si="0"/>
        <v>72991.41</v>
      </c>
    </row>
    <row r="21" spans="1:8" ht="13.5" thickBot="1">
      <c r="A21" s="17" t="s">
        <v>39</v>
      </c>
      <c r="B21" s="18" t="s">
        <v>40</v>
      </c>
      <c r="C21" s="15">
        <v>36179.06</v>
      </c>
      <c r="D21" s="15">
        <v>326.78</v>
      </c>
      <c r="E21" s="48">
        <v>0</v>
      </c>
      <c r="F21" s="15">
        <v>2732.85</v>
      </c>
      <c r="G21" s="15">
        <v>5107.67</v>
      </c>
      <c r="H21" s="16">
        <f t="shared" si="0"/>
        <v>44346.35999999999</v>
      </c>
    </row>
    <row r="22" spans="1:8" ht="13.5" thickBot="1">
      <c r="A22" s="17" t="s">
        <v>41</v>
      </c>
      <c r="B22" s="18" t="s">
        <v>42</v>
      </c>
      <c r="C22" s="15">
        <v>200238.15</v>
      </c>
      <c r="D22" s="15">
        <v>0</v>
      </c>
      <c r="E22" s="48">
        <v>0</v>
      </c>
      <c r="F22" s="15">
        <v>17308.97</v>
      </c>
      <c r="G22" s="15">
        <v>96609.43</v>
      </c>
      <c r="H22" s="16">
        <f t="shared" si="0"/>
        <v>314156.55</v>
      </c>
    </row>
    <row r="23" spans="1:8" ht="13.5" thickBot="1">
      <c r="A23" s="17" t="s">
        <v>43</v>
      </c>
      <c r="B23" s="18" t="s">
        <v>44</v>
      </c>
      <c r="C23" s="15">
        <v>255537.07</v>
      </c>
      <c r="D23" s="15">
        <v>326.78</v>
      </c>
      <c r="E23" s="48">
        <v>0</v>
      </c>
      <c r="F23" s="15">
        <v>24001.44000000004</v>
      </c>
      <c r="G23" s="15">
        <v>27885.44</v>
      </c>
      <c r="H23" s="16">
        <f t="shared" si="0"/>
        <v>307750.73000000004</v>
      </c>
    </row>
    <row r="24" spans="1:8" ht="13.5" thickBot="1">
      <c r="A24" s="17" t="s">
        <v>45</v>
      </c>
      <c r="B24" s="18" t="s">
        <v>46</v>
      </c>
      <c r="C24" s="15">
        <v>1054183.56</v>
      </c>
      <c r="D24" s="15">
        <v>5228.48</v>
      </c>
      <c r="E24" s="48">
        <v>0</v>
      </c>
      <c r="F24" s="15">
        <v>173573.90999999866</v>
      </c>
      <c r="G24" s="15">
        <v>309487.54</v>
      </c>
      <c r="H24" s="16">
        <f t="shared" si="0"/>
        <v>1542473.4899999988</v>
      </c>
    </row>
    <row r="25" spans="1:8" ht="13.5" thickBot="1">
      <c r="A25" s="17" t="s">
        <v>47</v>
      </c>
      <c r="B25" s="18" t="s">
        <v>48</v>
      </c>
      <c r="C25" s="15">
        <v>219499.54</v>
      </c>
      <c r="D25" s="15">
        <v>0</v>
      </c>
      <c r="E25" s="48">
        <v>0</v>
      </c>
      <c r="F25" s="15">
        <v>9086.350000000002</v>
      </c>
      <c r="G25" s="15">
        <v>45752.88</v>
      </c>
      <c r="H25" s="16">
        <f t="shared" si="0"/>
        <v>274338.77</v>
      </c>
    </row>
    <row r="26" spans="1:8" ht="13.5" thickBot="1">
      <c r="A26" s="17" t="s">
        <v>49</v>
      </c>
      <c r="B26" s="18" t="s">
        <v>50</v>
      </c>
      <c r="C26" s="15">
        <v>82860.16</v>
      </c>
      <c r="D26" s="15">
        <v>980.34</v>
      </c>
      <c r="E26" s="48">
        <v>0</v>
      </c>
      <c r="F26" s="15">
        <v>7646.26</v>
      </c>
      <c r="G26" s="15">
        <v>949.17</v>
      </c>
      <c r="H26" s="16">
        <f t="shared" si="0"/>
        <v>92435.93</v>
      </c>
    </row>
    <row r="27" spans="1:8" ht="13.5" thickBot="1">
      <c r="A27" s="17" t="s">
        <v>51</v>
      </c>
      <c r="B27" s="18" t="s">
        <v>52</v>
      </c>
      <c r="C27" s="15">
        <v>35325.03</v>
      </c>
      <c r="D27" s="15">
        <v>0</v>
      </c>
      <c r="E27" s="48">
        <v>0</v>
      </c>
      <c r="F27" s="15">
        <v>1510.36</v>
      </c>
      <c r="G27" s="15">
        <v>0</v>
      </c>
      <c r="H27" s="16">
        <f t="shared" si="0"/>
        <v>36835.39</v>
      </c>
    </row>
    <row r="28" spans="1:8" ht="13.5" thickBot="1">
      <c r="A28" s="17" t="s">
        <v>53</v>
      </c>
      <c r="B28" s="18" t="s">
        <v>54</v>
      </c>
      <c r="C28" s="15">
        <v>6639.98</v>
      </c>
      <c r="D28" s="15">
        <v>326.78</v>
      </c>
      <c r="E28" s="48">
        <v>0</v>
      </c>
      <c r="F28" s="15">
        <v>16.63</v>
      </c>
      <c r="G28" s="15">
        <v>0</v>
      </c>
      <c r="H28" s="16">
        <f t="shared" si="0"/>
        <v>6983.389999999999</v>
      </c>
    </row>
    <row r="29" spans="1:8" ht="13.5" thickBot="1">
      <c r="A29" s="17" t="s">
        <v>55</v>
      </c>
      <c r="B29" s="18" t="s">
        <v>56</v>
      </c>
      <c r="C29" s="15">
        <v>39225.85</v>
      </c>
      <c r="D29" s="15">
        <v>0</v>
      </c>
      <c r="E29" s="48">
        <v>0</v>
      </c>
      <c r="F29" s="15">
        <v>644.4599999999998</v>
      </c>
      <c r="G29" s="15">
        <v>3241.54</v>
      </c>
      <c r="H29" s="16">
        <f t="shared" si="0"/>
        <v>43111.85</v>
      </c>
    </row>
    <row r="30" spans="1:8" ht="13.5" thickBot="1">
      <c r="A30" s="17" t="s">
        <v>57</v>
      </c>
      <c r="B30" s="18" t="s">
        <v>58</v>
      </c>
      <c r="C30" s="15">
        <v>33422.67</v>
      </c>
      <c r="D30" s="15">
        <v>326.78</v>
      </c>
      <c r="E30" s="48">
        <v>0</v>
      </c>
      <c r="F30" s="15">
        <v>1983.8899999999996</v>
      </c>
      <c r="G30" s="15">
        <v>2544.67</v>
      </c>
      <c r="H30" s="16">
        <f t="shared" si="0"/>
        <v>38278.009999999995</v>
      </c>
    </row>
    <row r="31" spans="1:8" ht="13.5" thickBot="1">
      <c r="A31" s="17" t="s">
        <v>59</v>
      </c>
      <c r="B31" s="18" t="s">
        <v>60</v>
      </c>
      <c r="C31" s="15">
        <v>35829.01</v>
      </c>
      <c r="D31" s="15">
        <v>0</v>
      </c>
      <c r="E31" s="48">
        <v>0</v>
      </c>
      <c r="F31" s="15">
        <v>2460.6199999999994</v>
      </c>
      <c r="G31" s="15">
        <v>10703.94</v>
      </c>
      <c r="H31" s="16">
        <f t="shared" si="0"/>
        <v>48993.57000000001</v>
      </c>
    </row>
    <row r="32" spans="1:8" ht="13.5" thickBot="1">
      <c r="A32" s="17" t="s">
        <v>61</v>
      </c>
      <c r="B32" s="18" t="s">
        <v>62</v>
      </c>
      <c r="C32" s="15">
        <v>62925.35</v>
      </c>
      <c r="D32" s="15">
        <v>0</v>
      </c>
      <c r="E32" s="48">
        <v>0</v>
      </c>
      <c r="F32" s="15">
        <v>2576.5199999999995</v>
      </c>
      <c r="G32" s="15">
        <v>5970.07</v>
      </c>
      <c r="H32" s="16">
        <f t="shared" si="0"/>
        <v>71471.94</v>
      </c>
    </row>
    <row r="33" spans="1:8" ht="13.5" thickBot="1">
      <c r="A33" s="17" t="s">
        <v>63</v>
      </c>
      <c r="B33" s="18" t="s">
        <v>64</v>
      </c>
      <c r="C33" s="15">
        <v>142477.5</v>
      </c>
      <c r="D33" s="15">
        <v>0</v>
      </c>
      <c r="E33" s="48">
        <v>0</v>
      </c>
      <c r="F33" s="15">
        <v>24903.81000000001</v>
      </c>
      <c r="G33" s="15">
        <v>13664.47</v>
      </c>
      <c r="H33" s="16">
        <f t="shared" si="0"/>
        <v>181045.78</v>
      </c>
    </row>
    <row r="34" spans="1:8" ht="13.5" thickBot="1">
      <c r="A34" s="17" t="s">
        <v>65</v>
      </c>
      <c r="B34" s="18" t="s">
        <v>66</v>
      </c>
      <c r="C34" s="15">
        <v>188973.55</v>
      </c>
      <c r="D34" s="15">
        <v>1307.12</v>
      </c>
      <c r="E34" s="48">
        <v>0</v>
      </c>
      <c r="F34" s="15">
        <v>14983.97000000003</v>
      </c>
      <c r="G34" s="15">
        <v>5474.12</v>
      </c>
      <c r="H34" s="16">
        <f t="shared" si="0"/>
        <v>210738.76</v>
      </c>
    </row>
    <row r="35" spans="1:8" ht="13.5" thickBot="1">
      <c r="A35" s="17" t="s">
        <v>67</v>
      </c>
      <c r="B35" s="18" t="s">
        <v>68</v>
      </c>
      <c r="C35" s="15">
        <v>28135.07</v>
      </c>
      <c r="D35" s="15">
        <v>0</v>
      </c>
      <c r="E35" s="48">
        <v>0</v>
      </c>
      <c r="F35" s="15">
        <v>354.2200000000001</v>
      </c>
      <c r="G35" s="15">
        <v>0</v>
      </c>
      <c r="H35" s="16">
        <f t="shared" si="0"/>
        <v>28489.29</v>
      </c>
    </row>
    <row r="36" spans="1:8" ht="13.5" thickBot="1">
      <c r="A36" s="17" t="s">
        <v>69</v>
      </c>
      <c r="B36" s="18" t="s">
        <v>70</v>
      </c>
      <c r="C36" s="15">
        <v>86137.97</v>
      </c>
      <c r="D36" s="15">
        <v>490.17</v>
      </c>
      <c r="E36" s="48">
        <v>0</v>
      </c>
      <c r="F36" s="15">
        <v>4654.950000000001</v>
      </c>
      <c r="G36" s="15">
        <v>2690.63</v>
      </c>
      <c r="H36" s="16">
        <f t="shared" si="0"/>
        <v>93973.72</v>
      </c>
    </row>
    <row r="37" spans="1:8" ht="13.5" thickBot="1">
      <c r="A37" s="17" t="s">
        <v>71</v>
      </c>
      <c r="B37" s="18" t="s">
        <v>72</v>
      </c>
      <c r="C37" s="15">
        <v>56838.96</v>
      </c>
      <c r="D37" s="15">
        <v>0</v>
      </c>
      <c r="E37" s="48">
        <v>0</v>
      </c>
      <c r="F37" s="15">
        <v>1798.6899999999994</v>
      </c>
      <c r="G37" s="15">
        <v>0</v>
      </c>
      <c r="H37" s="16">
        <f t="shared" si="0"/>
        <v>58637.65</v>
      </c>
    </row>
    <row r="38" spans="1:8" ht="13.5" thickBot="1">
      <c r="A38" s="17" t="s">
        <v>73</v>
      </c>
      <c r="B38" s="18" t="s">
        <v>74</v>
      </c>
      <c r="C38" s="15">
        <v>380658.23</v>
      </c>
      <c r="D38" s="15">
        <v>326.77</v>
      </c>
      <c r="E38" s="48">
        <v>0</v>
      </c>
      <c r="F38" s="15">
        <v>152751.93000000037</v>
      </c>
      <c r="G38" s="15">
        <f>363701.01+29706.5</f>
        <v>393407.51</v>
      </c>
      <c r="H38" s="16">
        <f t="shared" si="0"/>
        <v>927144.4400000004</v>
      </c>
    </row>
    <row r="39" spans="1:8" ht="13.5" thickBot="1">
      <c r="A39" s="17" t="s">
        <v>75</v>
      </c>
      <c r="B39" s="18" t="s">
        <v>76</v>
      </c>
      <c r="C39" s="15">
        <v>10771.8</v>
      </c>
      <c r="D39" s="15">
        <v>0</v>
      </c>
      <c r="E39" s="48">
        <v>0</v>
      </c>
      <c r="F39" s="15">
        <v>763.4200000000001</v>
      </c>
      <c r="G39" s="15">
        <v>0</v>
      </c>
      <c r="H39" s="16">
        <f t="shared" si="0"/>
        <v>11535.22</v>
      </c>
    </row>
    <row r="40" spans="1:8" ht="13.5" thickBot="1">
      <c r="A40" s="17" t="s">
        <v>77</v>
      </c>
      <c r="B40" s="18" t="s">
        <v>78</v>
      </c>
      <c r="C40" s="15">
        <v>108347.47</v>
      </c>
      <c r="D40" s="15">
        <v>0</v>
      </c>
      <c r="E40" s="48">
        <v>0</v>
      </c>
      <c r="F40" s="15">
        <v>4870.009999999996</v>
      </c>
      <c r="G40" s="15">
        <v>17100.17</v>
      </c>
      <c r="H40" s="16">
        <f t="shared" si="0"/>
        <v>130317.65</v>
      </c>
    </row>
    <row r="41" spans="1:8" ht="13.5" thickBot="1">
      <c r="A41" s="17" t="s">
        <v>79</v>
      </c>
      <c r="B41" s="18" t="s">
        <v>80</v>
      </c>
      <c r="C41" s="15">
        <v>185757.72</v>
      </c>
      <c r="D41" s="15">
        <v>1307.12</v>
      </c>
      <c r="E41" s="48">
        <v>0</v>
      </c>
      <c r="F41" s="15">
        <v>6755.73</v>
      </c>
      <c r="G41" s="15">
        <v>2520.91</v>
      </c>
      <c r="H41" s="16">
        <f t="shared" si="0"/>
        <v>196341.48</v>
      </c>
    </row>
    <row r="42" spans="1:8" ht="13.5" thickBot="1">
      <c r="A42" s="17" t="s">
        <v>81</v>
      </c>
      <c r="B42" s="18" t="s">
        <v>82</v>
      </c>
      <c r="C42" s="15">
        <v>81674.56</v>
      </c>
      <c r="D42" s="15">
        <v>326.78</v>
      </c>
      <c r="E42" s="48">
        <v>0</v>
      </c>
      <c r="F42" s="15">
        <v>9737.390000000009</v>
      </c>
      <c r="G42" s="15">
        <v>10364.4</v>
      </c>
      <c r="H42" s="16">
        <f t="shared" si="0"/>
        <v>102103.13</v>
      </c>
    </row>
    <row r="43" spans="1:8" ht="13.5" thickBot="1">
      <c r="A43" s="17" t="s">
        <v>83</v>
      </c>
      <c r="B43" s="18" t="s">
        <v>84</v>
      </c>
      <c r="C43" s="15">
        <v>56293.41</v>
      </c>
      <c r="D43" s="15">
        <v>0</v>
      </c>
      <c r="E43" s="48">
        <v>0</v>
      </c>
      <c r="F43" s="15">
        <v>2533.149999999999</v>
      </c>
      <c r="G43" s="15">
        <v>197.04</v>
      </c>
      <c r="H43" s="16">
        <f t="shared" si="0"/>
        <v>59023.600000000006</v>
      </c>
    </row>
    <row r="44" spans="1:8" ht="13.5" thickBot="1">
      <c r="A44" s="17" t="s">
        <v>85</v>
      </c>
      <c r="B44" s="18" t="s">
        <v>86</v>
      </c>
      <c r="C44" s="15">
        <v>71138.47</v>
      </c>
      <c r="D44" s="15">
        <v>0</v>
      </c>
      <c r="E44" s="48">
        <v>0</v>
      </c>
      <c r="F44" s="15">
        <v>12945.130000000006</v>
      </c>
      <c r="G44" s="15">
        <v>11790.93</v>
      </c>
      <c r="H44" s="16">
        <f t="shared" si="0"/>
        <v>95874.53</v>
      </c>
    </row>
    <row r="45" spans="1:8" ht="13.5" thickBot="1">
      <c r="A45" s="17" t="s">
        <v>87</v>
      </c>
      <c r="B45" s="18" t="s">
        <v>88</v>
      </c>
      <c r="C45" s="15">
        <v>35723.46</v>
      </c>
      <c r="D45" s="15">
        <v>0</v>
      </c>
      <c r="E45" s="48">
        <v>0</v>
      </c>
      <c r="F45" s="15">
        <v>1029.09</v>
      </c>
      <c r="G45" s="15">
        <v>264.39</v>
      </c>
      <c r="H45" s="16">
        <f t="shared" si="0"/>
        <v>37016.939999999995</v>
      </c>
    </row>
    <row r="46" spans="1:8" ht="13.5" thickBot="1">
      <c r="A46" s="17" t="s">
        <v>89</v>
      </c>
      <c r="B46" s="18" t="s">
        <v>90</v>
      </c>
      <c r="C46" s="4">
        <v>20171.84</v>
      </c>
      <c r="D46" s="22">
        <v>0</v>
      </c>
      <c r="E46" s="48">
        <v>0</v>
      </c>
      <c r="F46" s="15">
        <v>218.16</v>
      </c>
      <c r="G46" s="15">
        <v>0</v>
      </c>
      <c r="H46" s="16">
        <f t="shared" si="0"/>
        <v>20390</v>
      </c>
    </row>
    <row r="47" spans="1:8" ht="13.5" thickBot="1">
      <c r="A47" s="17" t="s">
        <v>91</v>
      </c>
      <c r="B47" s="18" t="s">
        <v>92</v>
      </c>
      <c r="C47" s="15">
        <v>8080.05</v>
      </c>
      <c r="D47" s="22">
        <v>0</v>
      </c>
      <c r="E47" s="48">
        <v>0</v>
      </c>
      <c r="F47" s="15">
        <v>0</v>
      </c>
      <c r="G47" s="15">
        <v>0</v>
      </c>
      <c r="H47" s="16">
        <f t="shared" si="0"/>
        <v>8080.05</v>
      </c>
    </row>
    <row r="48" spans="1:8" ht="13.5" thickBot="1">
      <c r="A48" s="17" t="s">
        <v>93</v>
      </c>
      <c r="B48" s="18" t="s">
        <v>94</v>
      </c>
      <c r="C48" s="15">
        <v>0</v>
      </c>
      <c r="D48" s="22">
        <v>0</v>
      </c>
      <c r="E48" s="48">
        <v>0</v>
      </c>
      <c r="F48" s="15">
        <v>0</v>
      </c>
      <c r="G48" s="15">
        <v>0</v>
      </c>
      <c r="H48" s="16">
        <f t="shared" si="0"/>
        <v>0</v>
      </c>
    </row>
    <row r="49" spans="1:8" ht="13.5" thickBot="1">
      <c r="A49" s="17" t="s">
        <v>95</v>
      </c>
      <c r="B49" s="18" t="s">
        <v>96</v>
      </c>
      <c r="C49" s="15">
        <v>17979.16</v>
      </c>
      <c r="D49" s="15">
        <v>0</v>
      </c>
      <c r="E49" s="48">
        <v>0</v>
      </c>
      <c r="F49" s="15">
        <v>350.75000000000006</v>
      </c>
      <c r="G49" s="15">
        <v>0</v>
      </c>
      <c r="H49" s="16">
        <f t="shared" si="0"/>
        <v>18329.91</v>
      </c>
    </row>
    <row r="50" spans="1:8" ht="13.5" thickBot="1">
      <c r="A50" s="17" t="s">
        <v>97</v>
      </c>
      <c r="B50" s="18" t="s">
        <v>98</v>
      </c>
      <c r="C50" s="15">
        <v>6469.44</v>
      </c>
      <c r="D50" s="15">
        <v>0</v>
      </c>
      <c r="E50" s="48">
        <v>0</v>
      </c>
      <c r="F50" s="15">
        <v>159.4</v>
      </c>
      <c r="G50" s="15">
        <v>0</v>
      </c>
      <c r="H50" s="16">
        <f t="shared" si="0"/>
        <v>6628.839999999999</v>
      </c>
    </row>
    <row r="51" spans="1:8" ht="13.5" thickBot="1">
      <c r="A51" s="17" t="s">
        <v>99</v>
      </c>
      <c r="B51" s="18" t="s">
        <v>100</v>
      </c>
      <c r="C51" s="4">
        <v>256886.23</v>
      </c>
      <c r="D51" s="15">
        <v>1797.29</v>
      </c>
      <c r="E51" s="48">
        <v>0</v>
      </c>
      <c r="F51" s="15">
        <v>53599.610000000146</v>
      </c>
      <c r="G51" s="15">
        <f>122688.49+45985.88</f>
        <v>168674.37</v>
      </c>
      <c r="H51" s="16">
        <f t="shared" si="0"/>
        <v>480957.5000000002</v>
      </c>
    </row>
    <row r="52" spans="1:8" ht="13.5" thickBot="1">
      <c r="A52" s="17" t="s">
        <v>101</v>
      </c>
      <c r="B52" s="18" t="s">
        <v>102</v>
      </c>
      <c r="C52" s="22">
        <v>251983.64</v>
      </c>
      <c r="D52" s="22">
        <v>980.34</v>
      </c>
      <c r="E52" s="48">
        <v>0</v>
      </c>
      <c r="F52" s="15">
        <v>16669.610000000022</v>
      </c>
      <c r="G52" s="15">
        <v>28811.47</v>
      </c>
      <c r="H52" s="16">
        <f t="shared" si="0"/>
        <v>298445.06000000006</v>
      </c>
    </row>
    <row r="53" spans="1:8" ht="13.5" thickBot="1">
      <c r="A53" s="17" t="s">
        <v>103</v>
      </c>
      <c r="B53" s="18" t="s">
        <v>104</v>
      </c>
      <c r="C53" s="22">
        <v>364536.09</v>
      </c>
      <c r="D53" s="22">
        <v>980.34</v>
      </c>
      <c r="E53" s="48">
        <v>0</v>
      </c>
      <c r="F53" s="15">
        <v>84174.14999999978</v>
      </c>
      <c r="G53" s="15">
        <v>126738.82</v>
      </c>
      <c r="H53" s="16">
        <f t="shared" si="0"/>
        <v>576429.3999999999</v>
      </c>
    </row>
    <row r="54" spans="1:8" ht="13.5" thickBot="1">
      <c r="A54" s="17" t="s">
        <v>105</v>
      </c>
      <c r="B54" s="18" t="s">
        <v>106</v>
      </c>
      <c r="C54" s="15">
        <v>7925.71</v>
      </c>
      <c r="D54" s="22">
        <v>0</v>
      </c>
      <c r="E54" s="48">
        <v>0</v>
      </c>
      <c r="F54" s="2">
        <v>34.86</v>
      </c>
      <c r="G54" s="15">
        <v>0</v>
      </c>
      <c r="H54" s="16">
        <f t="shared" si="0"/>
        <v>7960.57</v>
      </c>
    </row>
    <row r="55" spans="1:8" ht="13.5" thickBot="1">
      <c r="A55" s="17" t="s">
        <v>107</v>
      </c>
      <c r="B55" s="18" t="s">
        <v>108</v>
      </c>
      <c r="C55" s="2">
        <v>205820.7</v>
      </c>
      <c r="D55" s="15">
        <v>980.34</v>
      </c>
      <c r="E55" s="48">
        <v>0</v>
      </c>
      <c r="F55" s="15">
        <v>26906.53000000004</v>
      </c>
      <c r="G55" s="15">
        <v>68020.78</v>
      </c>
      <c r="H55" s="16">
        <f t="shared" si="0"/>
        <v>301728.35000000003</v>
      </c>
    </row>
    <row r="56" spans="1:8" ht="13.5" thickBot="1">
      <c r="A56" s="17" t="s">
        <v>109</v>
      </c>
      <c r="B56" s="18" t="s">
        <v>110</v>
      </c>
      <c r="C56" s="15">
        <v>98418.15</v>
      </c>
      <c r="D56" s="2">
        <v>653.56</v>
      </c>
      <c r="E56" s="48">
        <v>0</v>
      </c>
      <c r="F56" s="2">
        <v>56931.820000000065</v>
      </c>
      <c r="G56" s="53">
        <v>94947.98</v>
      </c>
      <c r="H56" s="16">
        <f t="shared" si="0"/>
        <v>250951.51000000007</v>
      </c>
    </row>
    <row r="57" spans="1:8" ht="13.5" thickBot="1">
      <c r="A57" s="17" t="s">
        <v>111</v>
      </c>
      <c r="B57" s="18" t="s">
        <v>112</v>
      </c>
      <c r="C57" s="15">
        <v>2255.96</v>
      </c>
      <c r="D57" s="15">
        <v>0</v>
      </c>
      <c r="E57" s="48">
        <v>0</v>
      </c>
      <c r="F57" s="15">
        <v>0</v>
      </c>
      <c r="G57" s="15">
        <v>0</v>
      </c>
      <c r="H57" s="16">
        <f t="shared" si="0"/>
        <v>2255.96</v>
      </c>
    </row>
    <row r="58" spans="1:8" ht="13.5" thickBot="1">
      <c r="A58" s="17" t="s">
        <v>113</v>
      </c>
      <c r="B58" s="18" t="s">
        <v>114</v>
      </c>
      <c r="C58" s="15">
        <v>0</v>
      </c>
      <c r="D58" s="15">
        <v>0</v>
      </c>
      <c r="E58" s="48">
        <v>0</v>
      </c>
      <c r="F58" s="15">
        <v>0</v>
      </c>
      <c r="G58" s="15">
        <v>0</v>
      </c>
      <c r="H58" s="16">
        <f t="shared" si="0"/>
        <v>0</v>
      </c>
    </row>
    <row r="59" spans="1:8" ht="13.5" thickBot="1">
      <c r="A59" s="17" t="s">
        <v>115</v>
      </c>
      <c r="B59" s="18" t="s">
        <v>116</v>
      </c>
      <c r="C59" s="15">
        <v>36310.81</v>
      </c>
      <c r="D59" s="15">
        <v>0</v>
      </c>
      <c r="E59" s="48">
        <v>0</v>
      </c>
      <c r="F59" s="15">
        <v>422.09000000000003</v>
      </c>
      <c r="G59" s="15">
        <v>0</v>
      </c>
      <c r="H59" s="16">
        <f t="shared" si="0"/>
        <v>36732.899999999994</v>
      </c>
    </row>
    <row r="60" spans="1:8" ht="13.5" thickBot="1">
      <c r="A60" s="23" t="s">
        <v>117</v>
      </c>
      <c r="B60" s="24" t="s">
        <v>118</v>
      </c>
      <c r="C60" s="15">
        <v>0</v>
      </c>
      <c r="D60" s="15">
        <v>0</v>
      </c>
      <c r="E60" s="48">
        <v>0</v>
      </c>
      <c r="F60" s="2">
        <v>0</v>
      </c>
      <c r="G60" s="15">
        <v>0</v>
      </c>
      <c r="H60" s="16">
        <f t="shared" si="0"/>
        <v>0</v>
      </c>
    </row>
    <row r="61" spans="1:8" ht="13.5" thickBot="1">
      <c r="A61" s="25" t="s">
        <v>119</v>
      </c>
      <c r="B61" s="26" t="s">
        <v>120</v>
      </c>
      <c r="C61" s="15">
        <v>24278.98</v>
      </c>
      <c r="D61" s="15">
        <v>0</v>
      </c>
      <c r="E61" s="48">
        <v>0</v>
      </c>
      <c r="F61" s="15">
        <v>967.4399999999998</v>
      </c>
      <c r="G61" s="15">
        <v>0</v>
      </c>
      <c r="H61" s="16">
        <f t="shared" si="0"/>
        <v>25246.42</v>
      </c>
    </row>
    <row r="62" spans="1:8" ht="13.5" thickBot="1">
      <c r="A62" s="25" t="s">
        <v>121</v>
      </c>
      <c r="B62" s="26" t="s">
        <v>122</v>
      </c>
      <c r="C62" s="15">
        <v>6701.06</v>
      </c>
      <c r="D62" s="15">
        <v>0</v>
      </c>
      <c r="E62" s="48">
        <v>0</v>
      </c>
      <c r="F62" s="15">
        <v>125.58999999999999</v>
      </c>
      <c r="G62" s="2">
        <v>0</v>
      </c>
      <c r="H62" s="16">
        <f t="shared" si="0"/>
        <v>6826.650000000001</v>
      </c>
    </row>
    <row r="63" spans="1:8" ht="13.5" thickBot="1">
      <c r="A63" s="25" t="s">
        <v>123</v>
      </c>
      <c r="B63" s="26" t="s">
        <v>124</v>
      </c>
      <c r="C63" s="15">
        <v>9602.06</v>
      </c>
      <c r="D63" s="15">
        <v>326.78</v>
      </c>
      <c r="E63" s="48">
        <v>0</v>
      </c>
      <c r="F63" s="15">
        <v>1218.29</v>
      </c>
      <c r="G63" s="15">
        <v>31.22</v>
      </c>
      <c r="H63" s="16">
        <f t="shared" si="0"/>
        <v>11178.35</v>
      </c>
    </row>
    <row r="64" spans="1:8" ht="13.5" thickBot="1">
      <c r="A64" s="25" t="s">
        <v>125</v>
      </c>
      <c r="B64" s="26" t="s">
        <v>126</v>
      </c>
      <c r="C64" s="15">
        <v>50444.13</v>
      </c>
      <c r="D64" s="15">
        <v>326.78</v>
      </c>
      <c r="E64" s="48">
        <v>0</v>
      </c>
      <c r="F64" s="15">
        <v>3133.8099999999995</v>
      </c>
      <c r="G64" s="2">
        <v>0</v>
      </c>
      <c r="H64" s="16">
        <f t="shared" si="0"/>
        <v>53904.719999999994</v>
      </c>
    </row>
    <row r="65" spans="1:8" ht="13.5" thickBot="1">
      <c r="A65" s="25" t="s">
        <v>127</v>
      </c>
      <c r="B65" s="26" t="s">
        <v>128</v>
      </c>
      <c r="C65" s="15">
        <v>16212.86</v>
      </c>
      <c r="D65" s="15">
        <v>0</v>
      </c>
      <c r="E65" s="48">
        <v>0</v>
      </c>
      <c r="F65" s="15">
        <v>0</v>
      </c>
      <c r="G65" s="15">
        <v>4901.23</v>
      </c>
      <c r="H65" s="16">
        <f t="shared" si="0"/>
        <v>21114.09</v>
      </c>
    </row>
    <row r="66" spans="1:8" ht="13.5" thickBot="1">
      <c r="A66" s="27" t="s">
        <v>129</v>
      </c>
      <c r="B66" s="28" t="s">
        <v>130</v>
      </c>
      <c r="C66" s="4">
        <v>13616</v>
      </c>
      <c r="D66" s="15">
        <v>0</v>
      </c>
      <c r="E66" s="48">
        <v>0</v>
      </c>
      <c r="F66" s="15">
        <v>212.03000000000003</v>
      </c>
      <c r="G66" s="15">
        <v>0</v>
      </c>
      <c r="H66" s="16">
        <f t="shared" si="0"/>
        <v>13828.03</v>
      </c>
    </row>
    <row r="67" spans="1:8" ht="13.5" thickBot="1">
      <c r="A67" s="27" t="s">
        <v>131</v>
      </c>
      <c r="B67" s="30" t="s">
        <v>132</v>
      </c>
      <c r="C67" s="15">
        <v>26784.45</v>
      </c>
      <c r="D67" s="15">
        <v>0</v>
      </c>
      <c r="E67" s="48">
        <v>0</v>
      </c>
      <c r="F67" s="15">
        <v>1226.1699999999998</v>
      </c>
      <c r="G67" s="15">
        <v>1148.11</v>
      </c>
      <c r="H67" s="16">
        <f t="shared" si="0"/>
        <v>29158.73</v>
      </c>
    </row>
    <row r="68" spans="1:8" ht="13.5" thickBot="1">
      <c r="A68" s="25" t="s">
        <v>133</v>
      </c>
      <c r="B68" s="26" t="s">
        <v>134</v>
      </c>
      <c r="C68" s="15">
        <v>12933.82</v>
      </c>
      <c r="D68" s="15">
        <v>0</v>
      </c>
      <c r="E68" s="48">
        <v>0</v>
      </c>
      <c r="F68" s="15">
        <v>150.92000000000002</v>
      </c>
      <c r="G68" s="15">
        <v>2540.53</v>
      </c>
      <c r="H68" s="16">
        <f aca="true" t="shared" si="1" ref="H68:H84">C68+D68+E68+F68+G68</f>
        <v>15625.27</v>
      </c>
    </row>
    <row r="69" spans="1:8" ht="13.5" thickBot="1">
      <c r="A69" s="25" t="s">
        <v>135</v>
      </c>
      <c r="B69" s="26" t="s">
        <v>136</v>
      </c>
      <c r="C69" s="2">
        <v>36514.9</v>
      </c>
      <c r="D69" s="15">
        <v>0</v>
      </c>
      <c r="E69" s="48">
        <v>0</v>
      </c>
      <c r="F69" s="2">
        <v>858.0299999999999</v>
      </c>
      <c r="G69" s="53">
        <v>0</v>
      </c>
      <c r="H69" s="16">
        <f t="shared" si="1"/>
        <v>37372.93</v>
      </c>
    </row>
    <row r="70" spans="1:8" ht="13.5" thickBot="1">
      <c r="A70" s="25" t="s">
        <v>137</v>
      </c>
      <c r="B70" s="26" t="s">
        <v>138</v>
      </c>
      <c r="C70" s="15">
        <v>45481.31</v>
      </c>
      <c r="D70" s="15">
        <v>0</v>
      </c>
      <c r="E70" s="48">
        <v>0</v>
      </c>
      <c r="F70" s="15">
        <v>2877.0799999999995</v>
      </c>
      <c r="G70" s="15">
        <v>3012.53</v>
      </c>
      <c r="H70" s="16">
        <f t="shared" si="1"/>
        <v>51370.92</v>
      </c>
    </row>
    <row r="71" spans="1:8" ht="13.5" thickBot="1">
      <c r="A71" s="25" t="s">
        <v>139</v>
      </c>
      <c r="B71" s="26" t="s">
        <v>140</v>
      </c>
      <c r="C71" s="15">
        <v>4247.2</v>
      </c>
      <c r="D71" s="15">
        <v>0</v>
      </c>
      <c r="E71" s="48">
        <v>0</v>
      </c>
      <c r="F71" s="15">
        <v>11071.820000000002</v>
      </c>
      <c r="G71" s="15">
        <v>0</v>
      </c>
      <c r="H71" s="16">
        <f t="shared" si="1"/>
        <v>15319.02</v>
      </c>
    </row>
    <row r="72" spans="1:8" ht="13.5" thickBot="1">
      <c r="A72" s="25" t="s">
        <v>141</v>
      </c>
      <c r="B72" s="26" t="s">
        <v>142</v>
      </c>
      <c r="C72" s="15">
        <v>27881.22</v>
      </c>
      <c r="D72" s="2">
        <v>0</v>
      </c>
      <c r="E72" s="48">
        <v>0</v>
      </c>
      <c r="F72" s="2">
        <v>526.3</v>
      </c>
      <c r="G72" s="15">
        <v>252.46</v>
      </c>
      <c r="H72" s="16">
        <f t="shared" si="1"/>
        <v>28659.98</v>
      </c>
    </row>
    <row r="73" spans="1:8" ht="13.5" thickBot="1">
      <c r="A73" s="31" t="s">
        <v>143</v>
      </c>
      <c r="B73" s="32" t="s">
        <v>144</v>
      </c>
      <c r="C73" s="33">
        <v>23013.24</v>
      </c>
      <c r="D73" s="15">
        <v>0</v>
      </c>
      <c r="E73" s="48">
        <v>0</v>
      </c>
      <c r="F73" s="15">
        <v>692.87</v>
      </c>
      <c r="G73" s="15">
        <v>0</v>
      </c>
      <c r="H73" s="16">
        <f t="shared" si="1"/>
        <v>23706.11</v>
      </c>
    </row>
    <row r="74" spans="1:8" ht="13.5" thickBot="1">
      <c r="A74" s="31" t="s">
        <v>145</v>
      </c>
      <c r="B74" s="30" t="s">
        <v>146</v>
      </c>
      <c r="C74" s="15">
        <v>31362.26</v>
      </c>
      <c r="D74" s="15">
        <v>0</v>
      </c>
      <c r="E74" s="48">
        <v>0</v>
      </c>
      <c r="F74" s="15">
        <v>753.5899999999999</v>
      </c>
      <c r="G74" s="15">
        <v>0</v>
      </c>
      <c r="H74" s="16">
        <f t="shared" si="1"/>
        <v>32115.85</v>
      </c>
    </row>
    <row r="75" spans="1:8" ht="13.5" thickBot="1">
      <c r="A75" s="34" t="s">
        <v>147</v>
      </c>
      <c r="B75" s="35" t="s">
        <v>148</v>
      </c>
      <c r="C75" s="15">
        <v>182447.89</v>
      </c>
      <c r="D75" s="2">
        <v>653.56</v>
      </c>
      <c r="E75" s="48">
        <v>0</v>
      </c>
      <c r="F75" s="2">
        <v>7949.6600000000035</v>
      </c>
      <c r="G75" s="53">
        <v>5351.98</v>
      </c>
      <c r="H75" s="16">
        <f t="shared" si="1"/>
        <v>196403.09000000003</v>
      </c>
    </row>
    <row r="76" spans="1:8" ht="13.5" thickBot="1">
      <c r="A76" s="36" t="s">
        <v>149</v>
      </c>
      <c r="B76" s="37" t="s">
        <v>150</v>
      </c>
      <c r="C76" s="15">
        <v>18946.85</v>
      </c>
      <c r="D76" s="15">
        <v>0</v>
      </c>
      <c r="E76" s="48">
        <v>0</v>
      </c>
      <c r="F76" s="15">
        <v>566.88</v>
      </c>
      <c r="G76" s="15">
        <v>0</v>
      </c>
      <c r="H76" s="16">
        <f t="shared" si="1"/>
        <v>19513.73</v>
      </c>
    </row>
    <row r="77" spans="1:8" ht="13.5" thickBot="1">
      <c r="A77" s="34" t="s">
        <v>151</v>
      </c>
      <c r="B77" s="26" t="s">
        <v>152</v>
      </c>
      <c r="C77" s="4">
        <v>0</v>
      </c>
      <c r="D77" s="15">
        <v>0</v>
      </c>
      <c r="E77" s="48">
        <v>0</v>
      </c>
      <c r="F77" s="2">
        <v>0</v>
      </c>
      <c r="G77" s="15">
        <v>0</v>
      </c>
      <c r="H77" s="16">
        <f t="shared" si="1"/>
        <v>0</v>
      </c>
    </row>
    <row r="78" spans="1:8" ht="13.5" thickBot="1">
      <c r="A78" s="38" t="s">
        <v>153</v>
      </c>
      <c r="B78" s="28" t="s">
        <v>154</v>
      </c>
      <c r="C78" s="15">
        <v>45033.86</v>
      </c>
      <c r="D78" s="15">
        <v>0</v>
      </c>
      <c r="E78" s="48">
        <v>0</v>
      </c>
      <c r="F78" s="15">
        <v>1056.3100000000002</v>
      </c>
      <c r="G78" s="15">
        <v>4321.41</v>
      </c>
      <c r="H78" s="16">
        <f t="shared" si="1"/>
        <v>50411.58</v>
      </c>
    </row>
    <row r="79" spans="1:8" ht="13.5" thickBot="1">
      <c r="A79" s="38" t="s">
        <v>155</v>
      </c>
      <c r="B79" s="39" t="s">
        <v>156</v>
      </c>
      <c r="C79" s="15">
        <v>8046</v>
      </c>
      <c r="D79" s="15">
        <v>0</v>
      </c>
      <c r="E79" s="48">
        <v>0</v>
      </c>
      <c r="F79" s="15">
        <v>101.56</v>
      </c>
      <c r="G79" s="2">
        <v>6456.25</v>
      </c>
      <c r="H79" s="16">
        <f t="shared" si="1"/>
        <v>14603.810000000001</v>
      </c>
    </row>
    <row r="80" spans="1:8" ht="13.5" thickBot="1">
      <c r="A80" s="38" t="s">
        <v>157</v>
      </c>
      <c r="B80" s="40" t="s">
        <v>158</v>
      </c>
      <c r="C80" s="15">
        <v>10999.2</v>
      </c>
      <c r="D80" s="15">
        <v>0</v>
      </c>
      <c r="E80" s="48">
        <v>0</v>
      </c>
      <c r="F80" s="15">
        <v>1747.4199999999998</v>
      </c>
      <c r="G80" s="15">
        <v>3310.44</v>
      </c>
      <c r="H80" s="16">
        <f t="shared" si="1"/>
        <v>16057.060000000001</v>
      </c>
    </row>
    <row r="81" spans="1:8" ht="13.5" thickBot="1">
      <c r="A81" s="41" t="s">
        <v>159</v>
      </c>
      <c r="B81" s="42" t="s">
        <v>160</v>
      </c>
      <c r="C81" s="2">
        <v>15606.08</v>
      </c>
      <c r="D81" s="5">
        <v>326.78</v>
      </c>
      <c r="E81" s="48">
        <v>0</v>
      </c>
      <c r="F81" s="2">
        <v>759.22</v>
      </c>
      <c r="G81" s="53">
        <v>0</v>
      </c>
      <c r="H81" s="16">
        <f t="shared" si="1"/>
        <v>16692.08</v>
      </c>
    </row>
    <row r="82" spans="1:8" ht="13.5" thickBot="1">
      <c r="A82" s="41" t="s">
        <v>161</v>
      </c>
      <c r="B82" s="43" t="s">
        <v>162</v>
      </c>
      <c r="C82" s="15">
        <v>3834</v>
      </c>
      <c r="D82" s="15">
        <v>0</v>
      </c>
      <c r="E82" s="48">
        <v>0</v>
      </c>
      <c r="F82" s="15">
        <v>107.20999999999998</v>
      </c>
      <c r="G82" s="15">
        <v>0</v>
      </c>
      <c r="H82" s="16">
        <f t="shared" si="1"/>
        <v>3941.21</v>
      </c>
    </row>
    <row r="83" spans="1:8" ht="13.5" thickBot="1">
      <c r="A83" s="41" t="s">
        <v>163</v>
      </c>
      <c r="B83" s="44" t="s">
        <v>164</v>
      </c>
      <c r="C83" s="45">
        <v>1116.33</v>
      </c>
      <c r="D83" s="45">
        <v>326.78</v>
      </c>
      <c r="E83" s="57">
        <v>0</v>
      </c>
      <c r="F83" s="45">
        <v>0</v>
      </c>
      <c r="G83" s="2">
        <v>0</v>
      </c>
      <c r="H83" s="54">
        <f t="shared" si="1"/>
        <v>1443.11</v>
      </c>
    </row>
    <row r="84" spans="1:8" ht="13.5" thickBot="1">
      <c r="A84" s="46"/>
      <c r="B84" s="46" t="s">
        <v>165</v>
      </c>
      <c r="C84" s="55">
        <v>6513728.99</v>
      </c>
      <c r="D84" s="47">
        <v>23201.37</v>
      </c>
      <c r="E84" s="47">
        <v>0</v>
      </c>
      <c r="F84" s="47">
        <v>850688.9399999995</v>
      </c>
      <c r="G84" s="47">
        <f>SUM(G4:G83)</f>
        <v>1664278.9899999993</v>
      </c>
      <c r="H84" s="56">
        <f t="shared" si="1"/>
        <v>9051898.29</v>
      </c>
    </row>
    <row r="86" ht="12.75">
      <c r="H86" s="4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M12" sqref="M12"/>
    </sheetView>
  </sheetViews>
  <sheetFormatPr defaultColWidth="9.140625" defaultRowHeight="12.75"/>
  <cols>
    <col min="1" max="1" width="4.7109375" style="1" customWidth="1"/>
    <col min="2" max="2" width="23.00390625" style="1" customWidth="1"/>
    <col min="3" max="3" width="14.140625" style="2" customWidth="1"/>
    <col min="4" max="4" width="14.7109375" style="2" customWidth="1"/>
    <col min="5" max="5" width="12.8515625" style="2" customWidth="1"/>
    <col min="6" max="6" width="14.140625" style="2" customWidth="1"/>
    <col min="7" max="7" width="13.7109375" style="2" customWidth="1"/>
    <col min="8" max="8" width="15.7109375" style="3" customWidth="1"/>
    <col min="9" max="16384" width="9.140625" style="5" customWidth="1"/>
  </cols>
  <sheetData>
    <row r="1" spans="1:7" ht="13.5" thickBot="1">
      <c r="A1" s="1" t="s">
        <v>0</v>
      </c>
      <c r="D1" s="3" t="s">
        <v>190</v>
      </c>
      <c r="E1" s="3"/>
      <c r="F1" s="3"/>
      <c r="G1" s="3"/>
    </row>
    <row r="2" spans="1:8" ht="13.5" thickBot="1">
      <c r="A2" s="6" t="s">
        <v>1</v>
      </c>
      <c r="B2" s="7" t="s">
        <v>2</v>
      </c>
      <c r="C2" s="72"/>
      <c r="D2" s="72"/>
      <c r="E2" s="72"/>
      <c r="F2" s="73"/>
      <c r="G2" s="73"/>
      <c r="H2" s="74"/>
    </row>
    <row r="3" spans="1:8" s="12" customFormat="1" ht="48.75" customHeight="1" thickBot="1">
      <c r="A3" s="8"/>
      <c r="B3" s="9"/>
      <c r="C3" s="49" t="s">
        <v>191</v>
      </c>
      <c r="D3" s="50" t="s">
        <v>192</v>
      </c>
      <c r="E3" s="50" t="s">
        <v>193</v>
      </c>
      <c r="F3" s="49" t="s">
        <v>194</v>
      </c>
      <c r="G3" s="49" t="s">
        <v>195</v>
      </c>
      <c r="H3" s="10" t="s">
        <v>196</v>
      </c>
    </row>
    <row r="4" spans="1:8" ht="13.5" thickBot="1">
      <c r="A4" s="13" t="s">
        <v>5</v>
      </c>
      <c r="B4" s="14" t="s">
        <v>6</v>
      </c>
      <c r="C4" s="48">
        <v>16889.82</v>
      </c>
      <c r="D4" s="48">
        <v>0</v>
      </c>
      <c r="E4" s="48">
        <v>1738.76</v>
      </c>
      <c r="F4" s="48">
        <v>536.6</v>
      </c>
      <c r="G4" s="48">
        <v>1346.14</v>
      </c>
      <c r="H4" s="16">
        <f aca="true" t="shared" si="0" ref="H4:H35">C4+D4+E4+F4+G4</f>
        <v>20511.319999999996</v>
      </c>
    </row>
    <row r="5" spans="1:8" ht="13.5" thickBot="1">
      <c r="A5" s="17" t="s">
        <v>7</v>
      </c>
      <c r="B5" s="18" t="s">
        <v>8</v>
      </c>
      <c r="C5" s="15">
        <v>6089.82</v>
      </c>
      <c r="D5" s="15">
        <v>0</v>
      </c>
      <c r="E5" s="48">
        <v>392.52</v>
      </c>
      <c r="F5" s="15">
        <v>104.02000000000001</v>
      </c>
      <c r="G5" s="15">
        <v>960.46</v>
      </c>
      <c r="H5" s="16">
        <f t="shared" si="0"/>
        <v>7546.820000000001</v>
      </c>
    </row>
    <row r="6" spans="1:8" ht="13.5" thickBot="1">
      <c r="A6" s="17" t="s">
        <v>9</v>
      </c>
      <c r="B6" s="18" t="s">
        <v>10</v>
      </c>
      <c r="C6" s="15">
        <v>34022.23</v>
      </c>
      <c r="D6" s="15">
        <v>326.78</v>
      </c>
      <c r="E6" s="48">
        <v>1714.76</v>
      </c>
      <c r="F6" s="15">
        <v>2136.14</v>
      </c>
      <c r="G6" s="15">
        <v>1972.79</v>
      </c>
      <c r="H6" s="16">
        <f t="shared" si="0"/>
        <v>40172.700000000004</v>
      </c>
    </row>
    <row r="7" spans="1:8" ht="13.5" thickBot="1">
      <c r="A7" s="17" t="s">
        <v>11</v>
      </c>
      <c r="B7" s="18" t="s">
        <v>12</v>
      </c>
      <c r="C7" s="15">
        <v>31432.48</v>
      </c>
      <c r="D7" s="15">
        <v>0</v>
      </c>
      <c r="E7" s="48">
        <v>2235.8</v>
      </c>
      <c r="F7" s="15">
        <v>1921.72</v>
      </c>
      <c r="G7" s="15">
        <v>1948.46</v>
      </c>
      <c r="H7" s="16">
        <f t="shared" si="0"/>
        <v>37538.46</v>
      </c>
    </row>
    <row r="8" spans="1:8" ht="13.5" thickBot="1">
      <c r="A8" s="17" t="s">
        <v>13</v>
      </c>
      <c r="B8" s="18" t="s">
        <v>14</v>
      </c>
      <c r="C8" s="15">
        <v>458515.72</v>
      </c>
      <c r="D8" s="15">
        <v>1960.68</v>
      </c>
      <c r="E8" s="48">
        <v>27401.39</v>
      </c>
      <c r="F8" s="15">
        <v>28698.42000000007</v>
      </c>
      <c r="G8" s="15">
        <v>32159.82</v>
      </c>
      <c r="H8" s="16">
        <f t="shared" si="0"/>
        <v>548736.03</v>
      </c>
    </row>
    <row r="9" spans="1:8" ht="13.5" thickBot="1">
      <c r="A9" s="17" t="s">
        <v>15</v>
      </c>
      <c r="B9" s="18" t="s">
        <v>16</v>
      </c>
      <c r="C9" s="15">
        <v>12817.6</v>
      </c>
      <c r="D9" s="15">
        <v>326.78</v>
      </c>
      <c r="E9" s="48">
        <v>193.34</v>
      </c>
      <c r="F9" s="15">
        <v>6507.090000000001</v>
      </c>
      <c r="G9" s="15">
        <v>323.9</v>
      </c>
      <c r="H9" s="16">
        <f t="shared" si="0"/>
        <v>20168.710000000003</v>
      </c>
    </row>
    <row r="10" spans="1:8" ht="13.5" thickBot="1">
      <c r="A10" s="17" t="s">
        <v>17</v>
      </c>
      <c r="B10" s="18" t="s">
        <v>18</v>
      </c>
      <c r="C10" s="15">
        <v>33271.35</v>
      </c>
      <c r="D10" s="15">
        <v>0</v>
      </c>
      <c r="E10" s="48">
        <v>1141.15</v>
      </c>
      <c r="F10" s="15">
        <v>1182.14</v>
      </c>
      <c r="G10" s="15">
        <v>0</v>
      </c>
      <c r="H10" s="16">
        <f t="shared" si="0"/>
        <v>35594.64</v>
      </c>
    </row>
    <row r="11" spans="1:8" ht="13.5" thickBot="1">
      <c r="A11" s="17" t="s">
        <v>19</v>
      </c>
      <c r="B11" s="18" t="s">
        <v>20</v>
      </c>
      <c r="C11" s="15">
        <v>36331.9</v>
      </c>
      <c r="D11" s="15">
        <v>0</v>
      </c>
      <c r="E11" s="48">
        <v>403.29</v>
      </c>
      <c r="F11" s="15">
        <v>758.53</v>
      </c>
      <c r="G11" s="15">
        <v>0</v>
      </c>
      <c r="H11" s="16">
        <f t="shared" si="0"/>
        <v>37493.72</v>
      </c>
    </row>
    <row r="12" spans="1:8" ht="13.5" thickBot="1">
      <c r="A12" s="17" t="s">
        <v>21</v>
      </c>
      <c r="B12" s="18" t="s">
        <v>22</v>
      </c>
      <c r="C12" s="15">
        <v>49825.49</v>
      </c>
      <c r="D12" s="15">
        <v>326.78</v>
      </c>
      <c r="E12" s="48">
        <v>875.17</v>
      </c>
      <c r="F12" s="15">
        <v>1804.1799999999996</v>
      </c>
      <c r="G12" s="15">
        <v>0</v>
      </c>
      <c r="H12" s="16">
        <f t="shared" si="0"/>
        <v>52831.619999999995</v>
      </c>
    </row>
    <row r="13" spans="1:8" ht="13.5" thickBot="1">
      <c r="A13" s="17" t="s">
        <v>23</v>
      </c>
      <c r="B13" s="18" t="s">
        <v>24</v>
      </c>
      <c r="C13" s="15">
        <v>38556.39</v>
      </c>
      <c r="D13" s="15">
        <v>0</v>
      </c>
      <c r="E13" s="48">
        <v>1017.64</v>
      </c>
      <c r="F13" s="15">
        <v>1504.7399999999996</v>
      </c>
      <c r="G13" s="15">
        <v>0</v>
      </c>
      <c r="H13" s="16">
        <f t="shared" si="0"/>
        <v>41078.77</v>
      </c>
    </row>
    <row r="14" spans="1:8" ht="13.5" thickBot="1">
      <c r="A14" s="17" t="s">
        <v>25</v>
      </c>
      <c r="B14" s="18" t="s">
        <v>26</v>
      </c>
      <c r="C14" s="15">
        <v>208392.96</v>
      </c>
      <c r="D14" s="15">
        <v>653.56</v>
      </c>
      <c r="E14" s="48">
        <v>3764.11</v>
      </c>
      <c r="F14" s="15">
        <v>17476.56000000001</v>
      </c>
      <c r="G14" s="15">
        <v>88138.72</v>
      </c>
      <c r="H14" s="16">
        <f t="shared" si="0"/>
        <v>318425.91</v>
      </c>
    </row>
    <row r="15" spans="1:8" ht="13.5" thickBot="1">
      <c r="A15" s="17" t="s">
        <v>27</v>
      </c>
      <c r="B15" s="18" t="s">
        <v>28</v>
      </c>
      <c r="C15" s="15">
        <v>73766.43</v>
      </c>
      <c r="D15" s="15">
        <v>0</v>
      </c>
      <c r="E15" s="48">
        <v>1391.82</v>
      </c>
      <c r="F15" s="15">
        <v>920.01</v>
      </c>
      <c r="G15" s="15">
        <v>0</v>
      </c>
      <c r="H15" s="16">
        <f t="shared" si="0"/>
        <v>76078.26</v>
      </c>
    </row>
    <row r="16" spans="1:8" ht="13.5" thickBot="1">
      <c r="A16" s="17" t="s">
        <v>29</v>
      </c>
      <c r="B16" s="18" t="s">
        <v>30</v>
      </c>
      <c r="C16" s="15">
        <v>39844.37</v>
      </c>
      <c r="D16" s="15">
        <v>0</v>
      </c>
      <c r="E16" s="48">
        <v>469.67</v>
      </c>
      <c r="F16" s="15">
        <v>3783.95</v>
      </c>
      <c r="G16" s="15">
        <v>27564.11</v>
      </c>
      <c r="H16" s="16">
        <f t="shared" si="0"/>
        <v>71662.1</v>
      </c>
    </row>
    <row r="17" spans="1:8" ht="13.5" thickBot="1">
      <c r="A17" s="17" t="s">
        <v>31</v>
      </c>
      <c r="B17" s="18" t="s">
        <v>32</v>
      </c>
      <c r="C17" s="15">
        <v>106517</v>
      </c>
      <c r="D17" s="15">
        <v>980.34</v>
      </c>
      <c r="E17" s="48">
        <v>8037.72</v>
      </c>
      <c r="F17" s="15">
        <v>2864.8599999999983</v>
      </c>
      <c r="G17" s="15">
        <v>13556.96</v>
      </c>
      <c r="H17" s="16">
        <f t="shared" si="0"/>
        <v>131956.88</v>
      </c>
    </row>
    <row r="18" spans="1:8" ht="13.5" thickBot="1">
      <c r="A18" s="17" t="s">
        <v>33</v>
      </c>
      <c r="B18" s="18" t="s">
        <v>34</v>
      </c>
      <c r="C18" s="15">
        <v>25177.26</v>
      </c>
      <c r="D18" s="15">
        <v>0</v>
      </c>
      <c r="E18" s="48">
        <v>0</v>
      </c>
      <c r="F18" s="15">
        <v>0</v>
      </c>
      <c r="G18" s="15">
        <v>0</v>
      </c>
      <c r="H18" s="16">
        <f t="shared" si="0"/>
        <v>25177.26</v>
      </c>
    </row>
    <row r="19" spans="1:8" ht="13.5" thickBot="1">
      <c r="A19" s="17" t="s">
        <v>35</v>
      </c>
      <c r="B19" s="18" t="s">
        <v>36</v>
      </c>
      <c r="C19" s="15">
        <v>6702.1</v>
      </c>
      <c r="D19" s="15">
        <v>0</v>
      </c>
      <c r="E19" s="48">
        <v>0</v>
      </c>
      <c r="F19" s="15">
        <v>0</v>
      </c>
      <c r="G19" s="15">
        <v>0</v>
      </c>
      <c r="H19" s="16">
        <f t="shared" si="0"/>
        <v>6702.1</v>
      </c>
    </row>
    <row r="20" spans="1:8" ht="13.5" thickBot="1">
      <c r="A20" s="17" t="s">
        <v>37</v>
      </c>
      <c r="B20" s="18" t="s">
        <v>38</v>
      </c>
      <c r="C20" s="15">
        <v>46021.55</v>
      </c>
      <c r="D20" s="15">
        <v>0</v>
      </c>
      <c r="E20" s="48">
        <v>976.97</v>
      </c>
      <c r="F20" s="15">
        <v>3305.5899999999983</v>
      </c>
      <c r="G20" s="15">
        <v>12311.95</v>
      </c>
      <c r="H20" s="16">
        <f t="shared" si="0"/>
        <v>62616.06</v>
      </c>
    </row>
    <row r="21" spans="1:8" ht="13.5" thickBot="1">
      <c r="A21" s="17" t="s">
        <v>39</v>
      </c>
      <c r="B21" s="18" t="s">
        <v>40</v>
      </c>
      <c r="C21" s="15">
        <v>35110.56</v>
      </c>
      <c r="D21" s="15">
        <v>326.78</v>
      </c>
      <c r="E21" s="48">
        <v>1204.19</v>
      </c>
      <c r="F21" s="15">
        <v>3587.759999999999</v>
      </c>
      <c r="G21" s="15">
        <v>9215.51</v>
      </c>
      <c r="H21" s="16">
        <f t="shared" si="0"/>
        <v>49444.8</v>
      </c>
    </row>
    <row r="22" spans="1:8" ht="13.5" thickBot="1">
      <c r="A22" s="17" t="s">
        <v>41</v>
      </c>
      <c r="B22" s="18" t="s">
        <v>42</v>
      </c>
      <c r="C22" s="15">
        <v>269719.04</v>
      </c>
      <c r="D22" s="15">
        <v>0</v>
      </c>
      <c r="E22" s="48">
        <v>1170.45</v>
      </c>
      <c r="F22" s="15">
        <v>18609.28</v>
      </c>
      <c r="G22" s="15">
        <v>99321.49</v>
      </c>
      <c r="H22" s="16">
        <f t="shared" si="0"/>
        <v>388820.26</v>
      </c>
    </row>
    <row r="23" spans="1:8" ht="13.5" thickBot="1">
      <c r="A23" s="17" t="s">
        <v>43</v>
      </c>
      <c r="B23" s="18" t="s">
        <v>44</v>
      </c>
      <c r="C23" s="15">
        <v>266980.4</v>
      </c>
      <c r="D23" s="15">
        <v>326.78</v>
      </c>
      <c r="E23" s="48">
        <v>8571.77</v>
      </c>
      <c r="F23" s="15">
        <v>22211.94000000004</v>
      </c>
      <c r="G23" s="15">
        <v>35663.23</v>
      </c>
      <c r="H23" s="16">
        <f t="shared" si="0"/>
        <v>333754.1200000001</v>
      </c>
    </row>
    <row r="24" spans="1:8" ht="13.5" thickBot="1">
      <c r="A24" s="17" t="s">
        <v>45</v>
      </c>
      <c r="B24" s="18" t="s">
        <v>46</v>
      </c>
      <c r="C24" s="15">
        <v>1192482.78</v>
      </c>
      <c r="D24" s="15">
        <v>5555.26</v>
      </c>
      <c r="E24" s="48">
        <v>73539.4</v>
      </c>
      <c r="F24" s="15">
        <v>182717.879999999</v>
      </c>
      <c r="G24" s="15">
        <v>339922.94</v>
      </c>
      <c r="H24" s="16">
        <f t="shared" si="0"/>
        <v>1794218.2599999988</v>
      </c>
    </row>
    <row r="25" spans="1:8" ht="13.5" thickBot="1">
      <c r="A25" s="17" t="s">
        <v>47</v>
      </c>
      <c r="B25" s="18" t="s">
        <v>48</v>
      </c>
      <c r="C25" s="15">
        <v>234335.6</v>
      </c>
      <c r="D25" s="15">
        <v>0</v>
      </c>
      <c r="E25" s="48">
        <v>3986.61</v>
      </c>
      <c r="F25" s="15">
        <v>6125.869999999998</v>
      </c>
      <c r="G25" s="15">
        <v>26219.03</v>
      </c>
      <c r="H25" s="16">
        <f t="shared" si="0"/>
        <v>270667.11</v>
      </c>
    </row>
    <row r="26" spans="1:8" ht="13.5" thickBot="1">
      <c r="A26" s="17" t="s">
        <v>49</v>
      </c>
      <c r="B26" s="18" t="s">
        <v>50</v>
      </c>
      <c r="C26" s="15">
        <v>102745.87</v>
      </c>
      <c r="D26" s="15">
        <v>653.56</v>
      </c>
      <c r="E26" s="48">
        <v>12034.05</v>
      </c>
      <c r="F26" s="15">
        <v>6085.420000000001</v>
      </c>
      <c r="G26" s="15">
        <v>1447.17</v>
      </c>
      <c r="H26" s="16">
        <f t="shared" si="0"/>
        <v>122966.06999999999</v>
      </c>
    </row>
    <row r="27" spans="1:8" ht="13.5" thickBot="1">
      <c r="A27" s="17" t="s">
        <v>51</v>
      </c>
      <c r="B27" s="18" t="s">
        <v>52</v>
      </c>
      <c r="C27" s="15">
        <v>42684.78</v>
      </c>
      <c r="D27" s="15">
        <v>0</v>
      </c>
      <c r="E27" s="48">
        <v>3311.37</v>
      </c>
      <c r="F27" s="15">
        <v>1943.4699999999998</v>
      </c>
      <c r="G27" s="15">
        <v>0</v>
      </c>
      <c r="H27" s="16">
        <f t="shared" si="0"/>
        <v>47939.62</v>
      </c>
    </row>
    <row r="28" spans="1:8" ht="13.5" thickBot="1">
      <c r="A28" s="17" t="s">
        <v>53</v>
      </c>
      <c r="B28" s="18" t="s">
        <v>54</v>
      </c>
      <c r="C28" s="15">
        <v>8741.67</v>
      </c>
      <c r="D28" s="15">
        <v>0</v>
      </c>
      <c r="E28" s="48">
        <v>51.83</v>
      </c>
      <c r="F28" s="15">
        <v>165.36999999999998</v>
      </c>
      <c r="G28" s="15">
        <v>0</v>
      </c>
      <c r="H28" s="16">
        <f t="shared" si="0"/>
        <v>8958.87</v>
      </c>
    </row>
    <row r="29" spans="1:8" ht="13.5" thickBot="1">
      <c r="A29" s="17" t="s">
        <v>55</v>
      </c>
      <c r="B29" s="18" t="s">
        <v>56</v>
      </c>
      <c r="C29" s="15">
        <v>41681.89</v>
      </c>
      <c r="D29" s="15">
        <v>0</v>
      </c>
      <c r="E29" s="48">
        <v>6067.5</v>
      </c>
      <c r="F29" s="15">
        <v>608.5399999999998</v>
      </c>
      <c r="G29" s="15">
        <v>987.2</v>
      </c>
      <c r="H29" s="16">
        <f t="shared" si="0"/>
        <v>49345.13</v>
      </c>
    </row>
    <row r="30" spans="1:8" ht="13.5" thickBot="1">
      <c r="A30" s="17" t="s">
        <v>57</v>
      </c>
      <c r="B30" s="18" t="s">
        <v>58</v>
      </c>
      <c r="C30" s="15">
        <v>33823.75</v>
      </c>
      <c r="D30" s="15">
        <v>0</v>
      </c>
      <c r="E30" s="48">
        <v>741.19</v>
      </c>
      <c r="F30" s="15">
        <v>896.5299999999999</v>
      </c>
      <c r="G30" s="15">
        <v>3240.19</v>
      </c>
      <c r="H30" s="16">
        <f t="shared" si="0"/>
        <v>38701.66</v>
      </c>
    </row>
    <row r="31" spans="1:8" ht="13.5" thickBot="1">
      <c r="A31" s="17" t="s">
        <v>59</v>
      </c>
      <c r="B31" s="18" t="s">
        <v>60</v>
      </c>
      <c r="C31" s="15">
        <v>39098.34</v>
      </c>
      <c r="D31" s="15">
        <v>0</v>
      </c>
      <c r="E31" s="48">
        <v>1793.07</v>
      </c>
      <c r="F31" s="15">
        <v>3274.3499999999995</v>
      </c>
      <c r="G31" s="15">
        <v>5725.9</v>
      </c>
      <c r="H31" s="16">
        <f t="shared" si="0"/>
        <v>49891.659999999996</v>
      </c>
    </row>
    <row r="32" spans="1:8" ht="13.5" thickBot="1">
      <c r="A32" s="17" t="s">
        <v>61</v>
      </c>
      <c r="B32" s="18" t="s">
        <v>62</v>
      </c>
      <c r="C32" s="15">
        <v>61572.19</v>
      </c>
      <c r="D32" s="15">
        <v>326.78</v>
      </c>
      <c r="E32" s="48">
        <v>2248.26</v>
      </c>
      <c r="F32" s="15">
        <v>5246.4</v>
      </c>
      <c r="G32" s="15">
        <v>11689</v>
      </c>
      <c r="H32" s="16">
        <f t="shared" si="0"/>
        <v>81082.63</v>
      </c>
    </row>
    <row r="33" spans="1:8" ht="13.5" thickBot="1">
      <c r="A33" s="17" t="s">
        <v>63</v>
      </c>
      <c r="B33" s="18" t="s">
        <v>64</v>
      </c>
      <c r="C33" s="15">
        <v>175178.71</v>
      </c>
      <c r="D33" s="15">
        <v>0</v>
      </c>
      <c r="E33" s="48">
        <v>14725.13</v>
      </c>
      <c r="F33" s="15">
        <v>18346.01000000001</v>
      </c>
      <c r="G33" s="15">
        <v>17071.25</v>
      </c>
      <c r="H33" s="16">
        <f t="shared" si="0"/>
        <v>225321.1</v>
      </c>
    </row>
    <row r="34" spans="1:8" ht="13.5" thickBot="1">
      <c r="A34" s="17" t="s">
        <v>65</v>
      </c>
      <c r="B34" s="18" t="s">
        <v>66</v>
      </c>
      <c r="C34" s="15">
        <v>214635.22</v>
      </c>
      <c r="D34" s="15">
        <v>980.34</v>
      </c>
      <c r="E34" s="48">
        <v>11620.45</v>
      </c>
      <c r="F34" s="15">
        <v>19274.720000000034</v>
      </c>
      <c r="G34" s="15">
        <v>17501.53</v>
      </c>
      <c r="H34" s="16">
        <f t="shared" si="0"/>
        <v>264012.26</v>
      </c>
    </row>
    <row r="35" spans="1:8" ht="13.5" thickBot="1">
      <c r="A35" s="17" t="s">
        <v>67</v>
      </c>
      <c r="B35" s="18" t="s">
        <v>68</v>
      </c>
      <c r="C35" s="15">
        <v>29780.08</v>
      </c>
      <c r="D35" s="15">
        <v>0</v>
      </c>
      <c r="E35" s="48">
        <v>3104.63</v>
      </c>
      <c r="F35" s="15">
        <v>616.5300000000001</v>
      </c>
      <c r="G35" s="15">
        <v>0</v>
      </c>
      <c r="H35" s="16">
        <f t="shared" si="0"/>
        <v>33501.24</v>
      </c>
    </row>
    <row r="36" spans="1:8" ht="13.5" thickBot="1">
      <c r="A36" s="17" t="s">
        <v>69</v>
      </c>
      <c r="B36" s="18" t="s">
        <v>70</v>
      </c>
      <c r="C36" s="15">
        <v>109077.89</v>
      </c>
      <c r="D36" s="15">
        <v>163.39</v>
      </c>
      <c r="E36" s="48">
        <v>7332.09</v>
      </c>
      <c r="F36" s="15">
        <v>4669.469999999998</v>
      </c>
      <c r="G36" s="15">
        <v>2947.87</v>
      </c>
      <c r="H36" s="16">
        <f aca="true" t="shared" si="1" ref="H36:H64">C36+D36+E36+F36+G36</f>
        <v>124190.70999999999</v>
      </c>
    </row>
    <row r="37" spans="1:8" ht="13.5" thickBot="1">
      <c r="A37" s="17" t="s">
        <v>71</v>
      </c>
      <c r="B37" s="18" t="s">
        <v>72</v>
      </c>
      <c r="C37" s="15">
        <v>64242.51</v>
      </c>
      <c r="D37" s="15">
        <v>0</v>
      </c>
      <c r="E37" s="48">
        <v>9402.97</v>
      </c>
      <c r="F37" s="15">
        <v>1507.74</v>
      </c>
      <c r="G37" s="15">
        <v>0</v>
      </c>
      <c r="H37" s="16">
        <f t="shared" si="1"/>
        <v>75153.22</v>
      </c>
    </row>
    <row r="38" spans="1:8" ht="13.5" thickBot="1">
      <c r="A38" s="17" t="s">
        <v>73</v>
      </c>
      <c r="B38" s="18" t="s">
        <v>74</v>
      </c>
      <c r="C38" s="15">
        <v>462331.55</v>
      </c>
      <c r="D38" s="15">
        <v>0</v>
      </c>
      <c r="E38" s="48">
        <v>19172.6</v>
      </c>
      <c r="F38" s="15">
        <v>156009.54999999984</v>
      </c>
      <c r="G38" s="15">
        <v>530254.45</v>
      </c>
      <c r="H38" s="16">
        <f t="shared" si="1"/>
        <v>1167768.15</v>
      </c>
    </row>
    <row r="39" spans="1:8" ht="13.5" thickBot="1">
      <c r="A39" s="17" t="s">
        <v>75</v>
      </c>
      <c r="B39" s="18" t="s">
        <v>76</v>
      </c>
      <c r="C39" s="15">
        <v>16036.74</v>
      </c>
      <c r="D39" s="15">
        <v>0</v>
      </c>
      <c r="E39" s="48">
        <v>1123.51</v>
      </c>
      <c r="F39" s="15">
        <v>464.94</v>
      </c>
      <c r="G39" s="15">
        <v>0</v>
      </c>
      <c r="H39" s="16">
        <f t="shared" si="1"/>
        <v>17625.19</v>
      </c>
    </row>
    <row r="40" spans="1:8" ht="13.5" thickBot="1">
      <c r="A40" s="17" t="s">
        <v>77</v>
      </c>
      <c r="B40" s="18" t="s">
        <v>78</v>
      </c>
      <c r="C40" s="15">
        <v>124859.41</v>
      </c>
      <c r="D40" s="15">
        <v>0</v>
      </c>
      <c r="E40" s="48">
        <v>3764.29</v>
      </c>
      <c r="F40" s="15">
        <v>2525.0299999999997</v>
      </c>
      <c r="G40" s="15">
        <v>20817.92</v>
      </c>
      <c r="H40" s="16">
        <f t="shared" si="1"/>
        <v>151966.65000000002</v>
      </c>
    </row>
    <row r="41" spans="1:8" ht="13.5" thickBot="1">
      <c r="A41" s="17" t="s">
        <v>79</v>
      </c>
      <c r="B41" s="18" t="s">
        <v>80</v>
      </c>
      <c r="C41" s="15">
        <v>203195.72</v>
      </c>
      <c r="D41" s="15">
        <v>1307.12</v>
      </c>
      <c r="E41" s="48">
        <v>17679.38</v>
      </c>
      <c r="F41" s="15">
        <v>6869.79</v>
      </c>
      <c r="G41" s="15">
        <v>9481.99</v>
      </c>
      <c r="H41" s="16">
        <f t="shared" si="1"/>
        <v>238534</v>
      </c>
    </row>
    <row r="42" spans="1:8" ht="13.5" thickBot="1">
      <c r="A42" s="17" t="s">
        <v>81</v>
      </c>
      <c r="B42" s="18" t="s">
        <v>82</v>
      </c>
      <c r="C42" s="15">
        <v>87609.32</v>
      </c>
      <c r="D42" s="15">
        <v>653.56</v>
      </c>
      <c r="E42" s="48">
        <v>3940.41</v>
      </c>
      <c r="F42" s="15">
        <v>4055.489999999998</v>
      </c>
      <c r="G42" s="15">
        <v>11955.22</v>
      </c>
      <c r="H42" s="16">
        <f t="shared" si="1"/>
        <v>108214</v>
      </c>
    </row>
    <row r="43" spans="1:8" ht="13.5" thickBot="1">
      <c r="A43" s="17" t="s">
        <v>83</v>
      </c>
      <c r="B43" s="18" t="s">
        <v>84</v>
      </c>
      <c r="C43" s="15">
        <v>68136.12</v>
      </c>
      <c r="D43" s="15">
        <v>0</v>
      </c>
      <c r="E43" s="48">
        <v>5162.51</v>
      </c>
      <c r="F43" s="15">
        <v>1609.1999999999994</v>
      </c>
      <c r="G43" s="15">
        <v>250.77</v>
      </c>
      <c r="H43" s="16">
        <f t="shared" si="1"/>
        <v>75158.59999999999</v>
      </c>
    </row>
    <row r="44" spans="1:8" ht="13.5" thickBot="1">
      <c r="A44" s="17" t="s">
        <v>85</v>
      </c>
      <c r="B44" s="18" t="s">
        <v>86</v>
      </c>
      <c r="C44" s="15">
        <v>86182.92</v>
      </c>
      <c r="D44" s="15">
        <v>0</v>
      </c>
      <c r="E44" s="48">
        <v>4573.78</v>
      </c>
      <c r="F44" s="15">
        <v>8757.620000000003</v>
      </c>
      <c r="G44" s="15">
        <v>3854.5</v>
      </c>
      <c r="H44" s="16">
        <f t="shared" si="1"/>
        <v>103368.82</v>
      </c>
    </row>
    <row r="45" spans="1:8" ht="13.5" thickBot="1">
      <c r="A45" s="17" t="s">
        <v>87</v>
      </c>
      <c r="B45" s="18" t="s">
        <v>88</v>
      </c>
      <c r="C45" s="15">
        <v>39355.33</v>
      </c>
      <c r="D45" s="15">
        <v>0</v>
      </c>
      <c r="E45" s="48">
        <v>4645.65</v>
      </c>
      <c r="F45" s="15">
        <v>1225.24</v>
      </c>
      <c r="G45" s="15">
        <v>264.39</v>
      </c>
      <c r="H45" s="16">
        <f t="shared" si="1"/>
        <v>45490.61</v>
      </c>
    </row>
    <row r="46" spans="1:8" ht="13.5" thickBot="1">
      <c r="A46" s="17" t="s">
        <v>89</v>
      </c>
      <c r="B46" s="18" t="s">
        <v>90</v>
      </c>
      <c r="C46" s="4">
        <v>26759.49</v>
      </c>
      <c r="D46" s="22">
        <v>0</v>
      </c>
      <c r="E46" s="48">
        <v>619.29</v>
      </c>
      <c r="F46" s="15">
        <v>69.33999999999999</v>
      </c>
      <c r="G46" s="15">
        <v>0</v>
      </c>
      <c r="H46" s="16">
        <f t="shared" si="1"/>
        <v>27448.120000000003</v>
      </c>
    </row>
    <row r="47" spans="1:8" ht="13.5" thickBot="1">
      <c r="A47" s="17" t="s">
        <v>91</v>
      </c>
      <c r="B47" s="18" t="s">
        <v>92</v>
      </c>
      <c r="C47" s="15">
        <v>10627.4</v>
      </c>
      <c r="D47" s="22">
        <v>0</v>
      </c>
      <c r="E47" s="48">
        <v>705.98</v>
      </c>
      <c r="F47" s="15">
        <v>58.03</v>
      </c>
      <c r="G47" s="15">
        <v>0</v>
      </c>
      <c r="H47" s="16">
        <f t="shared" si="1"/>
        <v>11391.41</v>
      </c>
    </row>
    <row r="48" spans="1:8" ht="13.5" thickBot="1">
      <c r="A48" s="17" t="s">
        <v>95</v>
      </c>
      <c r="B48" s="18" t="s">
        <v>96</v>
      </c>
      <c r="C48" s="15">
        <v>21346.67</v>
      </c>
      <c r="D48" s="15">
        <v>0</v>
      </c>
      <c r="E48" s="48">
        <v>818.14</v>
      </c>
      <c r="F48" s="15">
        <v>207.52000000000004</v>
      </c>
      <c r="G48" s="15">
        <v>0</v>
      </c>
      <c r="H48" s="16">
        <f t="shared" si="1"/>
        <v>22372.329999999998</v>
      </c>
    </row>
    <row r="49" spans="1:8" ht="13.5" thickBot="1">
      <c r="A49" s="17" t="s">
        <v>97</v>
      </c>
      <c r="B49" s="18" t="s">
        <v>98</v>
      </c>
      <c r="C49" s="15">
        <v>5999.23</v>
      </c>
      <c r="D49" s="15">
        <v>0</v>
      </c>
      <c r="E49" s="48">
        <v>267.63</v>
      </c>
      <c r="F49" s="15">
        <v>592.3699999999999</v>
      </c>
      <c r="G49" s="15">
        <v>0</v>
      </c>
      <c r="H49" s="16">
        <f t="shared" si="1"/>
        <v>6859.23</v>
      </c>
    </row>
    <row r="50" spans="1:8" ht="13.5" thickBot="1">
      <c r="A50" s="17" t="s">
        <v>99</v>
      </c>
      <c r="B50" s="18" t="s">
        <v>100</v>
      </c>
      <c r="C50" s="4">
        <v>315773.43</v>
      </c>
      <c r="D50" s="15">
        <v>2287.46</v>
      </c>
      <c r="E50" s="48">
        <v>12258.8</v>
      </c>
      <c r="F50" s="15">
        <v>47419.650000000045</v>
      </c>
      <c r="G50" s="15">
        <v>227829.41</v>
      </c>
      <c r="H50" s="16">
        <f t="shared" si="1"/>
        <v>605568.75</v>
      </c>
    </row>
    <row r="51" spans="1:8" ht="13.5" thickBot="1">
      <c r="A51" s="17" t="s">
        <v>101</v>
      </c>
      <c r="B51" s="18" t="s">
        <v>102</v>
      </c>
      <c r="C51" s="22">
        <v>287144.33</v>
      </c>
      <c r="D51" s="22">
        <v>980.34</v>
      </c>
      <c r="E51" s="48">
        <v>18158.24</v>
      </c>
      <c r="F51" s="15">
        <v>17767.030000000017</v>
      </c>
      <c r="G51" s="15">
        <v>20363.84</v>
      </c>
      <c r="H51" s="16">
        <f t="shared" si="1"/>
        <v>344413.7800000001</v>
      </c>
    </row>
    <row r="52" spans="1:8" ht="13.5" thickBot="1">
      <c r="A52" s="17" t="s">
        <v>103</v>
      </c>
      <c r="B52" s="18" t="s">
        <v>104</v>
      </c>
      <c r="C52" s="22">
        <v>405956.06</v>
      </c>
      <c r="D52" s="22">
        <v>653.56</v>
      </c>
      <c r="E52" s="48">
        <v>19873.47</v>
      </c>
      <c r="F52" s="15">
        <v>75733.87999999999</v>
      </c>
      <c r="G52" s="15">
        <v>136002.94</v>
      </c>
      <c r="H52" s="16">
        <f t="shared" si="1"/>
        <v>638219.9099999999</v>
      </c>
    </row>
    <row r="53" spans="1:8" ht="13.5" thickBot="1">
      <c r="A53" s="17" t="s">
        <v>105</v>
      </c>
      <c r="B53" s="18" t="s">
        <v>106</v>
      </c>
      <c r="C53" s="15">
        <v>9983.75</v>
      </c>
      <c r="D53" s="22">
        <v>0</v>
      </c>
      <c r="E53" s="48">
        <v>297.4</v>
      </c>
      <c r="F53" s="2">
        <v>0</v>
      </c>
      <c r="G53" s="15">
        <v>0</v>
      </c>
      <c r="H53" s="16">
        <f t="shared" si="1"/>
        <v>10281.15</v>
      </c>
    </row>
    <row r="54" spans="1:8" ht="13.5" thickBot="1">
      <c r="A54" s="17" t="s">
        <v>107</v>
      </c>
      <c r="B54" s="18" t="s">
        <v>108</v>
      </c>
      <c r="C54" s="2">
        <v>242802.22</v>
      </c>
      <c r="D54" s="15">
        <v>980.34</v>
      </c>
      <c r="E54" s="48">
        <v>9247.22</v>
      </c>
      <c r="F54" s="15">
        <v>24822.03000000002</v>
      </c>
      <c r="G54" s="15">
        <v>81835.01</v>
      </c>
      <c r="H54" s="16">
        <f t="shared" si="1"/>
        <v>359686.82</v>
      </c>
    </row>
    <row r="55" spans="1:8" ht="13.5" thickBot="1">
      <c r="A55" s="17" t="s">
        <v>109</v>
      </c>
      <c r="B55" s="18" t="s">
        <v>110</v>
      </c>
      <c r="C55" s="15">
        <v>128784.26</v>
      </c>
      <c r="D55" s="2">
        <v>653.56</v>
      </c>
      <c r="E55" s="48">
        <v>4248.73</v>
      </c>
      <c r="F55" s="2">
        <v>51679.40000000008</v>
      </c>
      <c r="G55" s="53">
        <v>130307.96</v>
      </c>
      <c r="H55" s="16">
        <f t="shared" si="1"/>
        <v>315673.9100000001</v>
      </c>
    </row>
    <row r="56" spans="1:8" ht="13.5" thickBot="1">
      <c r="A56" s="17" t="s">
        <v>111</v>
      </c>
      <c r="B56" s="18" t="s">
        <v>112</v>
      </c>
      <c r="C56" s="15">
        <v>2651.54</v>
      </c>
      <c r="D56" s="15">
        <v>0</v>
      </c>
      <c r="E56" s="48">
        <v>37.24</v>
      </c>
      <c r="F56" s="15">
        <v>0</v>
      </c>
      <c r="G56" s="15">
        <v>0</v>
      </c>
      <c r="H56" s="16">
        <f t="shared" si="1"/>
        <v>2688.7799999999997</v>
      </c>
    </row>
    <row r="57" spans="1:8" ht="13.5" thickBot="1">
      <c r="A57" s="17" t="s">
        <v>115</v>
      </c>
      <c r="B57" s="18" t="s">
        <v>116</v>
      </c>
      <c r="C57" s="15">
        <v>55966.57</v>
      </c>
      <c r="D57" s="15">
        <v>326.78</v>
      </c>
      <c r="E57" s="48">
        <v>2186.32</v>
      </c>
      <c r="F57" s="15">
        <v>177.29000000000002</v>
      </c>
      <c r="G57" s="15">
        <v>0</v>
      </c>
      <c r="H57" s="16">
        <f t="shared" si="1"/>
        <v>58656.96</v>
      </c>
    </row>
    <row r="58" spans="1:8" ht="13.5" thickBot="1">
      <c r="A58" s="25" t="s">
        <v>119</v>
      </c>
      <c r="B58" s="26" t="s">
        <v>120</v>
      </c>
      <c r="C58" s="15">
        <v>25494.97</v>
      </c>
      <c r="D58" s="15">
        <v>0</v>
      </c>
      <c r="E58" s="48">
        <v>3204.35</v>
      </c>
      <c r="F58" s="15">
        <v>1433.12</v>
      </c>
      <c r="G58" s="15">
        <v>0</v>
      </c>
      <c r="H58" s="16">
        <f t="shared" si="1"/>
        <v>30132.44</v>
      </c>
    </row>
    <row r="59" spans="1:8" ht="13.5" thickBot="1">
      <c r="A59" s="25" t="s">
        <v>121</v>
      </c>
      <c r="B59" s="26" t="s">
        <v>122</v>
      </c>
      <c r="C59" s="15">
        <v>8552.95</v>
      </c>
      <c r="D59" s="15">
        <v>0</v>
      </c>
      <c r="E59" s="48">
        <v>862.11</v>
      </c>
      <c r="F59" s="15">
        <v>242.56</v>
      </c>
      <c r="G59" s="2">
        <v>0</v>
      </c>
      <c r="H59" s="16">
        <f t="shared" si="1"/>
        <v>9657.62</v>
      </c>
    </row>
    <row r="60" spans="1:8" ht="13.5" thickBot="1">
      <c r="A60" s="25" t="s">
        <v>123</v>
      </c>
      <c r="B60" s="26" t="s">
        <v>124</v>
      </c>
      <c r="C60" s="15">
        <v>11154.55</v>
      </c>
      <c r="D60" s="15">
        <v>0</v>
      </c>
      <c r="E60" s="48">
        <v>1576.73</v>
      </c>
      <c r="F60" s="15">
        <v>299.09000000000003</v>
      </c>
      <c r="G60" s="15">
        <v>0</v>
      </c>
      <c r="H60" s="16">
        <f t="shared" si="1"/>
        <v>13030.369999999999</v>
      </c>
    </row>
    <row r="61" spans="1:8" ht="13.5" thickBot="1">
      <c r="A61" s="25" t="s">
        <v>125</v>
      </c>
      <c r="B61" s="26" t="s">
        <v>126</v>
      </c>
      <c r="C61" s="15">
        <v>57351.66</v>
      </c>
      <c r="D61" s="15">
        <v>326.78</v>
      </c>
      <c r="E61" s="48">
        <v>7132.58</v>
      </c>
      <c r="F61" s="15">
        <v>2096.5199999999995</v>
      </c>
      <c r="G61" s="2">
        <v>31.26</v>
      </c>
      <c r="H61" s="16">
        <f t="shared" si="1"/>
        <v>66938.8</v>
      </c>
    </row>
    <row r="62" spans="1:8" ht="13.5" thickBot="1">
      <c r="A62" s="25" t="s">
        <v>127</v>
      </c>
      <c r="B62" s="26" t="s">
        <v>128</v>
      </c>
      <c r="C62" s="15">
        <v>26435.64</v>
      </c>
      <c r="D62" s="15">
        <v>0</v>
      </c>
      <c r="E62" s="48">
        <v>48.4</v>
      </c>
      <c r="F62" s="15">
        <v>0</v>
      </c>
      <c r="G62" s="15">
        <v>3798.25</v>
      </c>
      <c r="H62" s="16">
        <f t="shared" si="1"/>
        <v>30282.29</v>
      </c>
    </row>
    <row r="63" spans="1:8" ht="13.5" thickBot="1">
      <c r="A63" s="27" t="s">
        <v>129</v>
      </c>
      <c r="B63" s="28" t="s">
        <v>130</v>
      </c>
      <c r="C63" s="4">
        <v>14092.69</v>
      </c>
      <c r="D63" s="15">
        <v>0</v>
      </c>
      <c r="E63" s="48">
        <v>2401</v>
      </c>
      <c r="F63" s="15">
        <v>166.34</v>
      </c>
      <c r="G63" s="15">
        <v>0</v>
      </c>
      <c r="H63" s="16">
        <f t="shared" si="1"/>
        <v>16660.030000000002</v>
      </c>
    </row>
    <row r="64" spans="1:8" ht="13.5" thickBot="1">
      <c r="A64" s="27" t="s">
        <v>131</v>
      </c>
      <c r="B64" s="30" t="s">
        <v>132</v>
      </c>
      <c r="C64" s="15">
        <v>22825.72</v>
      </c>
      <c r="D64" s="15">
        <v>0</v>
      </c>
      <c r="E64" s="48">
        <v>626.92</v>
      </c>
      <c r="F64" s="15">
        <v>4170.670000000001</v>
      </c>
      <c r="G64" s="15">
        <v>2681.28</v>
      </c>
      <c r="H64" s="16">
        <f t="shared" si="1"/>
        <v>30304.59</v>
      </c>
    </row>
    <row r="65" spans="1:8" ht="13.5" thickBot="1">
      <c r="A65" s="25" t="s">
        <v>133</v>
      </c>
      <c r="B65" s="26" t="s">
        <v>134</v>
      </c>
      <c r="C65" s="15">
        <v>17572.4</v>
      </c>
      <c r="D65" s="15">
        <v>0</v>
      </c>
      <c r="E65" s="48">
        <v>855.46</v>
      </c>
      <c r="F65" s="15">
        <v>877.01</v>
      </c>
      <c r="G65" s="15">
        <v>3051.21</v>
      </c>
      <c r="H65" s="16">
        <f aca="true" t="shared" si="2" ref="H65:H80">C65+D65+E65+F65+G65</f>
        <v>22356.079999999998</v>
      </c>
    </row>
    <row r="66" spans="1:8" ht="13.5" thickBot="1">
      <c r="A66" s="25" t="s">
        <v>135</v>
      </c>
      <c r="B66" s="26" t="s">
        <v>136</v>
      </c>
      <c r="C66" s="2">
        <v>43472.71</v>
      </c>
      <c r="D66" s="15">
        <v>0</v>
      </c>
      <c r="E66" s="48">
        <v>189.08</v>
      </c>
      <c r="F66" s="2">
        <v>922.4199999999996</v>
      </c>
      <c r="G66" s="53">
        <v>346.02</v>
      </c>
      <c r="H66" s="16">
        <f t="shared" si="2"/>
        <v>44930.229999999996</v>
      </c>
    </row>
    <row r="67" spans="1:8" ht="13.5" thickBot="1">
      <c r="A67" s="25" t="s">
        <v>137</v>
      </c>
      <c r="B67" s="26" t="s">
        <v>138</v>
      </c>
      <c r="C67" s="15">
        <v>57546.36</v>
      </c>
      <c r="D67" s="15">
        <v>0</v>
      </c>
      <c r="E67" s="48">
        <v>1443.34</v>
      </c>
      <c r="F67" s="15">
        <v>2760.81</v>
      </c>
      <c r="G67" s="15">
        <v>5973.65</v>
      </c>
      <c r="H67" s="16">
        <f t="shared" si="2"/>
        <v>67724.15999999999</v>
      </c>
    </row>
    <row r="68" spans="1:8" ht="13.5" thickBot="1">
      <c r="A68" s="25" t="s">
        <v>139</v>
      </c>
      <c r="B68" s="26" t="s">
        <v>140</v>
      </c>
      <c r="C68" s="15">
        <v>4847.25</v>
      </c>
      <c r="D68" s="15">
        <v>0</v>
      </c>
      <c r="E68" s="48">
        <v>407.41</v>
      </c>
      <c r="F68" s="15">
        <v>8752.600000000002</v>
      </c>
      <c r="G68" s="15">
        <v>0</v>
      </c>
      <c r="H68" s="16">
        <f t="shared" si="2"/>
        <v>14007.260000000002</v>
      </c>
    </row>
    <row r="69" spans="1:8" ht="13.5" thickBot="1">
      <c r="A69" s="25" t="s">
        <v>141</v>
      </c>
      <c r="B69" s="26" t="s">
        <v>142</v>
      </c>
      <c r="C69" s="15">
        <v>33027.22</v>
      </c>
      <c r="D69" s="2">
        <v>326.78</v>
      </c>
      <c r="E69" s="48">
        <v>2181.4</v>
      </c>
      <c r="F69" s="2">
        <v>232.24</v>
      </c>
      <c r="G69" s="15">
        <v>0</v>
      </c>
      <c r="H69" s="16">
        <f t="shared" si="2"/>
        <v>35767.64</v>
      </c>
    </row>
    <row r="70" spans="1:8" ht="13.5" thickBot="1">
      <c r="A70" s="31" t="s">
        <v>143</v>
      </c>
      <c r="B70" s="32" t="s">
        <v>144</v>
      </c>
      <c r="C70" s="33">
        <v>29496.56</v>
      </c>
      <c r="D70" s="15">
        <v>0</v>
      </c>
      <c r="E70" s="48">
        <v>1606.2</v>
      </c>
      <c r="F70" s="15">
        <v>538.6000000000001</v>
      </c>
      <c r="G70" s="15">
        <v>0</v>
      </c>
      <c r="H70" s="16">
        <f t="shared" si="2"/>
        <v>31641.36</v>
      </c>
    </row>
    <row r="71" spans="1:8" ht="13.5" thickBot="1">
      <c r="A71" s="31" t="s">
        <v>145</v>
      </c>
      <c r="B71" s="30" t="s">
        <v>146</v>
      </c>
      <c r="C71" s="15">
        <v>33839.76</v>
      </c>
      <c r="D71" s="15">
        <v>0</v>
      </c>
      <c r="E71" s="48">
        <v>3382.33</v>
      </c>
      <c r="F71" s="15">
        <v>527.64</v>
      </c>
      <c r="G71" s="15">
        <v>0</v>
      </c>
      <c r="H71" s="16">
        <f t="shared" si="2"/>
        <v>37749.73</v>
      </c>
    </row>
    <row r="72" spans="1:8" ht="13.5" thickBot="1">
      <c r="A72" s="34" t="s">
        <v>147</v>
      </c>
      <c r="B72" s="35" t="s">
        <v>148</v>
      </c>
      <c r="C72" s="15">
        <v>205660.16</v>
      </c>
      <c r="D72" s="2">
        <v>816.95</v>
      </c>
      <c r="E72" s="48">
        <v>20406.76</v>
      </c>
      <c r="F72" s="2">
        <v>6376.6699999999955</v>
      </c>
      <c r="G72" s="53">
        <v>14278.97</v>
      </c>
      <c r="H72" s="16">
        <f t="shared" si="2"/>
        <v>247539.51</v>
      </c>
    </row>
    <row r="73" spans="1:8" ht="13.5" thickBot="1">
      <c r="A73" s="36" t="s">
        <v>149</v>
      </c>
      <c r="B73" s="37" t="s">
        <v>150</v>
      </c>
      <c r="C73" s="15">
        <v>22504.97</v>
      </c>
      <c r="D73" s="15">
        <v>0</v>
      </c>
      <c r="E73" s="48">
        <v>3522.47</v>
      </c>
      <c r="F73" s="15">
        <v>408.95000000000005</v>
      </c>
      <c r="G73" s="15">
        <v>0</v>
      </c>
      <c r="H73" s="16">
        <f t="shared" si="2"/>
        <v>26436.390000000003</v>
      </c>
    </row>
    <row r="74" spans="1:8" ht="13.5" thickBot="1">
      <c r="A74" s="38" t="s">
        <v>153</v>
      </c>
      <c r="B74" s="28" t="s">
        <v>154</v>
      </c>
      <c r="C74" s="15">
        <v>51751.28</v>
      </c>
      <c r="D74" s="15">
        <v>326.78</v>
      </c>
      <c r="E74" s="48">
        <v>10187.43</v>
      </c>
      <c r="F74" s="15">
        <v>3904.08</v>
      </c>
      <c r="G74" s="15">
        <v>3512.68</v>
      </c>
      <c r="H74" s="16">
        <f t="shared" si="2"/>
        <v>69682.24999999999</v>
      </c>
    </row>
    <row r="75" spans="1:8" ht="13.5" thickBot="1">
      <c r="A75" s="38" t="s">
        <v>155</v>
      </c>
      <c r="B75" s="39" t="s">
        <v>156</v>
      </c>
      <c r="C75" s="15">
        <v>11979.62</v>
      </c>
      <c r="D75" s="15">
        <v>0</v>
      </c>
      <c r="E75" s="48">
        <v>435.57</v>
      </c>
      <c r="F75" s="15">
        <v>491.11999999999995</v>
      </c>
      <c r="G75" s="2">
        <v>3806.91</v>
      </c>
      <c r="H75" s="16">
        <f t="shared" si="2"/>
        <v>16713.22</v>
      </c>
    </row>
    <row r="76" spans="1:8" ht="13.5" thickBot="1">
      <c r="A76" s="38" t="s">
        <v>157</v>
      </c>
      <c r="B76" s="40" t="s">
        <v>158</v>
      </c>
      <c r="C76" s="15">
        <v>14192.26</v>
      </c>
      <c r="D76" s="15">
        <v>0</v>
      </c>
      <c r="E76" s="48">
        <v>1286.84</v>
      </c>
      <c r="F76" s="15">
        <v>1295.03</v>
      </c>
      <c r="G76" s="15">
        <v>832.59</v>
      </c>
      <c r="H76" s="16">
        <f t="shared" si="2"/>
        <v>17606.72</v>
      </c>
    </row>
    <row r="77" spans="1:8" ht="13.5" thickBot="1">
      <c r="A77" s="41" t="s">
        <v>159</v>
      </c>
      <c r="B77" s="42" t="s">
        <v>160</v>
      </c>
      <c r="C77" s="2">
        <v>18558.22</v>
      </c>
      <c r="D77" s="5">
        <v>326.78</v>
      </c>
      <c r="E77" s="48">
        <v>1159.06</v>
      </c>
      <c r="F77" s="2">
        <v>960.9199999999996</v>
      </c>
      <c r="G77" s="53">
        <v>0</v>
      </c>
      <c r="H77" s="16">
        <f t="shared" si="2"/>
        <v>21004.98</v>
      </c>
    </row>
    <row r="78" spans="1:8" ht="13.5" thickBot="1">
      <c r="A78" s="41" t="s">
        <v>161</v>
      </c>
      <c r="B78" s="43" t="s">
        <v>162</v>
      </c>
      <c r="C78" s="15">
        <v>4828.57</v>
      </c>
      <c r="D78" s="15">
        <v>0</v>
      </c>
      <c r="E78" s="48">
        <v>206.43</v>
      </c>
      <c r="F78" s="15">
        <v>86.77</v>
      </c>
      <c r="G78" s="15">
        <v>0</v>
      </c>
      <c r="H78" s="16">
        <f t="shared" si="2"/>
        <v>5121.77</v>
      </c>
    </row>
    <row r="79" spans="1:8" ht="13.5" thickBot="1">
      <c r="A79" s="41" t="s">
        <v>163</v>
      </c>
      <c r="B79" s="44" t="s">
        <v>164</v>
      </c>
      <c r="C79" s="45">
        <v>1105.74</v>
      </c>
      <c r="D79" s="45">
        <v>326.78</v>
      </c>
      <c r="E79" s="57">
        <v>446.3</v>
      </c>
      <c r="F79" s="45">
        <v>0</v>
      </c>
      <c r="G79" s="2">
        <v>0</v>
      </c>
      <c r="H79" s="54">
        <f t="shared" si="2"/>
        <v>1878.82</v>
      </c>
    </row>
    <row r="80" spans="1:8" ht="13.5" thickBot="1">
      <c r="A80" s="46"/>
      <c r="B80" s="46" t="s">
        <v>165</v>
      </c>
      <c r="C80" s="55">
        <v>7463859.069999999</v>
      </c>
      <c r="D80" s="47">
        <v>23201.38</v>
      </c>
      <c r="E80" s="47">
        <f>SUM(E4:E79)</f>
        <v>405007.83</v>
      </c>
      <c r="F80" s="47">
        <v>805978.3899999992</v>
      </c>
      <c r="G80" s="47">
        <v>1962766.84</v>
      </c>
      <c r="H80" s="56">
        <f t="shared" si="2"/>
        <v>10660813.509999998</v>
      </c>
    </row>
    <row r="82" ht="12.75">
      <c r="H82" s="4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52">
      <selection activeCell="E91" sqref="E91"/>
    </sheetView>
  </sheetViews>
  <sheetFormatPr defaultColWidth="9.140625" defaultRowHeight="12.75"/>
  <cols>
    <col min="1" max="1" width="4.7109375" style="1" customWidth="1"/>
    <col min="2" max="2" width="25.140625" style="1" customWidth="1"/>
    <col min="3" max="3" width="14.140625" style="2" customWidth="1"/>
    <col min="4" max="4" width="14.7109375" style="2" customWidth="1"/>
    <col min="5" max="5" width="12.8515625" style="2" customWidth="1"/>
    <col min="6" max="6" width="14.140625" style="2" customWidth="1"/>
    <col min="7" max="7" width="13.7109375" style="2" customWidth="1"/>
    <col min="8" max="8" width="15.7109375" style="3" customWidth="1"/>
    <col min="9" max="16384" width="9.140625" style="5" customWidth="1"/>
  </cols>
  <sheetData>
    <row r="1" spans="1:7" ht="13.5" thickBot="1">
      <c r="A1" s="1" t="s">
        <v>0</v>
      </c>
      <c r="D1" s="3" t="s">
        <v>202</v>
      </c>
      <c r="E1" s="3"/>
      <c r="F1" s="3"/>
      <c r="G1" s="3"/>
    </row>
    <row r="2" spans="1:8" ht="13.5" thickBot="1">
      <c r="A2" s="6" t="s">
        <v>1</v>
      </c>
      <c r="B2" s="7" t="s">
        <v>2</v>
      </c>
      <c r="C2" s="72"/>
      <c r="D2" s="72"/>
      <c r="E2" s="72"/>
      <c r="F2" s="73"/>
      <c r="G2" s="73"/>
      <c r="H2" s="74"/>
    </row>
    <row r="3" spans="1:8" s="12" customFormat="1" ht="48.75" customHeight="1" thickBot="1">
      <c r="A3" s="8"/>
      <c r="B3" s="9"/>
      <c r="C3" s="49" t="s">
        <v>203</v>
      </c>
      <c r="D3" s="50" t="s">
        <v>197</v>
      </c>
      <c r="E3" s="50" t="s">
        <v>198</v>
      </c>
      <c r="F3" s="49" t="s">
        <v>199</v>
      </c>
      <c r="G3" s="49" t="s">
        <v>200</v>
      </c>
      <c r="H3" s="10" t="s">
        <v>201</v>
      </c>
    </row>
    <row r="4" spans="1:8" ht="13.5" thickBot="1">
      <c r="A4" s="13" t="s">
        <v>5</v>
      </c>
      <c r="B4" s="14" t="s">
        <v>6</v>
      </c>
      <c r="C4" s="48">
        <v>16379.94</v>
      </c>
      <c r="D4" s="48">
        <v>0</v>
      </c>
      <c r="E4" s="48">
        <v>885.17</v>
      </c>
      <c r="F4" s="48">
        <v>1409.5600000000002</v>
      </c>
      <c r="G4" s="48">
        <v>120</v>
      </c>
      <c r="H4" s="16">
        <f aca="true" t="shared" si="0" ref="H4:H67">C4+D4+E4+F4+G4</f>
        <v>18794.670000000002</v>
      </c>
    </row>
    <row r="5" spans="1:8" ht="13.5" thickBot="1">
      <c r="A5" s="17" t="s">
        <v>7</v>
      </c>
      <c r="B5" s="18" t="s">
        <v>8</v>
      </c>
      <c r="C5" s="15">
        <v>5829.17</v>
      </c>
      <c r="D5" s="15">
        <v>0</v>
      </c>
      <c r="E5" s="48">
        <v>235.71</v>
      </c>
      <c r="F5" s="15">
        <v>808.18</v>
      </c>
      <c r="G5" s="15">
        <v>0</v>
      </c>
      <c r="H5" s="16">
        <f t="shared" si="0"/>
        <v>6873.06</v>
      </c>
    </row>
    <row r="6" spans="1:8" ht="13.5" thickBot="1">
      <c r="A6" s="17" t="s">
        <v>9</v>
      </c>
      <c r="B6" s="18" t="s">
        <v>10</v>
      </c>
      <c r="C6" s="15">
        <v>29333.02</v>
      </c>
      <c r="D6" s="15">
        <v>326.78</v>
      </c>
      <c r="E6" s="48">
        <v>1025.65</v>
      </c>
      <c r="F6" s="15">
        <v>450.01000000000005</v>
      </c>
      <c r="G6" s="15">
        <v>480</v>
      </c>
      <c r="H6" s="16">
        <f t="shared" si="0"/>
        <v>31615.46</v>
      </c>
    </row>
    <row r="7" spans="1:8" ht="13.5" thickBot="1">
      <c r="A7" s="17" t="s">
        <v>11</v>
      </c>
      <c r="B7" s="18" t="s">
        <v>12</v>
      </c>
      <c r="C7" s="15">
        <v>25337.08</v>
      </c>
      <c r="D7" s="15">
        <v>0</v>
      </c>
      <c r="E7" s="48">
        <v>1049.2</v>
      </c>
      <c r="F7" s="15">
        <v>2896.889999999999</v>
      </c>
      <c r="G7" s="15">
        <v>0</v>
      </c>
      <c r="H7" s="16">
        <f t="shared" si="0"/>
        <v>29283.170000000002</v>
      </c>
    </row>
    <row r="8" spans="1:8" ht="13.5" thickBot="1">
      <c r="A8" s="17" t="s">
        <v>13</v>
      </c>
      <c r="B8" s="18" t="s">
        <v>14</v>
      </c>
      <c r="C8" s="15">
        <v>417244.82</v>
      </c>
      <c r="D8" s="15">
        <v>1069.11</v>
      </c>
      <c r="E8" s="48">
        <v>13656.79</v>
      </c>
      <c r="F8" s="15">
        <v>36097.780000000086</v>
      </c>
      <c r="G8" s="15">
        <v>24532.32</v>
      </c>
      <c r="H8" s="16">
        <f t="shared" si="0"/>
        <v>492600.82000000007</v>
      </c>
    </row>
    <row r="9" spans="1:8" ht="13.5" thickBot="1">
      <c r="A9" s="17" t="s">
        <v>15</v>
      </c>
      <c r="B9" s="18" t="s">
        <v>16</v>
      </c>
      <c r="C9" s="15">
        <v>9281.12</v>
      </c>
      <c r="D9" s="15">
        <v>326.78</v>
      </c>
      <c r="E9" s="48">
        <v>101.15</v>
      </c>
      <c r="F9" s="15">
        <v>1268.18</v>
      </c>
      <c r="G9" s="15">
        <v>1668.81</v>
      </c>
      <c r="H9" s="16">
        <f t="shared" si="0"/>
        <v>12646.04</v>
      </c>
    </row>
    <row r="10" spans="1:8" ht="13.5" thickBot="1">
      <c r="A10" s="17" t="s">
        <v>17</v>
      </c>
      <c r="B10" s="18" t="s">
        <v>18</v>
      </c>
      <c r="C10" s="15">
        <v>27350.6</v>
      </c>
      <c r="D10" s="15">
        <v>0</v>
      </c>
      <c r="E10" s="48">
        <v>640.2</v>
      </c>
      <c r="F10" s="15">
        <v>1096.8099999999995</v>
      </c>
      <c r="G10" s="15">
        <v>0</v>
      </c>
      <c r="H10" s="16">
        <f t="shared" si="0"/>
        <v>29087.61</v>
      </c>
    </row>
    <row r="11" spans="1:8" ht="13.5" thickBot="1">
      <c r="A11" s="17" t="s">
        <v>19</v>
      </c>
      <c r="B11" s="18" t="s">
        <v>20</v>
      </c>
      <c r="C11" s="15">
        <v>28673.52</v>
      </c>
      <c r="D11" s="15">
        <v>0</v>
      </c>
      <c r="E11" s="48">
        <v>596.51</v>
      </c>
      <c r="F11" s="15">
        <v>1123.47</v>
      </c>
      <c r="G11" s="15">
        <v>0</v>
      </c>
      <c r="H11" s="16">
        <f t="shared" si="0"/>
        <v>30393.5</v>
      </c>
    </row>
    <row r="12" spans="1:8" ht="13.5" thickBot="1">
      <c r="A12" s="17" t="s">
        <v>21</v>
      </c>
      <c r="B12" s="18" t="s">
        <v>22</v>
      </c>
      <c r="C12" s="15">
        <v>34832.86</v>
      </c>
      <c r="D12" s="15">
        <v>326.78</v>
      </c>
      <c r="E12" s="48">
        <v>419.96</v>
      </c>
      <c r="F12" s="15">
        <v>1268.1</v>
      </c>
      <c r="G12" s="15">
        <v>0</v>
      </c>
      <c r="H12" s="16">
        <f t="shared" si="0"/>
        <v>36847.7</v>
      </c>
    </row>
    <row r="13" spans="1:8" ht="13.5" thickBot="1">
      <c r="A13" s="17" t="s">
        <v>23</v>
      </c>
      <c r="B13" s="18" t="s">
        <v>24</v>
      </c>
      <c r="C13" s="15">
        <v>34237</v>
      </c>
      <c r="D13" s="15">
        <v>0</v>
      </c>
      <c r="E13" s="48">
        <v>378.35</v>
      </c>
      <c r="F13" s="15">
        <v>1287.3199999999995</v>
      </c>
      <c r="G13" s="15">
        <v>0</v>
      </c>
      <c r="H13" s="16">
        <f t="shared" si="0"/>
        <v>35902.67</v>
      </c>
    </row>
    <row r="14" spans="1:8" ht="13.5" thickBot="1">
      <c r="A14" s="17" t="s">
        <v>25</v>
      </c>
      <c r="B14" s="18" t="s">
        <v>26</v>
      </c>
      <c r="C14" s="15">
        <v>184714.41</v>
      </c>
      <c r="D14" s="15">
        <v>653.56</v>
      </c>
      <c r="E14" s="48">
        <v>1515.38</v>
      </c>
      <c r="F14" s="15">
        <v>21644.790000000023</v>
      </c>
      <c r="G14" s="15">
        <v>19795.63</v>
      </c>
      <c r="H14" s="16">
        <f t="shared" si="0"/>
        <v>228323.77000000002</v>
      </c>
    </row>
    <row r="15" spans="1:8" ht="13.5" thickBot="1">
      <c r="A15" s="17" t="s">
        <v>27</v>
      </c>
      <c r="B15" s="18" t="s">
        <v>28</v>
      </c>
      <c r="C15" s="15">
        <v>68034.02</v>
      </c>
      <c r="D15" s="15">
        <v>0</v>
      </c>
      <c r="E15" s="48">
        <v>831.8599999999999</v>
      </c>
      <c r="F15" s="15">
        <v>353.65000000000003</v>
      </c>
      <c r="G15" s="15">
        <v>0</v>
      </c>
      <c r="H15" s="16">
        <f t="shared" si="0"/>
        <v>69219.53</v>
      </c>
    </row>
    <row r="16" spans="1:8" ht="13.5" thickBot="1">
      <c r="A16" s="17" t="s">
        <v>29</v>
      </c>
      <c r="B16" s="18" t="s">
        <v>30</v>
      </c>
      <c r="C16" s="15">
        <v>37423.69</v>
      </c>
      <c r="D16" s="15">
        <v>0</v>
      </c>
      <c r="E16" s="48">
        <v>255.24</v>
      </c>
      <c r="F16" s="15">
        <v>5486.17</v>
      </c>
      <c r="G16" s="15">
        <v>19759.77</v>
      </c>
      <c r="H16" s="16">
        <f t="shared" si="0"/>
        <v>62924.869999999995</v>
      </c>
    </row>
    <row r="17" spans="1:8" ht="13.5" thickBot="1">
      <c r="A17" s="17" t="s">
        <v>31</v>
      </c>
      <c r="B17" s="18" t="s">
        <v>32</v>
      </c>
      <c r="C17" s="15">
        <v>94543.31</v>
      </c>
      <c r="D17" s="15">
        <v>980.34</v>
      </c>
      <c r="E17" s="48">
        <v>4201.06</v>
      </c>
      <c r="F17" s="15">
        <v>3664.319999999998</v>
      </c>
      <c r="G17" s="15">
        <v>13676.96</v>
      </c>
      <c r="H17" s="16">
        <f t="shared" si="0"/>
        <v>117065.98999999999</v>
      </c>
    </row>
    <row r="18" spans="1:8" ht="13.5" thickBot="1">
      <c r="A18" s="17" t="s">
        <v>33</v>
      </c>
      <c r="B18" s="18" t="s">
        <v>34</v>
      </c>
      <c r="C18" s="15">
        <v>0</v>
      </c>
      <c r="D18" s="15">
        <v>0</v>
      </c>
      <c r="E18" s="48">
        <v>0</v>
      </c>
      <c r="F18" s="15">
        <v>0</v>
      </c>
      <c r="G18" s="15">
        <v>0</v>
      </c>
      <c r="H18" s="16">
        <f t="shared" si="0"/>
        <v>0</v>
      </c>
    </row>
    <row r="19" spans="1:8" ht="13.5" thickBot="1">
      <c r="A19" s="17" t="s">
        <v>35</v>
      </c>
      <c r="B19" s="18" t="s">
        <v>36</v>
      </c>
      <c r="C19" s="15">
        <v>0</v>
      </c>
      <c r="D19" s="15">
        <v>0</v>
      </c>
      <c r="E19" s="48">
        <v>0</v>
      </c>
      <c r="F19" s="15">
        <v>0</v>
      </c>
      <c r="G19" s="15">
        <v>0</v>
      </c>
      <c r="H19" s="16">
        <f t="shared" si="0"/>
        <v>0</v>
      </c>
    </row>
    <row r="20" spans="1:8" ht="13.5" thickBot="1">
      <c r="A20" s="17" t="s">
        <v>37</v>
      </c>
      <c r="B20" s="18" t="s">
        <v>38</v>
      </c>
      <c r="C20" s="15">
        <v>45403.2</v>
      </c>
      <c r="D20" s="15">
        <v>0</v>
      </c>
      <c r="E20" s="48">
        <v>763.51</v>
      </c>
      <c r="F20" s="15">
        <v>2580.6999999999994</v>
      </c>
      <c r="G20" s="15">
        <v>5633.31</v>
      </c>
      <c r="H20" s="16">
        <f t="shared" si="0"/>
        <v>54380.719999999994</v>
      </c>
    </row>
    <row r="21" spans="1:8" ht="13.5" thickBot="1">
      <c r="A21" s="17" t="s">
        <v>39</v>
      </c>
      <c r="B21" s="18" t="s">
        <v>40</v>
      </c>
      <c r="C21" s="15">
        <v>30972.31</v>
      </c>
      <c r="D21" s="15">
        <v>0</v>
      </c>
      <c r="E21" s="48">
        <v>549.12</v>
      </c>
      <c r="F21" s="15">
        <v>3227.91</v>
      </c>
      <c r="G21" s="15">
        <v>1653.39</v>
      </c>
      <c r="H21" s="16">
        <f t="shared" si="0"/>
        <v>36402.729999999996</v>
      </c>
    </row>
    <row r="22" spans="1:8" ht="13.5" thickBot="1">
      <c r="A22" s="17" t="s">
        <v>41</v>
      </c>
      <c r="B22" s="18" t="s">
        <v>42</v>
      </c>
      <c r="C22" s="15">
        <v>212274.63</v>
      </c>
      <c r="D22" s="15">
        <v>0</v>
      </c>
      <c r="E22" s="48">
        <v>486.55999999999995</v>
      </c>
      <c r="F22" s="15">
        <v>23808.820000000014</v>
      </c>
      <c r="G22" s="15">
        <v>65806.66</v>
      </c>
      <c r="H22" s="16">
        <f t="shared" si="0"/>
        <v>302376.67000000004</v>
      </c>
    </row>
    <row r="23" spans="1:8" ht="13.5" thickBot="1">
      <c r="A23" s="17" t="s">
        <v>43</v>
      </c>
      <c r="B23" s="18" t="s">
        <v>44</v>
      </c>
      <c r="C23" s="15">
        <v>249719.44</v>
      </c>
      <c r="D23" s="15">
        <v>326.78</v>
      </c>
      <c r="E23" s="48">
        <v>3347.95</v>
      </c>
      <c r="F23" s="15">
        <v>26172.50000000004</v>
      </c>
      <c r="G23" s="15">
        <v>12593.61</v>
      </c>
      <c r="H23" s="16">
        <f t="shared" si="0"/>
        <v>292160.28</v>
      </c>
    </row>
    <row r="24" spans="1:8" ht="13.5" thickBot="1">
      <c r="A24" s="17" t="s">
        <v>45</v>
      </c>
      <c r="B24" s="18" t="s">
        <v>46</v>
      </c>
      <c r="C24" s="15">
        <v>1141272.28</v>
      </c>
      <c r="D24" s="15">
        <v>4901.7</v>
      </c>
      <c r="E24" s="48">
        <v>28138.48</v>
      </c>
      <c r="F24" s="15">
        <v>200506.799999999</v>
      </c>
      <c r="G24" s="15">
        <v>309722.52</v>
      </c>
      <c r="H24" s="16">
        <f t="shared" si="0"/>
        <v>1684541.7799999989</v>
      </c>
    </row>
    <row r="25" spans="1:8" ht="13.5" thickBot="1">
      <c r="A25" s="17" t="s">
        <v>47</v>
      </c>
      <c r="B25" s="18" t="s">
        <v>48</v>
      </c>
      <c r="C25" s="15">
        <v>227787.15</v>
      </c>
      <c r="D25" s="15">
        <v>653.56</v>
      </c>
      <c r="E25" s="48">
        <v>1977.61</v>
      </c>
      <c r="F25" s="15">
        <v>11349.180000000002</v>
      </c>
      <c r="G25" s="15">
        <v>15559.9</v>
      </c>
      <c r="H25" s="16">
        <f t="shared" si="0"/>
        <v>257327.39999999997</v>
      </c>
    </row>
    <row r="26" spans="1:8" ht="13.5" thickBot="1">
      <c r="A26" s="17" t="s">
        <v>49</v>
      </c>
      <c r="B26" s="18" t="s">
        <v>50</v>
      </c>
      <c r="C26" s="15">
        <v>82398.08</v>
      </c>
      <c r="D26" s="15">
        <v>326.78</v>
      </c>
      <c r="E26" s="48">
        <v>5883.29</v>
      </c>
      <c r="F26" s="15">
        <v>4654.6399999999985</v>
      </c>
      <c r="G26" s="15">
        <v>0</v>
      </c>
      <c r="H26" s="16">
        <f t="shared" si="0"/>
        <v>93262.79</v>
      </c>
    </row>
    <row r="27" spans="1:8" ht="13.5" thickBot="1">
      <c r="A27" s="17" t="s">
        <v>51</v>
      </c>
      <c r="B27" s="18" t="s">
        <v>52</v>
      </c>
      <c r="C27" s="15">
        <v>38441.2</v>
      </c>
      <c r="D27" s="15">
        <v>0</v>
      </c>
      <c r="E27" s="48">
        <v>2009.95</v>
      </c>
      <c r="F27" s="15">
        <v>622.9999999999999</v>
      </c>
      <c r="G27" s="15">
        <v>0</v>
      </c>
      <c r="H27" s="16">
        <f t="shared" si="0"/>
        <v>41074.149999999994</v>
      </c>
    </row>
    <row r="28" spans="1:8" ht="13.5" thickBot="1">
      <c r="A28" s="17" t="s">
        <v>53</v>
      </c>
      <c r="B28" s="18" t="s">
        <v>54</v>
      </c>
      <c r="C28" s="15">
        <v>1833.11</v>
      </c>
      <c r="D28" s="15">
        <v>0</v>
      </c>
      <c r="E28" s="48">
        <v>0</v>
      </c>
      <c r="F28" s="15">
        <v>0</v>
      </c>
      <c r="G28" s="15">
        <v>0</v>
      </c>
      <c r="H28" s="16">
        <f t="shared" si="0"/>
        <v>1833.11</v>
      </c>
    </row>
    <row r="29" spans="1:8" ht="13.5" thickBot="1">
      <c r="A29" s="17" t="s">
        <v>55</v>
      </c>
      <c r="B29" s="18" t="s">
        <v>56</v>
      </c>
      <c r="C29" s="15">
        <v>40021.28</v>
      </c>
      <c r="D29" s="15">
        <v>0</v>
      </c>
      <c r="E29" s="48">
        <v>2395.19</v>
      </c>
      <c r="F29" s="15">
        <v>2137.5000000000005</v>
      </c>
      <c r="G29" s="15">
        <v>0</v>
      </c>
      <c r="H29" s="16">
        <f t="shared" si="0"/>
        <v>44553.97</v>
      </c>
    </row>
    <row r="30" spans="1:8" ht="13.5" thickBot="1">
      <c r="A30" s="17" t="s">
        <v>57</v>
      </c>
      <c r="B30" s="18" t="s">
        <v>58</v>
      </c>
      <c r="C30" s="15">
        <v>33346.38</v>
      </c>
      <c r="D30" s="15">
        <v>0</v>
      </c>
      <c r="E30" s="48">
        <v>437.08</v>
      </c>
      <c r="F30" s="15">
        <v>382.76</v>
      </c>
      <c r="G30" s="15">
        <v>2720.29</v>
      </c>
      <c r="H30" s="16">
        <f t="shared" si="0"/>
        <v>36886.51</v>
      </c>
    </row>
    <row r="31" spans="1:8" ht="13.5" thickBot="1">
      <c r="A31" s="17" t="s">
        <v>59</v>
      </c>
      <c r="B31" s="18" t="s">
        <v>60</v>
      </c>
      <c r="C31" s="15">
        <v>36764.02</v>
      </c>
      <c r="D31" s="15">
        <v>0</v>
      </c>
      <c r="E31" s="48">
        <v>422.75</v>
      </c>
      <c r="F31" s="15">
        <v>5766.829999999999</v>
      </c>
      <c r="G31" s="15">
        <v>4397.75</v>
      </c>
      <c r="H31" s="16">
        <f t="shared" si="0"/>
        <v>47351.35</v>
      </c>
    </row>
    <row r="32" spans="1:8" ht="13.5" thickBot="1">
      <c r="A32" s="17" t="s">
        <v>61</v>
      </c>
      <c r="B32" s="18" t="s">
        <v>62</v>
      </c>
      <c r="C32" s="15">
        <v>68732.43</v>
      </c>
      <c r="D32" s="15">
        <v>326.78</v>
      </c>
      <c r="E32" s="48">
        <v>1030.57</v>
      </c>
      <c r="F32" s="15">
        <v>6520.33</v>
      </c>
      <c r="G32" s="15">
        <v>2848.59</v>
      </c>
      <c r="H32" s="16">
        <f t="shared" si="0"/>
        <v>79458.7</v>
      </c>
    </row>
    <row r="33" spans="1:8" ht="13.5" thickBot="1">
      <c r="A33" s="17" t="s">
        <v>63</v>
      </c>
      <c r="B33" s="18" t="s">
        <v>64</v>
      </c>
      <c r="C33" s="15">
        <v>139156.58</v>
      </c>
      <c r="D33" s="15">
        <v>0</v>
      </c>
      <c r="E33" s="48">
        <v>7548.58</v>
      </c>
      <c r="F33" s="15">
        <v>11144.130000000005</v>
      </c>
      <c r="G33" s="15">
        <v>3052.18</v>
      </c>
      <c r="H33" s="16">
        <f t="shared" si="0"/>
        <v>160901.46999999997</v>
      </c>
    </row>
    <row r="34" spans="1:8" ht="13.5" thickBot="1">
      <c r="A34" s="17" t="s">
        <v>65</v>
      </c>
      <c r="B34" s="18" t="s">
        <v>66</v>
      </c>
      <c r="C34" s="15">
        <v>169265.48</v>
      </c>
      <c r="D34" s="15">
        <v>1960.68</v>
      </c>
      <c r="E34" s="48">
        <v>6196.92</v>
      </c>
      <c r="F34" s="15">
        <v>20805.030000000046</v>
      </c>
      <c r="G34" s="15">
        <v>9075.02</v>
      </c>
      <c r="H34" s="16">
        <f t="shared" si="0"/>
        <v>207303.13000000006</v>
      </c>
    </row>
    <row r="35" spans="1:8" ht="13.5" thickBot="1">
      <c r="A35" s="17" t="s">
        <v>67</v>
      </c>
      <c r="B35" s="18" t="s">
        <v>68</v>
      </c>
      <c r="C35" s="15">
        <v>32806.65</v>
      </c>
      <c r="D35" s="15">
        <v>0</v>
      </c>
      <c r="E35" s="48">
        <v>1516.52</v>
      </c>
      <c r="F35" s="15">
        <v>2285.97</v>
      </c>
      <c r="G35" s="15">
        <v>0</v>
      </c>
      <c r="H35" s="16">
        <f t="shared" si="0"/>
        <v>36609.14</v>
      </c>
    </row>
    <row r="36" spans="1:8" ht="13.5" thickBot="1">
      <c r="A36" s="17" t="s">
        <v>69</v>
      </c>
      <c r="B36" s="18" t="s">
        <v>70</v>
      </c>
      <c r="C36" s="15">
        <v>96591.66</v>
      </c>
      <c r="D36" s="15">
        <v>653.56</v>
      </c>
      <c r="E36" s="48">
        <v>4043.4700000000003</v>
      </c>
      <c r="F36" s="15">
        <v>4888.179999999998</v>
      </c>
      <c r="G36" s="15">
        <v>903.46</v>
      </c>
      <c r="H36" s="16">
        <f t="shared" si="0"/>
        <v>107080.33</v>
      </c>
    </row>
    <row r="37" spans="1:8" ht="13.5" thickBot="1">
      <c r="A37" s="17" t="s">
        <v>71</v>
      </c>
      <c r="B37" s="18" t="s">
        <v>72</v>
      </c>
      <c r="C37" s="15">
        <v>51739.22</v>
      </c>
      <c r="D37" s="15">
        <v>0</v>
      </c>
      <c r="E37" s="48">
        <v>5377.19</v>
      </c>
      <c r="F37" s="15">
        <v>2076.96</v>
      </c>
      <c r="G37" s="15">
        <v>0</v>
      </c>
      <c r="H37" s="16">
        <f t="shared" si="0"/>
        <v>59193.37</v>
      </c>
    </row>
    <row r="38" spans="1:8" ht="13.5" thickBot="1">
      <c r="A38" s="17" t="s">
        <v>73</v>
      </c>
      <c r="B38" s="18" t="s">
        <v>74</v>
      </c>
      <c r="C38" s="15">
        <v>449464.32</v>
      </c>
      <c r="D38" s="15">
        <v>653.54</v>
      </c>
      <c r="E38" s="48">
        <v>8309.900000000001</v>
      </c>
      <c r="F38" s="15">
        <v>148280.96999999986</v>
      </c>
      <c r="G38" s="15">
        <v>289070.27</v>
      </c>
      <c r="H38" s="16">
        <f t="shared" si="0"/>
        <v>895778.9999999999</v>
      </c>
    </row>
    <row r="39" spans="1:8" ht="13.5" thickBot="1">
      <c r="A39" s="17" t="s">
        <v>75</v>
      </c>
      <c r="B39" s="18" t="s">
        <v>76</v>
      </c>
      <c r="C39" s="15">
        <v>12020.03</v>
      </c>
      <c r="D39" s="15">
        <v>0</v>
      </c>
      <c r="E39" s="48">
        <v>422.43</v>
      </c>
      <c r="F39" s="15">
        <v>924.3899999999999</v>
      </c>
      <c r="G39" s="15">
        <v>120</v>
      </c>
      <c r="H39" s="16">
        <f t="shared" si="0"/>
        <v>13486.85</v>
      </c>
    </row>
    <row r="40" spans="1:8" ht="13.5" thickBot="1">
      <c r="A40" s="17" t="s">
        <v>77</v>
      </c>
      <c r="B40" s="18" t="s">
        <v>78</v>
      </c>
      <c r="C40" s="15">
        <v>112211.98</v>
      </c>
      <c r="D40" s="15">
        <v>0</v>
      </c>
      <c r="E40" s="48">
        <v>1458.85</v>
      </c>
      <c r="F40" s="15">
        <v>5112.4800000000005</v>
      </c>
      <c r="G40" s="15">
        <v>15835.18</v>
      </c>
      <c r="H40" s="16">
        <f t="shared" si="0"/>
        <v>134618.49</v>
      </c>
    </row>
    <row r="41" spans="1:8" ht="13.5" thickBot="1">
      <c r="A41" s="17" t="s">
        <v>79</v>
      </c>
      <c r="B41" s="18" t="s">
        <v>80</v>
      </c>
      <c r="C41" s="15">
        <v>185709.69</v>
      </c>
      <c r="D41" s="15">
        <v>1960.68</v>
      </c>
      <c r="E41" s="48">
        <v>7964.44</v>
      </c>
      <c r="F41" s="15">
        <v>5081.670000000002</v>
      </c>
      <c r="G41" s="15">
        <v>1888.94</v>
      </c>
      <c r="H41" s="16">
        <f t="shared" si="0"/>
        <v>202605.42</v>
      </c>
    </row>
    <row r="42" spans="1:8" ht="13.5" thickBot="1">
      <c r="A42" s="17" t="s">
        <v>81</v>
      </c>
      <c r="B42" s="18" t="s">
        <v>82</v>
      </c>
      <c r="C42" s="15">
        <v>84285.76</v>
      </c>
      <c r="D42" s="15">
        <v>653.56</v>
      </c>
      <c r="E42" s="48">
        <v>2262.58</v>
      </c>
      <c r="F42" s="15">
        <v>8792.990000000003</v>
      </c>
      <c r="G42" s="15">
        <v>7947.97</v>
      </c>
      <c r="H42" s="16">
        <f t="shared" si="0"/>
        <v>103942.86</v>
      </c>
    </row>
    <row r="43" spans="1:8" ht="13.5" thickBot="1">
      <c r="A43" s="17" t="s">
        <v>83</v>
      </c>
      <c r="B43" s="18" t="s">
        <v>84</v>
      </c>
      <c r="C43" s="15">
        <v>52761.91</v>
      </c>
      <c r="D43" s="15">
        <v>0</v>
      </c>
      <c r="E43" s="48">
        <v>2999.2799999999997</v>
      </c>
      <c r="F43" s="15">
        <v>1068.1499999999999</v>
      </c>
      <c r="G43" s="15">
        <v>250.77</v>
      </c>
      <c r="H43" s="16">
        <f t="shared" si="0"/>
        <v>57080.11</v>
      </c>
    </row>
    <row r="44" spans="1:8" ht="13.5" thickBot="1">
      <c r="A44" s="17" t="s">
        <v>85</v>
      </c>
      <c r="B44" s="18" t="s">
        <v>86</v>
      </c>
      <c r="C44" s="15">
        <v>73241.86</v>
      </c>
      <c r="D44" s="15">
        <v>0</v>
      </c>
      <c r="E44" s="48">
        <v>2890.91</v>
      </c>
      <c r="F44" s="15">
        <v>9998.340000000006</v>
      </c>
      <c r="G44" s="15">
        <v>1547.58</v>
      </c>
      <c r="H44" s="16">
        <f t="shared" si="0"/>
        <v>87678.69000000002</v>
      </c>
    </row>
    <row r="45" spans="1:8" ht="13.5" thickBot="1">
      <c r="A45" s="17" t="s">
        <v>87</v>
      </c>
      <c r="B45" s="18" t="s">
        <v>88</v>
      </c>
      <c r="C45" s="15">
        <v>34154.49</v>
      </c>
      <c r="D45" s="22">
        <v>0</v>
      </c>
      <c r="E45" s="48">
        <v>2518.88</v>
      </c>
      <c r="F45" s="15">
        <v>1191.6200000000001</v>
      </c>
      <c r="G45" s="15">
        <v>264.39</v>
      </c>
      <c r="H45" s="16">
        <f t="shared" si="0"/>
        <v>38129.38</v>
      </c>
    </row>
    <row r="46" spans="1:8" ht="13.5" thickBot="1">
      <c r="A46" s="17" t="s">
        <v>89</v>
      </c>
      <c r="B46" s="18" t="s">
        <v>90</v>
      </c>
      <c r="C46" s="4">
        <v>24475.55</v>
      </c>
      <c r="D46" s="22">
        <v>0</v>
      </c>
      <c r="E46" s="48">
        <v>318.61</v>
      </c>
      <c r="F46" s="15">
        <v>237.23999999999998</v>
      </c>
      <c r="G46" s="15">
        <v>0</v>
      </c>
      <c r="H46" s="16">
        <f t="shared" si="0"/>
        <v>25031.4</v>
      </c>
    </row>
    <row r="47" spans="1:8" ht="13.5" thickBot="1">
      <c r="A47" s="17" t="s">
        <v>91</v>
      </c>
      <c r="B47" s="18" t="s">
        <v>92</v>
      </c>
      <c r="C47" s="15">
        <v>6759.08</v>
      </c>
      <c r="D47" s="15">
        <v>0</v>
      </c>
      <c r="E47" s="48">
        <v>371.03</v>
      </c>
      <c r="F47" s="15">
        <v>115.85</v>
      </c>
      <c r="G47" s="15">
        <v>37.5</v>
      </c>
      <c r="H47" s="16">
        <f t="shared" si="0"/>
        <v>7283.46</v>
      </c>
    </row>
    <row r="48" spans="1:8" ht="13.5" thickBot="1">
      <c r="A48" s="17" t="s">
        <v>95</v>
      </c>
      <c r="B48" s="18" t="s">
        <v>96</v>
      </c>
      <c r="C48" s="15">
        <v>17340.61</v>
      </c>
      <c r="D48" s="15">
        <v>0</v>
      </c>
      <c r="E48" s="48">
        <v>528.79</v>
      </c>
      <c r="F48" s="15">
        <v>81.38999999999999</v>
      </c>
      <c r="G48" s="15">
        <v>0</v>
      </c>
      <c r="H48" s="16">
        <f t="shared" si="0"/>
        <v>17950.79</v>
      </c>
    </row>
    <row r="49" spans="1:8" ht="13.5" thickBot="1">
      <c r="A49" s="17" t="s">
        <v>97</v>
      </c>
      <c r="B49" s="18" t="s">
        <v>98</v>
      </c>
      <c r="C49" s="15">
        <v>6865.9</v>
      </c>
      <c r="D49" s="15">
        <v>0</v>
      </c>
      <c r="E49" s="48">
        <v>377.57</v>
      </c>
      <c r="F49" s="15">
        <v>216.99</v>
      </c>
      <c r="G49" s="15">
        <v>0</v>
      </c>
      <c r="H49" s="16">
        <f t="shared" si="0"/>
        <v>7460.459999999999</v>
      </c>
    </row>
    <row r="50" spans="1:8" ht="13.5" thickBot="1">
      <c r="A50" s="17" t="s">
        <v>99</v>
      </c>
      <c r="B50" s="18" t="s">
        <v>100</v>
      </c>
      <c r="C50" s="4">
        <v>269257.73</v>
      </c>
      <c r="D50" s="22">
        <v>2614.24</v>
      </c>
      <c r="E50" s="48">
        <v>4755.95</v>
      </c>
      <c r="F50" s="15">
        <v>65564.55000000013</v>
      </c>
      <c r="G50" s="15">
        <v>118747.69</v>
      </c>
      <c r="H50" s="16">
        <f t="shared" si="0"/>
        <v>460940.1600000001</v>
      </c>
    </row>
    <row r="51" spans="1:8" ht="13.5" thickBot="1">
      <c r="A51" s="17" t="s">
        <v>101</v>
      </c>
      <c r="B51" s="18" t="s">
        <v>102</v>
      </c>
      <c r="C51" s="22">
        <v>273729.13</v>
      </c>
      <c r="D51" s="22">
        <v>980.34</v>
      </c>
      <c r="E51" s="48">
        <v>8657.490000000002</v>
      </c>
      <c r="F51" s="15">
        <v>18432.930000000033</v>
      </c>
      <c r="G51" s="15">
        <v>9945.1</v>
      </c>
      <c r="H51" s="16">
        <f t="shared" si="0"/>
        <v>311744.99000000005</v>
      </c>
    </row>
    <row r="52" spans="1:8" ht="13.5" thickBot="1">
      <c r="A52" s="17" t="s">
        <v>103</v>
      </c>
      <c r="B52" s="18" t="s">
        <v>104</v>
      </c>
      <c r="C52" s="22">
        <v>350680.3</v>
      </c>
      <c r="D52" s="22">
        <v>653.56</v>
      </c>
      <c r="E52" s="48">
        <v>9022.82</v>
      </c>
      <c r="F52" s="15">
        <v>77034.38000000005</v>
      </c>
      <c r="G52" s="15">
        <v>46664.2</v>
      </c>
      <c r="H52" s="16">
        <f t="shared" si="0"/>
        <v>484055.26000000007</v>
      </c>
    </row>
    <row r="53" spans="1:8" ht="13.5" thickBot="1">
      <c r="A53" s="17" t="s">
        <v>105</v>
      </c>
      <c r="B53" s="18" t="s">
        <v>106</v>
      </c>
      <c r="C53" s="15">
        <v>8650.31</v>
      </c>
      <c r="D53" s="15">
        <v>0</v>
      </c>
      <c r="E53" s="48">
        <v>85.88</v>
      </c>
      <c r="F53" s="2">
        <v>138.88</v>
      </c>
      <c r="G53" s="15">
        <v>0</v>
      </c>
      <c r="H53" s="16">
        <f t="shared" si="0"/>
        <v>8875.069999999998</v>
      </c>
    </row>
    <row r="54" spans="1:8" ht="13.5" thickBot="1">
      <c r="A54" s="17" t="s">
        <v>107</v>
      </c>
      <c r="B54" s="18" t="s">
        <v>108</v>
      </c>
      <c r="C54" s="2">
        <v>236840.25</v>
      </c>
      <c r="D54" s="2">
        <v>1307.12</v>
      </c>
      <c r="E54" s="48">
        <v>4026.82</v>
      </c>
      <c r="F54" s="15">
        <v>30152.500000000044</v>
      </c>
      <c r="G54" s="15">
        <v>69851.04</v>
      </c>
      <c r="H54" s="16">
        <f t="shared" si="0"/>
        <v>342177.73000000004</v>
      </c>
    </row>
    <row r="55" spans="1:8" ht="13.5" thickBot="1">
      <c r="A55" s="17" t="s">
        <v>109</v>
      </c>
      <c r="B55" s="18" t="s">
        <v>110</v>
      </c>
      <c r="C55" s="15">
        <v>106351.56</v>
      </c>
      <c r="D55" s="15">
        <v>653.56</v>
      </c>
      <c r="E55" s="48">
        <v>2067.68</v>
      </c>
      <c r="F55" s="2">
        <v>65966.9600000001</v>
      </c>
      <c r="G55" s="53">
        <v>45491.77</v>
      </c>
      <c r="H55" s="16">
        <f t="shared" si="0"/>
        <v>220531.53000000006</v>
      </c>
    </row>
    <row r="56" spans="1:8" ht="13.5" thickBot="1">
      <c r="A56" s="17" t="s">
        <v>111</v>
      </c>
      <c r="B56" s="18" t="s">
        <v>112</v>
      </c>
      <c r="C56" s="15">
        <v>2531.9</v>
      </c>
      <c r="D56" s="15">
        <v>0</v>
      </c>
      <c r="E56" s="48">
        <v>0</v>
      </c>
      <c r="F56" s="15">
        <v>0</v>
      </c>
      <c r="G56" s="15">
        <v>120</v>
      </c>
      <c r="H56" s="16">
        <f t="shared" si="0"/>
        <v>2651.9</v>
      </c>
    </row>
    <row r="57" spans="1:8" ht="13.5" thickBot="1">
      <c r="A57" s="17" t="s">
        <v>115</v>
      </c>
      <c r="B57" s="18" t="s">
        <v>116</v>
      </c>
      <c r="C57" s="15">
        <v>36621.09</v>
      </c>
      <c r="D57" s="15">
        <v>326.78</v>
      </c>
      <c r="E57" s="48">
        <v>894.65</v>
      </c>
      <c r="F57" s="15">
        <v>778.5199999999999</v>
      </c>
      <c r="G57" s="15">
        <v>114.18</v>
      </c>
      <c r="H57" s="16">
        <f t="shared" si="0"/>
        <v>38735.219999999994</v>
      </c>
    </row>
    <row r="58" spans="1:8" ht="13.5" thickBot="1">
      <c r="A58" s="25" t="s">
        <v>119</v>
      </c>
      <c r="B58" s="26" t="s">
        <v>120</v>
      </c>
      <c r="C58" s="15">
        <v>24231.27</v>
      </c>
      <c r="D58" s="15">
        <v>0</v>
      </c>
      <c r="E58" s="48">
        <v>1630.5</v>
      </c>
      <c r="F58" s="15">
        <v>1612.3399999999997</v>
      </c>
      <c r="G58" s="15">
        <v>0</v>
      </c>
      <c r="H58" s="16">
        <f t="shared" si="0"/>
        <v>27474.11</v>
      </c>
    </row>
    <row r="59" spans="1:8" ht="13.5" thickBot="1">
      <c r="A59" s="25" t="s">
        <v>121</v>
      </c>
      <c r="B59" s="26" t="s">
        <v>122</v>
      </c>
      <c r="C59" s="15">
        <v>7417.2</v>
      </c>
      <c r="D59" s="15">
        <v>0</v>
      </c>
      <c r="E59" s="48">
        <v>626.55</v>
      </c>
      <c r="F59" s="15">
        <v>158.20000000000002</v>
      </c>
      <c r="G59" s="2">
        <v>0</v>
      </c>
      <c r="H59" s="16">
        <f t="shared" si="0"/>
        <v>8201.95</v>
      </c>
    </row>
    <row r="60" spans="1:8" ht="13.5" thickBot="1">
      <c r="A60" s="25" t="s">
        <v>123</v>
      </c>
      <c r="B60" s="26" t="s">
        <v>124</v>
      </c>
      <c r="C60" s="15">
        <v>8850.14</v>
      </c>
      <c r="D60" s="15">
        <v>0</v>
      </c>
      <c r="E60" s="48">
        <v>940.11</v>
      </c>
      <c r="F60" s="15">
        <v>1778.19</v>
      </c>
      <c r="G60" s="15">
        <v>151.22</v>
      </c>
      <c r="H60" s="16">
        <f t="shared" si="0"/>
        <v>11719.66</v>
      </c>
    </row>
    <row r="61" spans="1:8" ht="13.5" thickBot="1">
      <c r="A61" s="25" t="s">
        <v>125</v>
      </c>
      <c r="B61" s="26" t="s">
        <v>126</v>
      </c>
      <c r="C61" s="15">
        <v>48368.83</v>
      </c>
      <c r="D61" s="15">
        <v>326.78</v>
      </c>
      <c r="E61" s="48">
        <v>2564.69</v>
      </c>
      <c r="F61" s="15">
        <v>991.7999999999998</v>
      </c>
      <c r="G61" s="2">
        <v>31.26</v>
      </c>
      <c r="H61" s="16">
        <f t="shared" si="0"/>
        <v>52283.36000000001</v>
      </c>
    </row>
    <row r="62" spans="1:8" ht="13.5" thickBot="1">
      <c r="A62" s="25" t="s">
        <v>127</v>
      </c>
      <c r="B62" s="26" t="s">
        <v>128</v>
      </c>
      <c r="C62" s="15">
        <v>19065.34</v>
      </c>
      <c r="D62" s="15">
        <v>0</v>
      </c>
      <c r="E62" s="48">
        <v>14.57</v>
      </c>
      <c r="F62" s="15">
        <v>0</v>
      </c>
      <c r="G62" s="15">
        <v>2568.62</v>
      </c>
      <c r="H62" s="16">
        <f t="shared" si="0"/>
        <v>21648.53</v>
      </c>
    </row>
    <row r="63" spans="1:8" ht="13.5" thickBot="1">
      <c r="A63" s="27" t="s">
        <v>129</v>
      </c>
      <c r="B63" s="28" t="s">
        <v>130</v>
      </c>
      <c r="C63" s="4">
        <v>12524.26</v>
      </c>
      <c r="D63" s="15">
        <v>0</v>
      </c>
      <c r="E63" s="48">
        <v>1149.07</v>
      </c>
      <c r="F63" s="15">
        <v>242.26</v>
      </c>
      <c r="G63" s="15">
        <v>0</v>
      </c>
      <c r="H63" s="16">
        <f t="shared" si="0"/>
        <v>13915.59</v>
      </c>
    </row>
    <row r="64" spans="1:8" ht="13.5" thickBot="1">
      <c r="A64" s="27" t="s">
        <v>131</v>
      </c>
      <c r="B64" s="30" t="s">
        <v>132</v>
      </c>
      <c r="C64" s="15">
        <v>20602.77</v>
      </c>
      <c r="D64" s="15">
        <v>0</v>
      </c>
      <c r="E64" s="48">
        <v>283.48</v>
      </c>
      <c r="F64" s="15">
        <v>2947.9199999999996</v>
      </c>
      <c r="G64" s="15">
        <v>0</v>
      </c>
      <c r="H64" s="16">
        <f t="shared" si="0"/>
        <v>23834.17</v>
      </c>
    </row>
    <row r="65" spans="1:8" ht="13.5" thickBot="1">
      <c r="A65" s="25" t="s">
        <v>133</v>
      </c>
      <c r="B65" s="26" t="s">
        <v>134</v>
      </c>
      <c r="C65" s="15">
        <v>16345</v>
      </c>
      <c r="D65" s="15">
        <v>0</v>
      </c>
      <c r="E65" s="48">
        <v>372.25</v>
      </c>
      <c r="F65" s="15">
        <v>852.51</v>
      </c>
      <c r="G65" s="15">
        <v>630.97</v>
      </c>
      <c r="H65" s="16">
        <f t="shared" si="0"/>
        <v>18200.73</v>
      </c>
    </row>
    <row r="66" spans="1:8" ht="13.5" thickBot="1">
      <c r="A66" s="25" t="s">
        <v>135</v>
      </c>
      <c r="B66" s="26" t="s">
        <v>136</v>
      </c>
      <c r="C66" s="2">
        <v>34695.49</v>
      </c>
      <c r="D66" s="15">
        <v>326.78</v>
      </c>
      <c r="E66" s="48">
        <v>110.59</v>
      </c>
      <c r="F66" s="2">
        <v>921.4999999999999</v>
      </c>
      <c r="G66" s="53">
        <v>1947.44</v>
      </c>
      <c r="H66" s="16">
        <f t="shared" si="0"/>
        <v>38001.799999999996</v>
      </c>
    </row>
    <row r="67" spans="1:8" ht="13.5" thickBot="1">
      <c r="A67" s="25" t="s">
        <v>137</v>
      </c>
      <c r="B67" s="26" t="s">
        <v>138</v>
      </c>
      <c r="C67" s="15">
        <v>47845.28</v>
      </c>
      <c r="D67" s="15">
        <v>0</v>
      </c>
      <c r="E67" s="48">
        <v>614.78</v>
      </c>
      <c r="F67" s="15">
        <v>4247.400000000001</v>
      </c>
      <c r="G67" s="15">
        <v>1057.37</v>
      </c>
      <c r="H67" s="16">
        <f t="shared" si="0"/>
        <v>53764.83</v>
      </c>
    </row>
    <row r="68" spans="1:8" ht="13.5" thickBot="1">
      <c r="A68" s="25" t="s">
        <v>139</v>
      </c>
      <c r="B68" s="26" t="s">
        <v>140</v>
      </c>
      <c r="C68" s="15">
        <v>3781.25</v>
      </c>
      <c r="D68" s="2">
        <v>0</v>
      </c>
      <c r="E68" s="48">
        <v>232.75</v>
      </c>
      <c r="F68" s="15">
        <v>5894.11</v>
      </c>
      <c r="G68" s="15">
        <v>0</v>
      </c>
      <c r="H68" s="16">
        <f aca="true" t="shared" si="1" ref="H68:H80">C68+D68+E68+F68+G68</f>
        <v>9908.11</v>
      </c>
    </row>
    <row r="69" spans="1:8" ht="13.5" thickBot="1">
      <c r="A69" s="25" t="s">
        <v>141</v>
      </c>
      <c r="B69" s="26" t="s">
        <v>142</v>
      </c>
      <c r="C69" s="15">
        <v>28642.31</v>
      </c>
      <c r="D69" s="15">
        <v>0</v>
      </c>
      <c r="E69" s="48">
        <v>671.08</v>
      </c>
      <c r="F69" s="2">
        <v>501.6000000000001</v>
      </c>
      <c r="G69" s="15">
        <v>0</v>
      </c>
      <c r="H69" s="16">
        <f t="shared" si="1"/>
        <v>29814.99</v>
      </c>
    </row>
    <row r="70" spans="1:8" ht="13.5" thickBot="1">
      <c r="A70" s="31" t="s">
        <v>143</v>
      </c>
      <c r="B70" s="32" t="s">
        <v>144</v>
      </c>
      <c r="C70" s="33">
        <v>16895.16</v>
      </c>
      <c r="D70" s="15">
        <v>0</v>
      </c>
      <c r="E70" s="48">
        <v>735.58</v>
      </c>
      <c r="F70" s="15">
        <v>234.85999999999999</v>
      </c>
      <c r="G70" s="15">
        <v>0</v>
      </c>
      <c r="H70" s="16">
        <f t="shared" si="1"/>
        <v>17865.600000000002</v>
      </c>
    </row>
    <row r="71" spans="1:8" ht="13.5" thickBot="1">
      <c r="A71" s="31" t="s">
        <v>145</v>
      </c>
      <c r="B71" s="30" t="s">
        <v>146</v>
      </c>
      <c r="C71" s="15">
        <v>28594.95</v>
      </c>
      <c r="D71" s="2">
        <v>0</v>
      </c>
      <c r="E71" s="48">
        <v>1800.64</v>
      </c>
      <c r="F71" s="15">
        <v>599.0600000000001</v>
      </c>
      <c r="G71" s="15">
        <v>0</v>
      </c>
      <c r="H71" s="16">
        <f t="shared" si="1"/>
        <v>30994.65</v>
      </c>
    </row>
    <row r="72" spans="1:8" ht="13.5" thickBot="1">
      <c r="A72" s="34" t="s">
        <v>147</v>
      </c>
      <c r="B72" s="35" t="s">
        <v>148</v>
      </c>
      <c r="C72" s="15">
        <v>168228.81</v>
      </c>
      <c r="D72" s="15">
        <v>653.56</v>
      </c>
      <c r="E72" s="48">
        <v>10474.59</v>
      </c>
      <c r="F72" s="2">
        <v>7469.970000000005</v>
      </c>
      <c r="G72" s="53">
        <v>4818.06</v>
      </c>
      <c r="H72" s="16">
        <f t="shared" si="1"/>
        <v>191644.99</v>
      </c>
    </row>
    <row r="73" spans="1:8" ht="13.5" thickBot="1">
      <c r="A73" s="36" t="s">
        <v>149</v>
      </c>
      <c r="B73" s="37" t="s">
        <v>150</v>
      </c>
      <c r="C73" s="15">
        <v>20115.71</v>
      </c>
      <c r="D73" s="15">
        <v>0</v>
      </c>
      <c r="E73" s="48">
        <v>2222.49</v>
      </c>
      <c r="F73" s="15">
        <v>400.75000000000006</v>
      </c>
      <c r="G73" s="15">
        <v>0</v>
      </c>
      <c r="H73" s="16">
        <f t="shared" si="1"/>
        <v>22738.949999999997</v>
      </c>
    </row>
    <row r="74" spans="1:8" ht="13.5" thickBot="1">
      <c r="A74" s="38" t="s">
        <v>153</v>
      </c>
      <c r="B74" s="28" t="s">
        <v>154</v>
      </c>
      <c r="C74" s="15">
        <v>91239.39</v>
      </c>
      <c r="D74" s="15">
        <v>326.78</v>
      </c>
      <c r="E74" s="48">
        <v>5459.92</v>
      </c>
      <c r="F74" s="15">
        <v>1806.3899999999996</v>
      </c>
      <c r="G74" s="15">
        <v>1429.97</v>
      </c>
      <c r="H74" s="16">
        <f t="shared" si="1"/>
        <v>100262.45</v>
      </c>
    </row>
    <row r="75" spans="1:8" ht="13.5" thickBot="1">
      <c r="A75" s="38" t="s">
        <v>155</v>
      </c>
      <c r="B75" s="39" t="s">
        <v>156</v>
      </c>
      <c r="C75" s="15">
        <v>7828.92</v>
      </c>
      <c r="D75" s="15">
        <v>0</v>
      </c>
      <c r="E75" s="48">
        <v>0</v>
      </c>
      <c r="F75" s="15">
        <v>144.76999999999998</v>
      </c>
      <c r="G75" s="2">
        <v>2887.8</v>
      </c>
      <c r="H75" s="16">
        <f t="shared" si="1"/>
        <v>10861.490000000002</v>
      </c>
    </row>
    <row r="76" spans="1:8" ht="13.5" thickBot="1">
      <c r="A76" s="38" t="s">
        <v>157</v>
      </c>
      <c r="B76" s="40" t="s">
        <v>158</v>
      </c>
      <c r="C76" s="15">
        <v>13535.03</v>
      </c>
      <c r="D76" s="5">
        <v>0</v>
      </c>
      <c r="E76" s="48">
        <v>823.95</v>
      </c>
      <c r="F76" s="15">
        <v>1868.0399999999995</v>
      </c>
      <c r="G76" s="15">
        <v>240</v>
      </c>
      <c r="H76" s="16">
        <f t="shared" si="1"/>
        <v>16467.02</v>
      </c>
    </row>
    <row r="77" spans="1:8" ht="13.5" thickBot="1">
      <c r="A77" s="41" t="s">
        <v>159</v>
      </c>
      <c r="B77" s="42" t="s">
        <v>160</v>
      </c>
      <c r="C77" s="2">
        <v>14088.8</v>
      </c>
      <c r="D77" s="15">
        <v>0</v>
      </c>
      <c r="E77" s="57">
        <v>0</v>
      </c>
      <c r="F77" s="2">
        <v>0</v>
      </c>
      <c r="G77" s="53">
        <v>0</v>
      </c>
      <c r="H77" s="16">
        <f t="shared" si="1"/>
        <v>14088.8</v>
      </c>
    </row>
    <row r="78" spans="1:8" ht="13.5" thickBot="1">
      <c r="A78" s="41" t="s">
        <v>161</v>
      </c>
      <c r="B78" s="43" t="s">
        <v>162</v>
      </c>
      <c r="C78" s="15">
        <v>3470.29</v>
      </c>
      <c r="D78" s="45">
        <v>0</v>
      </c>
      <c r="E78" s="47">
        <v>181.62</v>
      </c>
      <c r="F78" s="15">
        <v>81.02000000000001</v>
      </c>
      <c r="G78" s="15">
        <v>0</v>
      </c>
      <c r="H78" s="16">
        <f t="shared" si="1"/>
        <v>3732.93</v>
      </c>
    </row>
    <row r="79" spans="1:8" ht="13.5" thickBot="1">
      <c r="A79" s="41" t="s">
        <v>163</v>
      </c>
      <c r="B79" s="44" t="s">
        <v>164</v>
      </c>
      <c r="C79" s="45">
        <v>1525.31</v>
      </c>
      <c r="D79" s="60">
        <v>326.78</v>
      </c>
      <c r="E79" s="2">
        <v>151.43</v>
      </c>
      <c r="F79" s="45">
        <v>49.36</v>
      </c>
      <c r="G79" s="2">
        <v>0</v>
      </c>
      <c r="H79" s="16">
        <f t="shared" si="1"/>
        <v>2052.88</v>
      </c>
    </row>
    <row r="80" spans="1:8" ht="13.5" thickBot="1">
      <c r="A80" s="46"/>
      <c r="B80" s="46" t="s">
        <v>165</v>
      </c>
      <c r="C80" s="58">
        <v>6693584.620000001</v>
      </c>
      <c r="D80" s="58">
        <v>24597.25</v>
      </c>
      <c r="E80" s="61">
        <v>188912.17</v>
      </c>
      <c r="F80" s="59">
        <f>SUM(F4:F79)</f>
        <v>879759.3199999994</v>
      </c>
      <c r="G80" s="47">
        <v>1137659.46</v>
      </c>
      <c r="H80" s="16">
        <f t="shared" si="1"/>
        <v>8924512.82</v>
      </c>
    </row>
    <row r="82" ht="12.75">
      <c r="H82" s="4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47">
      <selection activeCell="F87" sqref="F87"/>
    </sheetView>
  </sheetViews>
  <sheetFormatPr defaultColWidth="9.140625" defaultRowHeight="12.75"/>
  <cols>
    <col min="1" max="1" width="4.7109375" style="1" customWidth="1"/>
    <col min="2" max="2" width="25.140625" style="1" customWidth="1"/>
    <col min="3" max="3" width="14.140625" style="2" customWidth="1"/>
    <col min="4" max="4" width="14.7109375" style="2" customWidth="1"/>
    <col min="5" max="5" width="12.8515625" style="2" customWidth="1"/>
    <col min="6" max="6" width="14.140625" style="2" customWidth="1"/>
    <col min="7" max="7" width="13.7109375" style="2" customWidth="1"/>
    <col min="8" max="8" width="15.7109375" style="3" customWidth="1"/>
    <col min="9" max="16384" width="9.140625" style="5" customWidth="1"/>
  </cols>
  <sheetData>
    <row r="1" spans="1:7" ht="13.5" thickBot="1">
      <c r="A1" s="1" t="s">
        <v>0</v>
      </c>
      <c r="D1" s="3" t="s">
        <v>204</v>
      </c>
      <c r="E1" s="3"/>
      <c r="F1" s="3"/>
      <c r="G1" s="3"/>
    </row>
    <row r="2" spans="1:8" ht="13.5" thickBot="1">
      <c r="A2" s="6" t="s">
        <v>1</v>
      </c>
      <c r="B2" s="7" t="s">
        <v>2</v>
      </c>
      <c r="C2" s="72"/>
      <c r="D2" s="72"/>
      <c r="E2" s="72"/>
      <c r="F2" s="73"/>
      <c r="G2" s="73"/>
      <c r="H2" s="74"/>
    </row>
    <row r="3" spans="1:8" s="12" customFormat="1" ht="48.75" customHeight="1" thickBot="1">
      <c r="A3" s="8"/>
      <c r="B3" s="9"/>
      <c r="C3" s="49" t="s">
        <v>206</v>
      </c>
      <c r="D3" s="50" t="s">
        <v>207</v>
      </c>
      <c r="E3" s="50" t="s">
        <v>208</v>
      </c>
      <c r="F3" s="49" t="s">
        <v>209</v>
      </c>
      <c r="G3" s="49" t="s">
        <v>210</v>
      </c>
      <c r="H3" s="10" t="s">
        <v>205</v>
      </c>
    </row>
    <row r="4" spans="1:8" ht="13.5" thickBot="1">
      <c r="A4" s="13" t="s">
        <v>5</v>
      </c>
      <c r="B4" s="14" t="s">
        <v>6</v>
      </c>
      <c r="C4" s="48">
        <v>17600.27</v>
      </c>
      <c r="D4" s="48">
        <v>0</v>
      </c>
      <c r="E4" s="48">
        <v>703.41</v>
      </c>
      <c r="F4" s="48">
        <v>113.7</v>
      </c>
      <c r="G4" s="48">
        <v>2219.56</v>
      </c>
      <c r="H4" s="16">
        <f aca="true" t="shared" si="0" ref="H4:H67">C4+D4+E4+F4+G4</f>
        <v>20636.940000000002</v>
      </c>
    </row>
    <row r="5" spans="1:8" ht="13.5" thickBot="1">
      <c r="A5" s="17" t="s">
        <v>7</v>
      </c>
      <c r="B5" s="18" t="s">
        <v>8</v>
      </c>
      <c r="C5" s="15">
        <v>6969.9</v>
      </c>
      <c r="D5" s="15">
        <v>0</v>
      </c>
      <c r="E5" s="48">
        <v>257.46</v>
      </c>
      <c r="F5" s="15">
        <v>926.6099999999999</v>
      </c>
      <c r="G5" s="15">
        <v>348.8</v>
      </c>
      <c r="H5" s="16">
        <f t="shared" si="0"/>
        <v>8502.769999999999</v>
      </c>
    </row>
    <row r="6" spans="1:8" ht="13.5" thickBot="1">
      <c r="A6" s="17" t="s">
        <v>9</v>
      </c>
      <c r="B6" s="18" t="s">
        <v>10</v>
      </c>
      <c r="C6" s="15">
        <v>30421.61</v>
      </c>
      <c r="D6" s="15">
        <v>326.78</v>
      </c>
      <c r="E6" s="48">
        <v>1305.38</v>
      </c>
      <c r="F6" s="15">
        <v>1112.8700000000001</v>
      </c>
      <c r="G6" s="15">
        <v>7498.84</v>
      </c>
      <c r="H6" s="16">
        <f t="shared" si="0"/>
        <v>40665.479999999996</v>
      </c>
    </row>
    <row r="7" spans="1:8" ht="13.5" thickBot="1">
      <c r="A7" s="17" t="s">
        <v>11</v>
      </c>
      <c r="B7" s="18" t="s">
        <v>12</v>
      </c>
      <c r="C7" s="15">
        <v>25586.61</v>
      </c>
      <c r="D7" s="15">
        <v>0</v>
      </c>
      <c r="E7" s="48">
        <v>911.7</v>
      </c>
      <c r="F7" s="15">
        <v>879.7500000000002</v>
      </c>
      <c r="G7" s="15">
        <v>2097.91</v>
      </c>
      <c r="H7" s="16">
        <f t="shared" si="0"/>
        <v>29475.97</v>
      </c>
    </row>
    <row r="8" spans="1:8" ht="13.5" thickBot="1">
      <c r="A8" s="17" t="s">
        <v>13</v>
      </c>
      <c r="B8" s="18" t="s">
        <v>14</v>
      </c>
      <c r="C8" s="15">
        <v>455894.79</v>
      </c>
      <c r="D8" s="15">
        <v>3505.81</v>
      </c>
      <c r="E8" s="48">
        <v>14774.930000000002</v>
      </c>
      <c r="F8" s="15">
        <v>35809.01000000005</v>
      </c>
      <c r="G8" s="15">
        <v>52788.91</v>
      </c>
      <c r="H8" s="16">
        <f t="shared" si="0"/>
        <v>562773.4500000001</v>
      </c>
    </row>
    <row r="9" spans="1:8" ht="13.5" thickBot="1">
      <c r="A9" s="17" t="s">
        <v>15</v>
      </c>
      <c r="B9" s="18" t="s">
        <v>16</v>
      </c>
      <c r="C9" s="15">
        <v>12010.45</v>
      </c>
      <c r="D9" s="15">
        <v>326.78</v>
      </c>
      <c r="E9" s="48">
        <v>130.83</v>
      </c>
      <c r="F9" s="15">
        <v>6213.2300000000005</v>
      </c>
      <c r="G9" s="15">
        <v>6752.26</v>
      </c>
      <c r="H9" s="16">
        <f t="shared" si="0"/>
        <v>25433.550000000003</v>
      </c>
    </row>
    <row r="10" spans="1:8" ht="13.5" thickBot="1">
      <c r="A10" s="17" t="s">
        <v>17</v>
      </c>
      <c r="B10" s="18" t="s">
        <v>18</v>
      </c>
      <c r="C10" s="15">
        <v>26455.37</v>
      </c>
      <c r="D10" s="15">
        <v>0</v>
      </c>
      <c r="E10" s="48">
        <v>763.73</v>
      </c>
      <c r="F10" s="15">
        <v>733.95</v>
      </c>
      <c r="G10" s="15">
        <v>0</v>
      </c>
      <c r="H10" s="16">
        <f t="shared" si="0"/>
        <v>27953.05</v>
      </c>
    </row>
    <row r="11" spans="1:8" ht="13.5" thickBot="1">
      <c r="A11" s="17" t="s">
        <v>19</v>
      </c>
      <c r="B11" s="18" t="s">
        <v>20</v>
      </c>
      <c r="C11" s="15">
        <v>30261.51</v>
      </c>
      <c r="D11" s="15">
        <v>0</v>
      </c>
      <c r="E11" s="48">
        <v>115.32</v>
      </c>
      <c r="F11" s="15">
        <v>912.73</v>
      </c>
      <c r="G11" s="15">
        <v>0</v>
      </c>
      <c r="H11" s="16">
        <f t="shared" si="0"/>
        <v>31289.559999999998</v>
      </c>
    </row>
    <row r="12" spans="1:8" ht="13.5" thickBot="1">
      <c r="A12" s="17" t="s">
        <v>21</v>
      </c>
      <c r="B12" s="18" t="s">
        <v>22</v>
      </c>
      <c r="C12" s="15">
        <v>35344.07</v>
      </c>
      <c r="D12" s="15">
        <v>326.78</v>
      </c>
      <c r="E12" s="48">
        <v>367.8</v>
      </c>
      <c r="F12" s="15">
        <v>2005.3699999999997</v>
      </c>
      <c r="G12" s="15">
        <v>0</v>
      </c>
      <c r="H12" s="16">
        <f t="shared" si="0"/>
        <v>38044.020000000004</v>
      </c>
    </row>
    <row r="13" spans="1:8" ht="13.5" thickBot="1">
      <c r="A13" s="17" t="s">
        <v>23</v>
      </c>
      <c r="B13" s="18" t="s">
        <v>24</v>
      </c>
      <c r="C13" s="15">
        <v>33061.43</v>
      </c>
      <c r="D13" s="15">
        <v>0</v>
      </c>
      <c r="E13" s="48">
        <v>257.44</v>
      </c>
      <c r="F13" s="15">
        <v>1301.6699999999998</v>
      </c>
      <c r="G13" s="15">
        <v>0</v>
      </c>
      <c r="H13" s="16">
        <f t="shared" si="0"/>
        <v>34620.54</v>
      </c>
    </row>
    <row r="14" spans="1:8" ht="13.5" thickBot="1">
      <c r="A14" s="17" t="s">
        <v>25</v>
      </c>
      <c r="B14" s="18" t="s">
        <v>26</v>
      </c>
      <c r="C14" s="15">
        <v>196340.64</v>
      </c>
      <c r="D14" s="15">
        <v>653.56</v>
      </c>
      <c r="E14" s="48">
        <v>1625.0099999999998</v>
      </c>
      <c r="F14" s="15">
        <v>18811.460000000014</v>
      </c>
      <c r="G14" s="15">
        <v>138819.99</v>
      </c>
      <c r="H14" s="16">
        <f t="shared" si="0"/>
        <v>356250.66000000003</v>
      </c>
    </row>
    <row r="15" spans="1:8" ht="13.5" thickBot="1">
      <c r="A15" s="17" t="s">
        <v>27</v>
      </c>
      <c r="B15" s="18" t="s">
        <v>28</v>
      </c>
      <c r="C15" s="15">
        <v>54727.15</v>
      </c>
      <c r="D15" s="15">
        <v>0</v>
      </c>
      <c r="E15" s="48">
        <v>817.06</v>
      </c>
      <c r="F15" s="15">
        <v>2717.509999999999</v>
      </c>
      <c r="G15" s="15">
        <v>0</v>
      </c>
      <c r="H15" s="16">
        <f t="shared" si="0"/>
        <v>58261.72</v>
      </c>
    </row>
    <row r="16" spans="1:8" ht="13.5" thickBot="1">
      <c r="A16" s="17" t="s">
        <v>29</v>
      </c>
      <c r="B16" s="18" t="s">
        <v>30</v>
      </c>
      <c r="C16" s="15">
        <v>31944.99</v>
      </c>
      <c r="D16" s="15">
        <v>0</v>
      </c>
      <c r="E16" s="48">
        <v>359.25</v>
      </c>
      <c r="F16" s="15">
        <v>5360.79</v>
      </c>
      <c r="G16" s="15">
        <v>28835.55</v>
      </c>
      <c r="H16" s="16">
        <f t="shared" si="0"/>
        <v>66500.58</v>
      </c>
    </row>
    <row r="17" spans="1:8" ht="13.5" thickBot="1">
      <c r="A17" s="17" t="s">
        <v>31</v>
      </c>
      <c r="B17" s="18" t="s">
        <v>32</v>
      </c>
      <c r="C17" s="15">
        <v>97135.82</v>
      </c>
      <c r="D17" s="15">
        <v>980.34</v>
      </c>
      <c r="E17" s="48">
        <v>4292.030000000001</v>
      </c>
      <c r="F17" s="15">
        <v>5758.139999999999</v>
      </c>
      <c r="G17" s="15">
        <v>15880.44</v>
      </c>
      <c r="H17" s="16">
        <f t="shared" si="0"/>
        <v>124046.77</v>
      </c>
    </row>
    <row r="18" spans="1:8" ht="13.5" thickBot="1">
      <c r="A18" s="17" t="s">
        <v>33</v>
      </c>
      <c r="B18" s="18" t="s">
        <v>34</v>
      </c>
      <c r="C18" s="15">
        <v>0</v>
      </c>
      <c r="D18" s="15">
        <v>0</v>
      </c>
      <c r="E18" s="48">
        <v>0</v>
      </c>
      <c r="F18" s="15">
        <v>0</v>
      </c>
      <c r="G18" s="15">
        <v>0</v>
      </c>
      <c r="H18" s="16">
        <f t="shared" si="0"/>
        <v>0</v>
      </c>
    </row>
    <row r="19" spans="1:8" ht="13.5" thickBot="1">
      <c r="A19" s="17" t="s">
        <v>35</v>
      </c>
      <c r="B19" s="18" t="s">
        <v>36</v>
      </c>
      <c r="C19" s="15">
        <v>0</v>
      </c>
      <c r="D19" s="15">
        <v>0</v>
      </c>
      <c r="E19" s="48">
        <v>0</v>
      </c>
      <c r="F19" s="15">
        <v>0</v>
      </c>
      <c r="G19" s="15">
        <v>0</v>
      </c>
      <c r="H19" s="16">
        <f t="shared" si="0"/>
        <v>0</v>
      </c>
    </row>
    <row r="20" spans="1:8" ht="13.5" thickBot="1">
      <c r="A20" s="17" t="s">
        <v>37</v>
      </c>
      <c r="B20" s="18" t="s">
        <v>38</v>
      </c>
      <c r="C20" s="15">
        <v>48340.79</v>
      </c>
      <c r="D20" s="15">
        <v>326.78</v>
      </c>
      <c r="E20" s="48">
        <v>783.67</v>
      </c>
      <c r="F20" s="15">
        <v>2499.769999999999</v>
      </c>
      <c r="G20" s="15">
        <v>10910.11</v>
      </c>
      <c r="H20" s="16">
        <f t="shared" si="0"/>
        <v>62861.119999999995</v>
      </c>
    </row>
    <row r="21" spans="1:8" ht="13.5" thickBot="1">
      <c r="A21" s="17" t="s">
        <v>39</v>
      </c>
      <c r="B21" s="18" t="s">
        <v>40</v>
      </c>
      <c r="C21" s="15">
        <v>33796.4</v>
      </c>
      <c r="D21" s="15">
        <v>326.78</v>
      </c>
      <c r="E21" s="48">
        <v>1155.83</v>
      </c>
      <c r="F21" s="15">
        <v>1899.1899999999994</v>
      </c>
      <c r="G21" s="15">
        <v>14385.64</v>
      </c>
      <c r="H21" s="16">
        <f t="shared" si="0"/>
        <v>51563.840000000004</v>
      </c>
    </row>
    <row r="22" spans="1:8" ht="13.5" thickBot="1">
      <c r="A22" s="17" t="s">
        <v>41</v>
      </c>
      <c r="B22" s="18" t="s">
        <v>42</v>
      </c>
      <c r="C22" s="15">
        <v>204754.68</v>
      </c>
      <c r="D22" s="15">
        <v>0</v>
      </c>
      <c r="E22" s="48">
        <v>659.47</v>
      </c>
      <c r="F22" s="15">
        <v>18777.940000000013</v>
      </c>
      <c r="G22" s="15">
        <v>127791.03</v>
      </c>
      <c r="H22" s="16">
        <f t="shared" si="0"/>
        <v>351983.12</v>
      </c>
    </row>
    <row r="23" spans="1:8" ht="13.5" thickBot="1">
      <c r="A23" s="17" t="s">
        <v>43</v>
      </c>
      <c r="B23" s="18" t="s">
        <v>44</v>
      </c>
      <c r="C23" s="15">
        <v>253403.78</v>
      </c>
      <c r="D23" s="15">
        <v>326.78</v>
      </c>
      <c r="E23" s="48">
        <v>3943.49</v>
      </c>
      <c r="F23" s="15">
        <v>24123.700000000033</v>
      </c>
      <c r="G23" s="15">
        <v>58731.3</v>
      </c>
      <c r="H23" s="16">
        <f t="shared" si="0"/>
        <v>340529.05</v>
      </c>
    </row>
    <row r="24" spans="1:8" ht="13.5" thickBot="1">
      <c r="A24" s="17" t="s">
        <v>45</v>
      </c>
      <c r="B24" s="18" t="s">
        <v>46</v>
      </c>
      <c r="C24" s="15">
        <v>1202266.25</v>
      </c>
      <c r="D24" s="15">
        <v>3687.73</v>
      </c>
      <c r="E24" s="48">
        <f>33278.77+973.2</f>
        <v>34251.969999999994</v>
      </c>
      <c r="F24" s="15">
        <v>191154.6299999988</v>
      </c>
      <c r="G24" s="15">
        <v>560261.8</v>
      </c>
      <c r="H24" s="16">
        <f t="shared" si="0"/>
        <v>1991622.3799999987</v>
      </c>
    </row>
    <row r="25" spans="1:8" ht="13.5" thickBot="1">
      <c r="A25" s="17" t="s">
        <v>47</v>
      </c>
      <c r="B25" s="18" t="s">
        <v>48</v>
      </c>
      <c r="C25" s="15">
        <v>246480.24</v>
      </c>
      <c r="D25" s="15">
        <v>0</v>
      </c>
      <c r="E25" s="48">
        <v>1887</v>
      </c>
      <c r="F25" s="15">
        <v>8366.329999999998</v>
      </c>
      <c r="G25" s="15">
        <v>62146.28</v>
      </c>
      <c r="H25" s="16">
        <f t="shared" si="0"/>
        <v>318879.85</v>
      </c>
    </row>
    <row r="26" spans="1:8" ht="13.5" thickBot="1">
      <c r="A26" s="17" t="s">
        <v>49</v>
      </c>
      <c r="B26" s="18" t="s">
        <v>50</v>
      </c>
      <c r="C26" s="15">
        <v>84986.25</v>
      </c>
      <c r="D26" s="15">
        <v>0</v>
      </c>
      <c r="E26" s="48">
        <v>6321.03</v>
      </c>
      <c r="F26" s="15">
        <v>3446.6199999999976</v>
      </c>
      <c r="G26" s="15">
        <v>237.1</v>
      </c>
      <c r="H26" s="16">
        <f t="shared" si="0"/>
        <v>94991</v>
      </c>
    </row>
    <row r="27" spans="1:8" ht="13.5" thickBot="1">
      <c r="A27" s="17" t="s">
        <v>51</v>
      </c>
      <c r="B27" s="18" t="s">
        <v>52</v>
      </c>
      <c r="C27" s="15">
        <v>33961.32</v>
      </c>
      <c r="D27" s="15">
        <v>0</v>
      </c>
      <c r="E27" s="48">
        <v>2119.75</v>
      </c>
      <c r="F27" s="15">
        <v>1646.44</v>
      </c>
      <c r="G27" s="15">
        <v>716.25</v>
      </c>
      <c r="H27" s="16">
        <f t="shared" si="0"/>
        <v>38443.76</v>
      </c>
    </row>
    <row r="28" spans="1:8" ht="13.5" thickBot="1">
      <c r="A28" s="17" t="s">
        <v>53</v>
      </c>
      <c r="B28" s="18" t="s">
        <v>54</v>
      </c>
      <c r="C28" s="15">
        <v>0</v>
      </c>
      <c r="D28" s="15">
        <v>0</v>
      </c>
      <c r="E28" s="48">
        <v>0</v>
      </c>
      <c r="F28" s="15">
        <v>0</v>
      </c>
      <c r="G28" s="15">
        <v>0</v>
      </c>
      <c r="H28" s="16">
        <f t="shared" si="0"/>
        <v>0</v>
      </c>
    </row>
    <row r="29" spans="1:8" ht="13.5" thickBot="1">
      <c r="A29" s="17" t="s">
        <v>55</v>
      </c>
      <c r="B29" s="18" t="s">
        <v>56</v>
      </c>
      <c r="C29" s="15">
        <v>39050.75</v>
      </c>
      <c r="D29" s="15">
        <v>326.78</v>
      </c>
      <c r="E29" s="48">
        <v>3277.44</v>
      </c>
      <c r="F29" s="15">
        <v>3404.8800000000006</v>
      </c>
      <c r="G29" s="15">
        <v>1342.85</v>
      </c>
      <c r="H29" s="16">
        <f t="shared" si="0"/>
        <v>47402.7</v>
      </c>
    </row>
    <row r="30" spans="1:8" ht="13.5" thickBot="1">
      <c r="A30" s="17" t="s">
        <v>57</v>
      </c>
      <c r="B30" s="18" t="s">
        <v>58</v>
      </c>
      <c r="C30" s="15">
        <v>33571.09</v>
      </c>
      <c r="D30" s="15">
        <v>0</v>
      </c>
      <c r="E30" s="48">
        <v>398.01</v>
      </c>
      <c r="F30" s="15">
        <v>1670.3799999999999</v>
      </c>
      <c r="G30" s="15">
        <v>3132.94</v>
      </c>
      <c r="H30" s="16">
        <f t="shared" si="0"/>
        <v>38772.42</v>
      </c>
    </row>
    <row r="31" spans="1:8" ht="13.5" thickBot="1">
      <c r="A31" s="17" t="s">
        <v>59</v>
      </c>
      <c r="B31" s="18" t="s">
        <v>60</v>
      </c>
      <c r="C31" s="15">
        <v>39066.29</v>
      </c>
      <c r="D31" s="15">
        <v>0</v>
      </c>
      <c r="E31" s="48">
        <v>578.12</v>
      </c>
      <c r="F31" s="15">
        <v>2170.7799999999997</v>
      </c>
      <c r="G31" s="15">
        <v>21817.05</v>
      </c>
      <c r="H31" s="16">
        <f t="shared" si="0"/>
        <v>63632.240000000005</v>
      </c>
    </row>
    <row r="32" spans="1:8" ht="13.5" thickBot="1">
      <c r="A32" s="17" t="s">
        <v>61</v>
      </c>
      <c r="B32" s="18" t="s">
        <v>62</v>
      </c>
      <c r="C32" s="15">
        <v>62194.39</v>
      </c>
      <c r="D32" s="15">
        <v>653.56</v>
      </c>
      <c r="E32" s="48">
        <v>1310.35</v>
      </c>
      <c r="F32" s="15">
        <v>5201.560000000001</v>
      </c>
      <c r="G32" s="15">
        <v>7885.59</v>
      </c>
      <c r="H32" s="16">
        <f t="shared" si="0"/>
        <v>77245.45</v>
      </c>
    </row>
    <row r="33" spans="1:8" ht="13.5" thickBot="1">
      <c r="A33" s="17" t="s">
        <v>63</v>
      </c>
      <c r="B33" s="18" t="s">
        <v>64</v>
      </c>
      <c r="C33" s="15">
        <v>162354.27</v>
      </c>
      <c r="D33" s="15">
        <v>0</v>
      </c>
      <c r="E33" s="48">
        <v>7108.209999999999</v>
      </c>
      <c r="F33" s="15">
        <v>23740.719999999987</v>
      </c>
      <c r="G33" s="15">
        <v>20821.03</v>
      </c>
      <c r="H33" s="16">
        <f t="shared" si="0"/>
        <v>214024.22999999995</v>
      </c>
    </row>
    <row r="34" spans="1:8" ht="13.5" thickBot="1">
      <c r="A34" s="17" t="s">
        <v>65</v>
      </c>
      <c r="B34" s="18" t="s">
        <v>66</v>
      </c>
      <c r="C34" s="15">
        <v>175494.15</v>
      </c>
      <c r="D34" s="15">
        <v>980.34</v>
      </c>
      <c r="E34" s="48">
        <v>8144.41</v>
      </c>
      <c r="F34" s="15">
        <v>15927.840000000022</v>
      </c>
      <c r="G34" s="15">
        <v>33663.84</v>
      </c>
      <c r="H34" s="16">
        <f t="shared" si="0"/>
        <v>234210.58000000002</v>
      </c>
    </row>
    <row r="35" spans="1:8" ht="13.5" thickBot="1">
      <c r="A35" s="17" t="s">
        <v>67</v>
      </c>
      <c r="B35" s="18" t="s">
        <v>68</v>
      </c>
      <c r="C35" s="15">
        <v>34189.91</v>
      </c>
      <c r="D35" s="15">
        <v>0</v>
      </c>
      <c r="E35" s="48">
        <v>1601.63</v>
      </c>
      <c r="F35" s="15">
        <v>382.58000000000004</v>
      </c>
      <c r="G35" s="15">
        <v>0</v>
      </c>
      <c r="H35" s="16">
        <f t="shared" si="0"/>
        <v>36174.12</v>
      </c>
    </row>
    <row r="36" spans="1:8" ht="13.5" thickBot="1">
      <c r="A36" s="17" t="s">
        <v>69</v>
      </c>
      <c r="B36" s="18" t="s">
        <v>70</v>
      </c>
      <c r="C36" s="15">
        <v>86861.91</v>
      </c>
      <c r="D36" s="15">
        <v>326.78</v>
      </c>
      <c r="E36" s="48">
        <v>3916.79</v>
      </c>
      <c r="F36" s="15">
        <v>5050.700000000003</v>
      </c>
      <c r="G36" s="15">
        <v>1948.63</v>
      </c>
      <c r="H36" s="16">
        <f t="shared" si="0"/>
        <v>98104.81</v>
      </c>
    </row>
    <row r="37" spans="1:8" ht="13.5" thickBot="1">
      <c r="A37" s="17" t="s">
        <v>71</v>
      </c>
      <c r="B37" s="18" t="s">
        <v>72</v>
      </c>
      <c r="C37" s="15">
        <v>60473.68</v>
      </c>
      <c r="D37" s="15">
        <v>0</v>
      </c>
      <c r="E37" s="48">
        <v>5176.36</v>
      </c>
      <c r="F37" s="15">
        <v>2080.62</v>
      </c>
      <c r="G37" s="15">
        <v>935.8</v>
      </c>
      <c r="H37" s="16">
        <f t="shared" si="0"/>
        <v>68666.45999999999</v>
      </c>
    </row>
    <row r="38" spans="1:8" ht="13.5" thickBot="1">
      <c r="A38" s="17" t="s">
        <v>73</v>
      </c>
      <c r="B38" s="18" t="s">
        <v>74</v>
      </c>
      <c r="C38" s="15">
        <v>438184.51</v>
      </c>
      <c r="D38" s="15">
        <v>0</v>
      </c>
      <c r="E38" s="48">
        <v>10574.980000000001</v>
      </c>
      <c r="F38" s="15">
        <v>140811.81000000026</v>
      </c>
      <c r="G38" s="15">
        <v>777997.42</v>
      </c>
      <c r="H38" s="16">
        <f t="shared" si="0"/>
        <v>1367568.7200000002</v>
      </c>
    </row>
    <row r="39" spans="1:8" ht="13.5" thickBot="1">
      <c r="A39" s="17" t="s">
        <v>75</v>
      </c>
      <c r="B39" s="18" t="s">
        <v>76</v>
      </c>
      <c r="C39" s="15">
        <v>13730.52</v>
      </c>
      <c r="D39" s="15">
        <v>0</v>
      </c>
      <c r="E39" s="48">
        <v>549.95</v>
      </c>
      <c r="F39" s="15">
        <v>367.36</v>
      </c>
      <c r="G39" s="15">
        <v>319.23</v>
      </c>
      <c r="H39" s="16">
        <f t="shared" si="0"/>
        <v>14967.060000000001</v>
      </c>
    </row>
    <row r="40" spans="1:8" ht="13.5" thickBot="1">
      <c r="A40" s="17" t="s">
        <v>77</v>
      </c>
      <c r="B40" s="18" t="s">
        <v>78</v>
      </c>
      <c r="C40" s="15">
        <v>106718.65</v>
      </c>
      <c r="D40" s="15">
        <v>653.56</v>
      </c>
      <c r="E40" s="48">
        <v>1929.2</v>
      </c>
      <c r="F40" s="15">
        <v>5310.110000000001</v>
      </c>
      <c r="G40" s="15">
        <v>24191.55</v>
      </c>
      <c r="H40" s="16">
        <f t="shared" si="0"/>
        <v>138803.06999999998</v>
      </c>
    </row>
    <row r="41" spans="1:8" ht="13.5" thickBot="1">
      <c r="A41" s="17" t="s">
        <v>79</v>
      </c>
      <c r="B41" s="18" t="s">
        <v>80</v>
      </c>
      <c r="C41" s="15">
        <v>179529.7</v>
      </c>
      <c r="D41" s="15">
        <v>1960.68</v>
      </c>
      <c r="E41" s="48">
        <v>8407.66</v>
      </c>
      <c r="F41" s="15">
        <v>6308.829999999997</v>
      </c>
      <c r="G41" s="15">
        <v>9873.25</v>
      </c>
      <c r="H41" s="16">
        <f t="shared" si="0"/>
        <v>206080.12</v>
      </c>
    </row>
    <row r="42" spans="1:8" ht="13.5" thickBot="1">
      <c r="A42" s="17" t="s">
        <v>81</v>
      </c>
      <c r="B42" s="18" t="s">
        <v>82</v>
      </c>
      <c r="C42" s="15">
        <v>80833.83</v>
      </c>
      <c r="D42" s="15">
        <v>980.34</v>
      </c>
      <c r="E42" s="48">
        <v>1939.6000000000001</v>
      </c>
      <c r="F42" s="15">
        <v>8751.210000000003</v>
      </c>
      <c r="G42" s="15">
        <v>13270.92</v>
      </c>
      <c r="H42" s="16">
        <f t="shared" si="0"/>
        <v>105775.90000000001</v>
      </c>
    </row>
    <row r="43" spans="1:8" ht="13.5" thickBot="1">
      <c r="A43" s="17" t="s">
        <v>83</v>
      </c>
      <c r="B43" s="18" t="s">
        <v>84</v>
      </c>
      <c r="C43" s="15">
        <v>60200.2</v>
      </c>
      <c r="D43" s="15">
        <v>0</v>
      </c>
      <c r="E43" s="48">
        <v>2600.44</v>
      </c>
      <c r="F43" s="15">
        <v>1650.8699999999997</v>
      </c>
      <c r="G43" s="15">
        <v>250.77</v>
      </c>
      <c r="H43" s="16">
        <f t="shared" si="0"/>
        <v>64702.28</v>
      </c>
    </row>
    <row r="44" spans="1:8" ht="13.5" thickBot="1">
      <c r="A44" s="17" t="s">
        <v>85</v>
      </c>
      <c r="B44" s="18" t="s">
        <v>86</v>
      </c>
      <c r="C44" s="15">
        <v>84448.13</v>
      </c>
      <c r="D44" s="15">
        <v>326.78</v>
      </c>
      <c r="E44" s="48">
        <v>3061.75</v>
      </c>
      <c r="F44" s="15">
        <v>11535.280000000017</v>
      </c>
      <c r="G44" s="15">
        <v>12121.93</v>
      </c>
      <c r="H44" s="16">
        <f t="shared" si="0"/>
        <v>111493.87000000002</v>
      </c>
    </row>
    <row r="45" spans="1:8" ht="13.5" thickBot="1">
      <c r="A45" s="17" t="s">
        <v>87</v>
      </c>
      <c r="B45" s="18" t="s">
        <v>88</v>
      </c>
      <c r="C45" s="15">
        <v>36022.83</v>
      </c>
      <c r="D45" s="22">
        <v>0</v>
      </c>
      <c r="E45" s="48">
        <v>2384.95</v>
      </c>
      <c r="F45" s="15">
        <v>698.4300000000001</v>
      </c>
      <c r="G45" s="15">
        <v>237.1</v>
      </c>
      <c r="H45" s="16">
        <f t="shared" si="0"/>
        <v>39343.31</v>
      </c>
    </row>
    <row r="46" spans="1:8" ht="13.5" thickBot="1">
      <c r="A46" s="17" t="s">
        <v>89</v>
      </c>
      <c r="B46" s="18" t="s">
        <v>90</v>
      </c>
      <c r="C46" s="4">
        <v>23151.55</v>
      </c>
      <c r="D46" s="22">
        <v>0</v>
      </c>
      <c r="E46" s="48">
        <v>281.46</v>
      </c>
      <c r="F46" s="15">
        <v>66.88</v>
      </c>
      <c r="G46" s="15">
        <v>493.68</v>
      </c>
      <c r="H46" s="16">
        <f t="shared" si="0"/>
        <v>23993.57</v>
      </c>
    </row>
    <row r="47" spans="1:8" ht="13.5" thickBot="1">
      <c r="A47" s="17" t="s">
        <v>91</v>
      </c>
      <c r="B47" s="18" t="s">
        <v>92</v>
      </c>
      <c r="C47" s="15">
        <v>6233.6</v>
      </c>
      <c r="D47" s="15">
        <v>0</v>
      </c>
      <c r="E47" s="48">
        <v>364.22</v>
      </c>
      <c r="F47" s="15">
        <v>11.69</v>
      </c>
      <c r="G47" s="15">
        <v>0</v>
      </c>
      <c r="H47" s="16">
        <f t="shared" si="0"/>
        <v>6609.51</v>
      </c>
    </row>
    <row r="48" spans="1:8" ht="13.5" thickBot="1">
      <c r="A48" s="17" t="s">
        <v>95</v>
      </c>
      <c r="B48" s="18" t="s">
        <v>96</v>
      </c>
      <c r="C48" s="15">
        <v>15902.62</v>
      </c>
      <c r="D48" s="15">
        <v>0</v>
      </c>
      <c r="E48" s="48">
        <v>485.56</v>
      </c>
      <c r="F48" s="15">
        <v>314.88000000000005</v>
      </c>
      <c r="G48" s="15">
        <v>0</v>
      </c>
      <c r="H48" s="16">
        <f t="shared" si="0"/>
        <v>16703.06</v>
      </c>
    </row>
    <row r="49" spans="1:8" ht="13.5" thickBot="1">
      <c r="A49" s="17" t="s">
        <v>97</v>
      </c>
      <c r="B49" s="18" t="s">
        <v>98</v>
      </c>
      <c r="C49" s="15">
        <v>7293.22</v>
      </c>
      <c r="D49" s="15">
        <v>0</v>
      </c>
      <c r="E49" s="48">
        <v>466.01</v>
      </c>
      <c r="F49" s="15">
        <v>115.97</v>
      </c>
      <c r="G49" s="15">
        <v>0</v>
      </c>
      <c r="H49" s="16">
        <f t="shared" si="0"/>
        <v>7875.200000000001</v>
      </c>
    </row>
    <row r="50" spans="1:8" ht="13.5" thickBot="1">
      <c r="A50" s="17" t="s">
        <v>99</v>
      </c>
      <c r="B50" s="18" t="s">
        <v>100</v>
      </c>
      <c r="C50" s="4">
        <v>267399.22</v>
      </c>
      <c r="D50" s="22">
        <v>2614.24</v>
      </c>
      <c r="E50" s="48">
        <v>5215.870000000001</v>
      </c>
      <c r="F50" s="15">
        <v>55398.98000000006</v>
      </c>
      <c r="G50" s="15">
        <v>232597.95</v>
      </c>
      <c r="H50" s="16">
        <f t="shared" si="0"/>
        <v>563226.26</v>
      </c>
    </row>
    <row r="51" spans="1:8" ht="13.5" thickBot="1">
      <c r="A51" s="17" t="s">
        <v>101</v>
      </c>
      <c r="B51" s="18" t="s">
        <v>102</v>
      </c>
      <c r="C51" s="22">
        <v>279978.07</v>
      </c>
      <c r="D51" s="22">
        <v>1307.12</v>
      </c>
      <c r="E51" s="48">
        <v>8831.23</v>
      </c>
      <c r="F51" s="15">
        <v>20148.35000000004</v>
      </c>
      <c r="G51" s="15">
        <v>44850.09</v>
      </c>
      <c r="H51" s="16">
        <f t="shared" si="0"/>
        <v>355114.86</v>
      </c>
    </row>
    <row r="52" spans="1:8" ht="13.5" thickBot="1">
      <c r="A52" s="17" t="s">
        <v>103</v>
      </c>
      <c r="B52" s="18" t="s">
        <v>104</v>
      </c>
      <c r="C52" s="22">
        <v>387929.16</v>
      </c>
      <c r="D52" s="22">
        <v>653.56</v>
      </c>
      <c r="E52" s="48">
        <v>10296.77</v>
      </c>
      <c r="F52" s="15">
        <v>78615.12999999999</v>
      </c>
      <c r="G52" s="15">
        <v>252762.8</v>
      </c>
      <c r="H52" s="16">
        <f t="shared" si="0"/>
        <v>730257.4199999999</v>
      </c>
    </row>
    <row r="53" spans="1:8" ht="13.5" thickBot="1">
      <c r="A53" s="17" t="s">
        <v>105</v>
      </c>
      <c r="B53" s="18" t="s">
        <v>106</v>
      </c>
      <c r="C53" s="15">
        <v>9514.53</v>
      </c>
      <c r="D53" s="15">
        <v>0</v>
      </c>
      <c r="E53" s="48">
        <v>118.52</v>
      </c>
      <c r="F53" s="2">
        <v>0</v>
      </c>
      <c r="G53" s="15">
        <v>0</v>
      </c>
      <c r="H53" s="16">
        <f t="shared" si="0"/>
        <v>9633.050000000001</v>
      </c>
    </row>
    <row r="54" spans="1:8" ht="13.5" thickBot="1">
      <c r="A54" s="17" t="s">
        <v>107</v>
      </c>
      <c r="B54" s="18" t="s">
        <v>108</v>
      </c>
      <c r="C54" s="2">
        <v>220305.74</v>
      </c>
      <c r="D54" s="2">
        <v>980.34</v>
      </c>
      <c r="E54" s="48">
        <v>4870.44</v>
      </c>
      <c r="F54" s="15">
        <v>26986.700000000048</v>
      </c>
      <c r="G54" s="53">
        <v>126978.16</v>
      </c>
      <c r="H54" s="16">
        <f t="shared" si="0"/>
        <v>380121.38</v>
      </c>
    </row>
    <row r="55" spans="1:8" ht="13.5" thickBot="1">
      <c r="A55" s="17" t="s">
        <v>109</v>
      </c>
      <c r="B55" s="18" t="s">
        <v>110</v>
      </c>
      <c r="C55" s="15">
        <v>111211.95</v>
      </c>
      <c r="D55" s="15">
        <v>653.56</v>
      </c>
      <c r="E55" s="48">
        <v>1981.6</v>
      </c>
      <c r="F55" s="2">
        <v>71660.47000000007</v>
      </c>
      <c r="G55" s="15">
        <v>156089.31</v>
      </c>
      <c r="H55" s="16">
        <f t="shared" si="0"/>
        <v>341596.8900000001</v>
      </c>
    </row>
    <row r="56" spans="1:8" ht="13.5" thickBot="1">
      <c r="A56" s="17" t="s">
        <v>111</v>
      </c>
      <c r="B56" s="18" t="s">
        <v>112</v>
      </c>
      <c r="C56" s="15">
        <v>4985.53</v>
      </c>
      <c r="D56" s="15">
        <v>0</v>
      </c>
      <c r="E56" s="48">
        <v>0</v>
      </c>
      <c r="F56" s="15">
        <v>0</v>
      </c>
      <c r="G56" s="15">
        <v>1052.4</v>
      </c>
      <c r="H56" s="16">
        <f t="shared" si="0"/>
        <v>6037.93</v>
      </c>
    </row>
    <row r="57" spans="1:8" ht="13.5" thickBot="1">
      <c r="A57" s="17" t="s">
        <v>115</v>
      </c>
      <c r="B57" s="18" t="s">
        <v>116</v>
      </c>
      <c r="C57" s="15">
        <v>41320.09</v>
      </c>
      <c r="D57" s="15">
        <v>326.78</v>
      </c>
      <c r="E57" s="48">
        <v>894.23</v>
      </c>
      <c r="F57" s="15">
        <v>107.92999999999999</v>
      </c>
      <c r="G57" s="15">
        <v>406.2</v>
      </c>
      <c r="H57" s="16">
        <f t="shared" si="0"/>
        <v>43055.229999999996</v>
      </c>
    </row>
    <row r="58" spans="1:8" ht="13.5" thickBot="1">
      <c r="A58" s="25" t="s">
        <v>119</v>
      </c>
      <c r="B58" s="26" t="s">
        <v>120</v>
      </c>
      <c r="C58" s="15">
        <v>26140.76</v>
      </c>
      <c r="D58" s="15">
        <v>0</v>
      </c>
      <c r="E58" s="48">
        <v>1623.3600000000001</v>
      </c>
      <c r="F58" s="15">
        <v>1981.1</v>
      </c>
      <c r="G58" s="2">
        <v>4033.68</v>
      </c>
      <c r="H58" s="16">
        <f t="shared" si="0"/>
        <v>33778.899999999994</v>
      </c>
    </row>
    <row r="59" spans="1:8" ht="13.5" thickBot="1">
      <c r="A59" s="25" t="s">
        <v>121</v>
      </c>
      <c r="B59" s="26" t="s">
        <v>122</v>
      </c>
      <c r="C59" s="15">
        <v>7120.42</v>
      </c>
      <c r="D59" s="15">
        <v>0</v>
      </c>
      <c r="E59" s="48">
        <v>515.38</v>
      </c>
      <c r="F59" s="15">
        <v>104.02000000000001</v>
      </c>
      <c r="G59" s="15">
        <v>0</v>
      </c>
      <c r="H59" s="16">
        <f t="shared" si="0"/>
        <v>7739.820000000001</v>
      </c>
    </row>
    <row r="60" spans="1:8" ht="13.5" thickBot="1">
      <c r="A60" s="25" t="s">
        <v>123</v>
      </c>
      <c r="B60" s="26" t="s">
        <v>124</v>
      </c>
      <c r="C60" s="15">
        <v>9398.65</v>
      </c>
      <c r="D60" s="15">
        <v>0</v>
      </c>
      <c r="E60" s="48">
        <v>908.29</v>
      </c>
      <c r="F60" s="15">
        <v>575.6100000000001</v>
      </c>
      <c r="G60" s="2">
        <v>941.03</v>
      </c>
      <c r="H60" s="16">
        <f t="shared" si="0"/>
        <v>11823.58</v>
      </c>
    </row>
    <row r="61" spans="1:8" ht="13.5" thickBot="1">
      <c r="A61" s="25" t="s">
        <v>125</v>
      </c>
      <c r="B61" s="26" t="s">
        <v>126</v>
      </c>
      <c r="C61" s="15">
        <v>46016.74</v>
      </c>
      <c r="D61" s="15">
        <v>326.78</v>
      </c>
      <c r="E61" s="48">
        <v>3705.86</v>
      </c>
      <c r="F61" s="15">
        <v>3016.8499999999995</v>
      </c>
      <c r="G61" s="15">
        <v>708.13</v>
      </c>
      <c r="H61" s="16">
        <f t="shared" si="0"/>
        <v>53774.35999999999</v>
      </c>
    </row>
    <row r="62" spans="1:8" ht="13.5" thickBot="1">
      <c r="A62" s="25" t="s">
        <v>127</v>
      </c>
      <c r="B62" s="26" t="s">
        <v>128</v>
      </c>
      <c r="C62" s="15">
        <v>25324.66</v>
      </c>
      <c r="D62" s="15">
        <v>0</v>
      </c>
      <c r="E62" s="48">
        <v>14.57</v>
      </c>
      <c r="F62" s="15">
        <v>0</v>
      </c>
      <c r="G62" s="15">
        <v>6284.73</v>
      </c>
      <c r="H62" s="16">
        <f t="shared" si="0"/>
        <v>31623.96</v>
      </c>
    </row>
    <row r="63" spans="1:8" ht="13.5" thickBot="1">
      <c r="A63" s="27" t="s">
        <v>129</v>
      </c>
      <c r="B63" s="28" t="s">
        <v>130</v>
      </c>
      <c r="C63" s="4">
        <v>13482.29</v>
      </c>
      <c r="D63" s="15">
        <v>0</v>
      </c>
      <c r="E63" s="48">
        <v>1224.89</v>
      </c>
      <c r="F63" s="15">
        <v>240.46000000000004</v>
      </c>
      <c r="G63" s="15">
        <v>0</v>
      </c>
      <c r="H63" s="16">
        <f t="shared" si="0"/>
        <v>14947.64</v>
      </c>
    </row>
    <row r="64" spans="1:8" ht="13.5" thickBot="1">
      <c r="A64" s="27" t="s">
        <v>131</v>
      </c>
      <c r="B64" s="30" t="s">
        <v>132</v>
      </c>
      <c r="C64" s="15">
        <v>28701.25</v>
      </c>
      <c r="D64" s="15">
        <v>326.78</v>
      </c>
      <c r="E64" s="48">
        <v>302.28</v>
      </c>
      <c r="F64" s="15">
        <v>416.28000000000003</v>
      </c>
      <c r="G64" s="15">
        <v>395.43</v>
      </c>
      <c r="H64" s="16">
        <f t="shared" si="0"/>
        <v>30142.019999999997</v>
      </c>
    </row>
    <row r="65" spans="1:8" ht="13.5" thickBot="1">
      <c r="A65" s="25" t="s">
        <v>133</v>
      </c>
      <c r="B65" s="26" t="s">
        <v>134</v>
      </c>
      <c r="C65" s="15">
        <v>14187.46</v>
      </c>
      <c r="D65" s="15">
        <v>0</v>
      </c>
      <c r="E65" s="48">
        <v>285.60999999999996</v>
      </c>
      <c r="F65" s="15">
        <v>69.71000000000001</v>
      </c>
      <c r="G65" s="53">
        <v>0</v>
      </c>
      <c r="H65" s="16">
        <f t="shared" si="0"/>
        <v>14542.779999999999</v>
      </c>
    </row>
    <row r="66" spans="1:8" ht="13.5" thickBot="1">
      <c r="A66" s="25" t="s">
        <v>135</v>
      </c>
      <c r="B66" s="26" t="s">
        <v>136</v>
      </c>
      <c r="C66" s="2">
        <v>35774.52</v>
      </c>
      <c r="D66" s="15">
        <v>326.78</v>
      </c>
      <c r="E66" s="48">
        <v>321.63</v>
      </c>
      <c r="F66" s="2">
        <v>917.6999999999998</v>
      </c>
      <c r="G66" s="15">
        <v>0</v>
      </c>
      <c r="H66" s="16">
        <f t="shared" si="0"/>
        <v>37340.62999999999</v>
      </c>
    </row>
    <row r="67" spans="1:8" ht="13.5" thickBot="1">
      <c r="A67" s="25" t="s">
        <v>137</v>
      </c>
      <c r="B67" s="26" t="s">
        <v>138</v>
      </c>
      <c r="C67" s="15">
        <v>55123.08</v>
      </c>
      <c r="D67" s="15">
        <v>0</v>
      </c>
      <c r="E67" s="48">
        <v>844.59</v>
      </c>
      <c r="F67" s="15">
        <v>2109.5999999999995</v>
      </c>
      <c r="G67" s="15">
        <v>5112.51</v>
      </c>
      <c r="H67" s="16">
        <f t="shared" si="0"/>
        <v>63189.78</v>
      </c>
    </row>
    <row r="68" spans="1:8" ht="13.5" thickBot="1">
      <c r="A68" s="25" t="s">
        <v>139</v>
      </c>
      <c r="B68" s="26" t="s">
        <v>140</v>
      </c>
      <c r="C68" s="15">
        <v>4255.24</v>
      </c>
      <c r="D68" s="2">
        <v>0</v>
      </c>
      <c r="E68" s="48">
        <v>241.44</v>
      </c>
      <c r="F68" s="15">
        <v>11123.91</v>
      </c>
      <c r="G68" s="15">
        <v>0</v>
      </c>
      <c r="H68" s="16">
        <f aca="true" t="shared" si="1" ref="H68:H80">C68+D68+E68+F68+G68</f>
        <v>15620.59</v>
      </c>
    </row>
    <row r="69" spans="1:8" ht="13.5" thickBot="1">
      <c r="A69" s="25" t="s">
        <v>141</v>
      </c>
      <c r="B69" s="26" t="s">
        <v>142</v>
      </c>
      <c r="C69" s="15">
        <v>15735.85</v>
      </c>
      <c r="D69" s="15">
        <v>0</v>
      </c>
      <c r="E69" s="48">
        <v>576.95</v>
      </c>
      <c r="F69" s="2">
        <v>441.37</v>
      </c>
      <c r="G69" s="15">
        <v>0</v>
      </c>
      <c r="H69" s="16">
        <f t="shared" si="1"/>
        <v>16754.170000000002</v>
      </c>
    </row>
    <row r="70" spans="1:8" ht="13.5" thickBot="1">
      <c r="A70" s="31" t="s">
        <v>143</v>
      </c>
      <c r="B70" s="32" t="s">
        <v>144</v>
      </c>
      <c r="C70" s="33">
        <v>18871.94</v>
      </c>
      <c r="D70" s="15">
        <v>0</v>
      </c>
      <c r="E70" s="48">
        <v>895.72</v>
      </c>
      <c r="F70" s="15">
        <v>696.99</v>
      </c>
      <c r="G70" s="15">
        <v>0</v>
      </c>
      <c r="H70" s="16">
        <f t="shared" si="1"/>
        <v>20464.65</v>
      </c>
    </row>
    <row r="71" spans="1:8" ht="13.5" thickBot="1">
      <c r="A71" s="31" t="s">
        <v>145</v>
      </c>
      <c r="B71" s="30" t="s">
        <v>146</v>
      </c>
      <c r="C71" s="15">
        <v>21306.82</v>
      </c>
      <c r="D71" s="2">
        <v>0</v>
      </c>
      <c r="E71" s="48">
        <v>1631.3700000000001</v>
      </c>
      <c r="F71" s="15">
        <v>545.8800000000001</v>
      </c>
      <c r="G71" s="53">
        <v>417.95</v>
      </c>
      <c r="H71" s="16">
        <f t="shared" si="1"/>
        <v>23902.02</v>
      </c>
    </row>
    <row r="72" spans="1:8" ht="13.5" thickBot="1">
      <c r="A72" s="34" t="s">
        <v>147</v>
      </c>
      <c r="B72" s="35" t="s">
        <v>148</v>
      </c>
      <c r="C72" s="15">
        <v>196636.63</v>
      </c>
      <c r="D72" s="15">
        <v>980.34</v>
      </c>
      <c r="E72" s="48">
        <v>12137.61</v>
      </c>
      <c r="F72" s="2">
        <v>6654.469999999999</v>
      </c>
      <c r="G72" s="15">
        <v>10297.87</v>
      </c>
      <c r="H72" s="16">
        <f t="shared" si="1"/>
        <v>226706.92</v>
      </c>
    </row>
    <row r="73" spans="1:8" ht="13.5" thickBot="1">
      <c r="A73" s="36" t="s">
        <v>149</v>
      </c>
      <c r="B73" s="37" t="s">
        <v>150</v>
      </c>
      <c r="C73" s="15">
        <v>20956.84</v>
      </c>
      <c r="D73" s="15">
        <v>0</v>
      </c>
      <c r="E73" s="48">
        <v>1855.54</v>
      </c>
      <c r="F73" s="15">
        <v>1131.63</v>
      </c>
      <c r="G73" s="15">
        <v>0</v>
      </c>
      <c r="H73" s="16">
        <f t="shared" si="1"/>
        <v>23944.010000000002</v>
      </c>
    </row>
    <row r="74" spans="1:8" ht="13.5" thickBot="1">
      <c r="A74" s="38" t="s">
        <v>153</v>
      </c>
      <c r="B74" s="28" t="s">
        <v>154</v>
      </c>
      <c r="C74" s="15">
        <v>98563.24</v>
      </c>
      <c r="D74" s="15">
        <v>326.78</v>
      </c>
      <c r="E74" s="48">
        <v>4879.62</v>
      </c>
      <c r="F74" s="15">
        <v>1936.9699999999993</v>
      </c>
      <c r="G74" s="2">
        <v>7209.28</v>
      </c>
      <c r="H74" s="16">
        <f t="shared" si="1"/>
        <v>112915.89</v>
      </c>
    </row>
    <row r="75" spans="1:8" ht="13.5" thickBot="1">
      <c r="A75" s="38" t="s">
        <v>155</v>
      </c>
      <c r="B75" s="39" t="s">
        <v>156</v>
      </c>
      <c r="C75" s="15">
        <v>10776.46</v>
      </c>
      <c r="D75" s="15">
        <v>0</v>
      </c>
      <c r="E75" s="48">
        <v>0</v>
      </c>
      <c r="F75" s="15">
        <v>0</v>
      </c>
      <c r="G75" s="15">
        <v>0</v>
      </c>
      <c r="H75" s="16">
        <f t="shared" si="1"/>
        <v>10776.46</v>
      </c>
    </row>
    <row r="76" spans="1:8" ht="13.5" thickBot="1">
      <c r="A76" s="38" t="s">
        <v>157</v>
      </c>
      <c r="B76" s="40" t="s">
        <v>158</v>
      </c>
      <c r="C76" s="15">
        <v>16753.95</v>
      </c>
      <c r="D76" s="5">
        <v>0</v>
      </c>
      <c r="E76" s="48">
        <v>1120.26</v>
      </c>
      <c r="F76" s="15">
        <v>2853.7399999999993</v>
      </c>
      <c r="G76" s="53">
        <v>4914.56</v>
      </c>
      <c r="H76" s="16">
        <f t="shared" si="1"/>
        <v>25642.51</v>
      </c>
    </row>
    <row r="77" spans="1:8" ht="13.5" thickBot="1">
      <c r="A77" s="41" t="s">
        <v>159</v>
      </c>
      <c r="B77" s="42" t="s">
        <v>160</v>
      </c>
      <c r="C77" s="2">
        <v>0</v>
      </c>
      <c r="D77" s="15">
        <v>0</v>
      </c>
      <c r="E77" s="57">
        <v>0</v>
      </c>
      <c r="F77" s="2">
        <v>0</v>
      </c>
      <c r="G77" s="15">
        <v>0</v>
      </c>
      <c r="H77" s="16">
        <f t="shared" si="1"/>
        <v>0</v>
      </c>
    </row>
    <row r="78" spans="1:8" ht="13.5" thickBot="1">
      <c r="A78" s="41" t="s">
        <v>161</v>
      </c>
      <c r="B78" s="43" t="s">
        <v>162</v>
      </c>
      <c r="C78" s="15">
        <v>3092.04</v>
      </c>
      <c r="D78" s="45">
        <v>0</v>
      </c>
      <c r="E78" s="47">
        <v>80.01</v>
      </c>
      <c r="F78" s="15">
        <v>0</v>
      </c>
      <c r="G78" s="2">
        <v>0</v>
      </c>
      <c r="H78" s="16">
        <f t="shared" si="1"/>
        <v>3172.05</v>
      </c>
    </row>
    <row r="79" spans="1:8" ht="13.5" thickBot="1">
      <c r="A79" s="41" t="s">
        <v>163</v>
      </c>
      <c r="B79" s="44" t="s">
        <v>164</v>
      </c>
      <c r="C79" s="45">
        <v>1470.47</v>
      </c>
      <c r="D79" s="60">
        <v>0</v>
      </c>
      <c r="E79" s="2">
        <v>180.37</v>
      </c>
      <c r="F79" s="45">
        <v>217.51</v>
      </c>
      <c r="G79" s="47">
        <v>0</v>
      </c>
      <c r="H79" s="16">
        <f t="shared" si="1"/>
        <v>1868.3500000000001</v>
      </c>
    </row>
    <row r="80" spans="1:8" ht="13.5" thickBot="1">
      <c r="A80" s="46"/>
      <c r="B80" s="46" t="s">
        <v>165</v>
      </c>
      <c r="C80" s="58">
        <v>6899583.720000001</v>
      </c>
      <c r="D80" s="58">
        <v>25820</v>
      </c>
      <c r="E80" s="61">
        <f>SUM(E4:E79)</f>
        <v>207914.67</v>
      </c>
      <c r="F80" s="59">
        <v>858096.1499999993</v>
      </c>
      <c r="G80" s="2">
        <v>2875777.43</v>
      </c>
      <c r="H80" s="16">
        <f t="shared" si="1"/>
        <v>10867191.97</v>
      </c>
    </row>
    <row r="82" ht="12.75">
      <c r="H82" s="4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49">
      <selection activeCell="H80" sqref="H80"/>
    </sheetView>
  </sheetViews>
  <sheetFormatPr defaultColWidth="9.140625" defaultRowHeight="12.75"/>
  <cols>
    <col min="1" max="1" width="4.7109375" style="1" customWidth="1"/>
    <col min="2" max="2" width="25.140625" style="1" customWidth="1"/>
    <col min="3" max="3" width="14.140625" style="2" customWidth="1"/>
    <col min="4" max="4" width="14.7109375" style="2" customWidth="1"/>
    <col min="5" max="5" width="12.8515625" style="2" customWidth="1"/>
    <col min="6" max="6" width="14.140625" style="2" customWidth="1"/>
    <col min="7" max="7" width="13.7109375" style="2" customWidth="1"/>
    <col min="8" max="8" width="15.7109375" style="3" customWidth="1"/>
    <col min="9" max="16384" width="9.140625" style="5" customWidth="1"/>
  </cols>
  <sheetData>
    <row r="1" spans="1:7" ht="13.5" thickBot="1">
      <c r="A1" s="1" t="s">
        <v>0</v>
      </c>
      <c r="D1" s="3" t="s">
        <v>211</v>
      </c>
      <c r="E1" s="3"/>
      <c r="F1" s="3"/>
      <c r="G1" s="3"/>
    </row>
    <row r="2" spans="1:8" ht="13.5" thickBot="1">
      <c r="A2" s="6" t="s">
        <v>1</v>
      </c>
      <c r="B2" s="7" t="s">
        <v>2</v>
      </c>
      <c r="C2" s="72"/>
      <c r="D2" s="72"/>
      <c r="E2" s="72"/>
      <c r="F2" s="73"/>
      <c r="G2" s="73"/>
      <c r="H2" s="74"/>
    </row>
    <row r="3" spans="1:8" s="12" customFormat="1" ht="48.75" customHeight="1" thickBot="1">
      <c r="A3" s="8"/>
      <c r="B3" s="9"/>
      <c r="C3" s="49" t="s">
        <v>212</v>
      </c>
      <c r="D3" s="50" t="s">
        <v>213</v>
      </c>
      <c r="E3" s="50" t="s">
        <v>214</v>
      </c>
      <c r="F3" s="49" t="s">
        <v>215</v>
      </c>
      <c r="G3" s="49" t="s">
        <v>216</v>
      </c>
      <c r="H3" s="10" t="s">
        <v>217</v>
      </c>
    </row>
    <row r="4" spans="1:8" ht="13.5" thickBot="1">
      <c r="A4" s="13" t="s">
        <v>5</v>
      </c>
      <c r="B4" s="14" t="s">
        <v>6</v>
      </c>
      <c r="C4" s="48">
        <v>17480.73</v>
      </c>
      <c r="D4" s="48">
        <v>0</v>
      </c>
      <c r="E4" s="48">
        <v>679.41</v>
      </c>
      <c r="F4" s="48">
        <v>1177.06</v>
      </c>
      <c r="G4" s="48">
        <v>1579.47</v>
      </c>
      <c r="H4" s="16">
        <f aca="true" t="shared" si="0" ref="H4:H35">C4+D4+E4+F4+G4</f>
        <v>20916.670000000002</v>
      </c>
    </row>
    <row r="5" spans="1:8" ht="13.5" thickBot="1">
      <c r="A5" s="17" t="s">
        <v>7</v>
      </c>
      <c r="B5" s="18" t="s">
        <v>8</v>
      </c>
      <c r="C5" s="15">
        <v>6696.28</v>
      </c>
      <c r="D5" s="15">
        <v>0</v>
      </c>
      <c r="E5" s="48">
        <v>202.14</v>
      </c>
      <c r="F5" s="15">
        <v>104.02000000000001</v>
      </c>
      <c r="G5" s="15">
        <v>2122.66</v>
      </c>
      <c r="H5" s="16">
        <f t="shared" si="0"/>
        <v>9125.1</v>
      </c>
    </row>
    <row r="6" spans="1:8" ht="13.5" thickBot="1">
      <c r="A6" s="17" t="s">
        <v>9</v>
      </c>
      <c r="B6" s="18" t="s">
        <v>10</v>
      </c>
      <c r="C6" s="15">
        <v>27828.31</v>
      </c>
      <c r="D6" s="15">
        <v>326.78</v>
      </c>
      <c r="E6" s="48">
        <v>1263.52</v>
      </c>
      <c r="F6" s="15">
        <v>2224.6700000000005</v>
      </c>
      <c r="G6" s="15">
        <v>1825.84</v>
      </c>
      <c r="H6" s="16">
        <f t="shared" si="0"/>
        <v>33469.12</v>
      </c>
    </row>
    <row r="7" spans="1:8" ht="13.5" thickBot="1">
      <c r="A7" s="17" t="s">
        <v>11</v>
      </c>
      <c r="B7" s="18" t="s">
        <v>12</v>
      </c>
      <c r="C7" s="15">
        <v>31819.48</v>
      </c>
      <c r="D7" s="15">
        <v>0</v>
      </c>
      <c r="E7" s="48">
        <v>905.94</v>
      </c>
      <c r="F7" s="15">
        <v>2366.6099999999997</v>
      </c>
      <c r="G7" s="15">
        <v>0</v>
      </c>
      <c r="H7" s="16">
        <f t="shared" si="0"/>
        <v>35092.03</v>
      </c>
    </row>
    <row r="8" spans="1:8" ht="13.5" thickBot="1">
      <c r="A8" s="17" t="s">
        <v>13</v>
      </c>
      <c r="B8" s="18" t="s">
        <v>14</v>
      </c>
      <c r="C8" s="15">
        <v>446421.28</v>
      </c>
      <c r="D8" s="15">
        <v>1307.12</v>
      </c>
      <c r="E8" s="48">
        <v>12303.5</v>
      </c>
      <c r="F8" s="15">
        <v>29763.98000000006</v>
      </c>
      <c r="G8" s="15">
        <v>34468.61</v>
      </c>
      <c r="H8" s="16">
        <f t="shared" si="0"/>
        <v>524264.49000000005</v>
      </c>
    </row>
    <row r="9" spans="1:8" ht="13.5" thickBot="1">
      <c r="A9" s="17" t="s">
        <v>15</v>
      </c>
      <c r="B9" s="18" t="s">
        <v>16</v>
      </c>
      <c r="C9" s="15">
        <v>9643.66</v>
      </c>
      <c r="D9" s="15">
        <v>326.78</v>
      </c>
      <c r="E9" s="48">
        <v>89.92</v>
      </c>
      <c r="F9" s="15">
        <v>6061.320000000001</v>
      </c>
      <c r="G9" s="15">
        <v>733.77</v>
      </c>
      <c r="H9" s="16">
        <f t="shared" si="0"/>
        <v>16855.45</v>
      </c>
    </row>
    <row r="10" spans="1:8" ht="13.5" thickBot="1">
      <c r="A10" s="17" t="s">
        <v>17</v>
      </c>
      <c r="B10" s="18" t="s">
        <v>18</v>
      </c>
      <c r="C10" s="15">
        <v>29846.74</v>
      </c>
      <c r="D10" s="15">
        <v>0</v>
      </c>
      <c r="E10" s="48">
        <v>570.32</v>
      </c>
      <c r="F10" s="15">
        <v>1166.1000000000004</v>
      </c>
      <c r="G10" s="15">
        <v>0</v>
      </c>
      <c r="H10" s="16">
        <f t="shared" si="0"/>
        <v>31583.160000000003</v>
      </c>
    </row>
    <row r="11" spans="1:8" ht="13.5" thickBot="1">
      <c r="A11" s="17" t="s">
        <v>19</v>
      </c>
      <c r="B11" s="18" t="s">
        <v>20</v>
      </c>
      <c r="C11" s="15">
        <v>28270.86</v>
      </c>
      <c r="D11" s="15">
        <v>0</v>
      </c>
      <c r="E11" s="48">
        <v>303.45</v>
      </c>
      <c r="F11" s="15">
        <v>2056.4900000000002</v>
      </c>
      <c r="G11" s="15">
        <v>0</v>
      </c>
      <c r="H11" s="16">
        <f t="shared" si="0"/>
        <v>30630.800000000003</v>
      </c>
    </row>
    <row r="12" spans="1:8" ht="13.5" thickBot="1">
      <c r="A12" s="17" t="s">
        <v>21</v>
      </c>
      <c r="B12" s="18" t="s">
        <v>22</v>
      </c>
      <c r="C12" s="15">
        <v>31602.81</v>
      </c>
      <c r="D12" s="15">
        <v>0</v>
      </c>
      <c r="E12" s="48">
        <v>385.39</v>
      </c>
      <c r="F12" s="15">
        <v>2516.199999999999</v>
      </c>
      <c r="G12" s="15">
        <v>31.22</v>
      </c>
      <c r="H12" s="16">
        <f t="shared" si="0"/>
        <v>34535.62</v>
      </c>
    </row>
    <row r="13" spans="1:8" ht="13.5" thickBot="1">
      <c r="A13" s="17" t="s">
        <v>23</v>
      </c>
      <c r="B13" s="18" t="s">
        <v>24</v>
      </c>
      <c r="C13" s="15">
        <v>29266.47</v>
      </c>
      <c r="D13" s="15">
        <v>0</v>
      </c>
      <c r="E13" s="48">
        <v>250.64</v>
      </c>
      <c r="F13" s="15">
        <v>1015.9199999999997</v>
      </c>
      <c r="G13" s="15">
        <v>0</v>
      </c>
      <c r="H13" s="16">
        <f t="shared" si="0"/>
        <v>30533.03</v>
      </c>
    </row>
    <row r="14" spans="1:8" ht="13.5" thickBot="1">
      <c r="A14" s="17" t="s">
        <v>25</v>
      </c>
      <c r="B14" s="18" t="s">
        <v>26</v>
      </c>
      <c r="C14" s="15">
        <v>179803.15</v>
      </c>
      <c r="D14" s="15">
        <v>653.56</v>
      </c>
      <c r="E14" s="48">
        <v>1633.51</v>
      </c>
      <c r="F14" s="15">
        <v>19019.610000000015</v>
      </c>
      <c r="G14" s="15">
        <v>53962.86</v>
      </c>
      <c r="H14" s="16">
        <f t="shared" si="0"/>
        <v>255072.69</v>
      </c>
    </row>
    <row r="15" spans="1:8" ht="13.5" thickBot="1">
      <c r="A15" s="17" t="s">
        <v>27</v>
      </c>
      <c r="B15" s="18" t="s">
        <v>28</v>
      </c>
      <c r="C15" s="15">
        <v>47391.05</v>
      </c>
      <c r="D15" s="15">
        <v>0</v>
      </c>
      <c r="E15" s="48">
        <v>671.5899999999999</v>
      </c>
      <c r="F15" s="15">
        <v>2196.7599999999998</v>
      </c>
      <c r="G15" s="15">
        <v>0</v>
      </c>
      <c r="H15" s="16">
        <f t="shared" si="0"/>
        <v>50259.4</v>
      </c>
    </row>
    <row r="16" spans="1:8" ht="13.5" thickBot="1">
      <c r="A16" s="17" t="s">
        <v>29</v>
      </c>
      <c r="B16" s="18" t="s">
        <v>30</v>
      </c>
      <c r="C16" s="15">
        <v>26250.83</v>
      </c>
      <c r="D16" s="15">
        <v>0</v>
      </c>
      <c r="E16" s="48">
        <v>360.52</v>
      </c>
      <c r="F16" s="15">
        <v>5802.840000000002</v>
      </c>
      <c r="G16" s="15">
        <v>39711.31</v>
      </c>
      <c r="H16" s="16">
        <f t="shared" si="0"/>
        <v>72125.5</v>
      </c>
    </row>
    <row r="17" spans="1:8" ht="13.5" thickBot="1">
      <c r="A17" s="17" t="s">
        <v>31</v>
      </c>
      <c r="B17" s="18" t="s">
        <v>32</v>
      </c>
      <c r="C17" s="15">
        <v>89879.89</v>
      </c>
      <c r="D17" s="15">
        <v>980.34</v>
      </c>
      <c r="E17" s="48">
        <v>3883.4900000000002</v>
      </c>
      <c r="F17" s="15">
        <v>3373.8199999999993</v>
      </c>
      <c r="G17" s="15">
        <v>16031.66</v>
      </c>
      <c r="H17" s="16">
        <f t="shared" si="0"/>
        <v>114149.2</v>
      </c>
    </row>
    <row r="18" spans="1:8" ht="13.5" thickBot="1">
      <c r="A18" s="17" t="s">
        <v>33</v>
      </c>
      <c r="B18" s="18" t="s">
        <v>34</v>
      </c>
      <c r="C18" s="15">
        <v>0</v>
      </c>
      <c r="D18" s="15">
        <v>0</v>
      </c>
      <c r="E18" s="48">
        <v>0</v>
      </c>
      <c r="F18" s="15">
        <v>0</v>
      </c>
      <c r="G18" s="15">
        <v>0</v>
      </c>
      <c r="H18" s="16">
        <f t="shared" si="0"/>
        <v>0</v>
      </c>
    </row>
    <row r="19" spans="1:8" ht="13.5" thickBot="1">
      <c r="A19" s="17" t="s">
        <v>35</v>
      </c>
      <c r="B19" s="18" t="s">
        <v>36</v>
      </c>
      <c r="C19" s="15">
        <v>0</v>
      </c>
      <c r="D19" s="15">
        <v>0</v>
      </c>
      <c r="E19" s="48">
        <v>0</v>
      </c>
      <c r="F19" s="15">
        <v>0</v>
      </c>
      <c r="G19" s="15">
        <v>0</v>
      </c>
      <c r="H19" s="16">
        <f t="shared" si="0"/>
        <v>0</v>
      </c>
    </row>
    <row r="20" spans="1:8" ht="13.5" thickBot="1">
      <c r="A20" s="17" t="s">
        <v>37</v>
      </c>
      <c r="B20" s="18" t="s">
        <v>38</v>
      </c>
      <c r="C20" s="15">
        <v>58185.88</v>
      </c>
      <c r="D20" s="15">
        <v>326.78</v>
      </c>
      <c r="E20" s="48">
        <v>576.41</v>
      </c>
      <c r="F20" s="15">
        <v>3700.430000000001</v>
      </c>
      <c r="G20" s="15">
        <v>12413.67</v>
      </c>
      <c r="H20" s="16">
        <f t="shared" si="0"/>
        <v>75203.17</v>
      </c>
    </row>
    <row r="21" spans="1:8" ht="13.5" thickBot="1">
      <c r="A21" s="17" t="s">
        <v>39</v>
      </c>
      <c r="B21" s="18" t="s">
        <v>40</v>
      </c>
      <c r="C21" s="15">
        <v>37647.98</v>
      </c>
      <c r="D21" s="15">
        <v>0</v>
      </c>
      <c r="E21" s="48">
        <v>942.4399999999999</v>
      </c>
      <c r="F21" s="15">
        <v>3032.559999999999</v>
      </c>
      <c r="G21" s="15">
        <v>3466.75</v>
      </c>
      <c r="H21" s="16">
        <f t="shared" si="0"/>
        <v>45089.73</v>
      </c>
    </row>
    <row r="22" spans="1:8" ht="13.5" thickBot="1">
      <c r="A22" s="17" t="s">
        <v>41</v>
      </c>
      <c r="B22" s="18" t="s">
        <v>42</v>
      </c>
      <c r="C22" s="15">
        <v>250137.02</v>
      </c>
      <c r="D22" s="15">
        <v>0</v>
      </c>
      <c r="E22" s="48">
        <v>498.02</v>
      </c>
      <c r="F22" s="15">
        <v>18500.18</v>
      </c>
      <c r="G22" s="15">
        <v>93354.9</v>
      </c>
      <c r="H22" s="16">
        <f t="shared" si="0"/>
        <v>362490.12</v>
      </c>
    </row>
    <row r="23" spans="1:8" ht="13.5" thickBot="1">
      <c r="A23" s="17" t="s">
        <v>43</v>
      </c>
      <c r="B23" s="18" t="s">
        <v>44</v>
      </c>
      <c r="C23" s="15">
        <v>230884.45</v>
      </c>
      <c r="D23" s="15">
        <v>653.56</v>
      </c>
      <c r="E23" s="48">
        <v>3713.67</v>
      </c>
      <c r="F23" s="15">
        <v>28374.980000000043</v>
      </c>
      <c r="G23" s="15">
        <v>37341.17</v>
      </c>
      <c r="H23" s="16">
        <f t="shared" si="0"/>
        <v>300967.8300000001</v>
      </c>
    </row>
    <row r="24" spans="1:8" ht="13.5" thickBot="1">
      <c r="A24" s="17" t="s">
        <v>45</v>
      </c>
      <c r="B24" s="18" t="s">
        <v>46</v>
      </c>
      <c r="C24" s="15">
        <v>1278368.5</v>
      </c>
      <c r="D24" s="15">
        <v>9546.86</v>
      </c>
      <c r="E24" s="48">
        <v>31290.18</v>
      </c>
      <c r="F24" s="15">
        <v>234255.14999999807</v>
      </c>
      <c r="G24" s="15">
        <f>472104.27-822.55</f>
        <v>471281.72000000003</v>
      </c>
      <c r="H24" s="16">
        <f t="shared" si="0"/>
        <v>2024742.409999998</v>
      </c>
    </row>
    <row r="25" spans="1:8" ht="13.5" thickBot="1">
      <c r="A25" s="17" t="s">
        <v>47</v>
      </c>
      <c r="B25" s="18" t="s">
        <v>48</v>
      </c>
      <c r="C25" s="15">
        <v>213006.46</v>
      </c>
      <c r="D25" s="15">
        <v>326.78</v>
      </c>
      <c r="E25" s="48">
        <v>2797.47</v>
      </c>
      <c r="F25" s="15">
        <v>10498.43000000001</v>
      </c>
      <c r="G25" s="15">
        <v>33616.3</v>
      </c>
      <c r="H25" s="16">
        <f t="shared" si="0"/>
        <v>260245.44</v>
      </c>
    </row>
    <row r="26" spans="1:8" ht="13.5" thickBot="1">
      <c r="A26" s="17" t="s">
        <v>49</v>
      </c>
      <c r="B26" s="18" t="s">
        <v>50</v>
      </c>
      <c r="C26" s="15">
        <v>87664.48</v>
      </c>
      <c r="D26" s="15">
        <v>326.78</v>
      </c>
      <c r="E26" s="48">
        <v>6278.860000000001</v>
      </c>
      <c r="F26" s="15">
        <v>6497.590000000002</v>
      </c>
      <c r="G26" s="15">
        <v>2617.21</v>
      </c>
      <c r="H26" s="16">
        <f t="shared" si="0"/>
        <v>103384.92</v>
      </c>
    </row>
    <row r="27" spans="1:8" ht="13.5" thickBot="1">
      <c r="A27" s="17" t="s">
        <v>51</v>
      </c>
      <c r="B27" s="18" t="s">
        <v>52</v>
      </c>
      <c r="C27" s="15">
        <v>32852.97</v>
      </c>
      <c r="D27" s="15">
        <v>326.78</v>
      </c>
      <c r="E27" s="48">
        <v>1737.04</v>
      </c>
      <c r="F27" s="15">
        <v>1873.9099999999996</v>
      </c>
      <c r="G27" s="15">
        <v>0</v>
      </c>
      <c r="H27" s="16">
        <f t="shared" si="0"/>
        <v>36790.7</v>
      </c>
    </row>
    <row r="28" spans="1:8" ht="13.5" thickBot="1">
      <c r="A28" s="17" t="s">
        <v>53</v>
      </c>
      <c r="B28" s="18" t="s">
        <v>54</v>
      </c>
      <c r="C28" s="15">
        <v>0</v>
      </c>
      <c r="D28" s="15">
        <v>0</v>
      </c>
      <c r="E28" s="48">
        <v>0</v>
      </c>
      <c r="F28" s="15">
        <v>0</v>
      </c>
      <c r="G28" s="15">
        <v>0</v>
      </c>
      <c r="H28" s="16">
        <f t="shared" si="0"/>
        <v>0</v>
      </c>
    </row>
    <row r="29" spans="1:8" ht="13.5" thickBot="1">
      <c r="A29" s="17" t="s">
        <v>55</v>
      </c>
      <c r="B29" s="18" t="s">
        <v>56</v>
      </c>
      <c r="C29" s="15">
        <v>35561.32</v>
      </c>
      <c r="D29" s="15">
        <v>326.78</v>
      </c>
      <c r="E29" s="48">
        <v>2921.89</v>
      </c>
      <c r="F29" s="15">
        <v>1050.1699999999998</v>
      </c>
      <c r="G29" s="15">
        <v>0</v>
      </c>
      <c r="H29" s="16">
        <f t="shared" si="0"/>
        <v>39860.159999999996</v>
      </c>
    </row>
    <row r="30" spans="1:8" ht="13.5" thickBot="1">
      <c r="A30" s="17" t="s">
        <v>57</v>
      </c>
      <c r="B30" s="18" t="s">
        <v>58</v>
      </c>
      <c r="C30" s="15">
        <v>31759.98</v>
      </c>
      <c r="D30" s="15">
        <v>0</v>
      </c>
      <c r="E30" s="48">
        <v>374.2</v>
      </c>
      <c r="F30" s="15">
        <v>1066.57</v>
      </c>
      <c r="G30" s="15">
        <v>2585.37</v>
      </c>
      <c r="H30" s="16">
        <f t="shared" si="0"/>
        <v>35786.12</v>
      </c>
    </row>
    <row r="31" spans="1:8" ht="13.5" thickBot="1">
      <c r="A31" s="17" t="s">
        <v>59</v>
      </c>
      <c r="B31" s="18" t="s">
        <v>60</v>
      </c>
      <c r="C31" s="15">
        <v>32084.49</v>
      </c>
      <c r="D31" s="15">
        <v>0</v>
      </c>
      <c r="E31" s="48">
        <v>466.17</v>
      </c>
      <c r="F31" s="15">
        <v>3708.8200000000006</v>
      </c>
      <c r="G31" s="15">
        <v>7970.55</v>
      </c>
      <c r="H31" s="16">
        <f t="shared" si="0"/>
        <v>44230.030000000006</v>
      </c>
    </row>
    <row r="32" spans="1:8" ht="13.5" thickBot="1">
      <c r="A32" s="17" t="s">
        <v>61</v>
      </c>
      <c r="B32" s="18" t="s">
        <v>62</v>
      </c>
      <c r="C32" s="15">
        <v>52651.38</v>
      </c>
      <c r="D32" s="15">
        <v>653.56</v>
      </c>
      <c r="E32" s="48">
        <v>854.97</v>
      </c>
      <c r="F32" s="15">
        <v>3131.799999999999</v>
      </c>
      <c r="G32" s="15">
        <v>17477.62</v>
      </c>
      <c r="H32" s="16">
        <f t="shared" si="0"/>
        <v>74769.32999999999</v>
      </c>
    </row>
    <row r="33" spans="1:8" ht="13.5" thickBot="1">
      <c r="A33" s="17" t="s">
        <v>63</v>
      </c>
      <c r="B33" s="18" t="s">
        <v>64</v>
      </c>
      <c r="C33" s="15">
        <v>148426.56</v>
      </c>
      <c r="D33" s="15">
        <v>0</v>
      </c>
      <c r="E33" s="48">
        <v>7297.139999999999</v>
      </c>
      <c r="F33" s="15">
        <v>19829.620000000024</v>
      </c>
      <c r="G33" s="15">
        <v>13311.97</v>
      </c>
      <c r="H33" s="16">
        <f t="shared" si="0"/>
        <v>188865.29000000004</v>
      </c>
    </row>
    <row r="34" spans="1:8" ht="13.5" thickBot="1">
      <c r="A34" s="17" t="s">
        <v>65</v>
      </c>
      <c r="B34" s="18" t="s">
        <v>66</v>
      </c>
      <c r="C34" s="15">
        <v>171290.77</v>
      </c>
      <c r="D34" s="15">
        <v>1960.68</v>
      </c>
      <c r="E34" s="48">
        <v>6427.129999999999</v>
      </c>
      <c r="F34" s="15">
        <v>25439.130000000034</v>
      </c>
      <c r="G34" s="15">
        <v>13912.61</v>
      </c>
      <c r="H34" s="16">
        <f t="shared" si="0"/>
        <v>219030.32</v>
      </c>
    </row>
    <row r="35" spans="1:8" ht="13.5" thickBot="1">
      <c r="A35" s="17" t="s">
        <v>67</v>
      </c>
      <c r="B35" s="18" t="s">
        <v>68</v>
      </c>
      <c r="C35" s="15">
        <v>29717.54</v>
      </c>
      <c r="D35" s="15">
        <v>0</v>
      </c>
      <c r="E35" s="48">
        <v>1466.9</v>
      </c>
      <c r="F35" s="15">
        <v>40.900000000000006</v>
      </c>
      <c r="G35" s="15">
        <v>0</v>
      </c>
      <c r="H35" s="16">
        <f t="shared" si="0"/>
        <v>31225.340000000004</v>
      </c>
    </row>
    <row r="36" spans="1:8" ht="13.5" thickBot="1">
      <c r="A36" s="17" t="s">
        <v>69</v>
      </c>
      <c r="B36" s="18" t="s">
        <v>70</v>
      </c>
      <c r="C36" s="15">
        <v>86055.45</v>
      </c>
      <c r="D36" s="15">
        <v>326.78</v>
      </c>
      <c r="E36" s="48">
        <v>3214.3199999999997</v>
      </c>
      <c r="F36" s="15">
        <v>2835.6099999999988</v>
      </c>
      <c r="G36" s="15">
        <v>1883.06</v>
      </c>
      <c r="H36" s="16">
        <f aca="true" t="shared" si="1" ref="H36:H67">C36+D36+E36+F36+G36</f>
        <v>94315.21999999999</v>
      </c>
    </row>
    <row r="37" spans="1:8" ht="13.5" thickBot="1">
      <c r="A37" s="17" t="s">
        <v>71</v>
      </c>
      <c r="B37" s="18" t="s">
        <v>72</v>
      </c>
      <c r="C37" s="15">
        <v>62719.34</v>
      </c>
      <c r="D37" s="15">
        <v>0</v>
      </c>
      <c r="E37" s="48">
        <v>5720.99</v>
      </c>
      <c r="F37" s="15">
        <v>1951.4699999999996</v>
      </c>
      <c r="G37" s="15">
        <v>935.8</v>
      </c>
      <c r="H37" s="16">
        <f t="shared" si="1"/>
        <v>71327.6</v>
      </c>
    </row>
    <row r="38" spans="1:8" ht="13.5" thickBot="1">
      <c r="A38" s="17" t="s">
        <v>73</v>
      </c>
      <c r="B38" s="18" t="s">
        <v>74</v>
      </c>
      <c r="C38" s="15">
        <v>421375.84</v>
      </c>
      <c r="D38" s="15">
        <v>0</v>
      </c>
      <c r="E38" s="48">
        <v>8321.34</v>
      </c>
      <c r="F38" s="15">
        <v>155882.9799999998</v>
      </c>
      <c r="G38" s="15">
        <v>613837.72</v>
      </c>
      <c r="H38" s="16">
        <f t="shared" si="1"/>
        <v>1199417.88</v>
      </c>
    </row>
    <row r="39" spans="1:8" ht="13.5" thickBot="1">
      <c r="A39" s="17" t="s">
        <v>75</v>
      </c>
      <c r="B39" s="18" t="s">
        <v>76</v>
      </c>
      <c r="C39" s="15">
        <v>10002.17</v>
      </c>
      <c r="D39" s="15">
        <v>0</v>
      </c>
      <c r="E39" s="48">
        <v>443.99</v>
      </c>
      <c r="F39" s="15">
        <v>138.86</v>
      </c>
      <c r="G39" s="15">
        <v>0</v>
      </c>
      <c r="H39" s="16">
        <f t="shared" si="1"/>
        <v>10585.02</v>
      </c>
    </row>
    <row r="40" spans="1:8" ht="13.5" thickBot="1">
      <c r="A40" s="17" t="s">
        <v>77</v>
      </c>
      <c r="B40" s="18" t="s">
        <v>78</v>
      </c>
      <c r="C40" s="15">
        <v>117884.45</v>
      </c>
      <c r="D40" s="15">
        <v>326.78</v>
      </c>
      <c r="E40" s="48">
        <v>2017.6</v>
      </c>
      <c r="F40" s="15">
        <v>9662.370000000003</v>
      </c>
      <c r="G40" s="15">
        <v>18129.5</v>
      </c>
      <c r="H40" s="16">
        <f t="shared" si="1"/>
        <v>148020.7</v>
      </c>
    </row>
    <row r="41" spans="1:8" ht="13.5" thickBot="1">
      <c r="A41" s="17" t="s">
        <v>79</v>
      </c>
      <c r="B41" s="18" t="s">
        <v>80</v>
      </c>
      <c r="C41" s="15">
        <v>179540.26</v>
      </c>
      <c r="D41" s="15">
        <v>2941.02</v>
      </c>
      <c r="E41" s="48">
        <v>7866.369999999999</v>
      </c>
      <c r="F41" s="15">
        <v>7166.400000000001</v>
      </c>
      <c r="G41" s="15">
        <v>6664.99</v>
      </c>
      <c r="H41" s="16">
        <f t="shared" si="1"/>
        <v>204179.03999999998</v>
      </c>
    </row>
    <row r="42" spans="1:8" ht="13.5" thickBot="1">
      <c r="A42" s="17" t="s">
        <v>81</v>
      </c>
      <c r="B42" s="18" t="s">
        <v>82</v>
      </c>
      <c r="C42" s="15">
        <v>74460.16</v>
      </c>
      <c r="D42" s="15">
        <v>980.34</v>
      </c>
      <c r="E42" s="48">
        <v>2034.9099999999999</v>
      </c>
      <c r="F42" s="15">
        <v>15482.970000000012</v>
      </c>
      <c r="G42" s="15">
        <v>14114.83</v>
      </c>
      <c r="H42" s="16">
        <f t="shared" si="1"/>
        <v>107073.21000000002</v>
      </c>
    </row>
    <row r="43" spans="1:8" ht="13.5" thickBot="1">
      <c r="A43" s="17" t="s">
        <v>83</v>
      </c>
      <c r="B43" s="18" t="s">
        <v>84</v>
      </c>
      <c r="C43" s="15">
        <v>54984.09</v>
      </c>
      <c r="D43" s="15">
        <v>0</v>
      </c>
      <c r="E43" s="48">
        <v>2546</v>
      </c>
      <c r="F43" s="15">
        <v>1882.7899999999997</v>
      </c>
      <c r="G43" s="15">
        <v>0</v>
      </c>
      <c r="H43" s="16">
        <f t="shared" si="1"/>
        <v>59412.88</v>
      </c>
    </row>
    <row r="44" spans="1:8" ht="13.5" thickBot="1">
      <c r="A44" s="17" t="s">
        <v>85</v>
      </c>
      <c r="B44" s="18" t="s">
        <v>86</v>
      </c>
      <c r="C44" s="15">
        <v>86899.55</v>
      </c>
      <c r="D44" s="15">
        <v>0</v>
      </c>
      <c r="E44" s="48">
        <v>2832.67</v>
      </c>
      <c r="F44" s="15">
        <v>19869.97000000003</v>
      </c>
      <c r="G44" s="15">
        <v>5317.93</v>
      </c>
      <c r="H44" s="16">
        <f t="shared" si="1"/>
        <v>114920.12000000002</v>
      </c>
    </row>
    <row r="45" spans="1:8" ht="13.5" thickBot="1">
      <c r="A45" s="17" t="s">
        <v>87</v>
      </c>
      <c r="B45" s="18" t="s">
        <v>88</v>
      </c>
      <c r="C45" s="15">
        <v>35177.29</v>
      </c>
      <c r="D45" s="22">
        <v>0</v>
      </c>
      <c r="E45" s="48">
        <v>2129.8</v>
      </c>
      <c r="F45" s="15">
        <v>1880.0100000000004</v>
      </c>
      <c r="G45" s="15">
        <v>237.1</v>
      </c>
      <c r="H45" s="16">
        <f t="shared" si="1"/>
        <v>39424.200000000004</v>
      </c>
    </row>
    <row r="46" spans="1:8" ht="13.5" thickBot="1">
      <c r="A46" s="17" t="s">
        <v>89</v>
      </c>
      <c r="B46" s="18" t="s">
        <v>90</v>
      </c>
      <c r="C46" s="4">
        <v>18131.32</v>
      </c>
      <c r="D46" s="22">
        <v>0</v>
      </c>
      <c r="E46" s="48">
        <v>269.39</v>
      </c>
      <c r="F46" s="15">
        <v>0</v>
      </c>
      <c r="G46" s="15">
        <v>0</v>
      </c>
      <c r="H46" s="16">
        <f t="shared" si="1"/>
        <v>18400.71</v>
      </c>
    </row>
    <row r="47" spans="1:8" ht="13.5" thickBot="1">
      <c r="A47" s="17" t="s">
        <v>91</v>
      </c>
      <c r="B47" s="18" t="s">
        <v>92</v>
      </c>
      <c r="C47" s="15">
        <v>10028.04</v>
      </c>
      <c r="D47" s="15">
        <v>0</v>
      </c>
      <c r="E47" s="48">
        <v>372.36</v>
      </c>
      <c r="F47" s="15">
        <v>162.47000000000003</v>
      </c>
      <c r="G47" s="15">
        <v>0</v>
      </c>
      <c r="H47" s="16">
        <f t="shared" si="1"/>
        <v>10562.87</v>
      </c>
    </row>
    <row r="48" spans="1:8" ht="13.5" thickBot="1">
      <c r="A48" s="17" t="s">
        <v>95</v>
      </c>
      <c r="B48" s="18" t="s">
        <v>96</v>
      </c>
      <c r="C48" s="15">
        <v>16746.26</v>
      </c>
      <c r="D48" s="15">
        <v>0</v>
      </c>
      <c r="E48" s="48">
        <v>468.53999999999996</v>
      </c>
      <c r="F48" s="15">
        <v>366.09000000000003</v>
      </c>
      <c r="G48" s="15">
        <v>0</v>
      </c>
      <c r="H48" s="16">
        <f t="shared" si="1"/>
        <v>17580.89</v>
      </c>
    </row>
    <row r="49" spans="1:8" ht="13.5" thickBot="1">
      <c r="A49" s="17" t="s">
        <v>97</v>
      </c>
      <c r="B49" s="18" t="s">
        <v>98</v>
      </c>
      <c r="C49" s="15">
        <v>7461.75</v>
      </c>
      <c r="D49" s="15">
        <v>0</v>
      </c>
      <c r="E49" s="48">
        <v>442.01</v>
      </c>
      <c r="F49" s="15">
        <v>130.31</v>
      </c>
      <c r="G49" s="15">
        <v>0</v>
      </c>
      <c r="H49" s="16">
        <f t="shared" si="1"/>
        <v>8034.070000000001</v>
      </c>
    </row>
    <row r="50" spans="1:8" ht="13.5" thickBot="1">
      <c r="A50" s="17" t="s">
        <v>99</v>
      </c>
      <c r="B50" s="18" t="s">
        <v>100</v>
      </c>
      <c r="C50" s="4">
        <v>246616.02</v>
      </c>
      <c r="D50" s="22">
        <v>2614.23</v>
      </c>
      <c r="E50" s="48">
        <v>5081.219999999999</v>
      </c>
      <c r="F50" s="15">
        <v>46470.740000000056</v>
      </c>
      <c r="G50" s="15">
        <v>192627.55</v>
      </c>
      <c r="H50" s="16">
        <f t="shared" si="1"/>
        <v>493409.76000000007</v>
      </c>
    </row>
    <row r="51" spans="1:8" ht="13.5" thickBot="1">
      <c r="A51" s="17" t="s">
        <v>101</v>
      </c>
      <c r="B51" s="18" t="s">
        <v>102</v>
      </c>
      <c r="C51" s="22">
        <v>287028.95</v>
      </c>
      <c r="D51" s="22">
        <v>1307.12</v>
      </c>
      <c r="E51" s="48">
        <v>8544.84</v>
      </c>
      <c r="F51" s="15">
        <v>18865.550000000007</v>
      </c>
      <c r="G51" s="15">
        <v>30786.99</v>
      </c>
      <c r="H51" s="16">
        <f t="shared" si="1"/>
        <v>346533.45</v>
      </c>
    </row>
    <row r="52" spans="1:8" ht="13.5" thickBot="1">
      <c r="A52" s="17" t="s">
        <v>103</v>
      </c>
      <c r="B52" s="18" t="s">
        <v>104</v>
      </c>
      <c r="C52" s="22">
        <v>360482.56</v>
      </c>
      <c r="D52" s="22">
        <v>653.56</v>
      </c>
      <c r="E52" s="48">
        <v>10352.09</v>
      </c>
      <c r="F52" s="15">
        <v>87599.4699999998</v>
      </c>
      <c r="G52" s="15">
        <v>191391.87</v>
      </c>
      <c r="H52" s="16">
        <f t="shared" si="1"/>
        <v>650479.5499999998</v>
      </c>
    </row>
    <row r="53" spans="1:8" ht="13.5" thickBot="1">
      <c r="A53" s="17" t="s">
        <v>105</v>
      </c>
      <c r="B53" s="18" t="s">
        <v>106</v>
      </c>
      <c r="C53" s="15">
        <v>6356.86</v>
      </c>
      <c r="D53" s="15">
        <v>0</v>
      </c>
      <c r="E53" s="48">
        <v>137.07</v>
      </c>
      <c r="F53" s="2">
        <v>58.22</v>
      </c>
      <c r="G53" s="15">
        <v>0</v>
      </c>
      <c r="H53" s="16">
        <f t="shared" si="1"/>
        <v>6552.15</v>
      </c>
    </row>
    <row r="54" spans="1:8" ht="13.5" thickBot="1">
      <c r="A54" s="17" t="s">
        <v>107</v>
      </c>
      <c r="B54" s="18" t="s">
        <v>108</v>
      </c>
      <c r="C54" s="2">
        <v>217461.99</v>
      </c>
      <c r="D54" s="2">
        <v>326.78</v>
      </c>
      <c r="E54" s="48">
        <v>3710.01</v>
      </c>
      <c r="F54" s="15">
        <v>33133.620000000046</v>
      </c>
      <c r="G54" s="53">
        <v>166548.75</v>
      </c>
      <c r="H54" s="16">
        <f t="shared" si="1"/>
        <v>421181.15</v>
      </c>
    </row>
    <row r="55" spans="1:8" ht="13.5" thickBot="1">
      <c r="A55" s="17" t="s">
        <v>109</v>
      </c>
      <c r="B55" s="18" t="s">
        <v>110</v>
      </c>
      <c r="C55" s="15">
        <v>100454.54</v>
      </c>
      <c r="D55" s="15">
        <v>653.56</v>
      </c>
      <c r="E55" s="48">
        <v>2110.95</v>
      </c>
      <c r="F55" s="2">
        <v>60486.34000000003</v>
      </c>
      <c r="G55" s="15">
        <v>119561.03</v>
      </c>
      <c r="H55" s="16">
        <f t="shared" si="1"/>
        <v>283266.42000000004</v>
      </c>
    </row>
    <row r="56" spans="1:8" ht="13.5" thickBot="1">
      <c r="A56" s="17" t="s">
        <v>111</v>
      </c>
      <c r="B56" s="18" t="s">
        <v>112</v>
      </c>
      <c r="C56" s="15">
        <v>2550.01</v>
      </c>
      <c r="D56" s="15">
        <v>0</v>
      </c>
      <c r="E56" s="48">
        <v>0</v>
      </c>
      <c r="F56" s="15">
        <v>0</v>
      </c>
      <c r="G56" s="15">
        <v>0</v>
      </c>
      <c r="H56" s="16">
        <f t="shared" si="1"/>
        <v>2550.01</v>
      </c>
    </row>
    <row r="57" spans="1:8" ht="13.5" thickBot="1">
      <c r="A57" s="17" t="s">
        <v>115</v>
      </c>
      <c r="B57" s="18" t="s">
        <v>116</v>
      </c>
      <c r="C57" s="15">
        <v>41229.37</v>
      </c>
      <c r="D57" s="15">
        <v>326.78</v>
      </c>
      <c r="E57" s="48">
        <v>838.34</v>
      </c>
      <c r="F57" s="15">
        <v>183.16</v>
      </c>
      <c r="G57" s="15">
        <v>0</v>
      </c>
      <c r="H57" s="16">
        <f t="shared" si="1"/>
        <v>42577.65</v>
      </c>
    </row>
    <row r="58" spans="1:8" ht="13.5" thickBot="1">
      <c r="A58" s="25" t="s">
        <v>119</v>
      </c>
      <c r="B58" s="26" t="s">
        <v>120</v>
      </c>
      <c r="C58" s="15">
        <v>22463.83</v>
      </c>
      <c r="D58" s="15">
        <v>0</v>
      </c>
      <c r="E58" s="48">
        <v>1392.29</v>
      </c>
      <c r="F58" s="15">
        <v>1509.3200000000002</v>
      </c>
      <c r="G58" s="2">
        <v>0</v>
      </c>
      <c r="H58" s="16">
        <f t="shared" si="1"/>
        <v>25365.440000000002</v>
      </c>
    </row>
    <row r="59" spans="1:8" ht="13.5" thickBot="1">
      <c r="A59" s="25" t="s">
        <v>121</v>
      </c>
      <c r="B59" s="26" t="s">
        <v>122</v>
      </c>
      <c r="C59" s="15">
        <v>6239.23</v>
      </c>
      <c r="D59" s="15">
        <v>0</v>
      </c>
      <c r="E59" s="48">
        <v>441.05</v>
      </c>
      <c r="F59" s="15">
        <v>125.59</v>
      </c>
      <c r="G59" s="15">
        <v>0</v>
      </c>
      <c r="H59" s="16">
        <f t="shared" si="1"/>
        <v>6805.87</v>
      </c>
    </row>
    <row r="60" spans="1:8" ht="13.5" thickBot="1">
      <c r="A60" s="25" t="s">
        <v>123</v>
      </c>
      <c r="B60" s="26" t="s">
        <v>124</v>
      </c>
      <c r="C60" s="15">
        <v>10172.56</v>
      </c>
      <c r="D60" s="15">
        <v>0</v>
      </c>
      <c r="E60" s="48">
        <v>894.31</v>
      </c>
      <c r="F60" s="15">
        <v>263.49</v>
      </c>
      <c r="G60" s="2">
        <v>62.44</v>
      </c>
      <c r="H60" s="16">
        <f t="shared" si="1"/>
        <v>11392.8</v>
      </c>
    </row>
    <row r="61" spans="1:8" ht="13.5" thickBot="1">
      <c r="A61" s="25" t="s">
        <v>125</v>
      </c>
      <c r="B61" s="26" t="s">
        <v>126</v>
      </c>
      <c r="C61" s="15">
        <v>49427.76</v>
      </c>
      <c r="D61" s="15">
        <v>326.78</v>
      </c>
      <c r="E61" s="48">
        <v>2938.14</v>
      </c>
      <c r="F61" s="15">
        <v>3043.4599999999996</v>
      </c>
      <c r="G61" s="15">
        <v>93.78</v>
      </c>
      <c r="H61" s="16">
        <f t="shared" si="1"/>
        <v>55829.92</v>
      </c>
    </row>
    <row r="62" spans="1:8" ht="13.5" thickBot="1">
      <c r="A62" s="25" t="s">
        <v>127</v>
      </c>
      <c r="B62" s="26" t="s">
        <v>128</v>
      </c>
      <c r="C62" s="15">
        <v>17192.8</v>
      </c>
      <c r="D62" s="15">
        <v>0</v>
      </c>
      <c r="E62" s="48">
        <v>24.04</v>
      </c>
      <c r="F62" s="15">
        <v>0</v>
      </c>
      <c r="G62" s="15">
        <v>5604.22</v>
      </c>
      <c r="H62" s="16">
        <f t="shared" si="1"/>
        <v>22821.06</v>
      </c>
    </row>
    <row r="63" spans="1:8" ht="13.5" thickBot="1">
      <c r="A63" s="27" t="s">
        <v>129</v>
      </c>
      <c r="B63" s="28" t="s">
        <v>130</v>
      </c>
      <c r="C63" s="4">
        <v>12288.32</v>
      </c>
      <c r="D63" s="15">
        <v>0</v>
      </c>
      <c r="E63" s="48">
        <v>1134.19</v>
      </c>
      <c r="F63" s="15">
        <v>368.63</v>
      </c>
      <c r="G63" s="15">
        <v>0</v>
      </c>
      <c r="H63" s="16">
        <f t="shared" si="1"/>
        <v>13791.14</v>
      </c>
    </row>
    <row r="64" spans="1:8" ht="13.5" thickBot="1">
      <c r="A64" s="27" t="s">
        <v>131</v>
      </c>
      <c r="B64" s="30" t="s">
        <v>132</v>
      </c>
      <c r="C64" s="15">
        <v>22295.77</v>
      </c>
      <c r="D64" s="15">
        <v>326.78</v>
      </c>
      <c r="E64" s="48">
        <v>430.95</v>
      </c>
      <c r="F64" s="15">
        <v>3404.3900000000003</v>
      </c>
      <c r="G64" s="15">
        <v>0</v>
      </c>
      <c r="H64" s="16">
        <f t="shared" si="1"/>
        <v>26457.89</v>
      </c>
    </row>
    <row r="65" spans="1:8" ht="13.5" thickBot="1">
      <c r="A65" s="25" t="s">
        <v>133</v>
      </c>
      <c r="B65" s="26" t="s">
        <v>134</v>
      </c>
      <c r="C65" s="15">
        <v>14364.31</v>
      </c>
      <c r="D65" s="15">
        <v>0</v>
      </c>
      <c r="E65" s="48">
        <v>536.09</v>
      </c>
      <c r="F65" s="15">
        <v>0</v>
      </c>
      <c r="G65" s="53">
        <v>562.67</v>
      </c>
      <c r="H65" s="16">
        <f t="shared" si="1"/>
        <v>15463.07</v>
      </c>
    </row>
    <row r="66" spans="1:8" ht="13.5" thickBot="1">
      <c r="A66" s="25" t="s">
        <v>135</v>
      </c>
      <c r="B66" s="26" t="s">
        <v>136</v>
      </c>
      <c r="C66" s="2">
        <v>31275.98</v>
      </c>
      <c r="D66" s="15">
        <v>326.78</v>
      </c>
      <c r="E66" s="48">
        <v>203.5</v>
      </c>
      <c r="F66" s="2">
        <v>919.8100000000002</v>
      </c>
      <c r="G66" s="15">
        <v>108.92</v>
      </c>
      <c r="H66" s="16">
        <f t="shared" si="1"/>
        <v>32834.99</v>
      </c>
    </row>
    <row r="67" spans="1:8" ht="13.5" thickBot="1">
      <c r="A67" s="25" t="s">
        <v>137</v>
      </c>
      <c r="B67" s="26" t="s">
        <v>138</v>
      </c>
      <c r="C67" s="15">
        <v>42811.65</v>
      </c>
      <c r="D67" s="15">
        <v>0</v>
      </c>
      <c r="E67" s="48">
        <v>1034.8500000000001</v>
      </c>
      <c r="F67" s="15">
        <v>3378.599999999999</v>
      </c>
      <c r="G67" s="15">
        <v>3563.76</v>
      </c>
      <c r="H67" s="16">
        <f t="shared" si="1"/>
        <v>50788.86</v>
      </c>
    </row>
    <row r="68" spans="1:8" ht="13.5" thickBot="1">
      <c r="A68" s="25" t="s">
        <v>139</v>
      </c>
      <c r="B68" s="26" t="s">
        <v>140</v>
      </c>
      <c r="C68" s="15">
        <v>3848.63</v>
      </c>
      <c r="D68" s="2">
        <v>0</v>
      </c>
      <c r="E68" s="48">
        <v>252.39</v>
      </c>
      <c r="F68" s="15">
        <v>8410.94</v>
      </c>
      <c r="G68" s="15">
        <v>0</v>
      </c>
      <c r="H68" s="16">
        <f aca="true" t="shared" si="2" ref="H68:H80">C68+D68+E68+F68+G68</f>
        <v>12511.960000000001</v>
      </c>
    </row>
    <row r="69" spans="1:8" ht="13.5" thickBot="1">
      <c r="A69" s="25" t="s">
        <v>141</v>
      </c>
      <c r="B69" s="26" t="s">
        <v>142</v>
      </c>
      <c r="C69" s="15">
        <v>14598.07</v>
      </c>
      <c r="D69" s="15">
        <v>0</v>
      </c>
      <c r="E69" s="48">
        <v>565.12</v>
      </c>
      <c r="F69" s="2">
        <v>397.07000000000005</v>
      </c>
      <c r="G69" s="15">
        <v>0</v>
      </c>
      <c r="H69" s="16">
        <f t="shared" si="2"/>
        <v>15560.26</v>
      </c>
    </row>
    <row r="70" spans="1:8" ht="13.5" thickBot="1">
      <c r="A70" s="31" t="s">
        <v>143</v>
      </c>
      <c r="B70" s="32" t="s">
        <v>144</v>
      </c>
      <c r="C70" s="33">
        <v>11677.33</v>
      </c>
      <c r="D70" s="15">
        <v>326.78</v>
      </c>
      <c r="E70" s="48">
        <v>1429.65</v>
      </c>
      <c r="F70" s="15">
        <v>398.09000000000003</v>
      </c>
      <c r="G70" s="15">
        <v>0</v>
      </c>
      <c r="H70" s="16">
        <f t="shared" si="2"/>
        <v>13831.85</v>
      </c>
    </row>
    <row r="71" spans="1:8" ht="13.5" thickBot="1">
      <c r="A71" s="31" t="s">
        <v>145</v>
      </c>
      <c r="B71" s="30" t="s">
        <v>146</v>
      </c>
      <c r="C71" s="15">
        <v>30560.93</v>
      </c>
      <c r="D71" s="2">
        <v>0</v>
      </c>
      <c r="E71" s="48">
        <v>2202.73</v>
      </c>
      <c r="F71" s="15">
        <v>303</v>
      </c>
      <c r="G71" s="53">
        <v>0</v>
      </c>
      <c r="H71" s="16">
        <f t="shared" si="2"/>
        <v>33066.66</v>
      </c>
    </row>
    <row r="72" spans="1:8" ht="13.5" thickBot="1">
      <c r="A72" s="34" t="s">
        <v>147</v>
      </c>
      <c r="B72" s="35" t="s">
        <v>148</v>
      </c>
      <c r="C72" s="15">
        <v>184768.07</v>
      </c>
      <c r="D72" s="15">
        <v>1307.12</v>
      </c>
      <c r="E72" s="48">
        <v>10815.76</v>
      </c>
      <c r="F72" s="2">
        <v>9367.270000000002</v>
      </c>
      <c r="G72" s="15">
        <v>10999.03</v>
      </c>
      <c r="H72" s="16">
        <f t="shared" si="2"/>
        <v>217257.25</v>
      </c>
    </row>
    <row r="73" spans="1:8" ht="13.5" thickBot="1">
      <c r="A73" s="36" t="s">
        <v>149</v>
      </c>
      <c r="B73" s="37" t="s">
        <v>150</v>
      </c>
      <c r="C73" s="15">
        <v>21806.26</v>
      </c>
      <c r="D73" s="15">
        <v>0</v>
      </c>
      <c r="E73" s="48">
        <v>1818.56</v>
      </c>
      <c r="F73" s="15">
        <v>896.9800000000001</v>
      </c>
      <c r="G73" s="15">
        <v>0</v>
      </c>
      <c r="H73" s="16">
        <f t="shared" si="2"/>
        <v>24521.8</v>
      </c>
    </row>
    <row r="74" spans="1:8" ht="13.5" thickBot="1">
      <c r="A74" s="38" t="s">
        <v>153</v>
      </c>
      <c r="B74" s="28" t="s">
        <v>154</v>
      </c>
      <c r="C74" s="15">
        <v>81412.79</v>
      </c>
      <c r="D74" s="15">
        <v>0</v>
      </c>
      <c r="E74" s="48">
        <v>6260.23</v>
      </c>
      <c r="F74" s="15">
        <v>4579.79</v>
      </c>
      <c r="G74" s="2">
        <v>4264.01</v>
      </c>
      <c r="H74" s="16">
        <f t="shared" si="2"/>
        <v>96516.81999999998</v>
      </c>
    </row>
    <row r="75" spans="1:8" ht="13.5" thickBot="1">
      <c r="A75" s="38" t="s">
        <v>155</v>
      </c>
      <c r="B75" s="39" t="s">
        <v>156</v>
      </c>
      <c r="C75" s="15">
        <v>0</v>
      </c>
      <c r="D75" s="15">
        <v>0</v>
      </c>
      <c r="E75" s="48">
        <v>0</v>
      </c>
      <c r="F75" s="15">
        <v>0</v>
      </c>
      <c r="G75" s="15">
        <v>0</v>
      </c>
      <c r="H75" s="16">
        <f t="shared" si="2"/>
        <v>0</v>
      </c>
    </row>
    <row r="76" spans="1:8" ht="13.5" thickBot="1">
      <c r="A76" s="38" t="s">
        <v>157</v>
      </c>
      <c r="B76" s="40" t="s">
        <v>158</v>
      </c>
      <c r="C76" s="15">
        <v>16816.08</v>
      </c>
      <c r="D76" s="5">
        <v>0</v>
      </c>
      <c r="E76" s="48">
        <v>958.13</v>
      </c>
      <c r="F76" s="15">
        <v>2504.45</v>
      </c>
      <c r="G76" s="53">
        <v>2095.71</v>
      </c>
      <c r="H76" s="16">
        <f t="shared" si="2"/>
        <v>22374.370000000003</v>
      </c>
    </row>
    <row r="77" spans="1:8" ht="13.5" thickBot="1">
      <c r="A77" s="41" t="s">
        <v>159</v>
      </c>
      <c r="B77" s="42" t="s">
        <v>160</v>
      </c>
      <c r="C77" s="2">
        <v>0</v>
      </c>
      <c r="D77" s="15">
        <v>0</v>
      </c>
      <c r="E77" s="57">
        <v>0</v>
      </c>
      <c r="F77" s="2">
        <v>0</v>
      </c>
      <c r="G77" s="15">
        <v>0</v>
      </c>
      <c r="H77" s="16">
        <f t="shared" si="2"/>
        <v>0</v>
      </c>
    </row>
    <row r="78" spans="1:8" ht="13.5" thickBot="1">
      <c r="A78" s="41" t="s">
        <v>161</v>
      </c>
      <c r="B78" s="43" t="s">
        <v>162</v>
      </c>
      <c r="C78" s="15">
        <v>3153.54</v>
      </c>
      <c r="D78" s="45">
        <v>0</v>
      </c>
      <c r="E78" s="47">
        <v>105.15</v>
      </c>
      <c r="F78" s="15">
        <v>75.47999999999999</v>
      </c>
      <c r="G78" s="2">
        <v>0</v>
      </c>
      <c r="H78" s="16">
        <f t="shared" si="2"/>
        <v>3334.17</v>
      </c>
    </row>
    <row r="79" spans="1:8" ht="13.5" thickBot="1">
      <c r="A79" s="41" t="s">
        <v>163</v>
      </c>
      <c r="B79" s="44" t="s">
        <v>164</v>
      </c>
      <c r="C79" s="45">
        <v>1703.37</v>
      </c>
      <c r="D79" s="60">
        <v>326.78</v>
      </c>
      <c r="E79" s="2">
        <v>211.18</v>
      </c>
      <c r="F79" s="45">
        <v>1085.13</v>
      </c>
      <c r="G79" s="47">
        <v>572.11</v>
      </c>
      <c r="H79" s="16">
        <f t="shared" si="2"/>
        <v>3898.57</v>
      </c>
    </row>
    <row r="80" spans="1:8" ht="13.5" thickBot="1">
      <c r="A80" s="46"/>
      <c r="B80" s="46" t="s">
        <v>165</v>
      </c>
      <c r="C80" s="58">
        <v>6734964.87</v>
      </c>
      <c r="D80" s="58">
        <v>31441.11</v>
      </c>
      <c r="E80" s="61">
        <v>194248.95</v>
      </c>
      <c r="F80" s="59">
        <v>945086.5299999979</v>
      </c>
      <c r="G80" s="2">
        <f>SUM(G4:G79)</f>
        <v>2249781.0099999993</v>
      </c>
      <c r="H80" s="16">
        <f t="shared" si="2"/>
        <v>10155522.469999999</v>
      </c>
    </row>
    <row r="82" ht="12.75">
      <c r="H82" s="4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K37" sqref="K37"/>
    </sheetView>
  </sheetViews>
  <sheetFormatPr defaultColWidth="9.140625" defaultRowHeight="12.75"/>
  <cols>
    <col min="1" max="1" width="4.7109375" style="1" customWidth="1"/>
    <col min="2" max="2" width="20.421875" style="1" customWidth="1"/>
    <col min="3" max="4" width="14.140625" style="2" customWidth="1"/>
    <col min="5" max="5" width="14.7109375" style="2" customWidth="1"/>
    <col min="6" max="6" width="12.8515625" style="2" hidden="1" customWidth="1"/>
    <col min="7" max="7" width="14.140625" style="2" customWidth="1"/>
    <col min="8" max="8" width="13.7109375" style="2" customWidth="1"/>
    <col min="9" max="9" width="15.7109375" style="3" customWidth="1"/>
    <col min="10" max="16384" width="9.140625" style="5" customWidth="1"/>
  </cols>
  <sheetData>
    <row r="1" spans="1:8" ht="13.5" thickBot="1">
      <c r="A1" s="1" t="s">
        <v>0</v>
      </c>
      <c r="E1" s="3" t="s">
        <v>218</v>
      </c>
      <c r="F1" s="3"/>
      <c r="G1" s="3"/>
      <c r="H1" s="3"/>
    </row>
    <row r="2" spans="1:9" ht="13.5" thickBot="1">
      <c r="A2" s="6" t="s">
        <v>1</v>
      </c>
      <c r="B2" s="7" t="s">
        <v>2</v>
      </c>
      <c r="C2" s="72"/>
      <c r="D2" s="72"/>
      <c r="E2" s="72"/>
      <c r="F2" s="72"/>
      <c r="G2" s="73"/>
      <c r="H2" s="73"/>
      <c r="I2" s="74"/>
    </row>
    <row r="3" spans="1:9" s="12" customFormat="1" ht="48.75" customHeight="1" thickBot="1">
      <c r="A3" s="8"/>
      <c r="B3" s="9"/>
      <c r="C3" s="49" t="s">
        <v>219</v>
      </c>
      <c r="D3" s="49" t="s">
        <v>223</v>
      </c>
      <c r="E3" s="50" t="s">
        <v>224</v>
      </c>
      <c r="F3" s="63" t="s">
        <v>214</v>
      </c>
      <c r="G3" s="49" t="s">
        <v>220</v>
      </c>
      <c r="H3" s="49" t="s">
        <v>221</v>
      </c>
      <c r="I3" s="10" t="s">
        <v>222</v>
      </c>
    </row>
    <row r="4" spans="1:9" ht="13.5" thickBot="1">
      <c r="A4" s="13" t="s">
        <v>5</v>
      </c>
      <c r="B4" s="14" t="s">
        <v>6</v>
      </c>
      <c r="C4" s="48">
        <v>16170.48</v>
      </c>
      <c r="D4" s="48">
        <v>9962.43734</v>
      </c>
      <c r="E4" s="62">
        <v>0</v>
      </c>
      <c r="F4" s="48"/>
      <c r="G4" s="48">
        <v>133.01</v>
      </c>
      <c r="H4" s="48">
        <v>1346.14</v>
      </c>
      <c r="I4" s="16">
        <f aca="true" t="shared" si="0" ref="I4:I35">C4+E4+F4+G4+H4+D4</f>
        <v>27612.06734</v>
      </c>
    </row>
    <row r="5" spans="1:9" ht="13.5" thickBot="1">
      <c r="A5" s="17" t="s">
        <v>7</v>
      </c>
      <c r="B5" s="18" t="s">
        <v>8</v>
      </c>
      <c r="C5" s="15">
        <v>7164.8</v>
      </c>
      <c r="D5" s="15">
        <v>3734.87196</v>
      </c>
      <c r="E5" s="15">
        <v>0</v>
      </c>
      <c r="F5" s="48"/>
      <c r="G5" s="15">
        <v>0</v>
      </c>
      <c r="H5" s="15">
        <v>0</v>
      </c>
      <c r="I5" s="16">
        <f t="shared" si="0"/>
        <v>10899.67196</v>
      </c>
    </row>
    <row r="6" spans="1:9" ht="13.5" thickBot="1">
      <c r="A6" s="17" t="s">
        <v>9</v>
      </c>
      <c r="B6" s="18" t="s">
        <v>10</v>
      </c>
      <c r="C6" s="15">
        <v>35341.24</v>
      </c>
      <c r="D6" s="15">
        <v>21625.53</v>
      </c>
      <c r="E6" s="15">
        <v>326.78</v>
      </c>
      <c r="F6" s="48"/>
      <c r="G6" s="15">
        <v>1116.3799999999999</v>
      </c>
      <c r="H6" s="15">
        <v>499.31</v>
      </c>
      <c r="I6" s="16">
        <f t="shared" si="0"/>
        <v>58909.23999999999</v>
      </c>
    </row>
    <row r="7" spans="1:9" ht="13.5" thickBot="1">
      <c r="A7" s="17" t="s">
        <v>11</v>
      </c>
      <c r="B7" s="18" t="s">
        <v>12</v>
      </c>
      <c r="C7" s="15">
        <v>28527.68</v>
      </c>
      <c r="D7" s="15">
        <v>18053.855032</v>
      </c>
      <c r="E7" s="15">
        <v>0</v>
      </c>
      <c r="F7" s="48"/>
      <c r="G7" s="15">
        <v>1418.6000000000001</v>
      </c>
      <c r="H7" s="15">
        <v>0</v>
      </c>
      <c r="I7" s="16">
        <f t="shared" si="0"/>
        <v>48000.135032</v>
      </c>
    </row>
    <row r="8" spans="1:9" ht="13.5" thickBot="1">
      <c r="A8" s="17" t="s">
        <v>13</v>
      </c>
      <c r="B8" s="18" t="s">
        <v>14</v>
      </c>
      <c r="C8" s="15">
        <v>470831.14</v>
      </c>
      <c r="D8" s="15">
        <v>257929.662196</v>
      </c>
      <c r="E8" s="15">
        <v>1960.68</v>
      </c>
      <c r="F8" s="48"/>
      <c r="G8" s="15">
        <v>37790.110000000044</v>
      </c>
      <c r="H8" s="15">
        <v>23868.93</v>
      </c>
      <c r="I8" s="16">
        <f t="shared" si="0"/>
        <v>792380.5221960001</v>
      </c>
    </row>
    <row r="9" spans="1:9" ht="13.5" thickBot="1">
      <c r="A9" s="17" t="s">
        <v>15</v>
      </c>
      <c r="B9" s="18" t="s">
        <v>16</v>
      </c>
      <c r="C9" s="15">
        <v>11916.46</v>
      </c>
      <c r="D9" s="15">
        <v>7723.232536</v>
      </c>
      <c r="E9" s="15">
        <v>326.78</v>
      </c>
      <c r="F9" s="48"/>
      <c r="G9" s="15">
        <v>4235.94</v>
      </c>
      <c r="H9" s="15">
        <v>2020.45</v>
      </c>
      <c r="I9" s="16">
        <f t="shared" si="0"/>
        <v>26222.862536</v>
      </c>
    </row>
    <row r="10" spans="1:9" ht="13.5" thickBot="1">
      <c r="A10" s="17" t="s">
        <v>17</v>
      </c>
      <c r="B10" s="18" t="s">
        <v>18</v>
      </c>
      <c r="C10" s="15">
        <v>29635.17</v>
      </c>
      <c r="D10" s="15">
        <v>17023.12568</v>
      </c>
      <c r="E10" s="15">
        <v>0</v>
      </c>
      <c r="F10" s="48"/>
      <c r="G10" s="15">
        <v>885.7199999999999</v>
      </c>
      <c r="H10" s="15">
        <v>0</v>
      </c>
      <c r="I10" s="16">
        <f t="shared" si="0"/>
        <v>47544.01568</v>
      </c>
    </row>
    <row r="11" spans="1:9" ht="13.5" thickBot="1">
      <c r="A11" s="17" t="s">
        <v>19</v>
      </c>
      <c r="B11" s="18" t="s">
        <v>20</v>
      </c>
      <c r="C11" s="15">
        <v>26833.58</v>
      </c>
      <c r="D11" s="15">
        <v>17750.527240000003</v>
      </c>
      <c r="E11" s="15">
        <v>0</v>
      </c>
      <c r="F11" s="48"/>
      <c r="G11" s="15">
        <v>107.05000000000001</v>
      </c>
      <c r="H11" s="15">
        <v>0</v>
      </c>
      <c r="I11" s="16">
        <f t="shared" si="0"/>
        <v>44691.15724</v>
      </c>
    </row>
    <row r="12" spans="1:9" ht="13.5" thickBot="1">
      <c r="A12" s="17" t="s">
        <v>21</v>
      </c>
      <c r="B12" s="18" t="s">
        <v>22</v>
      </c>
      <c r="C12" s="15">
        <v>30625.73</v>
      </c>
      <c r="D12" s="15">
        <v>24360.61</v>
      </c>
      <c r="E12" s="15">
        <v>326.78</v>
      </c>
      <c r="F12" s="48"/>
      <c r="G12" s="15">
        <v>3487.01</v>
      </c>
      <c r="H12" s="15">
        <v>93.65</v>
      </c>
      <c r="I12" s="16">
        <f t="shared" si="0"/>
        <v>58893.78</v>
      </c>
    </row>
    <row r="13" spans="1:9" ht="13.5" thickBot="1">
      <c r="A13" s="17" t="s">
        <v>23</v>
      </c>
      <c r="B13" s="18" t="s">
        <v>24</v>
      </c>
      <c r="C13" s="15">
        <v>33124.35</v>
      </c>
      <c r="D13" s="15">
        <v>17466.497596</v>
      </c>
      <c r="E13" s="15">
        <v>0</v>
      </c>
      <c r="F13" s="48"/>
      <c r="G13" s="15">
        <v>1062.0999999999997</v>
      </c>
      <c r="H13" s="15">
        <v>0</v>
      </c>
      <c r="I13" s="16">
        <f t="shared" si="0"/>
        <v>51652.947596</v>
      </c>
    </row>
    <row r="14" spans="1:9" ht="13.5" thickBot="1">
      <c r="A14" s="17" t="s">
        <v>25</v>
      </c>
      <c r="B14" s="18" t="s">
        <v>26</v>
      </c>
      <c r="C14" s="15">
        <v>189767.96</v>
      </c>
      <c r="D14" s="15">
        <v>108964.178768</v>
      </c>
      <c r="E14" s="15">
        <v>653.56</v>
      </c>
      <c r="F14" s="48"/>
      <c r="G14" s="15">
        <v>18158.310000000005</v>
      </c>
      <c r="H14" s="15">
        <v>59031.63</v>
      </c>
      <c r="I14" s="16">
        <f t="shared" si="0"/>
        <v>376575.63876799995</v>
      </c>
    </row>
    <row r="15" spans="1:9" ht="13.5" thickBot="1">
      <c r="A15" s="17" t="s">
        <v>27</v>
      </c>
      <c r="B15" s="18" t="s">
        <v>28</v>
      </c>
      <c r="C15" s="15">
        <v>56777.42</v>
      </c>
      <c r="D15" s="15">
        <v>26023.715472000004</v>
      </c>
      <c r="E15" s="15">
        <v>0</v>
      </c>
      <c r="F15" s="48"/>
      <c r="G15" s="15">
        <v>2165.6099999999997</v>
      </c>
      <c r="H15" s="15">
        <v>0</v>
      </c>
      <c r="I15" s="16">
        <f t="shared" si="0"/>
        <v>84966.74547200001</v>
      </c>
    </row>
    <row r="16" spans="1:9" ht="13.5" thickBot="1">
      <c r="A16" s="17" t="s">
        <v>29</v>
      </c>
      <c r="B16" s="18" t="s">
        <v>30</v>
      </c>
      <c r="C16" s="15">
        <v>36558.53</v>
      </c>
      <c r="D16" s="15">
        <v>20954.15</v>
      </c>
      <c r="E16" s="15">
        <v>0</v>
      </c>
      <c r="F16" s="48"/>
      <c r="G16" s="15">
        <v>5577.879999999999</v>
      </c>
      <c r="H16" s="15">
        <v>12268.7</v>
      </c>
      <c r="I16" s="16">
        <f t="shared" si="0"/>
        <v>75359.26000000001</v>
      </c>
    </row>
    <row r="17" spans="1:9" ht="13.5" thickBot="1">
      <c r="A17" s="17" t="s">
        <v>31</v>
      </c>
      <c r="B17" s="18" t="s">
        <v>32</v>
      </c>
      <c r="C17" s="15">
        <v>95309.61</v>
      </c>
      <c r="D17" s="15">
        <v>55784.251244</v>
      </c>
      <c r="E17" s="15">
        <v>980.34</v>
      </c>
      <c r="F17" s="48"/>
      <c r="G17" s="15">
        <v>3928.9299999999994</v>
      </c>
      <c r="H17" s="15">
        <v>13556.96</v>
      </c>
      <c r="I17" s="16">
        <f t="shared" si="0"/>
        <v>169560.091244</v>
      </c>
    </row>
    <row r="18" spans="1:9" ht="13.5" thickBot="1">
      <c r="A18" s="17" t="s">
        <v>33</v>
      </c>
      <c r="B18" s="18" t="s">
        <v>34</v>
      </c>
      <c r="C18" s="15">
        <v>0</v>
      </c>
      <c r="D18" s="15">
        <v>0</v>
      </c>
      <c r="E18" s="15">
        <v>0</v>
      </c>
      <c r="F18" s="48"/>
      <c r="G18" s="15">
        <v>0</v>
      </c>
      <c r="H18" s="15">
        <v>0</v>
      </c>
      <c r="I18" s="16">
        <f t="shared" si="0"/>
        <v>0</v>
      </c>
    </row>
    <row r="19" spans="1:9" ht="13.5" thickBot="1">
      <c r="A19" s="17" t="s">
        <v>35</v>
      </c>
      <c r="B19" s="18" t="s">
        <v>36</v>
      </c>
      <c r="C19" s="15">
        <v>0</v>
      </c>
      <c r="D19" s="15">
        <v>0</v>
      </c>
      <c r="E19" s="15">
        <v>0</v>
      </c>
      <c r="F19" s="48"/>
      <c r="G19" s="15">
        <v>0</v>
      </c>
      <c r="H19" s="15">
        <v>0</v>
      </c>
      <c r="I19" s="16">
        <f t="shared" si="0"/>
        <v>0</v>
      </c>
    </row>
    <row r="20" spans="1:9" ht="13.5" thickBot="1">
      <c r="A20" s="17" t="s">
        <v>37</v>
      </c>
      <c r="B20" s="18" t="s">
        <v>38</v>
      </c>
      <c r="C20" s="15">
        <v>67823.08</v>
      </c>
      <c r="D20" s="15">
        <v>38148.139472</v>
      </c>
      <c r="E20" s="15">
        <v>326.78</v>
      </c>
      <c r="F20" s="48"/>
      <c r="G20" s="15">
        <v>1878.5099999999993</v>
      </c>
      <c r="H20" s="15">
        <v>7594.09</v>
      </c>
      <c r="I20" s="16">
        <f t="shared" si="0"/>
        <v>115770.599472</v>
      </c>
    </row>
    <row r="21" spans="1:9" ht="13.5" thickBot="1">
      <c r="A21" s="17" t="s">
        <v>39</v>
      </c>
      <c r="B21" s="18" t="s">
        <v>40</v>
      </c>
      <c r="C21" s="15">
        <v>40021.68</v>
      </c>
      <c r="D21" s="15">
        <v>23359.350940000004</v>
      </c>
      <c r="E21" s="15">
        <v>0</v>
      </c>
      <c r="F21" s="48"/>
      <c r="G21" s="15">
        <v>1206.9099999999999</v>
      </c>
      <c r="H21" s="15">
        <v>6088.05</v>
      </c>
      <c r="I21" s="16">
        <f t="shared" si="0"/>
        <v>70675.99094</v>
      </c>
    </row>
    <row r="22" spans="1:9" ht="13.5" thickBot="1">
      <c r="A22" s="17" t="s">
        <v>41</v>
      </c>
      <c r="B22" s="18" t="s">
        <v>42</v>
      </c>
      <c r="C22" s="15">
        <v>241421.88</v>
      </c>
      <c r="D22" s="15">
        <v>119773.89</v>
      </c>
      <c r="E22" s="15">
        <v>0</v>
      </c>
      <c r="F22" s="48"/>
      <c r="G22" s="15">
        <v>25881.14000000002</v>
      </c>
      <c r="H22" s="15">
        <v>73330.24</v>
      </c>
      <c r="I22" s="16">
        <f t="shared" si="0"/>
        <v>460407.15</v>
      </c>
    </row>
    <row r="23" spans="1:9" ht="13.5" thickBot="1">
      <c r="A23" s="17" t="s">
        <v>43</v>
      </c>
      <c r="B23" s="18" t="s">
        <v>44</v>
      </c>
      <c r="C23" s="15">
        <v>248153.06</v>
      </c>
      <c r="D23" s="15">
        <v>122805.620512</v>
      </c>
      <c r="E23" s="15">
        <v>653.56</v>
      </c>
      <c r="F23" s="48"/>
      <c r="G23" s="15">
        <v>32561.60000000004</v>
      </c>
      <c r="H23" s="15">
        <v>36970.47</v>
      </c>
      <c r="I23" s="16">
        <f t="shared" si="0"/>
        <v>441144.31051200005</v>
      </c>
    </row>
    <row r="24" spans="1:9" ht="13.5" thickBot="1">
      <c r="A24" s="17" t="s">
        <v>45</v>
      </c>
      <c r="B24" s="18" t="s">
        <v>46</v>
      </c>
      <c r="C24" s="15">
        <v>1353308.1</v>
      </c>
      <c r="D24" s="15">
        <v>791115.26</v>
      </c>
      <c r="E24" s="15">
        <f>25184.24+8496.28</f>
        <v>33680.520000000004</v>
      </c>
      <c r="F24" s="48"/>
      <c r="G24" s="15">
        <v>191633.16999999966</v>
      </c>
      <c r="H24" s="15">
        <f>443629.42+822.55</f>
        <v>444451.97</v>
      </c>
      <c r="I24" s="16">
        <f t="shared" si="0"/>
        <v>2814189.0199999996</v>
      </c>
    </row>
    <row r="25" spans="1:9" ht="13.5" thickBot="1">
      <c r="A25" s="17" t="s">
        <v>47</v>
      </c>
      <c r="B25" s="18" t="s">
        <v>48</v>
      </c>
      <c r="C25" s="15">
        <v>249381.2</v>
      </c>
      <c r="D25" s="15">
        <v>152779.68796</v>
      </c>
      <c r="E25" s="15">
        <v>326.78</v>
      </c>
      <c r="F25" s="48"/>
      <c r="G25" s="15">
        <v>18246.909999999996</v>
      </c>
      <c r="H25" s="15">
        <v>25434.57</v>
      </c>
      <c r="I25" s="16">
        <f t="shared" si="0"/>
        <v>446169.14796000003</v>
      </c>
    </row>
    <row r="26" spans="1:9" ht="13.5" thickBot="1">
      <c r="A26" s="17" t="s">
        <v>49</v>
      </c>
      <c r="B26" s="18" t="s">
        <v>50</v>
      </c>
      <c r="C26" s="15">
        <v>95126.06</v>
      </c>
      <c r="D26" s="15">
        <v>54771.62</v>
      </c>
      <c r="E26" s="15">
        <v>326.78</v>
      </c>
      <c r="F26" s="48"/>
      <c r="G26" s="15">
        <v>7054.849999999996</v>
      </c>
      <c r="H26" s="15">
        <v>702.47</v>
      </c>
      <c r="I26" s="16">
        <f t="shared" si="0"/>
        <v>157981.78</v>
      </c>
    </row>
    <row r="27" spans="1:9" ht="13.5" thickBot="1">
      <c r="A27" s="17" t="s">
        <v>51</v>
      </c>
      <c r="B27" s="18" t="s">
        <v>52</v>
      </c>
      <c r="C27" s="15">
        <v>35186.91</v>
      </c>
      <c r="D27" s="15">
        <v>22886.281212</v>
      </c>
      <c r="E27" s="15">
        <v>326.78</v>
      </c>
      <c r="F27" s="48"/>
      <c r="G27" s="15">
        <v>1330.7100000000003</v>
      </c>
      <c r="H27" s="15">
        <v>417.95</v>
      </c>
      <c r="I27" s="16">
        <f t="shared" si="0"/>
        <v>60148.631212</v>
      </c>
    </row>
    <row r="28" spans="1:9" ht="13.5" thickBot="1">
      <c r="A28" s="17" t="s">
        <v>53</v>
      </c>
      <c r="B28" s="18" t="s">
        <v>54</v>
      </c>
      <c r="C28" s="15">
        <v>0</v>
      </c>
      <c r="D28" s="15">
        <v>0</v>
      </c>
      <c r="E28" s="15">
        <v>0</v>
      </c>
      <c r="F28" s="48"/>
      <c r="G28" s="15">
        <v>0</v>
      </c>
      <c r="H28" s="15">
        <v>0</v>
      </c>
      <c r="I28" s="16">
        <f t="shared" si="0"/>
        <v>0</v>
      </c>
    </row>
    <row r="29" spans="1:9" ht="13.5" thickBot="1">
      <c r="A29" s="17" t="s">
        <v>55</v>
      </c>
      <c r="B29" s="18" t="s">
        <v>56</v>
      </c>
      <c r="C29" s="15">
        <v>42002.04</v>
      </c>
      <c r="D29" s="15">
        <v>26242.613068000002</v>
      </c>
      <c r="E29" s="15">
        <v>0</v>
      </c>
      <c r="F29" s="48"/>
      <c r="G29" s="15">
        <v>3127.8100000000004</v>
      </c>
      <c r="H29" s="15">
        <v>1515.03</v>
      </c>
      <c r="I29" s="16">
        <f t="shared" si="0"/>
        <v>72887.493068</v>
      </c>
    </row>
    <row r="30" spans="1:9" ht="13.5" thickBot="1">
      <c r="A30" s="17" t="s">
        <v>57</v>
      </c>
      <c r="B30" s="18" t="s">
        <v>58</v>
      </c>
      <c r="C30" s="15">
        <v>34741.02</v>
      </c>
      <c r="D30" s="15">
        <v>20825.391040000002</v>
      </c>
      <c r="E30" s="15">
        <v>0</v>
      </c>
      <c r="F30" s="48"/>
      <c r="G30" s="15">
        <v>662.46</v>
      </c>
      <c r="H30" s="15">
        <v>565.96</v>
      </c>
      <c r="I30" s="16">
        <f t="shared" si="0"/>
        <v>56794.83104</v>
      </c>
    </row>
    <row r="31" spans="1:9" ht="13.5" thickBot="1">
      <c r="A31" s="17" t="s">
        <v>59</v>
      </c>
      <c r="B31" s="18" t="s">
        <v>60</v>
      </c>
      <c r="C31" s="15">
        <v>39184.28</v>
      </c>
      <c r="D31" s="15">
        <v>19915.727064</v>
      </c>
      <c r="E31" s="15">
        <v>0</v>
      </c>
      <c r="F31" s="48"/>
      <c r="G31" s="15">
        <v>1777.76</v>
      </c>
      <c r="H31" s="15">
        <v>4387.92</v>
      </c>
      <c r="I31" s="16">
        <f t="shared" si="0"/>
        <v>65265.687064</v>
      </c>
    </row>
    <row r="32" spans="1:9" ht="13.5" thickBot="1">
      <c r="A32" s="17" t="s">
        <v>61</v>
      </c>
      <c r="B32" s="18" t="s">
        <v>62</v>
      </c>
      <c r="C32" s="15">
        <v>69123.83</v>
      </c>
      <c r="D32" s="15">
        <v>36339.952192</v>
      </c>
      <c r="E32" s="15">
        <v>326.78</v>
      </c>
      <c r="F32" s="48"/>
      <c r="G32" s="15">
        <v>8434.73</v>
      </c>
      <c r="H32" s="15">
        <v>1220.72</v>
      </c>
      <c r="I32" s="16">
        <f t="shared" si="0"/>
        <v>115446.012192</v>
      </c>
    </row>
    <row r="33" spans="1:9" ht="13.5" thickBot="1">
      <c r="A33" s="17" t="s">
        <v>63</v>
      </c>
      <c r="B33" s="18" t="s">
        <v>64</v>
      </c>
      <c r="C33" s="15">
        <v>141416.76</v>
      </c>
      <c r="D33" s="15">
        <v>86482.417656</v>
      </c>
      <c r="E33" s="15">
        <v>0</v>
      </c>
      <c r="F33" s="48"/>
      <c r="G33" s="15">
        <v>15046.800000000012</v>
      </c>
      <c r="H33" s="15">
        <v>4251.12</v>
      </c>
      <c r="I33" s="16">
        <f t="shared" si="0"/>
        <v>247197.09765600003</v>
      </c>
    </row>
    <row r="34" spans="1:9" ht="13.5" thickBot="1">
      <c r="A34" s="17" t="s">
        <v>65</v>
      </c>
      <c r="B34" s="18" t="s">
        <v>66</v>
      </c>
      <c r="C34" s="15">
        <v>194387.96</v>
      </c>
      <c r="D34" s="15">
        <v>104299.08</v>
      </c>
      <c r="E34" s="15">
        <v>1633.9</v>
      </c>
      <c r="F34" s="48"/>
      <c r="G34" s="15">
        <v>22570.810000000034</v>
      </c>
      <c r="H34" s="15">
        <v>26234.13</v>
      </c>
      <c r="I34" s="16">
        <f t="shared" si="0"/>
        <v>349125.88</v>
      </c>
    </row>
    <row r="35" spans="1:9" ht="13.5" thickBot="1">
      <c r="A35" s="17" t="s">
        <v>67</v>
      </c>
      <c r="B35" s="18" t="s">
        <v>68</v>
      </c>
      <c r="C35" s="15">
        <v>30492.31</v>
      </c>
      <c r="D35" s="15">
        <v>19963.272948</v>
      </c>
      <c r="E35" s="15">
        <v>0</v>
      </c>
      <c r="F35" s="48"/>
      <c r="G35" s="15">
        <v>935.7099999999998</v>
      </c>
      <c r="H35" s="15">
        <v>0</v>
      </c>
      <c r="I35" s="16">
        <f t="shared" si="0"/>
        <v>51391.292948</v>
      </c>
    </row>
    <row r="36" spans="1:9" ht="13.5" thickBot="1">
      <c r="A36" s="17" t="s">
        <v>69</v>
      </c>
      <c r="B36" s="18" t="s">
        <v>70</v>
      </c>
      <c r="C36" s="15">
        <v>84184.14</v>
      </c>
      <c r="D36" s="15">
        <v>50571.8</v>
      </c>
      <c r="E36" s="15">
        <v>653.56</v>
      </c>
      <c r="F36" s="48"/>
      <c r="G36" s="15">
        <v>4730.239999999997</v>
      </c>
      <c r="H36" s="15">
        <v>715.98</v>
      </c>
      <c r="I36" s="16">
        <f aca="true" t="shared" si="1" ref="I36:I67">C36+E36+F36+G36+H36+D36</f>
        <v>140855.71999999997</v>
      </c>
    </row>
    <row r="37" spans="1:9" ht="13.5" thickBot="1">
      <c r="A37" s="17" t="s">
        <v>71</v>
      </c>
      <c r="B37" s="18" t="s">
        <v>72</v>
      </c>
      <c r="C37" s="15">
        <v>60029.32</v>
      </c>
      <c r="D37" s="15">
        <v>38519.03314000001</v>
      </c>
      <c r="E37" s="15">
        <v>0</v>
      </c>
      <c r="F37" s="48"/>
      <c r="G37" s="15">
        <v>2537.1</v>
      </c>
      <c r="H37" s="15">
        <v>37.5</v>
      </c>
      <c r="I37" s="16">
        <f t="shared" si="1"/>
        <v>101122.95314</v>
      </c>
    </row>
    <row r="38" spans="1:9" ht="13.5" thickBot="1">
      <c r="A38" s="17" t="s">
        <v>73</v>
      </c>
      <c r="B38" s="18" t="s">
        <v>74</v>
      </c>
      <c r="C38" s="15">
        <v>478004.63</v>
      </c>
      <c r="D38" s="15">
        <v>245314.799496</v>
      </c>
      <c r="E38" s="15">
        <v>0</v>
      </c>
      <c r="F38" s="48"/>
      <c r="G38" s="15">
        <v>163269.47999999972</v>
      </c>
      <c r="H38" s="15">
        <v>592989.03</v>
      </c>
      <c r="I38" s="16">
        <f t="shared" si="1"/>
        <v>1479577.9394959996</v>
      </c>
    </row>
    <row r="39" spans="1:9" ht="13.5" thickBot="1">
      <c r="A39" s="17" t="s">
        <v>75</v>
      </c>
      <c r="B39" s="18" t="s">
        <v>76</v>
      </c>
      <c r="C39" s="15">
        <v>11156.2</v>
      </c>
      <c r="D39" s="15">
        <v>5202.348872</v>
      </c>
      <c r="E39" s="15">
        <v>0</v>
      </c>
      <c r="F39" s="48"/>
      <c r="G39" s="15">
        <v>595.5</v>
      </c>
      <c r="H39" s="15">
        <v>319.25</v>
      </c>
      <c r="I39" s="16">
        <f t="shared" si="1"/>
        <v>17273.298872</v>
      </c>
    </row>
    <row r="40" spans="1:9" ht="13.5" thickBot="1">
      <c r="A40" s="17" t="s">
        <v>77</v>
      </c>
      <c r="B40" s="18" t="s">
        <v>78</v>
      </c>
      <c r="C40" s="15">
        <v>110595.59</v>
      </c>
      <c r="D40" s="15">
        <v>71390.86986400001</v>
      </c>
      <c r="E40" s="15">
        <v>326.78</v>
      </c>
      <c r="F40" s="48"/>
      <c r="G40" s="15">
        <v>6716.159999999996</v>
      </c>
      <c r="H40" s="15">
        <v>19134.31</v>
      </c>
      <c r="I40" s="16">
        <f t="shared" si="1"/>
        <v>208163.709864</v>
      </c>
    </row>
    <row r="41" spans="1:9" ht="13.5" thickBot="1">
      <c r="A41" s="17" t="s">
        <v>79</v>
      </c>
      <c r="B41" s="18" t="s">
        <v>80</v>
      </c>
      <c r="C41" s="15">
        <v>186002.61</v>
      </c>
      <c r="D41" s="15">
        <v>104001.181868</v>
      </c>
      <c r="E41" s="15">
        <f>113.57+2500.67</f>
        <v>2614.2400000000002</v>
      </c>
      <c r="F41" s="48"/>
      <c r="G41" s="15">
        <v>5848.9</v>
      </c>
      <c r="H41" s="15">
        <v>5858.2</v>
      </c>
      <c r="I41" s="16">
        <f t="shared" si="1"/>
        <v>304325.13186799997</v>
      </c>
    </row>
    <row r="42" spans="1:9" ht="13.5" thickBot="1">
      <c r="A42" s="17" t="s">
        <v>81</v>
      </c>
      <c r="B42" s="18" t="s">
        <v>82</v>
      </c>
      <c r="C42" s="15">
        <v>79073.49</v>
      </c>
      <c r="D42" s="15">
        <v>48576.81</v>
      </c>
      <c r="E42" s="15">
        <v>326.78</v>
      </c>
      <c r="F42" s="48"/>
      <c r="G42" s="15">
        <v>8147.06</v>
      </c>
      <c r="H42" s="15">
        <v>3585.56</v>
      </c>
      <c r="I42" s="16">
        <f t="shared" si="1"/>
        <v>139709.7</v>
      </c>
    </row>
    <row r="43" spans="1:9" ht="13.5" thickBot="1">
      <c r="A43" s="17" t="s">
        <v>83</v>
      </c>
      <c r="B43" s="18" t="s">
        <v>84</v>
      </c>
      <c r="C43" s="15">
        <v>58959.32</v>
      </c>
      <c r="D43" s="15">
        <v>32724.912723999998</v>
      </c>
      <c r="E43" s="15">
        <v>0</v>
      </c>
      <c r="F43" s="48"/>
      <c r="G43" s="15">
        <v>1427.3600000000001</v>
      </c>
      <c r="H43" s="15">
        <v>0</v>
      </c>
      <c r="I43" s="16">
        <f t="shared" si="1"/>
        <v>93111.592724</v>
      </c>
    </row>
    <row r="44" spans="1:9" ht="13.5" thickBot="1">
      <c r="A44" s="17" t="s">
        <v>85</v>
      </c>
      <c r="B44" s="18" t="s">
        <v>86</v>
      </c>
      <c r="C44" s="15">
        <v>90539.67</v>
      </c>
      <c r="D44" s="15">
        <v>52082.398856</v>
      </c>
      <c r="E44" s="15">
        <v>0</v>
      </c>
      <c r="F44" s="48"/>
      <c r="G44" s="15">
        <v>10395.880000000003</v>
      </c>
      <c r="H44" s="15">
        <v>5864.22</v>
      </c>
      <c r="I44" s="16">
        <f t="shared" si="1"/>
        <v>158882.168856</v>
      </c>
    </row>
    <row r="45" spans="1:9" ht="13.5" thickBot="1">
      <c r="A45" s="17" t="s">
        <v>87</v>
      </c>
      <c r="B45" s="18" t="s">
        <v>88</v>
      </c>
      <c r="C45" s="15">
        <v>34433.28</v>
      </c>
      <c r="D45" s="15">
        <v>18597.231088</v>
      </c>
      <c r="E45" s="22">
        <v>0</v>
      </c>
      <c r="F45" s="48"/>
      <c r="G45" s="15">
        <v>1270.7699999999998</v>
      </c>
      <c r="H45" s="15">
        <v>0</v>
      </c>
      <c r="I45" s="16">
        <f t="shared" si="1"/>
        <v>54301.281087999996</v>
      </c>
    </row>
    <row r="46" spans="1:9" ht="13.5" thickBot="1">
      <c r="A46" s="17" t="s">
        <v>89</v>
      </c>
      <c r="B46" s="18" t="s">
        <v>90</v>
      </c>
      <c r="C46" s="4">
        <v>27043.63</v>
      </c>
      <c r="D46" s="4">
        <v>11934.176584</v>
      </c>
      <c r="E46" s="22">
        <v>0</v>
      </c>
      <c r="F46" s="48"/>
      <c r="G46" s="15">
        <v>126.71999999999998</v>
      </c>
      <c r="H46" s="15">
        <v>0</v>
      </c>
      <c r="I46" s="16">
        <f t="shared" si="1"/>
        <v>39104.52658400001</v>
      </c>
    </row>
    <row r="47" spans="1:9" ht="13.5" thickBot="1">
      <c r="A47" s="17" t="s">
        <v>91</v>
      </c>
      <c r="B47" s="18" t="s">
        <v>92</v>
      </c>
      <c r="C47" s="15">
        <v>7472.08</v>
      </c>
      <c r="D47" s="15">
        <v>4515.13</v>
      </c>
      <c r="E47" s="15">
        <v>0</v>
      </c>
      <c r="F47" s="48"/>
      <c r="G47" s="15">
        <v>475.13</v>
      </c>
      <c r="H47" s="15">
        <v>0</v>
      </c>
      <c r="I47" s="16">
        <f t="shared" si="1"/>
        <v>12462.34</v>
      </c>
    </row>
    <row r="48" spans="1:9" ht="13.5" thickBot="1">
      <c r="A48" s="17" t="s">
        <v>95</v>
      </c>
      <c r="B48" s="18" t="s">
        <v>96</v>
      </c>
      <c r="C48" s="15">
        <v>16860.87</v>
      </c>
      <c r="D48" s="15">
        <v>8610.314932</v>
      </c>
      <c r="E48" s="15">
        <v>0</v>
      </c>
      <c r="F48" s="48"/>
      <c r="G48" s="15">
        <v>194.72000000000003</v>
      </c>
      <c r="H48" s="15">
        <v>0</v>
      </c>
      <c r="I48" s="16">
        <f t="shared" si="1"/>
        <v>25665.904931999998</v>
      </c>
    </row>
    <row r="49" spans="1:9" ht="13.5" thickBot="1">
      <c r="A49" s="17" t="s">
        <v>97</v>
      </c>
      <c r="B49" s="18" t="s">
        <v>98</v>
      </c>
      <c r="C49" s="15">
        <v>6840.55</v>
      </c>
      <c r="D49" s="15">
        <v>4235.908352</v>
      </c>
      <c r="E49" s="15">
        <v>0</v>
      </c>
      <c r="F49" s="48"/>
      <c r="G49" s="15">
        <v>139.14</v>
      </c>
      <c r="H49" s="15">
        <v>0</v>
      </c>
      <c r="I49" s="16">
        <f t="shared" si="1"/>
        <v>11215.598352</v>
      </c>
    </row>
    <row r="50" spans="1:9" ht="13.5" thickBot="1">
      <c r="A50" s="17" t="s">
        <v>99</v>
      </c>
      <c r="B50" s="18" t="s">
        <v>100</v>
      </c>
      <c r="C50" s="4">
        <v>255513.75</v>
      </c>
      <c r="D50" s="4">
        <v>126763.970264</v>
      </c>
      <c r="E50" s="22">
        <v>2941.02</v>
      </c>
      <c r="F50" s="48"/>
      <c r="G50" s="15">
        <v>48070.56000000007</v>
      </c>
      <c r="H50" s="15">
        <v>137570.47</v>
      </c>
      <c r="I50" s="16">
        <f t="shared" si="1"/>
        <v>570859.770264</v>
      </c>
    </row>
    <row r="51" spans="1:9" ht="13.5" thickBot="1">
      <c r="A51" s="17" t="s">
        <v>101</v>
      </c>
      <c r="B51" s="18" t="s">
        <v>102</v>
      </c>
      <c r="C51" s="22">
        <v>307787.21</v>
      </c>
      <c r="D51" s="22">
        <v>173374.619124</v>
      </c>
      <c r="E51" s="22">
        <v>1307.12</v>
      </c>
      <c r="F51" s="48"/>
      <c r="G51" s="15">
        <v>18590.610000000004</v>
      </c>
      <c r="H51" s="15">
        <v>33320.93</v>
      </c>
      <c r="I51" s="16">
        <f t="shared" si="1"/>
        <v>534380.489124</v>
      </c>
    </row>
    <row r="52" spans="1:9" ht="13.5" thickBot="1">
      <c r="A52" s="17" t="s">
        <v>103</v>
      </c>
      <c r="B52" s="18" t="s">
        <v>104</v>
      </c>
      <c r="C52" s="22">
        <v>403115.23</v>
      </c>
      <c r="D52" s="22">
        <v>205958.056812</v>
      </c>
      <c r="E52" s="22">
        <v>326.78</v>
      </c>
      <c r="F52" s="48"/>
      <c r="G52" s="15">
        <v>69688.48000000007</v>
      </c>
      <c r="H52" s="15">
        <v>136260.18</v>
      </c>
      <c r="I52" s="16">
        <f t="shared" si="1"/>
        <v>815348.7268120002</v>
      </c>
    </row>
    <row r="53" spans="1:9" ht="13.5" thickBot="1">
      <c r="A53" s="17" t="s">
        <v>105</v>
      </c>
      <c r="B53" s="18" t="s">
        <v>106</v>
      </c>
      <c r="C53" s="15">
        <v>6849.77</v>
      </c>
      <c r="D53" s="15">
        <v>4848.849728</v>
      </c>
      <c r="E53" s="15">
        <v>326.78</v>
      </c>
      <c r="F53" s="48"/>
      <c r="G53" s="2">
        <v>104.02000000000001</v>
      </c>
      <c r="H53" s="15">
        <v>0</v>
      </c>
      <c r="I53" s="16">
        <f t="shared" si="1"/>
        <v>12129.419728</v>
      </c>
    </row>
    <row r="54" spans="1:9" ht="13.5" thickBot="1">
      <c r="A54" s="17" t="s">
        <v>107</v>
      </c>
      <c r="B54" s="18" t="s">
        <v>108</v>
      </c>
      <c r="C54" s="2">
        <v>231361.87</v>
      </c>
      <c r="D54" s="2">
        <v>132729.838448</v>
      </c>
      <c r="E54" s="2">
        <v>0</v>
      </c>
      <c r="F54" s="48"/>
      <c r="G54" s="15">
        <v>28299.680000000044</v>
      </c>
      <c r="H54" s="53">
        <v>149006.32</v>
      </c>
      <c r="I54" s="16">
        <f t="shared" si="1"/>
        <v>541397.708448</v>
      </c>
    </row>
    <row r="55" spans="1:9" ht="13.5" thickBot="1">
      <c r="A55" s="17" t="s">
        <v>109</v>
      </c>
      <c r="B55" s="18" t="s">
        <v>110</v>
      </c>
      <c r="C55" s="15">
        <v>127497.62</v>
      </c>
      <c r="D55" s="15">
        <v>58884.398748</v>
      </c>
      <c r="E55" s="15">
        <v>326.78</v>
      </c>
      <c r="F55" s="48"/>
      <c r="G55" s="2">
        <v>52189.61000000002</v>
      </c>
      <c r="H55" s="15">
        <v>105751.37</v>
      </c>
      <c r="I55" s="16">
        <f t="shared" si="1"/>
        <v>344649.778748</v>
      </c>
    </row>
    <row r="56" spans="1:9" ht="13.5" thickBot="1">
      <c r="A56" s="17" t="s">
        <v>111</v>
      </c>
      <c r="B56" s="18" t="s">
        <v>112</v>
      </c>
      <c r="C56" s="15">
        <v>2026.79</v>
      </c>
      <c r="D56" s="15">
        <v>1163.5742</v>
      </c>
      <c r="E56" s="15">
        <v>0</v>
      </c>
      <c r="F56" s="48"/>
      <c r="G56" s="15">
        <v>0</v>
      </c>
      <c r="H56" s="15">
        <v>1172.4</v>
      </c>
      <c r="I56" s="16">
        <f t="shared" si="1"/>
        <v>4362.7642</v>
      </c>
    </row>
    <row r="57" spans="1:9" ht="13.5" thickBot="1">
      <c r="A57" s="17" t="s">
        <v>115</v>
      </c>
      <c r="B57" s="18" t="s">
        <v>116</v>
      </c>
      <c r="C57" s="15">
        <v>37523.65</v>
      </c>
      <c r="D57" s="15">
        <v>21943.016355999996</v>
      </c>
      <c r="E57" s="15">
        <v>326.78</v>
      </c>
      <c r="F57" s="48"/>
      <c r="G57" s="15">
        <v>1532.5</v>
      </c>
      <c r="H57" s="15">
        <v>0</v>
      </c>
      <c r="I57" s="16">
        <f t="shared" si="1"/>
        <v>61325.946356</v>
      </c>
    </row>
    <row r="58" spans="1:9" ht="13.5" thickBot="1">
      <c r="A58" s="25" t="s">
        <v>119</v>
      </c>
      <c r="B58" s="26" t="s">
        <v>120</v>
      </c>
      <c r="C58" s="15">
        <v>23357.66</v>
      </c>
      <c r="D58" s="15">
        <v>13707.728128000002</v>
      </c>
      <c r="E58" s="15">
        <v>0</v>
      </c>
      <c r="F58" s="48"/>
      <c r="G58" s="15">
        <v>1004.8799999999999</v>
      </c>
      <c r="H58" s="2">
        <v>0</v>
      </c>
      <c r="I58" s="16">
        <f t="shared" si="1"/>
        <v>38070.268128</v>
      </c>
    </row>
    <row r="59" spans="1:9" ht="13.5" thickBot="1">
      <c r="A59" s="25" t="s">
        <v>121</v>
      </c>
      <c r="B59" s="26" t="s">
        <v>122</v>
      </c>
      <c r="C59" s="15">
        <v>5394.83</v>
      </c>
      <c r="D59" s="15">
        <v>3665.8176800000006</v>
      </c>
      <c r="E59" s="15">
        <v>0</v>
      </c>
      <c r="F59" s="48"/>
      <c r="G59" s="15">
        <v>173</v>
      </c>
      <c r="H59" s="15">
        <v>0</v>
      </c>
      <c r="I59" s="16">
        <f t="shared" si="1"/>
        <v>9233.64768</v>
      </c>
    </row>
    <row r="60" spans="1:9" ht="13.5" thickBot="1">
      <c r="A60" s="25" t="s">
        <v>123</v>
      </c>
      <c r="B60" s="26" t="s">
        <v>124</v>
      </c>
      <c r="C60" s="15">
        <v>9838.57</v>
      </c>
      <c r="D60" s="15">
        <v>5184.65</v>
      </c>
      <c r="E60" s="15">
        <v>0</v>
      </c>
      <c r="F60" s="48"/>
      <c r="G60" s="15">
        <v>456.0100000000001</v>
      </c>
      <c r="H60" s="2">
        <v>0</v>
      </c>
      <c r="I60" s="16">
        <f t="shared" si="1"/>
        <v>15479.23</v>
      </c>
    </row>
    <row r="61" spans="1:9" ht="13.5" thickBot="1">
      <c r="A61" s="25" t="s">
        <v>125</v>
      </c>
      <c r="B61" s="26" t="s">
        <v>126</v>
      </c>
      <c r="C61" s="15">
        <v>52268.25</v>
      </c>
      <c r="D61" s="15">
        <v>28655.871708000002</v>
      </c>
      <c r="E61" s="15">
        <v>326.78</v>
      </c>
      <c r="F61" s="48"/>
      <c r="G61" s="15">
        <v>1905.08</v>
      </c>
      <c r="H61" s="15">
        <v>237.1</v>
      </c>
      <c r="I61" s="16">
        <f t="shared" si="1"/>
        <v>83393.081708</v>
      </c>
    </row>
    <row r="62" spans="1:9" ht="13.5" thickBot="1">
      <c r="A62" s="25" t="s">
        <v>127</v>
      </c>
      <c r="B62" s="26" t="s">
        <v>128</v>
      </c>
      <c r="C62" s="15">
        <v>34588.43</v>
      </c>
      <c r="D62" s="15">
        <v>11207.688508000001</v>
      </c>
      <c r="E62" s="15">
        <v>0</v>
      </c>
      <c r="F62" s="48"/>
      <c r="G62" s="15">
        <v>0</v>
      </c>
      <c r="H62" s="15">
        <v>1302.1</v>
      </c>
      <c r="I62" s="16">
        <f t="shared" si="1"/>
        <v>47098.218508</v>
      </c>
    </row>
    <row r="63" spans="1:9" ht="13.5" thickBot="1">
      <c r="A63" s="27" t="s">
        <v>129</v>
      </c>
      <c r="B63" s="28" t="s">
        <v>130</v>
      </c>
      <c r="C63" s="4">
        <v>13383.8</v>
      </c>
      <c r="D63" s="4">
        <v>7268.368608000001</v>
      </c>
      <c r="E63" s="15">
        <v>0</v>
      </c>
      <c r="F63" s="48"/>
      <c r="G63" s="15">
        <v>200.60000000000002</v>
      </c>
      <c r="H63" s="15">
        <v>0</v>
      </c>
      <c r="I63" s="16">
        <f t="shared" si="1"/>
        <v>20852.768608</v>
      </c>
    </row>
    <row r="64" spans="1:9" ht="13.5" thickBot="1">
      <c r="A64" s="27" t="s">
        <v>131</v>
      </c>
      <c r="B64" s="30" t="s">
        <v>132</v>
      </c>
      <c r="C64" s="15">
        <v>23769.37</v>
      </c>
      <c r="D64" s="15">
        <v>18894.61804</v>
      </c>
      <c r="E64" s="15">
        <v>326.78</v>
      </c>
      <c r="F64" s="48"/>
      <c r="G64" s="15">
        <v>3667.5699999999997</v>
      </c>
      <c r="H64" s="15">
        <v>2546.38</v>
      </c>
      <c r="I64" s="16">
        <f t="shared" si="1"/>
        <v>49204.71804</v>
      </c>
    </row>
    <row r="65" spans="1:9" ht="13.5" thickBot="1">
      <c r="A65" s="25" t="s">
        <v>133</v>
      </c>
      <c r="B65" s="26" t="s">
        <v>134</v>
      </c>
      <c r="C65" s="15">
        <v>10922.44</v>
      </c>
      <c r="D65" s="15">
        <v>7261.43124</v>
      </c>
      <c r="E65" s="15">
        <v>0</v>
      </c>
      <c r="F65" s="48"/>
      <c r="G65" s="15">
        <v>34.67</v>
      </c>
      <c r="H65" s="53">
        <v>0</v>
      </c>
      <c r="I65" s="16">
        <f t="shared" si="1"/>
        <v>18218.54124</v>
      </c>
    </row>
    <row r="66" spans="1:9" ht="13.5" thickBot="1">
      <c r="A66" s="25" t="s">
        <v>135</v>
      </c>
      <c r="B66" s="26" t="s">
        <v>136</v>
      </c>
      <c r="C66" s="2">
        <v>32565.65</v>
      </c>
      <c r="D66" s="2">
        <v>20345.511704</v>
      </c>
      <c r="E66" s="15">
        <v>326.78</v>
      </c>
      <c r="F66" s="48"/>
      <c r="G66" s="2">
        <v>845.7900000000004</v>
      </c>
      <c r="H66" s="15">
        <v>0</v>
      </c>
      <c r="I66" s="16">
        <f t="shared" si="1"/>
        <v>54083.731704000005</v>
      </c>
    </row>
    <row r="67" spans="1:9" ht="13.5" thickBot="1">
      <c r="A67" s="25" t="s">
        <v>137</v>
      </c>
      <c r="B67" s="26" t="s">
        <v>138</v>
      </c>
      <c r="C67" s="15">
        <v>64199.59</v>
      </c>
      <c r="D67" s="15">
        <v>29182.396220000002</v>
      </c>
      <c r="E67" s="15">
        <v>0</v>
      </c>
      <c r="F67" s="48"/>
      <c r="G67" s="15">
        <v>3610.1999999999994</v>
      </c>
      <c r="H67" s="15">
        <v>2386.86</v>
      </c>
      <c r="I67" s="16">
        <f t="shared" si="1"/>
        <v>99379.04621999999</v>
      </c>
    </row>
    <row r="68" spans="1:9" ht="13.5" thickBot="1">
      <c r="A68" s="25" t="s">
        <v>139</v>
      </c>
      <c r="B68" s="26" t="s">
        <v>140</v>
      </c>
      <c r="C68" s="15">
        <v>4505.11</v>
      </c>
      <c r="D68" s="65">
        <v>2551.5269000000003</v>
      </c>
      <c r="E68" s="2">
        <v>0</v>
      </c>
      <c r="F68" s="48"/>
      <c r="G68" s="15">
        <v>5773.079999999999</v>
      </c>
      <c r="H68" s="15">
        <v>0</v>
      </c>
      <c r="I68" s="16">
        <f aca="true" t="shared" si="2" ref="I68:I80">C68+E68+F68+G68+H68+D68</f>
        <v>12829.7169</v>
      </c>
    </row>
    <row r="69" spans="1:9" ht="13.5" thickBot="1">
      <c r="A69" s="25" t="s">
        <v>141</v>
      </c>
      <c r="B69" s="26" t="s">
        <v>142</v>
      </c>
      <c r="C69" s="15">
        <v>16690.76</v>
      </c>
      <c r="D69" s="15">
        <v>7696.166580000001</v>
      </c>
      <c r="E69" s="15">
        <v>0</v>
      </c>
      <c r="F69" s="48"/>
      <c r="G69" s="2">
        <v>144.47</v>
      </c>
      <c r="H69" s="15">
        <v>0</v>
      </c>
      <c r="I69" s="16">
        <f t="shared" si="2"/>
        <v>24531.39658</v>
      </c>
    </row>
    <row r="70" spans="1:9" ht="13.5" thickBot="1">
      <c r="A70" s="31" t="s">
        <v>143</v>
      </c>
      <c r="B70" s="32" t="s">
        <v>144</v>
      </c>
      <c r="C70" s="33">
        <v>21967.31</v>
      </c>
      <c r="D70" s="33">
        <v>9943.13</v>
      </c>
      <c r="E70" s="15">
        <v>0</v>
      </c>
      <c r="F70" s="48"/>
      <c r="G70" s="15">
        <v>277.86999999999995</v>
      </c>
      <c r="H70" s="15">
        <v>0</v>
      </c>
      <c r="I70" s="16">
        <f t="shared" si="2"/>
        <v>32188.309999999998</v>
      </c>
    </row>
    <row r="71" spans="1:9" ht="13.5" thickBot="1">
      <c r="A71" s="31" t="s">
        <v>145</v>
      </c>
      <c r="B71" s="30" t="s">
        <v>146</v>
      </c>
      <c r="C71" s="15">
        <v>27275.45</v>
      </c>
      <c r="D71" s="65">
        <v>16137.99</v>
      </c>
      <c r="E71" s="2">
        <v>0</v>
      </c>
      <c r="F71" s="48"/>
      <c r="G71" s="15">
        <v>552.7099999999999</v>
      </c>
      <c r="H71" s="53">
        <v>0</v>
      </c>
      <c r="I71" s="16">
        <f t="shared" si="2"/>
        <v>43966.15</v>
      </c>
    </row>
    <row r="72" spans="1:9" ht="13.5" thickBot="1">
      <c r="A72" s="34" t="s">
        <v>147</v>
      </c>
      <c r="B72" s="35" t="s">
        <v>148</v>
      </c>
      <c r="C72" s="15">
        <v>198630.12</v>
      </c>
      <c r="D72" s="15">
        <v>116136.133292</v>
      </c>
      <c r="E72" s="15">
        <v>980.34</v>
      </c>
      <c r="F72" s="48"/>
      <c r="G72" s="2">
        <v>4352.2199999999975</v>
      </c>
      <c r="H72" s="15">
        <v>6088.77</v>
      </c>
      <c r="I72" s="16">
        <f t="shared" si="2"/>
        <v>326187.583292</v>
      </c>
    </row>
    <row r="73" spans="1:9" ht="13.5" thickBot="1">
      <c r="A73" s="36" t="s">
        <v>149</v>
      </c>
      <c r="B73" s="37" t="s">
        <v>150</v>
      </c>
      <c r="C73" s="15">
        <v>22484.42</v>
      </c>
      <c r="D73" s="15">
        <v>12568.664684000001</v>
      </c>
      <c r="E73" s="15">
        <v>0</v>
      </c>
      <c r="F73" s="48"/>
      <c r="G73" s="15">
        <v>289.09999999999997</v>
      </c>
      <c r="H73" s="15">
        <v>675.37</v>
      </c>
      <c r="I73" s="16">
        <f t="shared" si="2"/>
        <v>36017.554683999995</v>
      </c>
    </row>
    <row r="74" spans="1:9" ht="13.5" thickBot="1">
      <c r="A74" s="38" t="s">
        <v>153</v>
      </c>
      <c r="B74" s="28" t="s">
        <v>154</v>
      </c>
      <c r="C74" s="15">
        <v>89213.73</v>
      </c>
      <c r="D74" s="15">
        <v>56169.607344</v>
      </c>
      <c r="E74" s="15">
        <v>0</v>
      </c>
      <c r="F74" s="48"/>
      <c r="G74" s="15">
        <v>3504.5800000000004</v>
      </c>
      <c r="H74" s="2">
        <v>1524.95</v>
      </c>
      <c r="I74" s="16">
        <f t="shared" si="2"/>
        <v>150412.867344</v>
      </c>
    </row>
    <row r="75" spans="1:9" ht="13.5" thickBot="1">
      <c r="A75" s="38" t="s">
        <v>155</v>
      </c>
      <c r="B75" s="39" t="s">
        <v>156</v>
      </c>
      <c r="C75" s="15">
        <v>0</v>
      </c>
      <c r="D75" s="15">
        <v>0</v>
      </c>
      <c r="E75" s="15">
        <v>0</v>
      </c>
      <c r="F75" s="48"/>
      <c r="G75" s="15">
        <v>0</v>
      </c>
      <c r="H75" s="15">
        <v>0</v>
      </c>
      <c r="I75" s="16">
        <f t="shared" si="2"/>
        <v>0</v>
      </c>
    </row>
    <row r="76" spans="1:9" ht="13.5" thickBot="1">
      <c r="A76" s="38" t="s">
        <v>157</v>
      </c>
      <c r="B76" s="40" t="s">
        <v>158</v>
      </c>
      <c r="C76" s="15">
        <v>16305.44</v>
      </c>
      <c r="D76" s="65">
        <v>10041.795464</v>
      </c>
      <c r="E76" s="5">
        <v>0</v>
      </c>
      <c r="F76" s="48"/>
      <c r="G76" s="15">
        <v>1458.01</v>
      </c>
      <c r="H76" s="53">
        <v>2440.37</v>
      </c>
      <c r="I76" s="16">
        <f t="shared" si="2"/>
        <v>30245.615464000002</v>
      </c>
    </row>
    <row r="77" spans="1:9" ht="13.5" thickBot="1">
      <c r="A77" s="41" t="s">
        <v>159</v>
      </c>
      <c r="B77" s="42" t="s">
        <v>160</v>
      </c>
      <c r="C77" s="2">
        <v>0</v>
      </c>
      <c r="D77" s="2">
        <v>0</v>
      </c>
      <c r="E77" s="15">
        <v>0</v>
      </c>
      <c r="F77" s="57"/>
      <c r="G77" s="2">
        <v>0</v>
      </c>
      <c r="H77" s="15">
        <v>0</v>
      </c>
      <c r="I77" s="16">
        <f t="shared" si="2"/>
        <v>0</v>
      </c>
    </row>
    <row r="78" spans="1:9" ht="13.5" thickBot="1">
      <c r="A78" s="41" t="s">
        <v>161</v>
      </c>
      <c r="B78" s="43" t="s">
        <v>162</v>
      </c>
      <c r="C78" s="15">
        <v>3563.13</v>
      </c>
      <c r="D78" s="45">
        <v>2260.4768440000003</v>
      </c>
      <c r="E78" s="45">
        <v>0</v>
      </c>
      <c r="F78" s="47"/>
      <c r="G78" s="15">
        <v>116.1</v>
      </c>
      <c r="H78" s="2">
        <v>0</v>
      </c>
      <c r="I78" s="16">
        <f t="shared" si="2"/>
        <v>5939.706844</v>
      </c>
    </row>
    <row r="79" spans="1:9" ht="13.5" thickBot="1">
      <c r="A79" s="41" t="s">
        <v>163</v>
      </c>
      <c r="B79" s="44" t="s">
        <v>164</v>
      </c>
      <c r="C79" s="45">
        <v>1756.82</v>
      </c>
      <c r="D79" s="57">
        <v>1112.233844</v>
      </c>
      <c r="E79" s="60">
        <v>326.78</v>
      </c>
      <c r="G79" s="45">
        <v>17.24</v>
      </c>
      <c r="H79" s="47">
        <v>0</v>
      </c>
      <c r="I79" s="16">
        <f t="shared" si="2"/>
        <v>3213.0738439999996</v>
      </c>
    </row>
    <row r="80" spans="1:9" ht="13.5" thickBot="1">
      <c r="A80" s="46"/>
      <c r="B80" s="46" t="s">
        <v>165</v>
      </c>
      <c r="C80" s="58">
        <v>7245906.470000001</v>
      </c>
      <c r="D80" s="58">
        <v>4048999.9985</v>
      </c>
      <c r="E80" s="58">
        <f>SUM(E4:E79)</f>
        <v>53940.879999999976</v>
      </c>
      <c r="F80" s="61"/>
      <c r="G80" s="59">
        <v>865149.33</v>
      </c>
      <c r="H80" s="64">
        <f>SUM(H4:H79)</f>
        <v>1954638.08</v>
      </c>
      <c r="I80" s="16">
        <f t="shared" si="2"/>
        <v>14168634.758500002</v>
      </c>
    </row>
    <row r="82" ht="12.75">
      <c r="I82" s="4"/>
    </row>
  </sheetData>
  <mergeCells count="1">
    <mergeCell ref="C2:I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2019-12-02T13:49:00Z</cp:lastPrinted>
  <dcterms:created xsi:type="dcterms:W3CDTF">1996-10-14T23:33:28Z</dcterms:created>
  <dcterms:modified xsi:type="dcterms:W3CDTF">2019-12-02T13:49:03Z</dcterms:modified>
  <cp:category/>
  <cp:version/>
  <cp:contentType/>
  <cp:contentStatus/>
</cp:coreProperties>
</file>