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firstSheet="9" activeTab="11"/>
  </bookViews>
  <sheets>
    <sheet name="1-CONSUM IANUARIE 2018" sheetId="1" r:id="rId1"/>
    <sheet name="2- CONSUM 01.01-28.02.2018" sheetId="2" r:id="rId2"/>
    <sheet name="3- CONSUM 01.01-31.03.2018" sheetId="3" r:id="rId3"/>
    <sheet name="4- CONSUM 01.01-30.04.2018" sheetId="4" r:id="rId4"/>
    <sheet name="5-CONSUM 01.01-30.05.2018" sheetId="5" r:id="rId5"/>
    <sheet name="6-CONSUM 01.01-30.06.2018" sheetId="6" r:id="rId6"/>
    <sheet name="7-CONSUM 01.01-31.07.2018" sheetId="7" r:id="rId7"/>
    <sheet name="8-CONSUM 01.01-31.08.2018" sheetId="8" r:id="rId8"/>
    <sheet name="9-CONSUM 01.01-30.09.2018" sheetId="9" r:id="rId9"/>
    <sheet name="10-CONSUM 01.01-31.10.2018" sheetId="10" r:id="rId10"/>
    <sheet name="11-CONSUM 01.01-30.11.2018" sheetId="11" r:id="rId11"/>
    <sheet name="12-CONSUM 01.01-31.12.2018" sheetId="12" r:id="rId12"/>
  </sheets>
  <definedNames>
    <definedName name="_xlnm.Print_Titles" localSheetId="11">'12-CONSUM 01.01-31.12.2018'!$A:$B,'12-CONSUM 01.01-31.12.2018'!$4:$5</definedName>
    <definedName name="_xlnm.Print_Titles" localSheetId="0">'1-CONSUM IANUARIE 2018'!$A:$B,'1-CONSUM IANUARIE 2018'!$4:$5</definedName>
    <definedName name="_xlnm.Print_Titles" localSheetId="1">'2- CONSUM 01.01-28.02.2018'!$A:$B,'2- CONSUM 01.01-28.02.2018'!$4:$5</definedName>
    <definedName name="_xlnm.Print_Titles" localSheetId="2">'3- CONSUM 01.01-31.03.2018'!$A:$B,'3- CONSUM 01.01-31.03.2018'!$4:$5</definedName>
    <definedName name="_xlnm.Print_Titles" localSheetId="5">'6-CONSUM 01.01-30.06.2018'!$A:$B,'6-CONSUM 01.01-30.06.2018'!$4:$5</definedName>
    <definedName name="_xlnm.Print_Titles" localSheetId="6">'7-CONSUM 01.01-31.07.2018'!$A:$B,'7-CONSUM 01.01-31.07.2018'!$4:$5</definedName>
    <definedName name="_xlnm.Print_Titles" localSheetId="7">'8-CONSUM 01.01-31.08.2018'!$A:$B,'8-CONSUM 01.01-31.08.2018'!$4:$5</definedName>
  </definedNames>
  <calcPr fullCalcOnLoad="1"/>
</workbook>
</file>

<file path=xl/sharedStrings.xml><?xml version="1.0" encoding="utf-8"?>
<sst xmlns="http://schemas.openxmlformats.org/spreadsheetml/2006/main" count="2852" uniqueCount="307">
  <si>
    <t>CASA DE ASIGURĂRI DE SĂNĂTATE OLT</t>
  </si>
  <si>
    <t>NR. CTR.</t>
  </si>
  <si>
    <t>DENUMIRE FURNIZOR</t>
  </si>
  <si>
    <t>F 1</t>
  </si>
  <si>
    <t>SC FARMACIA VOINEA SRL</t>
  </si>
  <si>
    <t>F 2</t>
  </si>
  <si>
    <t>SC FARMACIA GIULEA SRL</t>
  </si>
  <si>
    <t>F 3</t>
  </si>
  <si>
    <t>SC TEOFARM SRL</t>
  </si>
  <si>
    <t>F 4</t>
  </si>
  <si>
    <t>SC FARMACIA ARNICA SRL</t>
  </si>
  <si>
    <t>F 7</t>
  </si>
  <si>
    <t>SC SANTE - FARM SRL</t>
  </si>
  <si>
    <t>F10</t>
  </si>
  <si>
    <t>SC FARMACIA DIANA SRL</t>
  </si>
  <si>
    <t>F11</t>
  </si>
  <si>
    <t>SC IRIS-FARM SRL</t>
  </si>
  <si>
    <t>F13</t>
  </si>
  <si>
    <t>SC FARMACIA HELIOS SRL</t>
  </si>
  <si>
    <t>F15</t>
  </si>
  <si>
    <t>SC GALENUS SRL</t>
  </si>
  <si>
    <t>F17</t>
  </si>
  <si>
    <t>SC FARMACIA PROSANA SRL</t>
  </si>
  <si>
    <t>F18</t>
  </si>
  <si>
    <t>SC FARMACIA ADONIS SRL</t>
  </si>
  <si>
    <t>F19</t>
  </si>
  <si>
    <t>SC FARMAVIT SRL</t>
  </si>
  <si>
    <t>F20</t>
  </si>
  <si>
    <t>SC MEDICA FARM SRL</t>
  </si>
  <si>
    <t>F21</t>
  </si>
  <si>
    <t>SC TERA FARM SRL</t>
  </si>
  <si>
    <t>F22</t>
  </si>
  <si>
    <t>SC FARMAS SRL</t>
  </si>
  <si>
    <t>F23</t>
  </si>
  <si>
    <t>SC DACIANA SRL</t>
  </si>
  <si>
    <t>F25</t>
  </si>
  <si>
    <t>SC CORAFARM SRL</t>
  </si>
  <si>
    <t>F26</t>
  </si>
  <si>
    <t>SC MALAGEANU SRL</t>
  </si>
  <si>
    <t>F27</t>
  </si>
  <si>
    <t>SC CERCELAN FARM SRL</t>
  </si>
  <si>
    <t>F28</t>
  </si>
  <si>
    <t>SC MEDICA SRL</t>
  </si>
  <si>
    <t>F29</t>
  </si>
  <si>
    <t>SC FARMACEUTICA ARGESFARM SA</t>
  </si>
  <si>
    <t>F31</t>
  </si>
  <si>
    <t>SC VIOFARM SRL</t>
  </si>
  <si>
    <t>F33</t>
  </si>
  <si>
    <t>SC COCA FARM SRL</t>
  </si>
  <si>
    <t>F35</t>
  </si>
  <si>
    <t>SC ELINA FARM SRL</t>
  </si>
  <si>
    <t>F38</t>
  </si>
  <si>
    <t>SC ALEX FARM SRL</t>
  </si>
  <si>
    <t>F40</t>
  </si>
  <si>
    <t>SC MNG GRUP SRL</t>
  </si>
  <si>
    <t>F44</t>
  </si>
  <si>
    <t>SC ADRIANA FARM SRL</t>
  </si>
  <si>
    <t>F45</t>
  </si>
  <si>
    <t>SC NICOFARM SRL</t>
  </si>
  <si>
    <t>F48</t>
  </si>
  <si>
    <t>SC GETFARM SRL</t>
  </si>
  <si>
    <t>F49</t>
  </si>
  <si>
    <t>SC CRISFARM SRL</t>
  </si>
  <si>
    <t>F50</t>
  </si>
  <si>
    <t>SC GEOPACĂ SRL</t>
  </si>
  <si>
    <t>F52</t>
  </si>
  <si>
    <t>SC ALEXINA SRL</t>
  </si>
  <si>
    <t>F53</t>
  </si>
  <si>
    <t>SC BUJOR FARM SRL</t>
  </si>
  <si>
    <t>F54</t>
  </si>
  <si>
    <t>SC CRISDIA FARM SRL</t>
  </si>
  <si>
    <t>F57</t>
  </si>
  <si>
    <t>SC SENSIBLU SRL</t>
  </si>
  <si>
    <t>F58</t>
  </si>
  <si>
    <t>SC CALENDULA SRL</t>
  </si>
  <si>
    <t>F59</t>
  </si>
  <si>
    <t>SC FARMACIA ADONIS BOB SRL</t>
  </si>
  <si>
    <t>F60</t>
  </si>
  <si>
    <t>SC DIMAFARM SRL</t>
  </si>
  <si>
    <t>F61</t>
  </si>
  <si>
    <t>SC VALERIANA SRL</t>
  </si>
  <si>
    <t>F62</t>
  </si>
  <si>
    <t>SC SISTEM FARM SRL</t>
  </si>
  <si>
    <t>F63</t>
  </si>
  <si>
    <t>SC FARMACIA VERDE SRL</t>
  </si>
  <si>
    <t>F68</t>
  </si>
  <si>
    <t>SC MISIRA SRL</t>
  </si>
  <si>
    <t>F71</t>
  </si>
  <si>
    <t>SC AD FARM SRL</t>
  </si>
  <si>
    <t>F72</t>
  </si>
  <si>
    <t>SC FLORI FARMACEUTIC SRL</t>
  </si>
  <si>
    <t>F73</t>
  </si>
  <si>
    <t>SC FARMACIA MARIA SRL</t>
  </si>
  <si>
    <t>F74</t>
  </si>
  <si>
    <t>SC MIDRA FARM SRL</t>
  </si>
  <si>
    <t>F76</t>
  </si>
  <si>
    <t>SC GIUTEHFARM SRL</t>
  </si>
  <si>
    <t>F78</t>
  </si>
  <si>
    <t>SC SIEPCOFAR SA</t>
  </si>
  <si>
    <t>F84</t>
  </si>
  <si>
    <t>SC ANTOFARM SRL</t>
  </si>
  <si>
    <t>F86</t>
  </si>
  <si>
    <t>SC CATENA HYGEIA SRL</t>
  </si>
  <si>
    <t>F89</t>
  </si>
  <si>
    <t>SC NORICA&amp;ADY BUSINESS SRL</t>
  </si>
  <si>
    <t>F92</t>
  </si>
  <si>
    <t>SC ELIANA &amp; NICOLETA FARM SRL</t>
  </si>
  <si>
    <t>F93T</t>
  </si>
  <si>
    <t>SC MEDIMFARM TOPFARM SA</t>
  </si>
  <si>
    <t>F95</t>
  </si>
  <si>
    <t>SC ALSI DENTAFARM SRL</t>
  </si>
  <si>
    <t>F97</t>
  </si>
  <si>
    <t>SC PHENOFARM SRL</t>
  </si>
  <si>
    <t>F98</t>
  </si>
  <si>
    <t>SC PRO ARH CONS SRL</t>
  </si>
  <si>
    <t>F100</t>
  </si>
  <si>
    <t>SC FARMACIA PĂDUCELUL SRL</t>
  </si>
  <si>
    <t>F101</t>
  </si>
  <si>
    <t>SC ADIDANA FARM SRL</t>
  </si>
  <si>
    <t>F102</t>
  </si>
  <si>
    <t>SC FARMATOP DIANA AGD SRL</t>
  </si>
  <si>
    <t>F103</t>
  </si>
  <si>
    <t>SC LUK FARM SRL</t>
  </si>
  <si>
    <t>F105</t>
  </si>
  <si>
    <t>SC TEXAVIT SRL</t>
  </si>
  <si>
    <t>F107</t>
  </si>
  <si>
    <t>SC FARMACIA 1 SLATINA SRL</t>
  </si>
  <si>
    <t>F108</t>
  </si>
  <si>
    <t>SC SALIX FARM SRL</t>
  </si>
  <si>
    <t>F109</t>
  </si>
  <si>
    <t>SC FLORISAN-FARM SRL</t>
  </si>
  <si>
    <t>F111</t>
  </si>
  <si>
    <t>SC EMETO ILIAFARM SRL</t>
  </si>
  <si>
    <t>F112</t>
  </si>
  <si>
    <t>SC LORIMAR IVADIM SRL</t>
  </si>
  <si>
    <t>F113</t>
  </si>
  <si>
    <t>SC FARMACIA PHARMA BYAMAR SRL</t>
  </si>
  <si>
    <t>F115</t>
  </si>
  <si>
    <t>SC CALINESCU FARM ANA SRL</t>
  </si>
  <si>
    <t>F117</t>
  </si>
  <si>
    <t>SC ALEXI FARM SRL</t>
  </si>
  <si>
    <t>F118</t>
  </si>
  <si>
    <t>SC MARVO-FARM SRL</t>
  </si>
  <si>
    <t>F120</t>
  </si>
  <si>
    <t>SC EURO DRIVE SCHOOL SRL</t>
  </si>
  <si>
    <t>F121</t>
  </si>
  <si>
    <t>SC AL SHEFA FARM SRL</t>
  </si>
  <si>
    <t>F122</t>
  </si>
  <si>
    <t>SC RANADA ADFARM SRL</t>
  </si>
  <si>
    <t>F123</t>
  </si>
  <si>
    <t>SC ECOSANTAFARM AXYX SRL</t>
  </si>
  <si>
    <t>F124</t>
  </si>
  <si>
    <t>SC CHIREA FARM BIOLAB SRL</t>
  </si>
  <si>
    <t>TOTAL</t>
  </si>
  <si>
    <t>F125</t>
  </si>
  <si>
    <t>SC IEZER FARM SRL</t>
  </si>
  <si>
    <t>F126</t>
  </si>
  <si>
    <t>SC TILIA 3M PLUS SRL</t>
  </si>
  <si>
    <t>F127</t>
  </si>
  <si>
    <t>SC BLANDNYFARM SRL-D</t>
  </si>
  <si>
    <t>F128</t>
  </si>
  <si>
    <t>SC FARMACIA MEDICA SRL</t>
  </si>
  <si>
    <t>SITUAŢIA CREDITELOR DE ANGAJAMENT REALIZATE CA URMARE A VALIDARII CONSUMULUI DE MEDICAMENTE CU/FĂRĂ CONTRIBUŢIE PERSONALĂ ÎNREGISTRAT DE FARMACII IN LUNA IANUARIE 2018, IN LIMITA CREDITELOR DE ANGAJAMENT APROBATE PENTRU TRIM. I 2018, CONFORM ADRESEI CNAS NR. RV1166/08.02.2018</t>
  </si>
  <si>
    <t>Valoare consum raportat IANUARIE 2018 medicamente compensate 90%</t>
  </si>
  <si>
    <t>Valoare consum raportat IANUARIE 2018 medicamente compensate 50%</t>
  </si>
  <si>
    <t>Valoare consum raportat IANUARIE 2018 medicamente compensate 40% MS</t>
  </si>
  <si>
    <t>Valoare consum raportat IANUARIE 2018 medicamente compensate 20%</t>
  </si>
  <si>
    <t>Valoare consum raportat IANUARIE 2018 medicamente compensate 100%</t>
  </si>
  <si>
    <t>Valoare consum raportat IANUARIE 2018 medicamente COST VOLUM</t>
  </si>
  <si>
    <t>Valoare consum raportat IANUARIE 2018 medicamente boli cronice</t>
  </si>
  <si>
    <t>TOTAL CONSUM MEDICAMENTE  ACTIV. CURENTA IANUARIE 2018 RAPORTAT/ VALIDAT</t>
  </si>
  <si>
    <t>TOTAL CONSUM MEDICAMENTE CURENT+CV+40% MS IANUARIE 2018 RAPORTAT/ VALIDAT</t>
  </si>
  <si>
    <t>9=2+3+5+6+8</t>
  </si>
  <si>
    <t>10=4+7+9</t>
  </si>
  <si>
    <t>F129</t>
  </si>
  <si>
    <t>SC FARMACIA DEFTA &amp; MARCU SRL</t>
  </si>
  <si>
    <t>ANEXA</t>
  </si>
  <si>
    <t>SITUAŢIA CREDITELOR DE ANGAJAMENT REALIZATE IN ANUL 2018 CA URMARE A VALIDARII CONSUMULUI RAPORTAT DE FARMACII PENTRU PERIOADA 01.01-28.02.2018, IN LIMITA CREDITELOR DE ANGAJAMENT APROBATE PENTRU TRIM. I 2018, CONFORM ADRESEI CNAS NR. RV1802/06.03.2018</t>
  </si>
  <si>
    <t>CONSUM MEDICAMENTE C+G IAN. 2018 REALIZAT</t>
  </si>
  <si>
    <t>CONSUM MEDICAMENTE C+G FEBR. 2018 REALIZAT</t>
  </si>
  <si>
    <t>CONSUM MEDICAMENTE C+G MARTIE 2018 REALIZAT</t>
  </si>
  <si>
    <t>TOTAL CONSUM MEDICAMENTE C+G TRIM. I 2018</t>
  </si>
  <si>
    <t>CONSUM MEDICAMENTE C+G APRILIE 2018 REALIZAT</t>
  </si>
  <si>
    <t>CONSUM MEDICAMENTE C+G MAI 2018 REALIZAT</t>
  </si>
  <si>
    <t>CONSUM MEDICAMENTE C+G IUNIE 2018 REALIZAT</t>
  </si>
  <si>
    <t>TOTAL CONSUM MEDICAMENTE C+G TRIM. II 2018</t>
  </si>
  <si>
    <t>CONSUM MEDICAMENTE C+G IULIE 2018 REALIZAT</t>
  </si>
  <si>
    <t>CONSUM MEDICAMENTE C+G AUGUST 2018 REALIZAT</t>
  </si>
  <si>
    <t>CONSUM MEDICAMENTE C+G SEPTEMB 2018 REALIZAT</t>
  </si>
  <si>
    <t>TOTAL CONSUM MEDICAMENTE C+G TRIM. III 2018</t>
  </si>
  <si>
    <t>CONSUM MEDICAMENTE C+G OCTOMB 2018 REALIZAT</t>
  </si>
  <si>
    <t>CONSUM MEDICAMENTE C+G NOIEMBRIE 2018 REALIZAT</t>
  </si>
  <si>
    <t>CONSUM MEDICAMENTE C+G DECEMBRIE 2018 REALIZAT</t>
  </si>
  <si>
    <t>TOTAL CONSUM MEDICAMENTE C+G TRIM. IV 2018</t>
  </si>
  <si>
    <t>TOTAL CONSUM MEDICAMENTE C+G AN 2018</t>
  </si>
  <si>
    <t>CONSUM MEDICAMENTE 40% MS IAN. 2018 REALIZAT</t>
  </si>
  <si>
    <t>CONSUM MEDICAMENTE 40% MS FEBR. 2018 REALIZAT</t>
  </si>
  <si>
    <t>CONSUM MEDICAMENTE 40% MS MARTIE 2018 REALIZAT</t>
  </si>
  <si>
    <t>TOTAL CONSUM MEDICAMENTE 40% MS TRIM. I 2018</t>
  </si>
  <si>
    <t>CONSUM MEDICAMENTE 40% MS APRILIE 2018 REALIZAT</t>
  </si>
  <si>
    <t>CONSUM MEDICAMENTE 40% MS MAI 2018 REALIZAT</t>
  </si>
  <si>
    <t>CONSUM MEDICAMENTE 40% MS IUNIE 2018 REALIZAT</t>
  </si>
  <si>
    <t>TOTAL CONSUM MEDICAMENTE 40% MS TRIM. II 2018</t>
  </si>
  <si>
    <t>CONSUM MEDICAMENTE 40% MS IULIE 2018 REALIZAT</t>
  </si>
  <si>
    <t>CONSUM MEDICAMENTE 40% MS AUGUST 2018 REALIZAT</t>
  </si>
  <si>
    <t>CONSUM MEDICAMENTE 40% MS SEPTEMB 2018 REALIZAT</t>
  </si>
  <si>
    <t>TOTAL CONSUM MEDICAMENTE 40% MS TRIM. III 2018</t>
  </si>
  <si>
    <t xml:space="preserve">CONSUM MEDICAMENTE 40% MS OCTOMB 2018 REALIZAT </t>
  </si>
  <si>
    <t>CONSUM MEDICAMENTE 40% MS NOIEMBRIE 2018 REALIZAT</t>
  </si>
  <si>
    <t>CONSUM MEDICAMENTE 40% MS DECEMBRIE 2018 REALIZAT</t>
  </si>
  <si>
    <t>TOTAL CONSUM MEDICAMENTE 40% MS TRIM. IV 2018</t>
  </si>
  <si>
    <t>TOTAL CONSUM MEDICAMENTE 40% MS AN 2018</t>
  </si>
  <si>
    <t>CONSUM MEDICAMENTE COST VOLUM IAN. 2018 REALIZAT</t>
  </si>
  <si>
    <t>CONSUM MEDICAMENTE COST VOLUM FEBR. 2018 REALIZAT</t>
  </si>
  <si>
    <t>CONSUM MEDICAMENTE COST VOLUM MARTIE 2018 REALIZAT</t>
  </si>
  <si>
    <t>TOTAL CONSUM MEDICAMENTE COST VOLUM TRIM. I 2018</t>
  </si>
  <si>
    <t>CONSUM MEDICAMENTE COST VOLUM APRILIE 2018 REALIZAT</t>
  </si>
  <si>
    <t>CONSUM MEDICAMENTE COST VOLUM MAI 2018 REALIZAT</t>
  </si>
  <si>
    <t>CONSUM MEDICAMENTE COST VOLUM IUNIE 2018 REALIZAT</t>
  </si>
  <si>
    <t>TOTAL CONSUM MEDICAMENTE COST VOLUM TRIM. II 2018</t>
  </si>
  <si>
    <t>CONSUM MEDICAMENTE COST VOLUM IULIE 2018 REALIZAT</t>
  </si>
  <si>
    <t>CONSUM MEDICAMENTE COST VOLUM AUGUST 2018 REALIZAT</t>
  </si>
  <si>
    <t>CONSUM MEDICAMENTE COST VOLUM SEPTEMB 2018 REALIZAT</t>
  </si>
  <si>
    <t>TOTAL CONSUM MEDICAMENTE COST VOLUM TRIM. III 2018</t>
  </si>
  <si>
    <t xml:space="preserve">CONSUM MEDICAMENTE COST VOLUM OCTOMB 2018 REALIZAT </t>
  </si>
  <si>
    <t>CONSUM MEDICAMENTE COST VOLUM NOIEMBRIE 2018 REALIZAT</t>
  </si>
  <si>
    <t>CONSUM MEDICAMENTE COST VOLUM DECEMBRIE 2018 REALIZAT</t>
  </si>
  <si>
    <t>TOTAL CONSUM MEDICAMENTE COST VOLUM TRIM. IV 2018</t>
  </si>
  <si>
    <t>TOTAL CONSUM MEDICAMENTE COST VOLUM AN 2018</t>
  </si>
  <si>
    <t>TOTAL CONSUM C+G + 40% MS + COST VOLUM AN 2018</t>
  </si>
  <si>
    <t>5=2+3+4</t>
  </si>
  <si>
    <t>9=6+7+8</t>
  </si>
  <si>
    <t>13=10+11+12</t>
  </si>
  <si>
    <t>17=14+15+16</t>
  </si>
  <si>
    <t>18=5+9+13+17</t>
  </si>
  <si>
    <t>22=19+20+21</t>
  </si>
  <si>
    <t>26=23+24+25</t>
  </si>
  <si>
    <t>30=27+28+29</t>
  </si>
  <si>
    <t>34=31+32+33</t>
  </si>
  <si>
    <t>35=22+26+30+ 34</t>
  </si>
  <si>
    <t>39=36+37+38</t>
  </si>
  <si>
    <t>43=40+41+42</t>
  </si>
  <si>
    <t>47=44+45+46</t>
  </si>
  <si>
    <t>51=48+49+50</t>
  </si>
  <si>
    <t>52=39+43+47+51</t>
  </si>
  <si>
    <t>53=18+ 35+ 52</t>
  </si>
  <si>
    <t>I</t>
  </si>
  <si>
    <t xml:space="preserve">TOTAL CREDITE DE ANGAJAMENT ACTIVITATE CURENTA AN 2018: </t>
  </si>
  <si>
    <t>TOTAL CREDITE ANGAJAMENT ACTIVITATE CURENTA REALIZATE AN 2018:</t>
  </si>
  <si>
    <t>CREDITE DE ANGAJAMENT NECONSUMATE AN 2018:</t>
  </si>
  <si>
    <t>II</t>
  </si>
  <si>
    <t xml:space="preserve">TOTAL CREDITE DE ANGAJAMENT 40% MS APROBATE AN 2018: </t>
  </si>
  <si>
    <t>TOTAL CREDITE ANGAJAMENT 40% MS REALIZATE AN 2018:</t>
  </si>
  <si>
    <t>III</t>
  </si>
  <si>
    <t xml:space="preserve">TOTAL CREDITE DE ANGAJAMENT DCI COST VOLUM APROBATE AN 2018: </t>
  </si>
  <si>
    <t>TOTAL CREDITE ANGAJAMENT DCI COST VOLUM REALIZATE AN 2018:</t>
  </si>
  <si>
    <t>SITUAŢIA CREDITELOR DE ANGAJAMENT REALIZATE IN ANUL 2018 CA URMARE A VALIDARII CONSUMULUI RAPORTAT DE FARMACII PENTRU PERIOADA 01.01-31.03.2018, IN LIMITA CREDITELOR DE ANGAJAMENT APROBATE PENTRU TRIM. I 2018, CONFORM ADRESEI CNAS NR. RV2421/30.03.2018</t>
  </si>
  <si>
    <t>CONSUM MEDICAMENTE C+G MARTIE 2018 VALIDAT IN LIMITA CREDITE TRIM I 2018</t>
  </si>
  <si>
    <t>CONSUM MEDICAMENTE 40%MS MARTIE VALIDAT IN LIMITA CREDITE TRIM I 2018</t>
  </si>
  <si>
    <t xml:space="preserve">TOTAL CREDITE DE ANGAJAMENT ACTIVITATE CURENTA 01.01-30.04.2018: </t>
  </si>
  <si>
    <t>TOTAL CREDITE ANGAJAMENT ACTIVITATE CURENTA VALIDATE TRIM I 2018:</t>
  </si>
  <si>
    <t>CREDITE DE ANGAJAMENT DISPONIBILE APRILIE 2018:</t>
  </si>
  <si>
    <t xml:space="preserve">TOTAL CREDITE DE ANGAJAMENT 40% MS APROBATE 01.01-30.04.2018: </t>
  </si>
  <si>
    <t>TOTAL CREDITE ANGAJAMENT 40% MS VALIDATE TRIM I 2018:</t>
  </si>
  <si>
    <t xml:space="preserve">TOTAL CREDITE DE ANGAJAMENT DCI COST VOLUM APROBATE 01.01-30.04.2018: </t>
  </si>
  <si>
    <t>TOTAL CREDITE ANGAJAMENT DCI COST VOLUM REALIZATE TRIM I 2018:</t>
  </si>
  <si>
    <t>SITUAŢIA CREDITELOR DE ANGAJAMENT REALIZATE IN PERIOADA 01.01-30.04.2018, CA URMARE A VALIDARII CONSUMULUI DE MEDICAMENTE CU/FĂRĂ CONTRIBUŢIE PERSONALĂ ÎNREGISTRAT DE FARMACII IN LUNA APRILIE 2018 ȘI A DIFERENȚELOR PENTRU LUNA MARTIE 2018, IN LIMITA CREDITELOR DE ANGAJAMENT APROBATE PENTRU SEM. I 2018, CONFORM ADRESEI CNAS NR. RV3702/08.05.2018</t>
  </si>
  <si>
    <t>CONSUM MEDICAMENTE C+G APRILIE 2018 REALIZAT + DIFERENTE MARTIE 2018</t>
  </si>
  <si>
    <t>CONSUM MEDICAMENTE 40% MS APRILIE 2018 REALIZAT+ DIFERENTE MARTIE</t>
  </si>
  <si>
    <t>TOTAL CREDITE ANGAJAMENT ACTIVITATE CURENTA VALIDATE 01.01-30.04.2018:</t>
  </si>
  <si>
    <t>CREDITE DE ANGAJAMENT DISPONIBILE 2018:</t>
  </si>
  <si>
    <t>SITUAŢIA CREDITELOR DE ANGAJAMENT REALIZATE IN PERIOADA 01.01-31.05.2018, CA URMARE A VALIDARII CONSUMULUI DE MEDICAMENTE CU/FĂRĂ CONTRIBUŢIE PERSONALĂ ÎNREGISTRAT DE FARMACII IN LUNA MAI 2018, IN LIMITA CREDITELOR DE ANGAJAMENT APROBATE PENTRU SEM. I 2018, CONFORM ADRESEI CNAS NR. RV4556/12.06.2018</t>
  </si>
  <si>
    <t>TOTAL CREDITE ANGAJAMENT ACTIVITATE CURENTA REALIZATE 01.01-31.05.2018:</t>
  </si>
  <si>
    <t>TOTAL CREDITE ANGAJAMENT 40%MS REALIZATE 01.01-31.05.2018:</t>
  </si>
  <si>
    <t>TOTAL CREDITE ANGAJAMENT DCI COST VOLUM REALIZATE 01.01-31.05.2018:</t>
  </si>
  <si>
    <t>SITUAŢIA CREDITELOR DE ANGAJAMENT REALIZATE IN PERIOADA 01.01-30.06.2018, CA URMARE A VALIDARII CONSUMULUI DE MEDICAMENTE CU/FĂRĂ CONTRIBUŢIE PERSONALĂ ÎNREGISTRAT DE FARMACII IN LUNA IUNIE 2018, IN LIMITA CREDITELOR DE ANGAJAMENT APROBATE PENTRU SEM. I 2018, CONFORM ADRESEI CNAS NR. RV5226/09.07.2018</t>
  </si>
  <si>
    <t>CONSUM MEDICAMENTE 40% MS IUNIE 2018 VALIDAT IN LIMITA CREDITE SEM I 2018</t>
  </si>
  <si>
    <t>TOTAL CREDITE ANGAJAMENT ACTIVITATE CURENTA REALIZATE 01.01-30.06.2018:</t>
  </si>
  <si>
    <t>TOTAL CREDITE ANGAJAMENT 40%MS REALIZATE 01.01-30.06.2018:</t>
  </si>
  <si>
    <t>TOTAL CREDITE ANGAJAMENT DCI COST VOLUM REALIZATE 01.01-30.06.2018:</t>
  </si>
  <si>
    <t>SITUAŢIA CREDITELOR DE ANGAJAMENT REALIZATE IN PERIOADA 01.01-31.07.2018, CA URMARE A VALIDARII CONSUMULUI DE MEDICAMENTE CU/FĂRĂ CONTRIBUŢIE PERSONALĂ ÎNREGISTRAT DE FARMACII IN LUNA IULIE 2018 SI A DIFERENTELOR AFERENTE LUNII IUNIE 2018 - 40%MS, IN LIMITA CREDITELOR DE ANGAJAMENT APROBATE PENTRU 9 LUNI 2018, CONFORM ADRESEI CNAS NR. RV6102/10.08.2018</t>
  </si>
  <si>
    <t>CONSUM MEDICAMENTE 40% MS IULIE 2018 REALIZAT + DIFERENTE IUNIE</t>
  </si>
  <si>
    <t>TOTAL CREDITE ANGAJAMENT ACTIVITATE CURENTA REALIZATE 01.01-31.07.2018:</t>
  </si>
  <si>
    <t>TOTAL CREDITE ANGAJAMENT 40%MS REALIZATE 01.01-31.07.2018:</t>
  </si>
  <si>
    <t>TOTAL CREDITE ANGAJAMENT DCI COST VOLUM REALIZATE 01.01-31.07.2018:</t>
  </si>
  <si>
    <t>SITUAŢIA CREDITELOR DE ANGAJAMENT REALIZATE IN PERIOADA 01.01-31.08.2018, CA URMARE A VALIDARII CONSUMULUI DE MEDICAMENTE CU/FĂRĂ CONTRIBUŢIE PERSONALĂ ÎNREGISTRAT DE FARMACII IN LUNA AUGUST 2018, IN LIMITA CREDITELOR DE ANGAJAMENT APROBATE PENTRU 9 LUNI 2018, CONFORM ADRESEI CNAS NR. RV6545/11.09.2018</t>
  </si>
  <si>
    <t>TOTAL CREDITE ANGAJAMENT ACTIVITATE CURENTA REALIZATE 01.01-31.08.2018:</t>
  </si>
  <si>
    <t>TOTAL CREDITE ANGAJAMENT 40%MS REALIZATE 01.01-31.08.2018:</t>
  </si>
  <si>
    <t>TOTAL CREDITE ANGAJAMENT DCI COST VOLUM REALIZATE 01.01-31.08.2018:</t>
  </si>
  <si>
    <t>SITUAŢIA CREDITELOR DE ANGAJAMENT REALIZATE IN PERIOADA 01.01-30.09.2018, CA URMARE A VALIDARII CONSUMULUI DE MEDICAMENTE CU/FĂRĂ CONTRIBUŢIE PERSONALĂ ÎNREGISTRAT DE FARMACII IN LUNA SEPTEMBRIE 2018, IN LIMITA CREDITELOR DE ANGAJAMENT APROBATE PENTRU 9 LUNI 2018, CONFORM ADRESEI CNAS NR. RV6879/28.09.2018</t>
  </si>
  <si>
    <t>TOTAL CREDITE ANGAJAMENT ACTIVITATE CURENTA REALIZATE 01.01-30.09.2018:</t>
  </si>
  <si>
    <t>TOTAL CREDITE ANGAJAMENT 40%MS REALIZATE 01.01-30.09.2018:</t>
  </si>
  <si>
    <t>TOTAL CREDITE ANGAJAMENT DCI COST VOLUM REALIZATE 01.01-30.09.2018:</t>
  </si>
  <si>
    <t>SITUAŢIA CREDITELOR DE ANGAJAMENT REALIZATE IN PERIOADA 01.01-31.10.2018, CA URMARE A VALIDARII CONSUMULUI DE MEDICAMENTE CU/FĂRĂ CONTRIBUŢIE PERSONALĂ ÎNREGISTRAT DE FARMACII IN LUNA OCTOMBRIE 2018, IN LIMITA CREDITELOR DE ANGAJAMENT APROBATE PENTRU ANUL 2018, CONFORM ADRESEI CNAS NR. RV7892/13.11.2018</t>
  </si>
  <si>
    <t>TOTAL CREDITE ANGAJAMENT ACTIVITATE CURENTA REALIZATE 01.01-31.10.2018:</t>
  </si>
  <si>
    <t>TOTAL CREDITE ANGAJAMENT 40%MS REALIZATE 01.01-31.10.2018:</t>
  </si>
  <si>
    <t>TOTAL CREDITE ANGAJAMENT DCI COST VOLUM REALIZATE 01.01-31.10.2018:</t>
  </si>
  <si>
    <t>SITUAŢIA CREDITELOR DE ANGAJAMENT REALIZATE IN PERIOADA 01.01-30.11.2018, CA URMARE A VALIDARII CONSUMULUI DE MEDICAMENTE CU/FĂRĂ CONTRIBUŢIE PERSONALĂ ÎNREGISTRAT DE FARMACII IN LUNA NOIEMBRIE 2018, IN LIMITA CREDITELOR DE ANGAJAMENT APROBATE PENTRU ANUL 2018, CONFORM ADRESEI CNAS NR. RV8572/14.12.2018</t>
  </si>
  <si>
    <t>TOTAL CREDITE ANGAJAMENT ACTIVITATE CURENTA REALIZATE 01.01-30.11.2018:</t>
  </si>
  <si>
    <t>TOTAL CREDITE ANGAJAMENT 40%MS REALIZATE 01.01-30.11.2018:</t>
  </si>
  <si>
    <t>TOTAL CREDITE ANGAJAMENT DCI COST VOLUM REALIZATE 01.01-30.11.2018:</t>
  </si>
  <si>
    <t>SITUAŢIA CREDITELOR DE ANGAJAMENT REALIZATE IN PERIOADA 01.01-31.12.2018, CA URMARE A VALIDARII CONSUMULUI DE MEDICAMENTE CU/FĂRĂ CONTRIBUŢIE PERSONALĂ ÎNREGISTRAT DE FARMACII IN LUNA DECEMBRIE 2018, IN LIMITA CREDITELOR DE ANGAJAMENT APROBATE PENTRU ANUL 2018, CONFORM ADRESEI CNAS NR. RV706/19.12.2018</t>
  </si>
  <si>
    <t>TOTAL 2018</t>
  </si>
  <si>
    <t>TOTAL CREDITE ANGAJAMENT ACTIVITATE CURENTA REALIZATE 01.01-31.12.2018:</t>
  </si>
  <si>
    <t>ECONOMII INREGISTRATE LA DATA DE 31.12.2018:</t>
  </si>
  <si>
    <t>TOTAL CREDITE ANGAJAMENT 40%MS REALIZATE 01.01-31.12.2018:</t>
  </si>
  <si>
    <t>TOTAL CREDITE ANGAJAMENT DCI COST VOLUM REALIZATE 01.01-31.12.2018: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</si>
</sst>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#,##0.00"/>
  </numFmts>
  <fonts count="1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MS Sans Serif"/>
      <family val="0"/>
    </font>
    <font>
      <sz val="8"/>
      <name val="Arial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i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3" xfId="15" applyNumberFormat="1" applyFont="1" applyBorder="1" applyAlignment="1">
      <alignment horizontal="left" vertical="top" wrapText="1"/>
      <protection/>
    </xf>
    <xf numFmtId="0" fontId="3" fillId="0" borderId="3" xfId="15" applyNumberFormat="1" applyFont="1" applyBorder="1" applyAlignment="1">
      <alignment vertical="top" wrapText="1"/>
      <protection/>
    </xf>
    <xf numFmtId="0" fontId="1" fillId="0" borderId="3" xfId="15" applyFont="1" applyBorder="1" applyAlignment="1">
      <alignment vertical="top"/>
      <protection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4" fontId="2" fillId="0" borderId="3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2" fillId="0" borderId="0" xfId="0" applyNumberFormat="1" applyFont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/>
    </xf>
    <xf numFmtId="0" fontId="3" fillId="0" borderId="3" xfId="16" applyFont="1" applyFill="1" applyBorder="1" applyAlignment="1">
      <alignment vertical="top"/>
      <protection/>
    </xf>
    <xf numFmtId="4" fontId="1" fillId="2" borderId="3" xfId="0" applyNumberFormat="1" applyFont="1" applyFill="1" applyBorder="1" applyAlignment="1">
      <alignment vertical="top"/>
    </xf>
    <xf numFmtId="4" fontId="3" fillId="2" borderId="3" xfId="0" applyNumberFormat="1" applyFont="1" applyFill="1" applyBorder="1" applyAlignment="1">
      <alignment vertical="top"/>
    </xf>
    <xf numFmtId="4" fontId="3" fillId="2" borderId="3" xfId="0" applyNumberFormat="1" applyFont="1" applyFill="1" applyBorder="1" applyAlignment="1">
      <alignment vertical="top"/>
    </xf>
    <xf numFmtId="4" fontId="3" fillId="2" borderId="5" xfId="0" applyNumberFormat="1" applyFont="1" applyFill="1" applyBorder="1" applyAlignment="1">
      <alignment vertical="top"/>
    </xf>
    <xf numFmtId="180" fontId="6" fillId="0" borderId="3" xfId="0" applyNumberFormat="1" applyFont="1" applyBorder="1" applyAlignment="1">
      <alignment vertical="top"/>
    </xf>
    <xf numFmtId="180" fontId="3" fillId="2" borderId="3" xfId="0" applyNumberFormat="1" applyFont="1" applyFill="1" applyBorder="1" applyAlignment="1">
      <alignment vertical="top"/>
    </xf>
    <xf numFmtId="0" fontId="3" fillId="0" borderId="3" xfId="16" applyFont="1" applyFill="1" applyBorder="1" applyAlignment="1">
      <alignment horizontal="left" vertical="top"/>
      <protection/>
    </xf>
    <xf numFmtId="0" fontId="3" fillId="0" borderId="3" xfId="16" applyFont="1" applyFill="1" applyBorder="1" applyAlignment="1">
      <alignment vertical="top"/>
      <protection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7" fillId="0" borderId="3" xfId="17" applyFont="1" applyBorder="1" applyAlignment="1">
      <alignment vertical="top"/>
      <protection/>
    </xf>
    <xf numFmtId="0" fontId="3" fillId="0" borderId="4" xfId="15" applyFont="1" applyBorder="1" applyAlignment="1">
      <alignment vertical="top"/>
      <protection/>
    </xf>
    <xf numFmtId="0" fontId="3" fillId="0" borderId="3" xfId="15" applyFont="1" applyBorder="1" applyAlignment="1">
      <alignment vertical="top"/>
      <protection/>
    </xf>
    <xf numFmtId="0" fontId="3" fillId="0" borderId="3" xfId="15" applyFont="1" applyBorder="1" applyAlignment="1">
      <alignment vertical="top" shrinkToFit="1"/>
      <protection/>
    </xf>
    <xf numFmtId="0" fontId="3" fillId="0" borderId="3" xfId="15" applyNumberFormat="1" applyFont="1" applyBorder="1" applyAlignment="1">
      <alignment vertical="top" shrinkToFit="1"/>
      <protection/>
    </xf>
    <xf numFmtId="0" fontId="3" fillId="0" borderId="7" xfId="15" applyFont="1" applyBorder="1" applyAlignment="1">
      <alignment vertical="top"/>
      <protection/>
    </xf>
    <xf numFmtId="0" fontId="1" fillId="0" borderId="8" xfId="15" applyFont="1" applyBorder="1" applyAlignment="1">
      <alignment vertical="top" shrinkToFit="1"/>
      <protection/>
    </xf>
    <xf numFmtId="4" fontId="6" fillId="0" borderId="8" xfId="0" applyNumberFormat="1" applyFont="1" applyBorder="1" applyAlignment="1">
      <alignment vertical="top"/>
    </xf>
    <xf numFmtId="4" fontId="1" fillId="2" borderId="8" xfId="0" applyNumberFormat="1" applyFont="1" applyFill="1" applyBorder="1" applyAlignment="1">
      <alignment vertical="top"/>
    </xf>
    <xf numFmtId="4" fontId="3" fillId="2" borderId="8" xfId="0" applyNumberFormat="1" applyFont="1" applyFill="1" applyBorder="1" applyAlignment="1">
      <alignment vertical="top"/>
    </xf>
    <xf numFmtId="4" fontId="3" fillId="2" borderId="9" xfId="0" applyNumberFormat="1" applyFont="1" applyFill="1" applyBorder="1" applyAlignment="1">
      <alignment vertical="top"/>
    </xf>
    <xf numFmtId="4" fontId="3" fillId="2" borderId="10" xfId="0" applyNumberFormat="1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4" fillId="2" borderId="12" xfId="0" applyFont="1" applyFill="1" applyBorder="1" applyAlignment="1">
      <alignment horizontal="center" vertical="top"/>
    </xf>
    <xf numFmtId="4" fontId="1" fillId="2" borderId="12" xfId="0" applyNumberFormat="1" applyFont="1" applyFill="1" applyBorder="1" applyAlignment="1">
      <alignment vertical="top"/>
    </xf>
    <xf numFmtId="4" fontId="1" fillId="2" borderId="13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/>
    </xf>
    <xf numFmtId="0" fontId="3" fillId="0" borderId="3" xfId="16" applyFont="1" applyFill="1" applyBorder="1" applyAlignment="1">
      <alignment/>
      <protection/>
    </xf>
    <xf numFmtId="4" fontId="6" fillId="0" borderId="3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 vertical="top"/>
    </xf>
    <xf numFmtId="4" fontId="2" fillId="0" borderId="3" xfId="0" applyNumberFormat="1" applyFont="1" applyFill="1" applyBorder="1" applyAlignment="1">
      <alignment vertical="top"/>
    </xf>
    <xf numFmtId="4" fontId="2" fillId="0" borderId="15" xfId="0" applyNumberFormat="1" applyFont="1" applyFill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3" fillId="0" borderId="3" xfId="16" applyFont="1" applyFill="1" applyBorder="1" applyAlignment="1">
      <alignment horizontal="left" vertical="center"/>
      <protection/>
    </xf>
    <xf numFmtId="0" fontId="3" fillId="0" borderId="3" xfId="16" applyFont="1" applyFill="1" applyBorder="1" applyAlignment="1">
      <alignment/>
      <protection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7" fillId="0" borderId="3" xfId="17" applyFont="1" applyBorder="1">
      <alignment/>
      <protection/>
    </xf>
    <xf numFmtId="0" fontId="3" fillId="0" borderId="4" xfId="15" applyFont="1" applyBorder="1">
      <alignment/>
      <protection/>
    </xf>
    <xf numFmtId="0" fontId="3" fillId="0" borderId="3" xfId="15" applyFont="1" applyBorder="1">
      <alignment/>
      <protection/>
    </xf>
    <xf numFmtId="0" fontId="3" fillId="0" borderId="3" xfId="15" applyFont="1" applyBorder="1" applyAlignment="1">
      <alignment shrinkToFit="1"/>
      <protection/>
    </xf>
    <xf numFmtId="4" fontId="6" fillId="0" borderId="3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4" fontId="10" fillId="0" borderId="0" xfId="0" applyNumberFormat="1" applyFont="1" applyAlignment="1">
      <alignment vertical="top"/>
    </xf>
    <xf numFmtId="0" fontId="3" fillId="0" borderId="16" xfId="15" applyFont="1" applyBorder="1" applyAlignment="1">
      <alignment vertical="top"/>
      <protection/>
    </xf>
    <xf numFmtId="0" fontId="3" fillId="0" borderId="9" xfId="15" applyNumberFormat="1" applyFont="1" applyBorder="1" applyAlignment="1">
      <alignment vertical="top" wrapText="1"/>
      <protection/>
    </xf>
    <xf numFmtId="4" fontId="6" fillId="0" borderId="9" xfId="0" applyNumberFormat="1" applyFont="1" applyFill="1" applyBorder="1" applyAlignment="1">
      <alignment vertical="top"/>
    </xf>
    <xf numFmtId="4" fontId="2" fillId="0" borderId="9" xfId="0" applyNumberFormat="1" applyFont="1" applyBorder="1" applyAlignment="1">
      <alignment vertical="top"/>
    </xf>
    <xf numFmtId="4" fontId="1" fillId="2" borderId="9" xfId="0" applyNumberFormat="1" applyFont="1" applyFill="1" applyBorder="1" applyAlignment="1">
      <alignment vertical="top"/>
    </xf>
    <xf numFmtId="4" fontId="6" fillId="0" borderId="9" xfId="0" applyNumberFormat="1" applyFont="1" applyFill="1" applyBorder="1" applyAlignment="1">
      <alignment vertical="top"/>
    </xf>
    <xf numFmtId="4" fontId="2" fillId="0" borderId="9" xfId="0" applyNumberFormat="1" applyFont="1" applyFill="1" applyBorder="1" applyAlignment="1">
      <alignment vertical="top"/>
    </xf>
    <xf numFmtId="4" fontId="1" fillId="2" borderId="9" xfId="0" applyNumberFormat="1" applyFont="1" applyFill="1" applyBorder="1" applyAlignment="1">
      <alignment vertical="top"/>
    </xf>
    <xf numFmtId="4" fontId="2" fillId="0" borderId="17" xfId="0" applyNumberFormat="1" applyFont="1" applyFill="1" applyBorder="1" applyAlignment="1">
      <alignment vertical="top"/>
    </xf>
    <xf numFmtId="4" fontId="1" fillId="2" borderId="16" xfId="0" applyNumberFormat="1" applyFont="1" applyFill="1" applyBorder="1" applyAlignment="1">
      <alignment vertical="top"/>
    </xf>
    <xf numFmtId="4" fontId="1" fillId="2" borderId="10" xfId="0" applyNumberFormat="1" applyFont="1" applyFill="1" applyBorder="1" applyAlignment="1">
      <alignment vertical="top"/>
    </xf>
    <xf numFmtId="0" fontId="2" fillId="0" borderId="11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vertical="top"/>
    </xf>
    <xf numFmtId="4" fontId="1" fillId="0" borderId="18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4" fontId="1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3" fillId="2" borderId="19" xfId="0" applyFont="1" applyFill="1" applyBorder="1" applyAlignment="1">
      <alignment vertical="top"/>
    </xf>
    <xf numFmtId="0" fontId="6" fillId="2" borderId="20" xfId="0" applyFont="1" applyFill="1" applyBorder="1" applyAlignment="1">
      <alignment vertical="top"/>
    </xf>
    <xf numFmtId="4" fontId="3" fillId="2" borderId="21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4" fontId="6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/>
    </xf>
    <xf numFmtId="0" fontId="13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4" fillId="0" borderId="2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vertical="top"/>
    </xf>
    <xf numFmtId="0" fontId="15" fillId="0" borderId="4" xfId="15" applyFont="1" applyBorder="1">
      <alignment/>
      <protection/>
    </xf>
    <xf numFmtId="0" fontId="16" fillId="0" borderId="3" xfId="15" applyFont="1" applyBorder="1" applyAlignment="1">
      <alignment vertical="top"/>
      <protection/>
    </xf>
    <xf numFmtId="4" fontId="17" fillId="0" borderId="3" xfId="0" applyNumberFormat="1" applyFont="1" applyFill="1" applyBorder="1" applyAlignment="1">
      <alignment/>
    </xf>
    <xf numFmtId="4" fontId="18" fillId="0" borderId="3" xfId="0" applyNumberFormat="1" applyFont="1" applyBorder="1" applyAlignment="1">
      <alignment vertical="top"/>
    </xf>
    <xf numFmtId="4" fontId="16" fillId="2" borderId="3" xfId="0" applyNumberFormat="1" applyFont="1" applyFill="1" applyBorder="1" applyAlignment="1">
      <alignment vertical="top"/>
    </xf>
    <xf numFmtId="4" fontId="17" fillId="0" borderId="3" xfId="0" applyNumberFormat="1" applyFont="1" applyFill="1" applyBorder="1" applyAlignment="1">
      <alignment vertical="top"/>
    </xf>
    <xf numFmtId="4" fontId="18" fillId="0" borderId="3" xfId="0" applyNumberFormat="1" applyFont="1" applyFill="1" applyBorder="1" applyAlignment="1">
      <alignment vertical="top"/>
    </xf>
    <xf numFmtId="4" fontId="18" fillId="0" borderId="15" xfId="0" applyNumberFormat="1" applyFont="1" applyFill="1" applyBorder="1" applyAlignment="1">
      <alignment vertical="top"/>
    </xf>
    <xf numFmtId="4" fontId="16" fillId="2" borderId="4" xfId="0" applyNumberFormat="1" applyFont="1" applyFill="1" applyBorder="1" applyAlignment="1">
      <alignment vertical="top"/>
    </xf>
    <xf numFmtId="4" fontId="16" fillId="2" borderId="5" xfId="0" applyNumberFormat="1" applyFont="1" applyFill="1" applyBorder="1" applyAlignment="1">
      <alignment vertical="top"/>
    </xf>
    <xf numFmtId="4" fontId="18" fillId="0" borderId="0" xfId="0" applyNumberFormat="1" applyFont="1" applyFill="1" applyBorder="1" applyAlignment="1">
      <alignment vertical="top"/>
    </xf>
    <xf numFmtId="0" fontId="18" fillId="0" borderId="0" xfId="0" applyFont="1" applyAlignment="1">
      <alignment vertical="top"/>
    </xf>
    <xf numFmtId="4" fontId="18" fillId="0" borderId="0" xfId="0" applyNumberFormat="1" applyFont="1" applyAlignment="1">
      <alignment vertical="top"/>
    </xf>
    <xf numFmtId="0" fontId="15" fillId="0" borderId="4" xfId="0" applyFont="1" applyBorder="1" applyAlignment="1">
      <alignment/>
    </xf>
    <xf numFmtId="0" fontId="15" fillId="0" borderId="3" xfId="16" applyFont="1" applyFill="1" applyBorder="1" applyAlignment="1">
      <alignment/>
      <protection/>
    </xf>
    <xf numFmtId="4" fontId="17" fillId="0" borderId="3" xfId="0" applyNumberFormat="1" applyFont="1" applyBorder="1" applyAlignment="1">
      <alignment vertical="top"/>
    </xf>
    <xf numFmtId="0" fontId="15" fillId="0" borderId="3" xfId="15" applyFont="1" applyBorder="1">
      <alignment/>
      <protection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5" fillId="0" borderId="3" xfId="15" applyNumberFormat="1" applyFont="1" applyBorder="1" applyAlignment="1">
      <alignment horizontal="left" vertical="top" wrapText="1"/>
      <protection/>
    </xf>
  </cellXfs>
  <cellStyles count="9">
    <cellStyle name="Normal" xfId="0"/>
    <cellStyle name="Normal_CONTR_2006" xfId="15"/>
    <cellStyle name="Normal_farmacii_PRES2005" xfId="16"/>
    <cellStyle name="Normal_tabel 01.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workbookViewId="0" topLeftCell="A1">
      <selection activeCell="K1" sqref="K1"/>
    </sheetView>
  </sheetViews>
  <sheetFormatPr defaultColWidth="9.140625" defaultRowHeight="12.75"/>
  <cols>
    <col min="1" max="1" width="8.8515625" style="1" customWidth="1"/>
    <col min="2" max="2" width="31.28125" style="1" customWidth="1"/>
    <col min="3" max="3" width="13.7109375" style="1" customWidth="1"/>
    <col min="4" max="4" width="13.57421875" style="1" customWidth="1"/>
    <col min="5" max="5" width="14.28125" style="8" customWidth="1"/>
    <col min="6" max="6" width="14.00390625" style="1" customWidth="1"/>
    <col min="7" max="8" width="14.140625" style="1" customWidth="1"/>
    <col min="9" max="9" width="14.8515625" style="1" customWidth="1"/>
    <col min="10" max="11" width="18.421875" style="1" customWidth="1"/>
    <col min="12" max="16384" width="9.140625" style="1" customWidth="1"/>
  </cols>
  <sheetData>
    <row r="1" spans="1:11" ht="12.75">
      <c r="A1" s="8" t="s">
        <v>0</v>
      </c>
      <c r="K1" s="9"/>
    </row>
    <row r="2" ht="12.75">
      <c r="A2" s="8"/>
    </row>
    <row r="3" spans="1:11" ht="46.5" customHeight="1">
      <c r="A3" s="150" t="s">
        <v>162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8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02">
      <c r="A5" s="2" t="s">
        <v>1</v>
      </c>
      <c r="B5" s="3" t="s">
        <v>2</v>
      </c>
      <c r="C5" s="3" t="s">
        <v>163</v>
      </c>
      <c r="D5" s="3" t="s">
        <v>164</v>
      </c>
      <c r="E5" s="19" t="s">
        <v>165</v>
      </c>
      <c r="F5" s="3" t="s">
        <v>166</v>
      </c>
      <c r="G5" s="3" t="s">
        <v>167</v>
      </c>
      <c r="H5" s="19" t="s">
        <v>168</v>
      </c>
      <c r="I5" s="3" t="s">
        <v>169</v>
      </c>
      <c r="J5" s="20" t="s">
        <v>170</v>
      </c>
      <c r="K5" s="21" t="s">
        <v>171</v>
      </c>
    </row>
    <row r="6" spans="1:11" ht="14.25" customHeight="1">
      <c r="A6" s="11">
        <v>0</v>
      </c>
      <c r="B6" s="12">
        <v>1</v>
      </c>
      <c r="C6" s="12">
        <v>2</v>
      </c>
      <c r="D6" s="12">
        <v>3</v>
      </c>
      <c r="E6" s="22">
        <v>4</v>
      </c>
      <c r="F6" s="12">
        <v>5</v>
      </c>
      <c r="G6" s="12">
        <v>6</v>
      </c>
      <c r="H6" s="22">
        <v>7</v>
      </c>
      <c r="I6" s="12">
        <v>8</v>
      </c>
      <c r="J6" s="13" t="s">
        <v>172</v>
      </c>
      <c r="K6" s="14" t="s">
        <v>173</v>
      </c>
    </row>
    <row r="7" spans="1:14" ht="12.75">
      <c r="A7" s="23" t="s">
        <v>3</v>
      </c>
      <c r="B7" s="24" t="s">
        <v>4</v>
      </c>
      <c r="C7" s="16">
        <v>5414.68</v>
      </c>
      <c r="D7" s="16">
        <v>9836.74</v>
      </c>
      <c r="E7" s="25">
        <v>837.19</v>
      </c>
      <c r="F7" s="16">
        <v>1178.04</v>
      </c>
      <c r="G7" s="16">
        <v>5559.679999999999</v>
      </c>
      <c r="H7" s="26">
        <v>0</v>
      </c>
      <c r="I7" s="16">
        <v>0</v>
      </c>
      <c r="J7" s="27">
        <f>ROUND(C7+D7+F7+G7+I7,2)</f>
        <v>21989.14</v>
      </c>
      <c r="K7" s="28">
        <f>ROUND(J7+H7+E7,2)</f>
        <v>22826.33</v>
      </c>
      <c r="L7" s="17"/>
      <c r="M7" s="17"/>
      <c r="N7" s="17"/>
    </row>
    <row r="8" spans="1:14" ht="12.75">
      <c r="A8" s="23" t="s">
        <v>5</v>
      </c>
      <c r="B8" s="24" t="s">
        <v>6</v>
      </c>
      <c r="C8" s="16">
        <v>2019.61</v>
      </c>
      <c r="D8" s="16">
        <v>4146.33</v>
      </c>
      <c r="E8" s="25">
        <v>436.93</v>
      </c>
      <c r="F8" s="16">
        <v>440.13</v>
      </c>
      <c r="G8" s="16">
        <v>1474.28</v>
      </c>
      <c r="H8" s="26">
        <v>0</v>
      </c>
      <c r="I8" s="16">
        <v>0</v>
      </c>
      <c r="J8" s="27">
        <f aca="true" t="shared" si="0" ref="J8:J71">ROUND(C8+D8+F8+G8+I8,2)</f>
        <v>8080.35</v>
      </c>
      <c r="K8" s="28">
        <f aca="true" t="shared" si="1" ref="K8:K71">ROUND(J8+H8+E8,2)</f>
        <v>8517.28</v>
      </c>
      <c r="L8" s="17"/>
      <c r="M8" s="17"/>
      <c r="N8" s="17"/>
    </row>
    <row r="9" spans="1:14" ht="12.75">
      <c r="A9" s="23" t="s">
        <v>7</v>
      </c>
      <c r="B9" s="24" t="s">
        <v>8</v>
      </c>
      <c r="C9" s="16">
        <v>10435.45</v>
      </c>
      <c r="D9" s="16">
        <v>10246.92</v>
      </c>
      <c r="E9" s="25">
        <v>1248.51</v>
      </c>
      <c r="F9" s="16">
        <v>1442.06</v>
      </c>
      <c r="G9" s="16">
        <v>6307.22</v>
      </c>
      <c r="H9" s="26">
        <v>0</v>
      </c>
      <c r="I9" s="16">
        <v>0</v>
      </c>
      <c r="J9" s="27">
        <f t="shared" si="0"/>
        <v>28431.65</v>
      </c>
      <c r="K9" s="28">
        <f t="shared" si="1"/>
        <v>29680.16</v>
      </c>
      <c r="L9" s="17"/>
      <c r="M9" s="17"/>
      <c r="N9" s="17"/>
    </row>
    <row r="10" spans="1:14" ht="12.75">
      <c r="A10" s="23" t="s">
        <v>9</v>
      </c>
      <c r="B10" s="24" t="s">
        <v>10</v>
      </c>
      <c r="C10" s="16">
        <v>7527.56</v>
      </c>
      <c r="D10" s="16">
        <v>10021.21</v>
      </c>
      <c r="E10" s="25">
        <v>779.69</v>
      </c>
      <c r="F10" s="16">
        <v>1270.16</v>
      </c>
      <c r="G10" s="16">
        <v>11358.11</v>
      </c>
      <c r="H10" s="26">
        <v>0</v>
      </c>
      <c r="I10" s="16">
        <v>0</v>
      </c>
      <c r="J10" s="27">
        <f t="shared" si="0"/>
        <v>30177.04</v>
      </c>
      <c r="K10" s="28">
        <f t="shared" si="1"/>
        <v>30956.73</v>
      </c>
      <c r="L10" s="17"/>
      <c r="M10" s="17"/>
      <c r="N10" s="17"/>
    </row>
    <row r="11" spans="1:14" ht="12.75">
      <c r="A11" s="23" t="s">
        <v>11</v>
      </c>
      <c r="B11" s="24" t="s">
        <v>12</v>
      </c>
      <c r="C11" s="16">
        <v>133000.08</v>
      </c>
      <c r="D11" s="16">
        <v>186876.21</v>
      </c>
      <c r="E11" s="25">
        <v>12915.130000000001</v>
      </c>
      <c r="F11" s="16">
        <v>22990.109999999997</v>
      </c>
      <c r="G11" s="16">
        <v>106185.65</v>
      </c>
      <c r="H11" s="26">
        <v>0</v>
      </c>
      <c r="I11" s="15">
        <v>12296</v>
      </c>
      <c r="J11" s="27">
        <f t="shared" si="0"/>
        <v>461348.05</v>
      </c>
      <c r="K11" s="28">
        <f t="shared" si="1"/>
        <v>474263.18</v>
      </c>
      <c r="L11" s="17"/>
      <c r="M11" s="17"/>
      <c r="N11" s="17"/>
    </row>
    <row r="12" spans="1:14" ht="12.75">
      <c r="A12" s="23" t="s">
        <v>13</v>
      </c>
      <c r="B12" s="24" t="s">
        <v>14</v>
      </c>
      <c r="C12" s="16">
        <v>2002.99</v>
      </c>
      <c r="D12" s="16">
        <v>4457.61</v>
      </c>
      <c r="E12" s="25">
        <v>133.58</v>
      </c>
      <c r="F12" s="16">
        <v>406.59</v>
      </c>
      <c r="G12" s="16">
        <v>3006.9300000000003</v>
      </c>
      <c r="H12" s="26">
        <v>0</v>
      </c>
      <c r="I12" s="15">
        <v>1366.22</v>
      </c>
      <c r="J12" s="27">
        <f t="shared" si="0"/>
        <v>11240.34</v>
      </c>
      <c r="K12" s="28">
        <f t="shared" si="1"/>
        <v>11373.92</v>
      </c>
      <c r="L12" s="17"/>
      <c r="M12" s="17"/>
      <c r="N12" s="17"/>
    </row>
    <row r="13" spans="1:14" ht="12.75">
      <c r="A13" s="23" t="s">
        <v>15</v>
      </c>
      <c r="B13" s="24" t="s">
        <v>16</v>
      </c>
      <c r="C13" s="16">
        <v>11118</v>
      </c>
      <c r="D13" s="16">
        <v>8636.900000000001</v>
      </c>
      <c r="E13" s="25">
        <v>326.38</v>
      </c>
      <c r="F13" s="16">
        <v>1020.94</v>
      </c>
      <c r="G13" s="16">
        <v>7151.2</v>
      </c>
      <c r="H13" s="26">
        <v>326.78</v>
      </c>
      <c r="I13" s="16">
        <v>0</v>
      </c>
      <c r="J13" s="27">
        <f t="shared" si="0"/>
        <v>27927.04</v>
      </c>
      <c r="K13" s="28">
        <f t="shared" si="1"/>
        <v>28580.2</v>
      </c>
      <c r="L13" s="17"/>
      <c r="M13" s="17"/>
      <c r="N13" s="17"/>
    </row>
    <row r="14" spans="1:14" ht="12.75">
      <c r="A14" s="23" t="s">
        <v>17</v>
      </c>
      <c r="B14" s="24" t="s">
        <v>18</v>
      </c>
      <c r="C14" s="16">
        <v>10232.71</v>
      </c>
      <c r="D14" s="16">
        <v>11598.949999999999</v>
      </c>
      <c r="E14" s="25">
        <v>397.79</v>
      </c>
      <c r="F14" s="16">
        <v>1105.73</v>
      </c>
      <c r="G14" s="16">
        <v>6059.9400000000005</v>
      </c>
      <c r="H14" s="26">
        <v>350.12</v>
      </c>
      <c r="I14" s="16">
        <v>0</v>
      </c>
      <c r="J14" s="27">
        <f t="shared" si="0"/>
        <v>28997.33</v>
      </c>
      <c r="K14" s="28">
        <f t="shared" si="1"/>
        <v>29745.24</v>
      </c>
      <c r="L14" s="17"/>
      <c r="M14" s="17"/>
      <c r="N14" s="17"/>
    </row>
    <row r="15" spans="1:14" ht="12.75">
      <c r="A15" s="23" t="s">
        <v>19</v>
      </c>
      <c r="B15" s="24" t="s">
        <v>20</v>
      </c>
      <c r="C15" s="16">
        <v>9384.98</v>
      </c>
      <c r="D15" s="16">
        <v>10051.109999999999</v>
      </c>
      <c r="E15" s="25">
        <v>515.11</v>
      </c>
      <c r="F15" s="16">
        <v>985.81</v>
      </c>
      <c r="G15" s="16">
        <v>31825.15</v>
      </c>
      <c r="H15" s="26">
        <v>0</v>
      </c>
      <c r="I15" s="16">
        <v>0</v>
      </c>
      <c r="J15" s="27">
        <f t="shared" si="0"/>
        <v>52247.05</v>
      </c>
      <c r="K15" s="28">
        <f t="shared" si="1"/>
        <v>52762.16</v>
      </c>
      <c r="L15" s="17"/>
      <c r="M15" s="17"/>
      <c r="N15" s="17"/>
    </row>
    <row r="16" spans="1:14" ht="12.75">
      <c r="A16" s="23" t="s">
        <v>21</v>
      </c>
      <c r="B16" s="24" t="s">
        <v>22</v>
      </c>
      <c r="C16" s="16">
        <v>13707.36</v>
      </c>
      <c r="D16" s="16">
        <v>14515.859999999999</v>
      </c>
      <c r="E16" s="25">
        <v>984.68</v>
      </c>
      <c r="F16" s="16">
        <v>1577.88</v>
      </c>
      <c r="G16" s="16">
        <v>6606.31</v>
      </c>
      <c r="H16" s="26">
        <v>0</v>
      </c>
      <c r="I16" s="16">
        <v>0</v>
      </c>
      <c r="J16" s="27">
        <f t="shared" si="0"/>
        <v>36407.41</v>
      </c>
      <c r="K16" s="28">
        <f t="shared" si="1"/>
        <v>37392.09</v>
      </c>
      <c r="L16" s="17"/>
      <c r="M16" s="17"/>
      <c r="N16" s="17"/>
    </row>
    <row r="17" spans="1:14" ht="12.75">
      <c r="A17" s="23" t="s">
        <v>23</v>
      </c>
      <c r="B17" s="24" t="s">
        <v>24</v>
      </c>
      <c r="C17" s="16">
        <v>22230.800000000003</v>
      </c>
      <c r="D17" s="16">
        <v>30418.809999999998</v>
      </c>
      <c r="E17" s="25">
        <v>2460.61</v>
      </c>
      <c r="F17" s="16">
        <v>3564.67</v>
      </c>
      <c r="G17" s="16">
        <v>118531.31999999998</v>
      </c>
      <c r="H17" s="26">
        <v>0</v>
      </c>
      <c r="I17" s="15">
        <v>106915.41</v>
      </c>
      <c r="J17" s="27">
        <f t="shared" si="0"/>
        <v>281661.01</v>
      </c>
      <c r="K17" s="28">
        <f t="shared" si="1"/>
        <v>284121.62</v>
      </c>
      <c r="L17" s="17"/>
      <c r="M17" s="17"/>
      <c r="N17" s="17"/>
    </row>
    <row r="18" spans="1:14" ht="12.75">
      <c r="A18" s="23" t="s">
        <v>25</v>
      </c>
      <c r="B18" s="24" t="s">
        <v>26</v>
      </c>
      <c r="C18" s="16">
        <v>11001.17</v>
      </c>
      <c r="D18" s="16">
        <v>11843.149999999998</v>
      </c>
      <c r="E18" s="25">
        <v>1041.38</v>
      </c>
      <c r="F18" s="16">
        <v>1317.23</v>
      </c>
      <c r="G18" s="16">
        <v>29818.92</v>
      </c>
      <c r="H18" s="26">
        <v>0</v>
      </c>
      <c r="I18" s="16">
        <v>0</v>
      </c>
      <c r="J18" s="27">
        <f t="shared" si="0"/>
        <v>53980.47</v>
      </c>
      <c r="K18" s="28">
        <f t="shared" si="1"/>
        <v>55021.85</v>
      </c>
      <c r="L18" s="17"/>
      <c r="M18" s="17"/>
      <c r="N18" s="17"/>
    </row>
    <row r="19" spans="1:14" ht="12.75">
      <c r="A19" s="23" t="s">
        <v>27</v>
      </c>
      <c r="B19" s="24" t="s">
        <v>28</v>
      </c>
      <c r="C19" s="16">
        <v>4333.24</v>
      </c>
      <c r="D19" s="16">
        <v>9304.81</v>
      </c>
      <c r="E19" s="25">
        <v>453.12</v>
      </c>
      <c r="F19" s="16">
        <v>682.89</v>
      </c>
      <c r="G19" s="16">
        <v>8307.860000000002</v>
      </c>
      <c r="H19" s="26">
        <v>326.78</v>
      </c>
      <c r="I19" s="15">
        <v>18933.66</v>
      </c>
      <c r="J19" s="27">
        <f t="shared" si="0"/>
        <v>41562.46</v>
      </c>
      <c r="K19" s="28">
        <f t="shared" si="1"/>
        <v>42342.36</v>
      </c>
      <c r="L19" s="17"/>
      <c r="M19" s="17"/>
      <c r="N19" s="17"/>
    </row>
    <row r="20" spans="1:14" ht="12.75">
      <c r="A20" s="23" t="s">
        <v>29</v>
      </c>
      <c r="B20" s="24" t="s">
        <v>30</v>
      </c>
      <c r="C20" s="16">
        <v>30067.76</v>
      </c>
      <c r="D20" s="16">
        <v>41823.37</v>
      </c>
      <c r="E20" s="25">
        <v>5182.68</v>
      </c>
      <c r="F20" s="16">
        <v>5990.349999999999</v>
      </c>
      <c r="G20" s="16">
        <v>17057.21</v>
      </c>
      <c r="H20" s="26">
        <v>326.78</v>
      </c>
      <c r="I20" s="16">
        <v>0</v>
      </c>
      <c r="J20" s="27">
        <f t="shared" si="0"/>
        <v>94938.69</v>
      </c>
      <c r="K20" s="28">
        <f t="shared" si="1"/>
        <v>100448.15</v>
      </c>
      <c r="L20" s="17"/>
      <c r="M20" s="17"/>
      <c r="N20" s="17"/>
    </row>
    <row r="21" spans="1:14" ht="12.75">
      <c r="A21" s="23" t="s">
        <v>31</v>
      </c>
      <c r="B21" s="24" t="s">
        <v>32</v>
      </c>
      <c r="C21" s="29">
        <v>13543.65</v>
      </c>
      <c r="D21" s="29">
        <v>22036.199999999997</v>
      </c>
      <c r="E21" s="25">
        <v>2442.26</v>
      </c>
      <c r="F21" s="29">
        <v>2520.32</v>
      </c>
      <c r="G21" s="29">
        <v>6773.370000000001</v>
      </c>
      <c r="H21" s="30">
        <v>0</v>
      </c>
      <c r="I21" s="29">
        <v>0</v>
      </c>
      <c r="J21" s="27">
        <f t="shared" si="0"/>
        <v>44873.54</v>
      </c>
      <c r="K21" s="28">
        <f t="shared" si="1"/>
        <v>47315.8</v>
      </c>
      <c r="L21" s="17"/>
      <c r="M21" s="17"/>
      <c r="N21" s="17"/>
    </row>
    <row r="22" spans="1:14" ht="12.75">
      <c r="A22" s="23" t="s">
        <v>33</v>
      </c>
      <c r="B22" s="24" t="s">
        <v>34</v>
      </c>
      <c r="C22" s="29">
        <v>22934.06</v>
      </c>
      <c r="D22" s="29">
        <v>30001.999999999996</v>
      </c>
      <c r="E22" s="25">
        <v>3602.5600000000004</v>
      </c>
      <c r="F22" s="29">
        <v>3799.6099999999997</v>
      </c>
      <c r="G22" s="29">
        <v>11673.9</v>
      </c>
      <c r="H22" s="30">
        <v>0</v>
      </c>
      <c r="I22" s="15">
        <v>0</v>
      </c>
      <c r="J22" s="27">
        <f t="shared" si="0"/>
        <v>68409.57</v>
      </c>
      <c r="K22" s="28">
        <f t="shared" si="1"/>
        <v>72012.13</v>
      </c>
      <c r="L22" s="17"/>
      <c r="M22" s="17"/>
      <c r="N22" s="17"/>
    </row>
    <row r="23" spans="1:14" ht="12.75">
      <c r="A23" s="23" t="s">
        <v>35</v>
      </c>
      <c r="B23" s="24" t="s">
        <v>36</v>
      </c>
      <c r="C23" s="29">
        <v>17844.26</v>
      </c>
      <c r="D23" s="29">
        <v>29142.149999999998</v>
      </c>
      <c r="E23" s="25">
        <v>1335.29</v>
      </c>
      <c r="F23" s="29">
        <v>4231</v>
      </c>
      <c r="G23" s="29">
        <v>29548.030000000002</v>
      </c>
      <c r="H23" s="30">
        <v>350.12</v>
      </c>
      <c r="I23" s="29">
        <v>0</v>
      </c>
      <c r="J23" s="27">
        <f t="shared" si="0"/>
        <v>80765.44</v>
      </c>
      <c r="K23" s="28">
        <f t="shared" si="1"/>
        <v>82450.85</v>
      </c>
      <c r="L23" s="17"/>
      <c r="M23" s="17"/>
      <c r="N23" s="17"/>
    </row>
    <row r="24" spans="1:14" ht="12.75">
      <c r="A24" s="23" t="s">
        <v>37</v>
      </c>
      <c r="B24" s="24" t="s">
        <v>38</v>
      </c>
      <c r="C24" s="29">
        <v>14809.55</v>
      </c>
      <c r="D24" s="29">
        <v>18632.989999999998</v>
      </c>
      <c r="E24" s="25">
        <v>510.83</v>
      </c>
      <c r="F24" s="29">
        <v>2871.82</v>
      </c>
      <c r="G24" s="29">
        <v>13119.310000000001</v>
      </c>
      <c r="H24" s="30">
        <v>0</v>
      </c>
      <c r="I24" s="15">
        <v>0</v>
      </c>
      <c r="J24" s="27">
        <f t="shared" si="0"/>
        <v>49433.67</v>
      </c>
      <c r="K24" s="28">
        <f t="shared" si="1"/>
        <v>49944.5</v>
      </c>
      <c r="L24" s="17"/>
      <c r="M24" s="17"/>
      <c r="N24" s="17"/>
    </row>
    <row r="25" spans="1:14" ht="12.75">
      <c r="A25" s="23" t="s">
        <v>39</v>
      </c>
      <c r="B25" s="31" t="s">
        <v>40</v>
      </c>
      <c r="C25" s="29">
        <v>20874.760000000002</v>
      </c>
      <c r="D25" s="29">
        <v>43260.88</v>
      </c>
      <c r="E25" s="25">
        <v>330.51</v>
      </c>
      <c r="F25" s="29">
        <v>3956.9</v>
      </c>
      <c r="G25" s="29">
        <v>230920.78000000003</v>
      </c>
      <c r="H25" s="30">
        <v>0</v>
      </c>
      <c r="I25" s="15">
        <v>13102.55</v>
      </c>
      <c r="J25" s="27">
        <f t="shared" si="0"/>
        <v>312115.87</v>
      </c>
      <c r="K25" s="28">
        <f t="shared" si="1"/>
        <v>312446.38</v>
      </c>
      <c r="L25" s="17"/>
      <c r="M25" s="17"/>
      <c r="N25" s="17"/>
    </row>
    <row r="26" spans="1:14" ht="12.75">
      <c r="A26" s="23" t="s">
        <v>41</v>
      </c>
      <c r="B26" s="24" t="s">
        <v>42</v>
      </c>
      <c r="C26" s="29">
        <v>72526.28</v>
      </c>
      <c r="D26" s="29">
        <v>98591.67000000001</v>
      </c>
      <c r="E26" s="25">
        <v>3357.8199999999997</v>
      </c>
      <c r="F26" s="29">
        <v>10573.89</v>
      </c>
      <c r="G26" s="29">
        <v>65759.18000000001</v>
      </c>
      <c r="H26" s="30">
        <v>0</v>
      </c>
      <c r="I26" s="29">
        <v>0</v>
      </c>
      <c r="J26" s="27">
        <f t="shared" si="0"/>
        <v>247451.02</v>
      </c>
      <c r="K26" s="28">
        <f t="shared" si="1"/>
        <v>250808.84</v>
      </c>
      <c r="L26" s="17"/>
      <c r="M26" s="17"/>
      <c r="N26" s="17"/>
    </row>
    <row r="27" spans="1:14" ht="12.75">
      <c r="A27" s="23" t="s">
        <v>43</v>
      </c>
      <c r="B27" s="24" t="s">
        <v>44</v>
      </c>
      <c r="C27" s="29">
        <v>237758.63</v>
      </c>
      <c r="D27" s="29">
        <v>371028.67000000004</v>
      </c>
      <c r="E27" s="25">
        <v>21331.6</v>
      </c>
      <c r="F27" s="29">
        <v>39785.31</v>
      </c>
      <c r="G27" s="29">
        <v>261227.64000000004</v>
      </c>
      <c r="H27" s="30">
        <v>980.34</v>
      </c>
      <c r="I27" s="15">
        <v>80504.11</v>
      </c>
      <c r="J27" s="27">
        <f t="shared" si="0"/>
        <v>990304.36</v>
      </c>
      <c r="K27" s="28">
        <f t="shared" si="1"/>
        <v>1012616.3</v>
      </c>
      <c r="L27" s="17"/>
      <c r="M27" s="17"/>
      <c r="N27" s="17"/>
    </row>
    <row r="28" spans="1:14" ht="12.75">
      <c r="A28" s="23" t="s">
        <v>45</v>
      </c>
      <c r="B28" s="32" t="s">
        <v>46</v>
      </c>
      <c r="C28" s="29">
        <v>22641.23</v>
      </c>
      <c r="D28" s="29">
        <v>39082.97</v>
      </c>
      <c r="E28" s="25">
        <v>1526.67</v>
      </c>
      <c r="F28" s="29">
        <v>4013.3</v>
      </c>
      <c r="G28" s="29">
        <v>60593.05000000001</v>
      </c>
      <c r="H28" s="30">
        <v>0</v>
      </c>
      <c r="I28" s="15">
        <v>17360.629999999997</v>
      </c>
      <c r="J28" s="27">
        <f t="shared" si="0"/>
        <v>143691.18</v>
      </c>
      <c r="K28" s="28">
        <f t="shared" si="1"/>
        <v>145217.85</v>
      </c>
      <c r="L28" s="17"/>
      <c r="M28" s="17"/>
      <c r="N28" s="17"/>
    </row>
    <row r="29" spans="1:14" ht="12.75">
      <c r="A29" s="23" t="s">
        <v>47</v>
      </c>
      <c r="B29" s="24" t="s">
        <v>48</v>
      </c>
      <c r="C29" s="29">
        <v>22609.170000000002</v>
      </c>
      <c r="D29" s="29">
        <v>37714.93</v>
      </c>
      <c r="E29" s="25">
        <v>6431.750000000001</v>
      </c>
      <c r="F29" s="29">
        <v>5215.1</v>
      </c>
      <c r="G29" s="29">
        <v>17845.210000000003</v>
      </c>
      <c r="H29" s="30">
        <v>350.12</v>
      </c>
      <c r="I29" s="29">
        <v>4098.67</v>
      </c>
      <c r="J29" s="27">
        <f t="shared" si="0"/>
        <v>87483.08</v>
      </c>
      <c r="K29" s="28">
        <f t="shared" si="1"/>
        <v>94264.95</v>
      </c>
      <c r="L29" s="17"/>
      <c r="M29" s="17"/>
      <c r="N29" s="17"/>
    </row>
    <row r="30" spans="1:14" ht="12.75">
      <c r="A30" s="23" t="s">
        <v>49</v>
      </c>
      <c r="B30" s="24" t="s">
        <v>50</v>
      </c>
      <c r="C30" s="29">
        <v>11030.869999999999</v>
      </c>
      <c r="D30" s="29">
        <v>13910.16</v>
      </c>
      <c r="E30" s="25">
        <v>1318.83</v>
      </c>
      <c r="F30" s="29">
        <v>1839.3799999999999</v>
      </c>
      <c r="G30" s="29">
        <v>5204.5199999999995</v>
      </c>
      <c r="H30" s="30">
        <v>0</v>
      </c>
      <c r="I30" s="29">
        <v>0</v>
      </c>
      <c r="J30" s="27">
        <f t="shared" si="0"/>
        <v>31984.93</v>
      </c>
      <c r="K30" s="28">
        <f t="shared" si="1"/>
        <v>33303.76</v>
      </c>
      <c r="L30" s="17"/>
      <c r="M30" s="17"/>
      <c r="N30" s="17"/>
    </row>
    <row r="31" spans="1:14" ht="12.75">
      <c r="A31" s="23" t="s">
        <v>51</v>
      </c>
      <c r="B31" s="24" t="s">
        <v>52</v>
      </c>
      <c r="C31" s="29">
        <v>5303.719999999999</v>
      </c>
      <c r="D31" s="29">
        <v>3718.84</v>
      </c>
      <c r="E31" s="25">
        <v>403.45</v>
      </c>
      <c r="F31" s="29">
        <v>507.47999999999996</v>
      </c>
      <c r="G31" s="29">
        <v>224.9</v>
      </c>
      <c r="H31" s="30">
        <v>0</v>
      </c>
      <c r="I31" s="29">
        <v>0</v>
      </c>
      <c r="J31" s="27">
        <f t="shared" si="0"/>
        <v>9754.94</v>
      </c>
      <c r="K31" s="28">
        <f t="shared" si="1"/>
        <v>10158.39</v>
      </c>
      <c r="L31" s="17"/>
      <c r="M31" s="17"/>
      <c r="N31" s="17"/>
    </row>
    <row r="32" spans="1:14" ht="12.75">
      <c r="A32" s="23" t="s">
        <v>53</v>
      </c>
      <c r="B32" s="24" t="s">
        <v>54</v>
      </c>
      <c r="C32" s="29">
        <v>12966.449999999999</v>
      </c>
      <c r="D32" s="29">
        <v>15765</v>
      </c>
      <c r="E32" s="25">
        <v>850.14</v>
      </c>
      <c r="F32" s="29">
        <v>1782.51</v>
      </c>
      <c r="G32" s="29">
        <v>7724.08</v>
      </c>
      <c r="H32" s="30">
        <v>0</v>
      </c>
      <c r="I32" s="29">
        <v>0</v>
      </c>
      <c r="J32" s="27">
        <f t="shared" si="0"/>
        <v>38238.04</v>
      </c>
      <c r="K32" s="28">
        <f t="shared" si="1"/>
        <v>39088.18</v>
      </c>
      <c r="L32" s="17"/>
      <c r="M32" s="17"/>
      <c r="N32" s="17"/>
    </row>
    <row r="33" spans="1:14" ht="12.75">
      <c r="A33" s="23" t="s">
        <v>55</v>
      </c>
      <c r="B33" s="24" t="s">
        <v>56</v>
      </c>
      <c r="C33" s="29">
        <v>9245.29</v>
      </c>
      <c r="D33" s="29">
        <v>12764.529999999999</v>
      </c>
      <c r="E33" s="25">
        <v>266.11</v>
      </c>
      <c r="F33" s="29">
        <v>1266.9</v>
      </c>
      <c r="G33" s="29">
        <v>7323.33</v>
      </c>
      <c r="H33" s="30">
        <v>0</v>
      </c>
      <c r="I33" s="15">
        <v>3539.01</v>
      </c>
      <c r="J33" s="27">
        <f t="shared" si="0"/>
        <v>34139.06</v>
      </c>
      <c r="K33" s="28">
        <f t="shared" si="1"/>
        <v>34405.17</v>
      </c>
      <c r="L33" s="17"/>
      <c r="M33" s="17"/>
      <c r="N33" s="17"/>
    </row>
    <row r="34" spans="1:14" ht="12.75">
      <c r="A34" s="23" t="s">
        <v>57</v>
      </c>
      <c r="B34" s="24" t="s">
        <v>58</v>
      </c>
      <c r="C34" s="29">
        <v>8468.81</v>
      </c>
      <c r="D34" s="29">
        <v>14011.52</v>
      </c>
      <c r="E34" s="25">
        <v>680.88</v>
      </c>
      <c r="F34" s="29">
        <v>1527.7</v>
      </c>
      <c r="G34" s="29">
        <v>16897.54</v>
      </c>
      <c r="H34" s="30">
        <v>0</v>
      </c>
      <c r="I34" s="29">
        <v>0</v>
      </c>
      <c r="J34" s="27">
        <f t="shared" si="0"/>
        <v>40905.57</v>
      </c>
      <c r="K34" s="28">
        <f t="shared" si="1"/>
        <v>41586.45</v>
      </c>
      <c r="L34" s="17"/>
      <c r="M34" s="17"/>
      <c r="N34" s="17"/>
    </row>
    <row r="35" spans="1:14" ht="12.75">
      <c r="A35" s="23" t="s">
        <v>59</v>
      </c>
      <c r="B35" s="24" t="s">
        <v>60</v>
      </c>
      <c r="C35" s="29">
        <v>14251.86</v>
      </c>
      <c r="D35" s="29">
        <v>21115.59</v>
      </c>
      <c r="E35" s="25">
        <v>1290.07</v>
      </c>
      <c r="F35" s="29">
        <v>2596.83</v>
      </c>
      <c r="G35" s="29">
        <v>18108.97</v>
      </c>
      <c r="H35" s="30">
        <v>350.12</v>
      </c>
      <c r="I35" s="15">
        <v>2172.79</v>
      </c>
      <c r="J35" s="27">
        <f t="shared" si="0"/>
        <v>58246.04</v>
      </c>
      <c r="K35" s="28">
        <f t="shared" si="1"/>
        <v>59886.23</v>
      </c>
      <c r="L35" s="17"/>
      <c r="M35" s="17"/>
      <c r="N35" s="17"/>
    </row>
    <row r="36" spans="1:14" ht="12.75">
      <c r="A36" s="23" t="s">
        <v>61</v>
      </c>
      <c r="B36" s="24" t="s">
        <v>62</v>
      </c>
      <c r="C36" s="29">
        <v>48253.939999999995</v>
      </c>
      <c r="D36" s="29">
        <v>61915.14</v>
      </c>
      <c r="E36" s="25">
        <v>7622.41</v>
      </c>
      <c r="F36" s="29">
        <v>8344.220000000001</v>
      </c>
      <c r="G36" s="29">
        <v>34924.29</v>
      </c>
      <c r="H36" s="30">
        <v>0</v>
      </c>
      <c r="I36" s="15">
        <v>9202.6</v>
      </c>
      <c r="J36" s="27">
        <f t="shared" si="0"/>
        <v>162640.19</v>
      </c>
      <c r="K36" s="28">
        <f t="shared" si="1"/>
        <v>170262.6</v>
      </c>
      <c r="L36" s="17"/>
      <c r="M36" s="17"/>
      <c r="N36" s="17"/>
    </row>
    <row r="37" spans="1:14" ht="12.75">
      <c r="A37" s="23" t="s">
        <v>63</v>
      </c>
      <c r="B37" s="24" t="s">
        <v>64</v>
      </c>
      <c r="C37" s="29">
        <v>50200.14000000001</v>
      </c>
      <c r="D37" s="29">
        <v>72052.83</v>
      </c>
      <c r="E37" s="25">
        <v>7843.05</v>
      </c>
      <c r="F37" s="29">
        <v>8902.65</v>
      </c>
      <c r="G37" s="29">
        <v>49871.850000000006</v>
      </c>
      <c r="H37" s="30">
        <v>350.12</v>
      </c>
      <c r="I37" s="29">
        <v>19543.870000000003</v>
      </c>
      <c r="J37" s="27">
        <f t="shared" si="0"/>
        <v>200571.34</v>
      </c>
      <c r="K37" s="28">
        <f t="shared" si="1"/>
        <v>208764.51</v>
      </c>
      <c r="L37" s="17"/>
      <c r="M37" s="17"/>
      <c r="N37" s="17"/>
    </row>
    <row r="38" spans="1:14" ht="12.75">
      <c r="A38" s="23" t="s">
        <v>65</v>
      </c>
      <c r="B38" s="24" t="s">
        <v>66</v>
      </c>
      <c r="C38" s="29">
        <v>8244.27</v>
      </c>
      <c r="D38" s="29">
        <v>12132.35</v>
      </c>
      <c r="E38" s="25">
        <v>1668.31</v>
      </c>
      <c r="F38" s="29">
        <v>3067.9700000000003</v>
      </c>
      <c r="G38" s="29">
        <v>5013.41</v>
      </c>
      <c r="H38" s="30">
        <v>0</v>
      </c>
      <c r="I38" s="29">
        <v>0</v>
      </c>
      <c r="J38" s="27">
        <f t="shared" si="0"/>
        <v>28458</v>
      </c>
      <c r="K38" s="28">
        <f t="shared" si="1"/>
        <v>30126.31</v>
      </c>
      <c r="L38" s="17"/>
      <c r="M38" s="17"/>
      <c r="N38" s="17"/>
    </row>
    <row r="39" spans="1:14" ht="12.75">
      <c r="A39" s="23" t="s">
        <v>67</v>
      </c>
      <c r="B39" s="24" t="s">
        <v>68</v>
      </c>
      <c r="C39" s="29">
        <v>33683.53</v>
      </c>
      <c r="D39" s="29">
        <v>41614.04</v>
      </c>
      <c r="E39" s="25">
        <v>4174.6900000000005</v>
      </c>
      <c r="F39" s="29">
        <v>5118.879999999999</v>
      </c>
      <c r="G39" s="29">
        <v>25153.24</v>
      </c>
      <c r="H39" s="30">
        <v>0</v>
      </c>
      <c r="I39" s="15">
        <v>2732.44</v>
      </c>
      <c r="J39" s="27">
        <f t="shared" si="0"/>
        <v>108302.13</v>
      </c>
      <c r="K39" s="28">
        <f t="shared" si="1"/>
        <v>112476.82</v>
      </c>
      <c r="L39" s="17"/>
      <c r="M39" s="17"/>
      <c r="N39" s="17"/>
    </row>
    <row r="40" spans="1:14" ht="12.75">
      <c r="A40" s="23" t="s">
        <v>69</v>
      </c>
      <c r="B40" s="24" t="s">
        <v>70</v>
      </c>
      <c r="C40" s="29">
        <v>16141.48</v>
      </c>
      <c r="D40" s="29">
        <v>25626.550000000003</v>
      </c>
      <c r="E40" s="25">
        <v>4960.82</v>
      </c>
      <c r="F40" s="29">
        <v>4178.88</v>
      </c>
      <c r="G40" s="29">
        <v>18401.629999999997</v>
      </c>
      <c r="H40" s="30">
        <v>0</v>
      </c>
      <c r="I40" s="29">
        <v>0</v>
      </c>
      <c r="J40" s="27">
        <f t="shared" si="0"/>
        <v>64348.54</v>
      </c>
      <c r="K40" s="28">
        <f t="shared" si="1"/>
        <v>69309.36</v>
      </c>
      <c r="L40" s="17"/>
      <c r="M40" s="17"/>
      <c r="N40" s="17"/>
    </row>
    <row r="41" spans="1:14" ht="12.75">
      <c r="A41" s="23" t="s">
        <v>71</v>
      </c>
      <c r="B41" s="24" t="s">
        <v>72</v>
      </c>
      <c r="C41" s="29">
        <v>103808.05</v>
      </c>
      <c r="D41" s="29">
        <v>178127.67000000004</v>
      </c>
      <c r="E41" s="25">
        <v>10331.65</v>
      </c>
      <c r="F41" s="29">
        <v>22452.34</v>
      </c>
      <c r="G41" s="29">
        <v>152793.13999999996</v>
      </c>
      <c r="H41" s="30">
        <v>980.31</v>
      </c>
      <c r="I41" s="15">
        <v>68945.01000000001</v>
      </c>
      <c r="J41" s="27">
        <f t="shared" si="0"/>
        <v>526126.21</v>
      </c>
      <c r="K41" s="28">
        <f t="shared" si="1"/>
        <v>537438.17</v>
      </c>
      <c r="L41" s="17"/>
      <c r="M41" s="17"/>
      <c r="N41" s="17"/>
    </row>
    <row r="42" spans="1:14" ht="12.75">
      <c r="A42" s="23" t="s">
        <v>73</v>
      </c>
      <c r="B42" s="24" t="s">
        <v>74</v>
      </c>
      <c r="C42" s="29">
        <v>4909.07</v>
      </c>
      <c r="D42" s="29">
        <v>6161.33</v>
      </c>
      <c r="E42" s="25">
        <v>662.38</v>
      </c>
      <c r="F42" s="29">
        <v>690.59</v>
      </c>
      <c r="G42" s="29">
        <v>3119.02</v>
      </c>
      <c r="H42" s="30">
        <v>0</v>
      </c>
      <c r="I42" s="29">
        <v>0</v>
      </c>
      <c r="J42" s="27">
        <f t="shared" si="0"/>
        <v>14880.01</v>
      </c>
      <c r="K42" s="28">
        <f t="shared" si="1"/>
        <v>15542.39</v>
      </c>
      <c r="L42" s="17"/>
      <c r="M42" s="17"/>
      <c r="N42" s="17"/>
    </row>
    <row r="43" spans="1:14" ht="12.75">
      <c r="A43" s="23" t="s">
        <v>75</v>
      </c>
      <c r="B43" s="24" t="s">
        <v>76</v>
      </c>
      <c r="C43" s="29">
        <v>10800.68</v>
      </c>
      <c r="D43" s="29">
        <v>17734.91</v>
      </c>
      <c r="E43" s="25">
        <v>1737.3999999999999</v>
      </c>
      <c r="F43" s="29">
        <v>2091.81</v>
      </c>
      <c r="G43" s="29">
        <v>39189.079999999994</v>
      </c>
      <c r="H43" s="30">
        <v>350.12</v>
      </c>
      <c r="I43" s="15">
        <v>22163.73</v>
      </c>
      <c r="J43" s="27">
        <f t="shared" si="0"/>
        <v>91980.21</v>
      </c>
      <c r="K43" s="28">
        <f t="shared" si="1"/>
        <v>94067.73</v>
      </c>
      <c r="L43" s="17"/>
      <c r="M43" s="17"/>
      <c r="N43" s="17"/>
    </row>
    <row r="44" spans="1:14" ht="12.75">
      <c r="A44" s="23" t="s">
        <v>77</v>
      </c>
      <c r="B44" s="24" t="s">
        <v>78</v>
      </c>
      <c r="C44" s="29">
        <v>52002.83</v>
      </c>
      <c r="D44" s="29">
        <v>82597.08</v>
      </c>
      <c r="E44" s="25">
        <v>10057.910000000002</v>
      </c>
      <c r="F44" s="29">
        <v>9841.230000000001</v>
      </c>
      <c r="G44" s="29">
        <v>37059.05</v>
      </c>
      <c r="H44" s="30">
        <v>0</v>
      </c>
      <c r="I44" s="15">
        <v>7502.92</v>
      </c>
      <c r="J44" s="27">
        <f t="shared" si="0"/>
        <v>189003.11</v>
      </c>
      <c r="K44" s="28">
        <f t="shared" si="1"/>
        <v>199061.02</v>
      </c>
      <c r="L44" s="17"/>
      <c r="M44" s="17"/>
      <c r="N44" s="17"/>
    </row>
    <row r="45" spans="1:14" ht="12.75">
      <c r="A45" s="23" t="s">
        <v>79</v>
      </c>
      <c r="B45" s="24" t="s">
        <v>80</v>
      </c>
      <c r="C45" s="29">
        <v>29032.45</v>
      </c>
      <c r="D45" s="29">
        <v>34338.01</v>
      </c>
      <c r="E45" s="25">
        <v>2315.89</v>
      </c>
      <c r="F45" s="29">
        <v>4554.44</v>
      </c>
      <c r="G45" s="29">
        <v>21878.660000000003</v>
      </c>
      <c r="H45" s="30">
        <v>326.78</v>
      </c>
      <c r="I45" s="15">
        <v>0</v>
      </c>
      <c r="J45" s="27">
        <f t="shared" si="0"/>
        <v>89803.56</v>
      </c>
      <c r="K45" s="28">
        <f t="shared" si="1"/>
        <v>92446.23</v>
      </c>
      <c r="L45" s="17"/>
      <c r="M45" s="17"/>
      <c r="N45" s="17"/>
    </row>
    <row r="46" spans="1:14" ht="12.75">
      <c r="A46" s="23" t="s">
        <v>81</v>
      </c>
      <c r="B46" s="24" t="s">
        <v>82</v>
      </c>
      <c r="C46" s="29">
        <v>22191.800000000003</v>
      </c>
      <c r="D46" s="29">
        <v>23544</v>
      </c>
      <c r="E46" s="25">
        <v>2742.83</v>
      </c>
      <c r="F46" s="29">
        <v>2971.8599999999997</v>
      </c>
      <c r="G46" s="29">
        <v>13143.48</v>
      </c>
      <c r="H46" s="30">
        <v>0</v>
      </c>
      <c r="I46" s="29">
        <v>0</v>
      </c>
      <c r="J46" s="27">
        <f t="shared" si="0"/>
        <v>61851.14</v>
      </c>
      <c r="K46" s="28">
        <f t="shared" si="1"/>
        <v>64593.97</v>
      </c>
      <c r="L46" s="17"/>
      <c r="M46" s="17"/>
      <c r="N46" s="17"/>
    </row>
    <row r="47" spans="1:14" ht="12.75">
      <c r="A47" s="23" t="s">
        <v>83</v>
      </c>
      <c r="B47" s="24" t="s">
        <v>84</v>
      </c>
      <c r="C47" s="29">
        <v>24466.32</v>
      </c>
      <c r="D47" s="29">
        <v>34459.77</v>
      </c>
      <c r="E47" s="25">
        <v>2600.62</v>
      </c>
      <c r="F47" s="29">
        <v>4172.88</v>
      </c>
      <c r="G47" s="29">
        <v>22049.14</v>
      </c>
      <c r="H47" s="30">
        <v>0</v>
      </c>
      <c r="I47" s="29">
        <v>2172.79</v>
      </c>
      <c r="J47" s="27">
        <f t="shared" si="0"/>
        <v>87320.9</v>
      </c>
      <c r="K47" s="28">
        <f t="shared" si="1"/>
        <v>89921.52</v>
      </c>
      <c r="L47" s="17"/>
      <c r="M47" s="17"/>
      <c r="N47" s="17"/>
    </row>
    <row r="48" spans="1:14" ht="12.75">
      <c r="A48" s="23" t="s">
        <v>85</v>
      </c>
      <c r="B48" s="24" t="s">
        <v>86</v>
      </c>
      <c r="C48" s="29">
        <v>12388.76</v>
      </c>
      <c r="D48" s="29">
        <v>15079.239999999998</v>
      </c>
      <c r="E48" s="25">
        <v>2505.6099999999997</v>
      </c>
      <c r="F48" s="29">
        <v>2331.91</v>
      </c>
      <c r="G48" s="29">
        <v>8107.33</v>
      </c>
      <c r="H48" s="30">
        <v>0</v>
      </c>
      <c r="I48" s="15">
        <v>2732.44</v>
      </c>
      <c r="J48" s="27">
        <f t="shared" si="0"/>
        <v>40639.68</v>
      </c>
      <c r="K48" s="28">
        <f t="shared" si="1"/>
        <v>43145.29</v>
      </c>
      <c r="L48" s="17"/>
      <c r="M48" s="17"/>
      <c r="N48" s="17"/>
    </row>
    <row r="49" spans="1:14" ht="12.75">
      <c r="A49" s="23" t="s">
        <v>87</v>
      </c>
      <c r="B49" s="33" t="s">
        <v>88</v>
      </c>
      <c r="C49" s="16">
        <v>6638.02</v>
      </c>
      <c r="D49" s="16">
        <v>10342.58</v>
      </c>
      <c r="E49" s="25">
        <v>340.65</v>
      </c>
      <c r="F49" s="16">
        <v>1309.5</v>
      </c>
      <c r="G49" s="16">
        <v>3504.51</v>
      </c>
      <c r="H49" s="26">
        <v>0</v>
      </c>
      <c r="I49" s="16">
        <v>0</v>
      </c>
      <c r="J49" s="27">
        <f t="shared" si="0"/>
        <v>21794.61</v>
      </c>
      <c r="K49" s="28">
        <f t="shared" si="1"/>
        <v>22135.26</v>
      </c>
      <c r="L49" s="17"/>
      <c r="M49" s="17"/>
      <c r="N49" s="17"/>
    </row>
    <row r="50" spans="1:14" ht="12.75">
      <c r="A50" s="34" t="s">
        <v>89</v>
      </c>
      <c r="B50" s="33" t="s">
        <v>90</v>
      </c>
      <c r="C50" s="16">
        <v>2221.6000000000004</v>
      </c>
      <c r="D50" s="16">
        <v>2036.05</v>
      </c>
      <c r="E50" s="26">
        <v>70.61</v>
      </c>
      <c r="F50" s="16">
        <v>380.65999999999997</v>
      </c>
      <c r="G50" s="16">
        <v>1072.3500000000001</v>
      </c>
      <c r="H50" s="26">
        <v>0</v>
      </c>
      <c r="I50" s="16">
        <v>0</v>
      </c>
      <c r="J50" s="27">
        <f t="shared" si="0"/>
        <v>5710.66</v>
      </c>
      <c r="K50" s="28">
        <f t="shared" si="1"/>
        <v>5781.27</v>
      </c>
      <c r="L50" s="17"/>
      <c r="M50" s="17"/>
      <c r="N50" s="17"/>
    </row>
    <row r="51" spans="1:14" ht="12.75">
      <c r="A51" s="23" t="s">
        <v>91</v>
      </c>
      <c r="B51" s="24" t="s">
        <v>92</v>
      </c>
      <c r="C51" s="16">
        <v>6629.55</v>
      </c>
      <c r="D51" s="16">
        <v>5546.08</v>
      </c>
      <c r="E51" s="25">
        <v>695.11</v>
      </c>
      <c r="F51" s="16">
        <v>897.65</v>
      </c>
      <c r="G51" s="16">
        <v>6532.530000000001</v>
      </c>
      <c r="H51" s="26">
        <v>0</v>
      </c>
      <c r="I51" s="16">
        <v>0</v>
      </c>
      <c r="J51" s="27">
        <f t="shared" si="0"/>
        <v>19605.81</v>
      </c>
      <c r="K51" s="28">
        <f t="shared" si="1"/>
        <v>20300.92</v>
      </c>
      <c r="L51" s="17"/>
      <c r="M51" s="17"/>
      <c r="N51" s="17"/>
    </row>
    <row r="52" spans="1:14" ht="12.75">
      <c r="A52" s="23" t="s">
        <v>93</v>
      </c>
      <c r="B52" s="35" t="s">
        <v>94</v>
      </c>
      <c r="C52" s="16">
        <v>6351.25</v>
      </c>
      <c r="D52" s="16">
        <v>8917.7</v>
      </c>
      <c r="E52" s="25">
        <v>528.54</v>
      </c>
      <c r="F52" s="16">
        <v>1151.94</v>
      </c>
      <c r="G52" s="16">
        <v>4222.03</v>
      </c>
      <c r="H52" s="26">
        <v>0</v>
      </c>
      <c r="I52" s="16">
        <v>0</v>
      </c>
      <c r="J52" s="27">
        <f t="shared" si="0"/>
        <v>20642.92</v>
      </c>
      <c r="K52" s="28">
        <f t="shared" si="1"/>
        <v>21171.46</v>
      </c>
      <c r="L52" s="17"/>
      <c r="M52" s="17"/>
      <c r="N52" s="17"/>
    </row>
    <row r="53" spans="1:14" ht="12.75">
      <c r="A53" s="23" t="s">
        <v>95</v>
      </c>
      <c r="B53" s="35" t="s">
        <v>96</v>
      </c>
      <c r="C53" s="16">
        <v>1708.55</v>
      </c>
      <c r="D53" s="16">
        <v>3194.76</v>
      </c>
      <c r="E53" s="25">
        <v>619.29</v>
      </c>
      <c r="F53" s="16">
        <v>458.27</v>
      </c>
      <c r="G53" s="16">
        <v>1661.25</v>
      </c>
      <c r="H53" s="26">
        <v>0</v>
      </c>
      <c r="I53" s="16">
        <v>0</v>
      </c>
      <c r="J53" s="27">
        <f t="shared" si="0"/>
        <v>7022.83</v>
      </c>
      <c r="K53" s="28">
        <f t="shared" si="1"/>
        <v>7642.12</v>
      </c>
      <c r="L53" s="17"/>
      <c r="M53" s="17"/>
      <c r="N53" s="17"/>
    </row>
    <row r="54" spans="1:14" ht="12.75">
      <c r="A54" s="23" t="s">
        <v>97</v>
      </c>
      <c r="B54" s="36" t="s">
        <v>98</v>
      </c>
      <c r="C54" s="16">
        <v>68909.14</v>
      </c>
      <c r="D54" s="16">
        <v>103675.26999999999</v>
      </c>
      <c r="E54" s="25">
        <v>5660.97</v>
      </c>
      <c r="F54" s="16">
        <v>12737.919999999998</v>
      </c>
      <c r="G54" s="16">
        <v>65458.03</v>
      </c>
      <c r="H54" s="26">
        <v>980.34</v>
      </c>
      <c r="I54" s="15">
        <v>31409.1</v>
      </c>
      <c r="J54" s="27">
        <f t="shared" si="0"/>
        <v>282189.46</v>
      </c>
      <c r="K54" s="28">
        <f t="shared" si="1"/>
        <v>288830.77</v>
      </c>
      <c r="L54" s="17"/>
      <c r="M54" s="17"/>
      <c r="N54" s="17"/>
    </row>
    <row r="55" spans="1:14" ht="12.75">
      <c r="A55" s="23" t="s">
        <v>99</v>
      </c>
      <c r="B55" s="37" t="s">
        <v>100</v>
      </c>
      <c r="C55" s="16">
        <v>69381.15</v>
      </c>
      <c r="D55" s="16">
        <v>101349.13</v>
      </c>
      <c r="E55" s="25">
        <v>7072.509999999999</v>
      </c>
      <c r="F55" s="16">
        <v>14033.919999999998</v>
      </c>
      <c r="G55" s="16">
        <v>47094.409999999996</v>
      </c>
      <c r="H55" s="26">
        <v>0</v>
      </c>
      <c r="I55" s="15">
        <v>1467.61</v>
      </c>
      <c r="J55" s="27">
        <f t="shared" si="0"/>
        <v>233326.22</v>
      </c>
      <c r="K55" s="28">
        <f t="shared" si="1"/>
        <v>240398.73</v>
      </c>
      <c r="L55" s="17"/>
      <c r="M55" s="17"/>
      <c r="N55" s="17"/>
    </row>
    <row r="56" spans="1:14" ht="12.75">
      <c r="A56" s="38" t="s">
        <v>101</v>
      </c>
      <c r="B56" s="39" t="s">
        <v>102</v>
      </c>
      <c r="C56" s="16">
        <v>79854.15</v>
      </c>
      <c r="D56" s="16">
        <v>139170.36</v>
      </c>
      <c r="E56" s="25">
        <v>9638.95</v>
      </c>
      <c r="F56" s="16">
        <v>13812.079999999998</v>
      </c>
      <c r="G56" s="16">
        <v>101021.23</v>
      </c>
      <c r="H56" s="26">
        <v>326.78</v>
      </c>
      <c r="I56" s="15">
        <v>48246.17</v>
      </c>
      <c r="J56" s="27">
        <f t="shared" si="0"/>
        <v>382103.99</v>
      </c>
      <c r="K56" s="28">
        <f t="shared" si="1"/>
        <v>392069.72</v>
      </c>
      <c r="L56" s="17"/>
      <c r="M56" s="17"/>
      <c r="N56" s="17"/>
    </row>
    <row r="57" spans="1:14" ht="12.75">
      <c r="A57" s="38" t="s">
        <v>103</v>
      </c>
      <c r="B57" s="39" t="s">
        <v>104</v>
      </c>
      <c r="C57" s="16">
        <v>3764.4500000000003</v>
      </c>
      <c r="D57" s="16">
        <v>3523.65</v>
      </c>
      <c r="E57" s="25">
        <v>84.33</v>
      </c>
      <c r="F57" s="16">
        <v>363.89</v>
      </c>
      <c r="G57" s="16">
        <v>1872.46</v>
      </c>
      <c r="H57" s="26">
        <v>0</v>
      </c>
      <c r="I57" s="16">
        <v>0</v>
      </c>
      <c r="J57" s="27">
        <f t="shared" si="0"/>
        <v>9524.45</v>
      </c>
      <c r="K57" s="28">
        <f t="shared" si="1"/>
        <v>9608.78</v>
      </c>
      <c r="L57" s="17"/>
      <c r="M57" s="17"/>
      <c r="N57" s="17"/>
    </row>
    <row r="58" spans="1:14" ht="12.75">
      <c r="A58" s="38" t="s">
        <v>105</v>
      </c>
      <c r="B58" s="40" t="s">
        <v>106</v>
      </c>
      <c r="C58" s="16">
        <v>37738.38</v>
      </c>
      <c r="D58" s="16">
        <v>56708.340000000004</v>
      </c>
      <c r="E58" s="25">
        <v>3745.07</v>
      </c>
      <c r="F58" s="16">
        <v>6707.56</v>
      </c>
      <c r="G58" s="16">
        <v>88446.25</v>
      </c>
      <c r="H58" s="26">
        <v>653.56</v>
      </c>
      <c r="I58" s="15">
        <v>40402.09</v>
      </c>
      <c r="J58" s="27">
        <f t="shared" si="0"/>
        <v>230002.62</v>
      </c>
      <c r="K58" s="28">
        <f t="shared" si="1"/>
        <v>234401.25</v>
      </c>
      <c r="L58" s="17"/>
      <c r="M58" s="17"/>
      <c r="N58" s="17"/>
    </row>
    <row r="59" spans="1:14" ht="12.75">
      <c r="A59" s="38" t="s">
        <v>107</v>
      </c>
      <c r="B59" s="39" t="s">
        <v>108</v>
      </c>
      <c r="C59" s="16">
        <v>18567.09</v>
      </c>
      <c r="D59" s="16">
        <v>26937.489999999998</v>
      </c>
      <c r="E59" s="25">
        <v>1571.04</v>
      </c>
      <c r="F59" s="16">
        <v>3793.09</v>
      </c>
      <c r="G59" s="16">
        <v>69698.79000000001</v>
      </c>
      <c r="H59" s="26">
        <v>0</v>
      </c>
      <c r="I59" s="15">
        <v>15308.42</v>
      </c>
      <c r="J59" s="27">
        <f t="shared" si="0"/>
        <v>134304.88</v>
      </c>
      <c r="K59" s="28">
        <f t="shared" si="1"/>
        <v>135875.92</v>
      </c>
      <c r="L59" s="17"/>
      <c r="M59" s="17"/>
      <c r="N59" s="17"/>
    </row>
    <row r="60" spans="1:14" ht="12.75">
      <c r="A60" s="38" t="s">
        <v>109</v>
      </c>
      <c r="B60" s="39" t="s">
        <v>110</v>
      </c>
      <c r="C60" s="16">
        <v>1461.68</v>
      </c>
      <c r="D60" s="16">
        <v>950.52</v>
      </c>
      <c r="E60" s="25">
        <v>0</v>
      </c>
      <c r="F60" s="16">
        <v>135.64</v>
      </c>
      <c r="G60" s="16">
        <v>536.74</v>
      </c>
      <c r="H60" s="26">
        <v>0</v>
      </c>
      <c r="I60" s="16">
        <v>0</v>
      </c>
      <c r="J60" s="27">
        <f t="shared" si="0"/>
        <v>3084.58</v>
      </c>
      <c r="K60" s="28">
        <f t="shared" si="1"/>
        <v>3084.58</v>
      </c>
      <c r="L60" s="17"/>
      <c r="M60" s="17"/>
      <c r="N60" s="17"/>
    </row>
    <row r="61" spans="1:14" ht="12.75">
      <c r="A61" s="38" t="s">
        <v>111</v>
      </c>
      <c r="B61" s="39" t="s">
        <v>112</v>
      </c>
      <c r="C61" s="16">
        <v>3234.59</v>
      </c>
      <c r="D61" s="16">
        <v>4277.96</v>
      </c>
      <c r="E61" s="25">
        <v>570.22</v>
      </c>
      <c r="F61" s="16">
        <v>787.96</v>
      </c>
      <c r="G61" s="16">
        <v>1427.22</v>
      </c>
      <c r="H61" s="26">
        <v>0</v>
      </c>
      <c r="I61" s="16">
        <v>0</v>
      </c>
      <c r="J61" s="27">
        <f t="shared" si="0"/>
        <v>9727.73</v>
      </c>
      <c r="K61" s="28">
        <f t="shared" si="1"/>
        <v>10297.95</v>
      </c>
      <c r="L61" s="17"/>
      <c r="M61" s="17"/>
      <c r="N61" s="17"/>
    </row>
    <row r="62" spans="1:14" ht="12.75">
      <c r="A62" s="38" t="s">
        <v>113</v>
      </c>
      <c r="B62" s="39" t="s">
        <v>114</v>
      </c>
      <c r="C62" s="16">
        <v>14700.39</v>
      </c>
      <c r="D62" s="16">
        <v>13343.949999999999</v>
      </c>
      <c r="E62" s="25">
        <v>367.17</v>
      </c>
      <c r="F62" s="16">
        <v>2216.38</v>
      </c>
      <c r="G62" s="16">
        <v>12639.749999999998</v>
      </c>
      <c r="H62" s="26">
        <v>0</v>
      </c>
      <c r="I62" s="16">
        <v>0</v>
      </c>
      <c r="J62" s="27">
        <f t="shared" si="0"/>
        <v>42900.47</v>
      </c>
      <c r="K62" s="28">
        <f t="shared" si="1"/>
        <v>43267.64</v>
      </c>
      <c r="L62" s="17"/>
      <c r="M62" s="17"/>
      <c r="N62" s="17"/>
    </row>
    <row r="63" spans="1:14" ht="12.75">
      <c r="A63" s="38" t="s">
        <v>115</v>
      </c>
      <c r="B63" s="5" t="s">
        <v>116</v>
      </c>
      <c r="C63" s="16">
        <v>3551.8</v>
      </c>
      <c r="D63" s="16">
        <v>4435.99</v>
      </c>
      <c r="E63" s="25">
        <v>748.59</v>
      </c>
      <c r="F63" s="16">
        <v>731.97</v>
      </c>
      <c r="G63" s="16">
        <v>1017.44</v>
      </c>
      <c r="H63" s="26">
        <v>0</v>
      </c>
      <c r="I63" s="16">
        <v>0</v>
      </c>
      <c r="J63" s="27">
        <f t="shared" si="0"/>
        <v>9737.2</v>
      </c>
      <c r="K63" s="28">
        <f t="shared" si="1"/>
        <v>10485.79</v>
      </c>
      <c r="L63" s="17"/>
      <c r="M63" s="17"/>
      <c r="N63" s="17"/>
    </row>
    <row r="64" spans="1:14" ht="12.75">
      <c r="A64" s="38" t="s">
        <v>117</v>
      </c>
      <c r="B64" s="5" t="s">
        <v>118</v>
      </c>
      <c r="C64" s="16">
        <v>8888.26</v>
      </c>
      <c r="D64" s="16">
        <v>9149.029999999999</v>
      </c>
      <c r="E64" s="25">
        <v>1541.63</v>
      </c>
      <c r="F64" s="16">
        <v>1504.96</v>
      </c>
      <c r="G64" s="16">
        <v>5209.139999999999</v>
      </c>
      <c r="H64" s="26">
        <v>0</v>
      </c>
      <c r="I64" s="16">
        <v>0</v>
      </c>
      <c r="J64" s="27">
        <f t="shared" si="0"/>
        <v>24751.39</v>
      </c>
      <c r="K64" s="28">
        <f t="shared" si="1"/>
        <v>26293.02</v>
      </c>
      <c r="L64" s="17"/>
      <c r="M64" s="17"/>
      <c r="N64" s="17"/>
    </row>
    <row r="65" spans="1:14" ht="12.75">
      <c r="A65" s="38" t="s">
        <v>119</v>
      </c>
      <c r="B65" s="5" t="s">
        <v>120</v>
      </c>
      <c r="C65" s="16">
        <v>3623.89</v>
      </c>
      <c r="D65" s="16">
        <v>5798.63</v>
      </c>
      <c r="E65" s="25">
        <v>1013.71</v>
      </c>
      <c r="F65" s="16">
        <v>722.41</v>
      </c>
      <c r="G65" s="16">
        <v>2010.51</v>
      </c>
      <c r="H65" s="26">
        <v>0</v>
      </c>
      <c r="I65" s="16">
        <v>0</v>
      </c>
      <c r="J65" s="27">
        <f t="shared" si="0"/>
        <v>12155.44</v>
      </c>
      <c r="K65" s="28">
        <f t="shared" si="1"/>
        <v>13169.15</v>
      </c>
      <c r="L65" s="17"/>
      <c r="M65" s="17"/>
      <c r="N65" s="17"/>
    </row>
    <row r="66" spans="1:14" ht="12.75">
      <c r="A66" s="38" t="s">
        <v>121</v>
      </c>
      <c r="B66" s="5" t="s">
        <v>122</v>
      </c>
      <c r="C66" s="16">
        <v>2802.57</v>
      </c>
      <c r="D66" s="16">
        <v>4571.22</v>
      </c>
      <c r="E66" s="25">
        <v>706.4</v>
      </c>
      <c r="F66" s="16">
        <v>563.18</v>
      </c>
      <c r="G66" s="16">
        <v>1724.5400000000002</v>
      </c>
      <c r="H66" s="26">
        <v>0</v>
      </c>
      <c r="I66" s="16">
        <v>0</v>
      </c>
      <c r="J66" s="27">
        <f t="shared" si="0"/>
        <v>9661.51</v>
      </c>
      <c r="K66" s="28">
        <f t="shared" si="1"/>
        <v>10367.91</v>
      </c>
      <c r="L66" s="17"/>
      <c r="M66" s="17"/>
      <c r="N66" s="17"/>
    </row>
    <row r="67" spans="1:14" ht="12.75">
      <c r="A67" s="38" t="s">
        <v>123</v>
      </c>
      <c r="B67" s="5" t="s">
        <v>124</v>
      </c>
      <c r="C67" s="16">
        <v>13901.18</v>
      </c>
      <c r="D67" s="16">
        <v>22017.87</v>
      </c>
      <c r="E67" s="25">
        <v>3058.09</v>
      </c>
      <c r="F67" s="16">
        <v>2372.9</v>
      </c>
      <c r="G67" s="16">
        <v>13776.09</v>
      </c>
      <c r="H67" s="26">
        <v>0</v>
      </c>
      <c r="I67" s="16">
        <v>0</v>
      </c>
      <c r="J67" s="27">
        <f t="shared" si="0"/>
        <v>52068.04</v>
      </c>
      <c r="K67" s="28">
        <f t="shared" si="1"/>
        <v>55126.13</v>
      </c>
      <c r="L67" s="17"/>
      <c r="M67" s="17"/>
      <c r="N67" s="17"/>
    </row>
    <row r="68" spans="1:14" ht="12.75">
      <c r="A68" s="38" t="s">
        <v>125</v>
      </c>
      <c r="B68" s="5" t="s">
        <v>126</v>
      </c>
      <c r="C68" s="16">
        <v>1708.22</v>
      </c>
      <c r="D68" s="16">
        <v>2867.89</v>
      </c>
      <c r="E68" s="25">
        <v>13.83</v>
      </c>
      <c r="F68" s="16">
        <v>305.54</v>
      </c>
      <c r="G68" s="16">
        <v>11687.32</v>
      </c>
      <c r="H68" s="26">
        <v>0</v>
      </c>
      <c r="I68" s="16">
        <v>0</v>
      </c>
      <c r="J68" s="27">
        <f t="shared" si="0"/>
        <v>16568.97</v>
      </c>
      <c r="K68" s="28">
        <f t="shared" si="1"/>
        <v>16582.8</v>
      </c>
      <c r="L68" s="17"/>
      <c r="M68" s="17"/>
      <c r="N68" s="17"/>
    </row>
    <row r="69" spans="1:14" ht="12.75">
      <c r="A69" s="38" t="s">
        <v>127</v>
      </c>
      <c r="B69" s="5" t="s">
        <v>128</v>
      </c>
      <c r="C69" s="16">
        <v>5112.72</v>
      </c>
      <c r="D69" s="16">
        <v>6417.7</v>
      </c>
      <c r="E69" s="25">
        <v>1145.84</v>
      </c>
      <c r="F69" s="16">
        <v>1244.84</v>
      </c>
      <c r="G69" s="16">
        <v>2619.95</v>
      </c>
      <c r="H69" s="26">
        <v>0</v>
      </c>
      <c r="I69" s="16">
        <v>0</v>
      </c>
      <c r="J69" s="27">
        <f t="shared" si="0"/>
        <v>15395.21</v>
      </c>
      <c r="K69" s="28">
        <f t="shared" si="1"/>
        <v>16541.05</v>
      </c>
      <c r="L69" s="17"/>
      <c r="M69" s="17"/>
      <c r="N69" s="17"/>
    </row>
    <row r="70" spans="1:14" ht="12.75">
      <c r="A70" s="38" t="s">
        <v>129</v>
      </c>
      <c r="B70" s="5" t="s">
        <v>130</v>
      </c>
      <c r="C70" s="16">
        <v>5035</v>
      </c>
      <c r="D70" s="16">
        <v>7490.4800000000005</v>
      </c>
      <c r="E70" s="25">
        <v>245.73</v>
      </c>
      <c r="F70" s="16">
        <v>1116.5</v>
      </c>
      <c r="G70" s="16">
        <v>5258.96</v>
      </c>
      <c r="H70" s="26">
        <v>0</v>
      </c>
      <c r="I70" s="16">
        <v>0</v>
      </c>
      <c r="J70" s="27">
        <f t="shared" si="0"/>
        <v>18900.94</v>
      </c>
      <c r="K70" s="28">
        <f t="shared" si="1"/>
        <v>19146.67</v>
      </c>
      <c r="L70" s="17"/>
      <c r="M70" s="17"/>
      <c r="N70" s="17"/>
    </row>
    <row r="71" spans="1:14" ht="12.75">
      <c r="A71" s="38" t="s">
        <v>131</v>
      </c>
      <c r="B71" s="6" t="s">
        <v>132</v>
      </c>
      <c r="C71" s="16">
        <v>10992.349999999999</v>
      </c>
      <c r="D71" s="16">
        <v>8681.87</v>
      </c>
      <c r="E71" s="25">
        <v>637.83</v>
      </c>
      <c r="F71" s="16">
        <v>978.79</v>
      </c>
      <c r="G71" s="16">
        <v>2830.94</v>
      </c>
      <c r="H71" s="26">
        <v>0</v>
      </c>
      <c r="I71" s="16">
        <v>0</v>
      </c>
      <c r="J71" s="27">
        <f t="shared" si="0"/>
        <v>23483.95</v>
      </c>
      <c r="K71" s="28">
        <f t="shared" si="1"/>
        <v>24121.78</v>
      </c>
      <c r="L71" s="17"/>
      <c r="M71" s="17"/>
      <c r="N71" s="17"/>
    </row>
    <row r="72" spans="1:14" ht="12.75">
      <c r="A72" s="38" t="s">
        <v>133</v>
      </c>
      <c r="B72" s="6" t="s">
        <v>134</v>
      </c>
      <c r="C72" s="16">
        <v>12902.27</v>
      </c>
      <c r="D72" s="16">
        <v>17078.28</v>
      </c>
      <c r="E72" s="25">
        <v>320.97</v>
      </c>
      <c r="F72" s="16">
        <v>2608.81</v>
      </c>
      <c r="G72" s="16">
        <v>8338.34</v>
      </c>
      <c r="H72" s="26">
        <v>0</v>
      </c>
      <c r="I72" s="16">
        <v>0</v>
      </c>
      <c r="J72" s="27">
        <f aca="true" t="shared" si="2" ref="J72:J85">ROUND(C72+D72+F72+G72+I72,2)</f>
        <v>40927.7</v>
      </c>
      <c r="K72" s="28">
        <f aca="true" t="shared" si="3" ref="K72:K85">ROUND(J72+H72+E72,2)</f>
        <v>41248.67</v>
      </c>
      <c r="L72" s="17"/>
      <c r="M72" s="17"/>
      <c r="N72" s="17"/>
    </row>
    <row r="73" spans="1:14" ht="12.75">
      <c r="A73" s="38" t="s">
        <v>135</v>
      </c>
      <c r="B73" s="41" t="s">
        <v>136</v>
      </c>
      <c r="C73" s="16">
        <v>15258.150000000001</v>
      </c>
      <c r="D73" s="16">
        <v>18275.960000000003</v>
      </c>
      <c r="E73" s="25">
        <v>441.18</v>
      </c>
      <c r="F73" s="16">
        <v>2262.41</v>
      </c>
      <c r="G73" s="16">
        <v>8051.540000000001</v>
      </c>
      <c r="H73" s="26">
        <v>0</v>
      </c>
      <c r="I73" s="15">
        <v>11379.09</v>
      </c>
      <c r="J73" s="27">
        <f t="shared" si="2"/>
        <v>55227.15</v>
      </c>
      <c r="K73" s="28">
        <f t="shared" si="3"/>
        <v>55668.33</v>
      </c>
      <c r="L73" s="17"/>
      <c r="M73" s="17"/>
      <c r="N73" s="17"/>
    </row>
    <row r="74" spans="1:14" ht="12.75">
      <c r="A74" s="38" t="s">
        <v>137</v>
      </c>
      <c r="B74" s="7" t="s">
        <v>138</v>
      </c>
      <c r="C74" s="16">
        <v>1289.57</v>
      </c>
      <c r="D74" s="16">
        <v>2412.97</v>
      </c>
      <c r="E74" s="25">
        <v>278.38</v>
      </c>
      <c r="F74" s="16">
        <v>203.27</v>
      </c>
      <c r="G74" s="16">
        <v>1850.79</v>
      </c>
      <c r="H74" s="26">
        <v>0</v>
      </c>
      <c r="I74" s="16">
        <v>0</v>
      </c>
      <c r="J74" s="27">
        <f t="shared" si="2"/>
        <v>5756.6</v>
      </c>
      <c r="K74" s="28">
        <f t="shared" si="3"/>
        <v>6034.98</v>
      </c>
      <c r="L74" s="17"/>
      <c r="M74" s="17"/>
      <c r="N74" s="17"/>
    </row>
    <row r="75" spans="1:14" ht="12.75">
      <c r="A75" s="38" t="s">
        <v>139</v>
      </c>
      <c r="B75" s="7" t="s">
        <v>140</v>
      </c>
      <c r="C75" s="16">
        <v>8448.41</v>
      </c>
      <c r="D75" s="16">
        <v>6584.55</v>
      </c>
      <c r="E75" s="25">
        <v>1232.82</v>
      </c>
      <c r="F75" s="16">
        <v>1817.81</v>
      </c>
      <c r="G75" s="16">
        <v>5286.2699999999995</v>
      </c>
      <c r="H75" s="26">
        <v>0</v>
      </c>
      <c r="I75" s="16">
        <v>0</v>
      </c>
      <c r="J75" s="27">
        <f t="shared" si="2"/>
        <v>22137.04</v>
      </c>
      <c r="K75" s="28">
        <f t="shared" si="3"/>
        <v>23369.86</v>
      </c>
      <c r="L75" s="17"/>
      <c r="M75" s="17"/>
      <c r="N75" s="17"/>
    </row>
    <row r="76" spans="1:14" ht="12.75">
      <c r="A76" s="38" t="s">
        <v>141</v>
      </c>
      <c r="B76" s="7" t="s">
        <v>142</v>
      </c>
      <c r="C76" s="16">
        <v>5838.29</v>
      </c>
      <c r="D76" s="16">
        <v>8334.76</v>
      </c>
      <c r="E76" s="25">
        <v>939.28</v>
      </c>
      <c r="F76" s="16">
        <v>1657.21</v>
      </c>
      <c r="G76" s="16">
        <v>5033.389999999999</v>
      </c>
      <c r="H76" s="26">
        <v>0</v>
      </c>
      <c r="I76" s="16">
        <v>0</v>
      </c>
      <c r="J76" s="27">
        <f t="shared" si="2"/>
        <v>20863.65</v>
      </c>
      <c r="K76" s="28">
        <f t="shared" si="3"/>
        <v>21802.93</v>
      </c>
      <c r="L76" s="17"/>
      <c r="M76" s="17"/>
      <c r="N76" s="17"/>
    </row>
    <row r="77" spans="1:14" ht="12.75">
      <c r="A77" s="38" t="s">
        <v>143</v>
      </c>
      <c r="B77" s="7" t="s">
        <v>144</v>
      </c>
      <c r="C77" s="16">
        <v>8792.720000000001</v>
      </c>
      <c r="D77" s="16">
        <v>14015.33</v>
      </c>
      <c r="E77" s="25">
        <v>2093.9300000000003</v>
      </c>
      <c r="F77" s="16">
        <v>2500.67</v>
      </c>
      <c r="G77" s="16">
        <v>10939.400000000001</v>
      </c>
      <c r="H77" s="26">
        <v>0</v>
      </c>
      <c r="I77" s="16">
        <v>0</v>
      </c>
      <c r="J77" s="27">
        <f t="shared" si="2"/>
        <v>36248.12</v>
      </c>
      <c r="K77" s="28">
        <f t="shared" si="3"/>
        <v>38342.05</v>
      </c>
      <c r="L77" s="17"/>
      <c r="M77" s="17"/>
      <c r="N77" s="17"/>
    </row>
    <row r="78" spans="1:14" ht="12.75">
      <c r="A78" s="38" t="s">
        <v>145</v>
      </c>
      <c r="B78" s="7" t="s">
        <v>146</v>
      </c>
      <c r="C78" s="16">
        <v>43625.990000000005</v>
      </c>
      <c r="D78" s="16">
        <v>61679.98999999999</v>
      </c>
      <c r="E78" s="25">
        <v>6853.55</v>
      </c>
      <c r="F78" s="16">
        <v>10221.380000000001</v>
      </c>
      <c r="G78" s="16">
        <v>29579.28</v>
      </c>
      <c r="H78" s="26">
        <v>0</v>
      </c>
      <c r="I78" s="15">
        <v>7040.17</v>
      </c>
      <c r="J78" s="27">
        <f t="shared" si="2"/>
        <v>152146.81</v>
      </c>
      <c r="K78" s="28">
        <f t="shared" si="3"/>
        <v>159000.36</v>
      </c>
      <c r="L78" s="17"/>
      <c r="M78" s="17"/>
      <c r="N78" s="17"/>
    </row>
    <row r="79" spans="1:14" ht="12.75">
      <c r="A79" s="38" t="s">
        <v>147</v>
      </c>
      <c r="B79" s="7" t="s">
        <v>148</v>
      </c>
      <c r="C79" s="16">
        <v>5345.35</v>
      </c>
      <c r="D79" s="16">
        <v>9888.220000000001</v>
      </c>
      <c r="E79" s="25">
        <v>1546.72</v>
      </c>
      <c r="F79" s="16">
        <v>1414.1</v>
      </c>
      <c r="G79" s="16">
        <v>2835.9</v>
      </c>
      <c r="H79" s="26">
        <v>0</v>
      </c>
      <c r="I79" s="16">
        <v>0</v>
      </c>
      <c r="J79" s="27">
        <f t="shared" si="2"/>
        <v>19483.57</v>
      </c>
      <c r="K79" s="28">
        <f t="shared" si="3"/>
        <v>21030.29</v>
      </c>
      <c r="L79" s="17"/>
      <c r="M79" s="17"/>
      <c r="N79" s="17"/>
    </row>
    <row r="80" spans="1:14" ht="12.75">
      <c r="A80" s="38" t="s">
        <v>149</v>
      </c>
      <c r="B80" s="7" t="s">
        <v>150</v>
      </c>
      <c r="C80" s="16">
        <v>0</v>
      </c>
      <c r="D80" s="16">
        <v>0</v>
      </c>
      <c r="E80" s="25">
        <v>0</v>
      </c>
      <c r="F80" s="16">
        <v>0</v>
      </c>
      <c r="G80" s="16">
        <v>0</v>
      </c>
      <c r="H80" s="26">
        <v>0</v>
      </c>
      <c r="I80" s="16">
        <v>0</v>
      </c>
      <c r="J80" s="27">
        <f t="shared" si="2"/>
        <v>0</v>
      </c>
      <c r="K80" s="28">
        <f t="shared" si="3"/>
        <v>0</v>
      </c>
      <c r="L80" s="17"/>
      <c r="M80" s="17"/>
      <c r="N80" s="17"/>
    </row>
    <row r="81" spans="1:14" ht="12.75">
      <c r="A81" s="38" t="s">
        <v>151</v>
      </c>
      <c r="B81" s="7" t="s">
        <v>152</v>
      </c>
      <c r="C81" s="16">
        <v>9597.349999999999</v>
      </c>
      <c r="D81" s="16">
        <v>14834.010000000002</v>
      </c>
      <c r="E81" s="25">
        <v>747.4599999999999</v>
      </c>
      <c r="F81" s="16">
        <v>2045.43</v>
      </c>
      <c r="G81" s="16">
        <v>12274.720000000001</v>
      </c>
      <c r="H81" s="26">
        <v>0</v>
      </c>
      <c r="I81" s="16">
        <v>0</v>
      </c>
      <c r="J81" s="27">
        <f t="shared" si="2"/>
        <v>38751.51</v>
      </c>
      <c r="K81" s="28">
        <f t="shared" si="3"/>
        <v>39498.97</v>
      </c>
      <c r="L81" s="17"/>
      <c r="M81" s="17"/>
      <c r="N81" s="17"/>
    </row>
    <row r="82" spans="1:14" ht="12.75">
      <c r="A82" s="38" t="s">
        <v>154</v>
      </c>
      <c r="B82" s="7" t="s">
        <v>155</v>
      </c>
      <c r="C82" s="16">
        <v>4479.32</v>
      </c>
      <c r="D82" s="16">
        <v>7681.74</v>
      </c>
      <c r="E82" s="25">
        <v>402.09</v>
      </c>
      <c r="F82" s="16">
        <v>754.88</v>
      </c>
      <c r="G82" s="16">
        <v>5919.2300000000005</v>
      </c>
      <c r="H82" s="26">
        <v>0</v>
      </c>
      <c r="I82" s="16">
        <v>0</v>
      </c>
      <c r="J82" s="27">
        <f t="shared" si="2"/>
        <v>18835.17</v>
      </c>
      <c r="K82" s="28">
        <f t="shared" si="3"/>
        <v>19237.26</v>
      </c>
      <c r="L82" s="17"/>
      <c r="M82" s="17"/>
      <c r="N82" s="17"/>
    </row>
    <row r="83" spans="1:14" ht="12.75">
      <c r="A83" s="38" t="s">
        <v>156</v>
      </c>
      <c r="B83" s="7" t="s">
        <v>157</v>
      </c>
      <c r="C83" s="16">
        <v>3519.81</v>
      </c>
      <c r="D83" s="16">
        <v>3972.86</v>
      </c>
      <c r="E83" s="25">
        <v>582.81</v>
      </c>
      <c r="F83" s="16">
        <v>368.7</v>
      </c>
      <c r="G83" s="16">
        <v>1740.19</v>
      </c>
      <c r="H83" s="26">
        <v>0</v>
      </c>
      <c r="I83" s="16">
        <v>0</v>
      </c>
      <c r="J83" s="27">
        <f t="shared" si="2"/>
        <v>9601.56</v>
      </c>
      <c r="K83" s="28">
        <f t="shared" si="3"/>
        <v>10184.37</v>
      </c>
      <c r="L83" s="17"/>
      <c r="M83" s="17"/>
      <c r="N83" s="17"/>
    </row>
    <row r="84" spans="1:14" ht="12.75">
      <c r="A84" s="38" t="s">
        <v>158</v>
      </c>
      <c r="B84" s="7" t="s">
        <v>159</v>
      </c>
      <c r="C84" s="16">
        <v>3851.76</v>
      </c>
      <c r="D84" s="16">
        <v>6623.65</v>
      </c>
      <c r="E84" s="25">
        <v>858.1</v>
      </c>
      <c r="F84" s="16">
        <v>631.12</v>
      </c>
      <c r="G84" s="16">
        <v>1674.42</v>
      </c>
      <c r="H84" s="26">
        <v>0</v>
      </c>
      <c r="I84" s="16">
        <v>0</v>
      </c>
      <c r="J84" s="27">
        <f t="shared" si="2"/>
        <v>12780.95</v>
      </c>
      <c r="K84" s="28">
        <f t="shared" si="3"/>
        <v>13639.05</v>
      </c>
      <c r="L84" s="17"/>
      <c r="M84" s="17"/>
      <c r="N84" s="17"/>
    </row>
    <row r="85" spans="1:14" ht="12.75">
      <c r="A85" s="38" t="s">
        <v>160</v>
      </c>
      <c r="B85" s="7" t="s">
        <v>161</v>
      </c>
      <c r="C85" s="16">
        <v>1913.16</v>
      </c>
      <c r="D85" s="16">
        <v>1623.78</v>
      </c>
      <c r="E85" s="25">
        <v>167.75</v>
      </c>
      <c r="F85" s="16">
        <v>305.07</v>
      </c>
      <c r="G85" s="16">
        <v>1588.68</v>
      </c>
      <c r="H85" s="26">
        <v>0</v>
      </c>
      <c r="I85" s="16">
        <v>0</v>
      </c>
      <c r="J85" s="27">
        <f t="shared" si="2"/>
        <v>5430.69</v>
      </c>
      <c r="K85" s="28">
        <f t="shared" si="3"/>
        <v>5598.44</v>
      </c>
      <c r="L85" s="17"/>
      <c r="M85" s="17"/>
      <c r="N85" s="17"/>
    </row>
    <row r="86" spans="1:14" ht="13.5" thickBot="1">
      <c r="A86" s="42" t="s">
        <v>174</v>
      </c>
      <c r="B86" s="43" t="s">
        <v>175</v>
      </c>
      <c r="C86" s="44">
        <v>65.03</v>
      </c>
      <c r="D86" s="44">
        <v>108.31</v>
      </c>
      <c r="E86" s="45">
        <v>8.95</v>
      </c>
      <c r="F86" s="44">
        <v>5.48</v>
      </c>
      <c r="G86" s="44">
        <v>0</v>
      </c>
      <c r="H86" s="46">
        <v>0</v>
      </c>
      <c r="I86" s="44">
        <v>0</v>
      </c>
      <c r="J86" s="47">
        <f>ROUND(C86+D86+F86+G86+I86,2)</f>
        <v>178.82</v>
      </c>
      <c r="K86" s="48">
        <f>ROUND(J86+H86+E86,2)</f>
        <v>187.77</v>
      </c>
      <c r="L86" s="17"/>
      <c r="M86" s="17"/>
      <c r="N86" s="17"/>
    </row>
    <row r="87" spans="1:11" ht="13.5" thickBot="1">
      <c r="A87" s="49"/>
      <c r="B87" s="50" t="s">
        <v>153</v>
      </c>
      <c r="C87" s="51">
        <f>SUM(C7:C86)</f>
        <v>1697111.46</v>
      </c>
      <c r="D87" s="51">
        <f aca="true" t="shared" si="4" ref="D87:K87">SUM(D7:D86)</f>
        <v>2464457.93</v>
      </c>
      <c r="E87" s="51">
        <f t="shared" si="4"/>
        <v>189165.21999999997</v>
      </c>
      <c r="F87" s="51">
        <f t="shared" si="4"/>
        <v>304304.18999999994</v>
      </c>
      <c r="G87" s="51">
        <f t="shared" si="4"/>
        <v>2089331.4999999998</v>
      </c>
      <c r="H87" s="51">
        <f t="shared" si="4"/>
        <v>7329.17</v>
      </c>
      <c r="I87" s="51">
        <f t="shared" si="4"/>
        <v>550537.5</v>
      </c>
      <c r="J87" s="51">
        <f t="shared" si="4"/>
        <v>7105742.580000001</v>
      </c>
      <c r="K87" s="52">
        <f t="shared" si="4"/>
        <v>7302236.97</v>
      </c>
    </row>
    <row r="88" spans="1:11" s="10" customFormat="1" ht="12.75">
      <c r="A88" s="53"/>
      <c r="B88" s="54"/>
      <c r="C88" s="18"/>
      <c r="D88" s="18"/>
      <c r="E88" s="18"/>
      <c r="F88" s="18"/>
      <c r="G88" s="18"/>
      <c r="H88" s="18"/>
      <c r="I88" s="18"/>
      <c r="J88" s="18"/>
      <c r="K88" s="18"/>
    </row>
  </sheetData>
  <mergeCells count="1">
    <mergeCell ref="A3:K3"/>
  </mergeCells>
  <printOptions/>
  <pageMargins left="0.19" right="0.14" top="0.24" bottom="0.34" header="0.24" footer="0.14"/>
  <pageSetup horizontalDpi="600" verticalDpi="600" orientation="landscape" scale="70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G105"/>
  <sheetViews>
    <sheetView workbookViewId="0" topLeftCell="AU78">
      <selection activeCell="AX97" sqref="AX97"/>
    </sheetView>
  </sheetViews>
  <sheetFormatPr defaultColWidth="9.140625" defaultRowHeight="12.75"/>
  <cols>
    <col min="1" max="1" width="5.421875" style="1" customWidth="1"/>
    <col min="2" max="2" width="28.421875" style="1" customWidth="1"/>
    <col min="3" max="3" width="13.7109375" style="1" customWidth="1"/>
    <col min="4" max="5" width="13.8515625" style="1" customWidth="1"/>
    <col min="6" max="6" width="14.7109375" style="1" customWidth="1"/>
    <col min="7" max="7" width="16.140625" style="1" customWidth="1"/>
    <col min="8" max="8" width="13.421875" style="1" customWidth="1"/>
    <col min="9" max="9" width="13.00390625" style="1" customWidth="1"/>
    <col min="10" max="10" width="13.8515625" style="1" customWidth="1"/>
    <col min="11" max="11" width="15.140625" style="1" customWidth="1"/>
    <col min="12" max="17" width="13.8515625" style="1" customWidth="1"/>
    <col min="18" max="18" width="12.8515625" style="10" customWidth="1"/>
    <col min="19" max="19" width="13.8515625" style="1" customWidth="1"/>
    <col min="20" max="20" width="13.00390625" style="1" customWidth="1"/>
    <col min="21" max="21" width="11.28125" style="1" customWidth="1"/>
    <col min="22" max="22" width="12.28125" style="1" customWidth="1"/>
    <col min="23" max="23" width="14.57421875" style="1" customWidth="1"/>
    <col min="24" max="26" width="14.00390625" style="1" customWidth="1"/>
    <col min="27" max="27" width="13.421875" style="1" customWidth="1"/>
    <col min="28" max="28" width="14.00390625" style="1" customWidth="1"/>
    <col min="29" max="29" width="11.57421875" style="1" customWidth="1"/>
    <col min="30" max="30" width="12.140625" style="1" customWidth="1"/>
    <col min="31" max="31" width="13.421875" style="1" customWidth="1"/>
    <col min="32" max="32" width="15.28125" style="1" customWidth="1"/>
    <col min="33" max="34" width="13.8515625" style="1" customWidth="1"/>
    <col min="35" max="35" width="13.421875" style="1" customWidth="1"/>
    <col min="36" max="36" width="13.421875" style="8" customWidth="1"/>
    <col min="37" max="37" width="14.421875" style="1" customWidth="1"/>
    <col min="38" max="53" width="14.7109375" style="1" customWidth="1"/>
    <col min="54" max="54" width="12.421875" style="1" customWidth="1"/>
    <col min="55" max="55" width="12.00390625" style="1" customWidth="1"/>
    <col min="56" max="56" width="12.28125" style="1" customWidth="1"/>
    <col min="57" max="57" width="9.140625" style="1" customWidth="1"/>
    <col min="58" max="58" width="15.00390625" style="1" customWidth="1"/>
    <col min="59" max="59" width="13.421875" style="1" customWidth="1"/>
    <col min="60" max="16384" width="9.140625" style="1" customWidth="1"/>
  </cols>
  <sheetData>
    <row r="1" spans="1:17" ht="12.75">
      <c r="A1" s="8" t="s">
        <v>0</v>
      </c>
      <c r="N1" s="9" t="s">
        <v>176</v>
      </c>
      <c r="P1" s="9"/>
      <c r="Q1" s="9"/>
    </row>
    <row r="2" spans="3:55" ht="46.5" customHeight="1">
      <c r="C2" s="151" t="s">
        <v>293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56"/>
      <c r="P2" s="55"/>
      <c r="Q2" s="55"/>
      <c r="R2" s="57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8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</row>
    <row r="3" spans="3:55" ht="15" customHeight="1" thickBot="1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7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8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</row>
    <row r="4" spans="1:55" ht="83.25" customHeight="1">
      <c r="A4" s="2" t="s">
        <v>1</v>
      </c>
      <c r="B4" s="3" t="s">
        <v>2</v>
      </c>
      <c r="C4" s="59" t="s">
        <v>178</v>
      </c>
      <c r="D4" s="59" t="s">
        <v>179</v>
      </c>
      <c r="E4" s="59" t="s">
        <v>257</v>
      </c>
      <c r="F4" s="60" t="s">
        <v>181</v>
      </c>
      <c r="G4" s="59" t="s">
        <v>267</v>
      </c>
      <c r="H4" s="59" t="s">
        <v>183</v>
      </c>
      <c r="I4" s="59" t="s">
        <v>184</v>
      </c>
      <c r="J4" s="60" t="s">
        <v>185</v>
      </c>
      <c r="K4" s="59" t="s">
        <v>186</v>
      </c>
      <c r="L4" s="59" t="s">
        <v>187</v>
      </c>
      <c r="M4" s="59" t="s">
        <v>188</v>
      </c>
      <c r="N4" s="60" t="s">
        <v>189</v>
      </c>
      <c r="O4" s="59" t="s">
        <v>190</v>
      </c>
      <c r="P4" s="59" t="s">
        <v>191</v>
      </c>
      <c r="Q4" s="59" t="s">
        <v>192</v>
      </c>
      <c r="R4" s="60" t="s">
        <v>193</v>
      </c>
      <c r="S4" s="60" t="s">
        <v>194</v>
      </c>
      <c r="T4" s="59" t="s">
        <v>195</v>
      </c>
      <c r="U4" s="59" t="s">
        <v>196</v>
      </c>
      <c r="V4" s="131" t="s">
        <v>258</v>
      </c>
      <c r="W4" s="60" t="s">
        <v>198</v>
      </c>
      <c r="X4" s="59" t="s">
        <v>268</v>
      </c>
      <c r="Y4" s="59" t="s">
        <v>200</v>
      </c>
      <c r="Z4" s="59" t="s">
        <v>276</v>
      </c>
      <c r="AA4" s="60" t="s">
        <v>202</v>
      </c>
      <c r="AB4" s="59" t="s">
        <v>281</v>
      </c>
      <c r="AC4" s="59" t="s">
        <v>204</v>
      </c>
      <c r="AD4" s="59" t="s">
        <v>205</v>
      </c>
      <c r="AE4" s="60" t="s">
        <v>206</v>
      </c>
      <c r="AF4" s="59" t="s">
        <v>207</v>
      </c>
      <c r="AG4" s="59" t="s">
        <v>208</v>
      </c>
      <c r="AH4" s="59" t="s">
        <v>209</v>
      </c>
      <c r="AI4" s="60" t="s">
        <v>210</v>
      </c>
      <c r="AJ4" s="60" t="s">
        <v>211</v>
      </c>
      <c r="AK4" s="59" t="s">
        <v>212</v>
      </c>
      <c r="AL4" s="59" t="s">
        <v>213</v>
      </c>
      <c r="AM4" s="59" t="s">
        <v>214</v>
      </c>
      <c r="AN4" s="60" t="s">
        <v>215</v>
      </c>
      <c r="AO4" s="59" t="s">
        <v>216</v>
      </c>
      <c r="AP4" s="59" t="s">
        <v>217</v>
      </c>
      <c r="AQ4" s="59" t="s">
        <v>218</v>
      </c>
      <c r="AR4" s="60" t="s">
        <v>219</v>
      </c>
      <c r="AS4" s="59" t="s">
        <v>220</v>
      </c>
      <c r="AT4" s="59" t="s">
        <v>221</v>
      </c>
      <c r="AU4" s="59" t="s">
        <v>222</v>
      </c>
      <c r="AV4" s="60" t="s">
        <v>223</v>
      </c>
      <c r="AW4" s="59" t="s">
        <v>224</v>
      </c>
      <c r="AX4" s="59" t="s">
        <v>225</v>
      </c>
      <c r="AY4" s="61" t="s">
        <v>226</v>
      </c>
      <c r="AZ4" s="62" t="s">
        <v>227</v>
      </c>
      <c r="BA4" s="60" t="s">
        <v>228</v>
      </c>
      <c r="BB4" s="63" t="s">
        <v>229</v>
      </c>
      <c r="BC4" s="64"/>
    </row>
    <row r="5" spans="1:55" s="4" customFormat="1" ht="24.75" customHeight="1">
      <c r="A5" s="11">
        <v>0</v>
      </c>
      <c r="B5" s="12">
        <v>1</v>
      </c>
      <c r="C5" s="12">
        <v>2</v>
      </c>
      <c r="D5" s="12">
        <v>3</v>
      </c>
      <c r="E5" s="12">
        <v>4</v>
      </c>
      <c r="F5" s="13" t="s">
        <v>230</v>
      </c>
      <c r="G5" s="12">
        <v>6</v>
      </c>
      <c r="H5" s="12">
        <v>7</v>
      </c>
      <c r="I5" s="12">
        <v>8</v>
      </c>
      <c r="J5" s="13" t="s">
        <v>231</v>
      </c>
      <c r="K5" s="12">
        <v>10</v>
      </c>
      <c r="L5" s="12">
        <v>11</v>
      </c>
      <c r="M5" s="12">
        <v>12</v>
      </c>
      <c r="N5" s="13" t="s">
        <v>232</v>
      </c>
      <c r="O5" s="12">
        <v>14</v>
      </c>
      <c r="P5" s="12">
        <v>15</v>
      </c>
      <c r="Q5" s="12">
        <v>16</v>
      </c>
      <c r="R5" s="13" t="s">
        <v>233</v>
      </c>
      <c r="S5" s="13" t="s">
        <v>234</v>
      </c>
      <c r="T5" s="12">
        <v>19</v>
      </c>
      <c r="U5" s="12">
        <v>20</v>
      </c>
      <c r="V5" s="12">
        <v>21</v>
      </c>
      <c r="W5" s="13" t="s">
        <v>235</v>
      </c>
      <c r="X5" s="12">
        <v>23</v>
      </c>
      <c r="Y5" s="12">
        <v>24</v>
      </c>
      <c r="Z5" s="12">
        <v>25</v>
      </c>
      <c r="AA5" s="13" t="s">
        <v>236</v>
      </c>
      <c r="AB5" s="12">
        <v>27</v>
      </c>
      <c r="AC5" s="12">
        <v>28</v>
      </c>
      <c r="AD5" s="12">
        <v>29</v>
      </c>
      <c r="AE5" s="13" t="s">
        <v>237</v>
      </c>
      <c r="AF5" s="12">
        <v>31</v>
      </c>
      <c r="AG5" s="12">
        <v>32</v>
      </c>
      <c r="AH5" s="12">
        <v>33</v>
      </c>
      <c r="AI5" s="13" t="s">
        <v>238</v>
      </c>
      <c r="AJ5" s="13" t="s">
        <v>239</v>
      </c>
      <c r="AK5" s="65">
        <v>36</v>
      </c>
      <c r="AL5" s="65">
        <v>37</v>
      </c>
      <c r="AM5" s="65">
        <v>38</v>
      </c>
      <c r="AN5" s="13" t="s">
        <v>240</v>
      </c>
      <c r="AO5" s="65">
        <v>40</v>
      </c>
      <c r="AP5" s="65">
        <v>41</v>
      </c>
      <c r="AQ5" s="65">
        <v>42</v>
      </c>
      <c r="AR5" s="13" t="s">
        <v>241</v>
      </c>
      <c r="AS5" s="65">
        <v>44</v>
      </c>
      <c r="AT5" s="65">
        <v>45</v>
      </c>
      <c r="AU5" s="65">
        <v>46</v>
      </c>
      <c r="AV5" s="13" t="s">
        <v>242</v>
      </c>
      <c r="AW5" s="65">
        <v>48</v>
      </c>
      <c r="AX5" s="65">
        <v>49</v>
      </c>
      <c r="AY5" s="66">
        <v>50</v>
      </c>
      <c r="AZ5" s="67" t="s">
        <v>243</v>
      </c>
      <c r="BA5" s="13" t="s">
        <v>244</v>
      </c>
      <c r="BB5" s="14" t="s">
        <v>245</v>
      </c>
      <c r="BC5" s="68"/>
    </row>
    <row r="6" spans="1:58" ht="12.75">
      <c r="A6" s="69" t="s">
        <v>3</v>
      </c>
      <c r="B6" s="70" t="s">
        <v>4</v>
      </c>
      <c r="C6" s="71">
        <v>21989.14</v>
      </c>
      <c r="D6" s="15">
        <v>18098.03</v>
      </c>
      <c r="E6" s="15">
        <v>25447.19</v>
      </c>
      <c r="F6" s="72">
        <f>ROUND(C6+D6+E6,2)</f>
        <v>65534.36</v>
      </c>
      <c r="G6" s="15">
        <v>18300.5</v>
      </c>
      <c r="H6" s="15">
        <v>22094.39</v>
      </c>
      <c r="I6" s="15">
        <v>17647.97</v>
      </c>
      <c r="J6" s="72">
        <f>ROUND(G6+H6+I6,2)</f>
        <v>58042.86</v>
      </c>
      <c r="K6" s="15">
        <v>18746.62</v>
      </c>
      <c r="L6" s="15">
        <v>19086.51</v>
      </c>
      <c r="M6" s="15">
        <v>16970.51</v>
      </c>
      <c r="N6" s="72">
        <f>ROUND(K6+L6+M6,2)</f>
        <v>54803.64</v>
      </c>
      <c r="O6" s="15">
        <v>18570.82</v>
      </c>
      <c r="P6" s="15"/>
      <c r="Q6" s="15"/>
      <c r="R6" s="72">
        <f>ROUND(O6+P6+Q6,2)</f>
        <v>18570.82</v>
      </c>
      <c r="S6" s="72">
        <f>ROUND(F6+J6+N6+R6,2)</f>
        <v>196951.68</v>
      </c>
      <c r="T6" s="15">
        <v>837.19</v>
      </c>
      <c r="U6" s="15">
        <v>550.56</v>
      </c>
      <c r="V6" s="15">
        <v>650.05</v>
      </c>
      <c r="W6" s="72">
        <f>ROUND(T6+U6+V6,2)</f>
        <v>2037.8</v>
      </c>
      <c r="X6" s="15">
        <v>872.99</v>
      </c>
      <c r="Y6" s="16">
        <v>1031.62</v>
      </c>
      <c r="Z6" s="16">
        <v>220.8</v>
      </c>
      <c r="AA6" s="72">
        <f>ROUND(X6+Y6+Z6,2)</f>
        <v>2125.41</v>
      </c>
      <c r="AB6" s="15">
        <v>755.75</v>
      </c>
      <c r="AC6" s="15">
        <v>636.89</v>
      </c>
      <c r="AD6" s="15">
        <v>783.53</v>
      </c>
      <c r="AE6" s="72">
        <f>ROUND(AB6+AC6+AD6,2)</f>
        <v>2176.17</v>
      </c>
      <c r="AF6" s="15">
        <v>889.84</v>
      </c>
      <c r="AG6" s="15"/>
      <c r="AH6" s="15"/>
      <c r="AI6" s="72">
        <f>ROUND(AF6+AG6+AH6,2)</f>
        <v>889.84</v>
      </c>
      <c r="AJ6" s="72">
        <f aca="true" t="shared" si="0" ref="AJ6:AJ69">ROUND(W6+AA6+AE6+AI6,2)</f>
        <v>7229.22</v>
      </c>
      <c r="AK6" s="73">
        <v>0</v>
      </c>
      <c r="AL6" s="73">
        <v>0</v>
      </c>
      <c r="AM6" s="73">
        <v>0</v>
      </c>
      <c r="AN6" s="25">
        <f>ROUND(AK6+AL6+AM6,2)</f>
        <v>0</v>
      </c>
      <c r="AO6" s="73">
        <v>0</v>
      </c>
      <c r="AP6" s="73">
        <v>0</v>
      </c>
      <c r="AQ6" s="73">
        <v>0</v>
      </c>
      <c r="AR6" s="25">
        <f>ROUND(AO6+AP6+AQ6,2)</f>
        <v>0</v>
      </c>
      <c r="AS6" s="73">
        <v>0</v>
      </c>
      <c r="AT6" s="73">
        <v>0</v>
      </c>
      <c r="AU6" s="73">
        <v>0</v>
      </c>
      <c r="AV6" s="25">
        <f>ROUND(AS6+AT6+AU6,2)</f>
        <v>0</v>
      </c>
      <c r="AW6" s="73">
        <v>0</v>
      </c>
      <c r="AX6" s="73"/>
      <c r="AY6" s="74"/>
      <c r="AZ6" s="75">
        <f>ROUND(AW6+AX6+AY6,2)</f>
        <v>0</v>
      </c>
      <c r="BA6" s="25">
        <f>ROUND(AN6+AR6+AV6+AZ6,2)</f>
        <v>0</v>
      </c>
      <c r="BB6" s="76">
        <f>ROUND(S6+AJ6+BA6,2)</f>
        <v>204180.9</v>
      </c>
      <c r="BC6" s="77"/>
      <c r="BE6" s="17"/>
      <c r="BF6" s="17"/>
    </row>
    <row r="7" spans="1:58" ht="12.75">
      <c r="A7" s="69" t="s">
        <v>5</v>
      </c>
      <c r="B7" s="70" t="s">
        <v>6</v>
      </c>
      <c r="C7" s="71">
        <v>8080.35</v>
      </c>
      <c r="D7" s="15">
        <v>5802.65</v>
      </c>
      <c r="E7" s="15">
        <v>7317.99</v>
      </c>
      <c r="F7" s="72">
        <f aca="true" t="shared" si="1" ref="F7:F70">ROUND(C7+D7+E7,2)</f>
        <v>21200.99</v>
      </c>
      <c r="G7" s="15">
        <v>6245.84</v>
      </c>
      <c r="H7" s="15">
        <v>5462.2</v>
      </c>
      <c r="I7" s="15">
        <v>6192.12</v>
      </c>
      <c r="J7" s="72">
        <f aca="true" t="shared" si="2" ref="J7:J70">ROUND(G7+H7+I7,2)</f>
        <v>17900.16</v>
      </c>
      <c r="K7" s="15">
        <v>6701.85</v>
      </c>
      <c r="L7" s="15">
        <v>6369.58</v>
      </c>
      <c r="M7" s="15">
        <v>6293.65</v>
      </c>
      <c r="N7" s="72">
        <f aca="true" t="shared" si="3" ref="N7:N70">ROUND(K7+L7+M7,2)</f>
        <v>19365.08</v>
      </c>
      <c r="O7" s="15">
        <v>6468.26</v>
      </c>
      <c r="P7" s="15"/>
      <c r="Q7" s="15"/>
      <c r="R7" s="72">
        <f aca="true" t="shared" si="4" ref="R7:R70">ROUND(O7+P7+Q7,2)</f>
        <v>6468.26</v>
      </c>
      <c r="S7" s="72">
        <f aca="true" t="shared" si="5" ref="S7:S67">ROUND(F7+J7+N7+R7,2)</f>
        <v>64934.49</v>
      </c>
      <c r="T7" s="15">
        <v>436.93</v>
      </c>
      <c r="U7" s="15">
        <v>414.57</v>
      </c>
      <c r="V7" s="15">
        <v>205.78</v>
      </c>
      <c r="W7" s="72">
        <f aca="true" t="shared" si="6" ref="W7:W70">ROUND(T7+U7+V7,2)</f>
        <v>1057.28</v>
      </c>
      <c r="X7" s="15">
        <v>391.19</v>
      </c>
      <c r="Y7" s="16">
        <v>378.41</v>
      </c>
      <c r="Z7" s="16">
        <v>140.38</v>
      </c>
      <c r="AA7" s="72">
        <f aca="true" t="shared" si="7" ref="AA7:AA70">ROUND(X7+Y7+Z7,2)</f>
        <v>909.98</v>
      </c>
      <c r="AB7" s="15">
        <v>583.79</v>
      </c>
      <c r="AC7" s="15">
        <v>314.92</v>
      </c>
      <c r="AD7" s="15">
        <v>335.91</v>
      </c>
      <c r="AE7" s="72">
        <f aca="true" t="shared" si="8" ref="AE7:AE70">ROUND(AB7+AC7+AD7,2)</f>
        <v>1234.62</v>
      </c>
      <c r="AF7" s="15">
        <v>276.27</v>
      </c>
      <c r="AG7" s="15"/>
      <c r="AH7" s="15"/>
      <c r="AI7" s="72">
        <f aca="true" t="shared" si="9" ref="AI7:AI70">ROUND(AF7+AG7+AH7,2)</f>
        <v>276.27</v>
      </c>
      <c r="AJ7" s="72">
        <f t="shared" si="0"/>
        <v>3478.15</v>
      </c>
      <c r="AK7" s="73">
        <v>0</v>
      </c>
      <c r="AL7" s="73">
        <v>0</v>
      </c>
      <c r="AM7" s="73">
        <v>0</v>
      </c>
      <c r="AN7" s="25">
        <f aca="true" t="shared" si="10" ref="AN7:AN70">ROUND(AK7+AL7+AM7,2)</f>
        <v>0</v>
      </c>
      <c r="AO7" s="73">
        <v>0</v>
      </c>
      <c r="AP7" s="73">
        <v>0</v>
      </c>
      <c r="AQ7" s="73">
        <v>0</v>
      </c>
      <c r="AR7" s="25">
        <f aca="true" t="shared" si="11" ref="AR7:AR70">ROUND(AO7+AP7+AQ7,2)</f>
        <v>0</v>
      </c>
      <c r="AS7" s="73">
        <v>0</v>
      </c>
      <c r="AT7" s="73">
        <v>0</v>
      </c>
      <c r="AU7" s="73">
        <v>0</v>
      </c>
      <c r="AV7" s="25">
        <f aca="true" t="shared" si="12" ref="AV7:AV70">ROUND(AS7+AT7+AU7,2)</f>
        <v>0</v>
      </c>
      <c r="AW7" s="73">
        <v>0</v>
      </c>
      <c r="AX7" s="73"/>
      <c r="AY7" s="74"/>
      <c r="AZ7" s="75">
        <f aca="true" t="shared" si="13" ref="AZ7:AZ70">ROUND(AW7+AX7+AY7,2)</f>
        <v>0</v>
      </c>
      <c r="BA7" s="25">
        <f aca="true" t="shared" si="14" ref="BA7:BA70">ROUND(AN7+AR7+AV7+AZ7,2)</f>
        <v>0</v>
      </c>
      <c r="BB7" s="76">
        <f aca="true" t="shared" si="15" ref="BB7:BB70">ROUND(S7+AJ7+BA7,2)</f>
        <v>68412.64</v>
      </c>
      <c r="BC7" s="77"/>
      <c r="BE7" s="17"/>
      <c r="BF7" s="17"/>
    </row>
    <row r="8" spans="1:58" ht="12.75">
      <c r="A8" s="69" t="s">
        <v>7</v>
      </c>
      <c r="B8" s="70" t="s">
        <v>8</v>
      </c>
      <c r="C8" s="71">
        <v>28431.65</v>
      </c>
      <c r="D8" s="15">
        <v>32259.15</v>
      </c>
      <c r="E8" s="15">
        <v>29427.46</v>
      </c>
      <c r="F8" s="72">
        <f t="shared" si="1"/>
        <v>90118.26</v>
      </c>
      <c r="G8" s="15">
        <v>25983.25</v>
      </c>
      <c r="H8" s="15">
        <v>26555.56</v>
      </c>
      <c r="I8" s="15">
        <v>25351.78</v>
      </c>
      <c r="J8" s="72">
        <f t="shared" si="2"/>
        <v>77890.59</v>
      </c>
      <c r="K8" s="15">
        <v>28432.36</v>
      </c>
      <c r="L8" s="15">
        <v>28036.54</v>
      </c>
      <c r="M8" s="15">
        <v>28597.57</v>
      </c>
      <c r="N8" s="72">
        <f t="shared" si="3"/>
        <v>85066.47</v>
      </c>
      <c r="O8" s="15">
        <v>29400.98</v>
      </c>
      <c r="P8" s="15"/>
      <c r="Q8" s="15"/>
      <c r="R8" s="72">
        <f t="shared" si="4"/>
        <v>29400.98</v>
      </c>
      <c r="S8" s="72">
        <f t="shared" si="5"/>
        <v>282476.3</v>
      </c>
      <c r="T8" s="15">
        <v>1248.51</v>
      </c>
      <c r="U8" s="15">
        <v>1201.29</v>
      </c>
      <c r="V8" s="15">
        <v>1028.72</v>
      </c>
      <c r="W8" s="72">
        <f t="shared" si="6"/>
        <v>3478.52</v>
      </c>
      <c r="X8" s="15">
        <v>1313.91</v>
      </c>
      <c r="Y8" s="16">
        <v>1057.5</v>
      </c>
      <c r="Z8" s="16">
        <v>590.25</v>
      </c>
      <c r="AA8" s="72">
        <f t="shared" si="7"/>
        <v>2961.66</v>
      </c>
      <c r="AB8" s="15">
        <v>1929.98</v>
      </c>
      <c r="AC8" s="15">
        <v>1507.0500000000002</v>
      </c>
      <c r="AD8" s="15">
        <v>1466.98</v>
      </c>
      <c r="AE8" s="72">
        <f t="shared" si="8"/>
        <v>4904.01</v>
      </c>
      <c r="AF8" s="15">
        <v>1503.47</v>
      </c>
      <c r="AG8" s="15"/>
      <c r="AH8" s="15"/>
      <c r="AI8" s="72">
        <f t="shared" si="9"/>
        <v>1503.47</v>
      </c>
      <c r="AJ8" s="72">
        <f t="shared" si="0"/>
        <v>12847.66</v>
      </c>
      <c r="AK8" s="73">
        <v>0</v>
      </c>
      <c r="AL8" s="73">
        <v>0</v>
      </c>
      <c r="AM8" s="73">
        <v>0</v>
      </c>
      <c r="AN8" s="25">
        <f t="shared" si="10"/>
        <v>0</v>
      </c>
      <c r="AO8" s="73">
        <v>0</v>
      </c>
      <c r="AP8" s="73">
        <v>0</v>
      </c>
      <c r="AQ8" s="73">
        <v>326.78</v>
      </c>
      <c r="AR8" s="25">
        <f t="shared" si="11"/>
        <v>326.78</v>
      </c>
      <c r="AS8" s="73">
        <v>326.78</v>
      </c>
      <c r="AT8" s="73">
        <v>653.56</v>
      </c>
      <c r="AU8" s="73">
        <v>326.78</v>
      </c>
      <c r="AV8" s="25">
        <f t="shared" si="12"/>
        <v>1307.12</v>
      </c>
      <c r="AW8" s="73">
        <v>326.78</v>
      </c>
      <c r="AX8" s="73"/>
      <c r="AY8" s="74"/>
      <c r="AZ8" s="75">
        <f t="shared" si="13"/>
        <v>326.78</v>
      </c>
      <c r="BA8" s="25">
        <f t="shared" si="14"/>
        <v>1960.68</v>
      </c>
      <c r="BB8" s="76">
        <f t="shared" si="15"/>
        <v>297284.64</v>
      </c>
      <c r="BC8" s="77"/>
      <c r="BE8" s="17"/>
      <c r="BF8" s="17"/>
    </row>
    <row r="9" spans="1:58" ht="12.75">
      <c r="A9" s="69" t="s">
        <v>9</v>
      </c>
      <c r="B9" s="70" t="s">
        <v>10</v>
      </c>
      <c r="C9" s="71">
        <v>30177.04</v>
      </c>
      <c r="D9" s="15">
        <v>34275.6</v>
      </c>
      <c r="E9" s="15">
        <v>34600.73</v>
      </c>
      <c r="F9" s="72">
        <f t="shared" si="1"/>
        <v>99053.37</v>
      </c>
      <c r="G9" s="15">
        <v>26400.51</v>
      </c>
      <c r="H9" s="15">
        <v>31989.98</v>
      </c>
      <c r="I9" s="15">
        <v>34709.02</v>
      </c>
      <c r="J9" s="72">
        <f t="shared" si="2"/>
        <v>93099.51</v>
      </c>
      <c r="K9" s="15">
        <v>33460.26</v>
      </c>
      <c r="L9" s="15">
        <v>31799.26</v>
      </c>
      <c r="M9" s="15">
        <v>30369.35</v>
      </c>
      <c r="N9" s="72">
        <f t="shared" si="3"/>
        <v>95628.87</v>
      </c>
      <c r="O9" s="15">
        <v>27941.07</v>
      </c>
      <c r="P9" s="15"/>
      <c r="Q9" s="15"/>
      <c r="R9" s="72">
        <f t="shared" si="4"/>
        <v>27941.07</v>
      </c>
      <c r="S9" s="72">
        <f t="shared" si="5"/>
        <v>315722.82</v>
      </c>
      <c r="T9" s="15">
        <v>779.69</v>
      </c>
      <c r="U9" s="15">
        <v>810.46</v>
      </c>
      <c r="V9" s="15">
        <v>556.06</v>
      </c>
      <c r="W9" s="72">
        <f t="shared" si="6"/>
        <v>2146.21</v>
      </c>
      <c r="X9" s="15">
        <v>814.84</v>
      </c>
      <c r="Y9" s="16">
        <v>811.86</v>
      </c>
      <c r="Z9" s="16">
        <v>457.92</v>
      </c>
      <c r="AA9" s="72">
        <f t="shared" si="7"/>
        <v>2084.62</v>
      </c>
      <c r="AB9" s="15">
        <v>1096.26</v>
      </c>
      <c r="AC9" s="15">
        <v>917.44</v>
      </c>
      <c r="AD9" s="15">
        <v>945.86</v>
      </c>
      <c r="AE9" s="72">
        <f t="shared" si="8"/>
        <v>2959.56</v>
      </c>
      <c r="AF9" s="15">
        <v>791.28</v>
      </c>
      <c r="AG9" s="15"/>
      <c r="AH9" s="15"/>
      <c r="AI9" s="72">
        <f t="shared" si="9"/>
        <v>791.28</v>
      </c>
      <c r="AJ9" s="72">
        <f t="shared" si="0"/>
        <v>7981.67</v>
      </c>
      <c r="AK9" s="73">
        <v>0</v>
      </c>
      <c r="AL9" s="73">
        <v>0</v>
      </c>
      <c r="AM9" s="73">
        <v>0</v>
      </c>
      <c r="AN9" s="25">
        <f t="shared" si="10"/>
        <v>0</v>
      </c>
      <c r="AO9" s="73">
        <v>0</v>
      </c>
      <c r="AP9" s="73">
        <v>0</v>
      </c>
      <c r="AQ9" s="73">
        <v>0</v>
      </c>
      <c r="AR9" s="25">
        <f t="shared" si="11"/>
        <v>0</v>
      </c>
      <c r="AS9" s="73">
        <v>0</v>
      </c>
      <c r="AT9" s="73">
        <v>0</v>
      </c>
      <c r="AU9" s="73">
        <v>0</v>
      </c>
      <c r="AV9" s="25">
        <f t="shared" si="12"/>
        <v>0</v>
      </c>
      <c r="AW9" s="73">
        <v>0</v>
      </c>
      <c r="AX9" s="73"/>
      <c r="AY9" s="74"/>
      <c r="AZ9" s="75">
        <f t="shared" si="13"/>
        <v>0</v>
      </c>
      <c r="BA9" s="25">
        <f t="shared" si="14"/>
        <v>0</v>
      </c>
      <c r="BB9" s="76">
        <f t="shared" si="15"/>
        <v>323704.49</v>
      </c>
      <c r="BC9" s="77"/>
      <c r="BE9" s="17"/>
      <c r="BF9" s="17"/>
    </row>
    <row r="10" spans="1:58" ht="12.75">
      <c r="A10" s="69" t="s">
        <v>11</v>
      </c>
      <c r="B10" s="70" t="s">
        <v>12</v>
      </c>
      <c r="C10" s="71">
        <v>461348.05</v>
      </c>
      <c r="D10" s="15">
        <v>406040.88</v>
      </c>
      <c r="E10" s="15">
        <v>447073.14</v>
      </c>
      <c r="F10" s="72">
        <f t="shared" si="1"/>
        <v>1314462.07</v>
      </c>
      <c r="G10" s="15">
        <v>393096.35</v>
      </c>
      <c r="H10" s="15">
        <v>417559.83</v>
      </c>
      <c r="I10" s="15">
        <v>394146.03</v>
      </c>
      <c r="J10" s="72">
        <f t="shared" si="2"/>
        <v>1204802.21</v>
      </c>
      <c r="K10" s="15">
        <v>430696.35</v>
      </c>
      <c r="L10" s="15">
        <v>400623.12</v>
      </c>
      <c r="M10" s="15">
        <v>389228.42</v>
      </c>
      <c r="N10" s="72">
        <f t="shared" si="3"/>
        <v>1220547.89</v>
      </c>
      <c r="O10" s="15">
        <v>453723.81</v>
      </c>
      <c r="P10" s="15"/>
      <c r="Q10" s="15"/>
      <c r="R10" s="72">
        <f t="shared" si="4"/>
        <v>453723.81</v>
      </c>
      <c r="S10" s="72">
        <f t="shared" si="5"/>
        <v>4193535.98</v>
      </c>
      <c r="T10" s="15">
        <v>12915.130000000001</v>
      </c>
      <c r="U10" s="15">
        <v>11517.970000000001</v>
      </c>
      <c r="V10" s="15">
        <v>10708.89</v>
      </c>
      <c r="W10" s="72">
        <f t="shared" si="6"/>
        <v>35141.99</v>
      </c>
      <c r="X10" s="15">
        <v>16272.29</v>
      </c>
      <c r="Y10" s="16">
        <v>13879.94</v>
      </c>
      <c r="Z10" s="16">
        <v>7077.46</v>
      </c>
      <c r="AA10" s="72">
        <f t="shared" si="7"/>
        <v>37229.69</v>
      </c>
      <c r="AB10" s="15">
        <v>19297.43</v>
      </c>
      <c r="AC10" s="15">
        <v>12779.19</v>
      </c>
      <c r="AD10" s="15">
        <v>12540.41</v>
      </c>
      <c r="AE10" s="72">
        <f t="shared" si="8"/>
        <v>44617.03</v>
      </c>
      <c r="AF10" s="15">
        <v>14257.759999999998</v>
      </c>
      <c r="AG10" s="15"/>
      <c r="AH10" s="15"/>
      <c r="AI10" s="72">
        <f t="shared" si="9"/>
        <v>14257.76</v>
      </c>
      <c r="AJ10" s="72">
        <f t="shared" si="0"/>
        <v>131246.47</v>
      </c>
      <c r="AK10" s="73">
        <v>0</v>
      </c>
      <c r="AL10" s="73">
        <v>0</v>
      </c>
      <c r="AM10" s="73">
        <v>653.56</v>
      </c>
      <c r="AN10" s="25">
        <f t="shared" si="10"/>
        <v>653.56</v>
      </c>
      <c r="AO10" s="73">
        <v>980.34</v>
      </c>
      <c r="AP10" s="73">
        <v>1307.12</v>
      </c>
      <c r="AQ10" s="73">
        <v>1960.68</v>
      </c>
      <c r="AR10" s="25">
        <f t="shared" si="11"/>
        <v>4248.14</v>
      </c>
      <c r="AS10" s="73">
        <v>2287.46</v>
      </c>
      <c r="AT10" s="73">
        <v>1960.68</v>
      </c>
      <c r="AU10" s="73">
        <v>2287.46</v>
      </c>
      <c r="AV10" s="25">
        <f t="shared" si="12"/>
        <v>6535.6</v>
      </c>
      <c r="AW10" s="73">
        <v>2287.46</v>
      </c>
      <c r="AX10" s="73"/>
      <c r="AY10" s="74"/>
      <c r="AZ10" s="75">
        <f t="shared" si="13"/>
        <v>2287.46</v>
      </c>
      <c r="BA10" s="25">
        <f t="shared" si="14"/>
        <v>13724.76</v>
      </c>
      <c r="BB10" s="76">
        <f t="shared" si="15"/>
        <v>4338507.21</v>
      </c>
      <c r="BC10" s="77"/>
      <c r="BE10" s="17"/>
      <c r="BF10" s="17"/>
    </row>
    <row r="11" spans="1:58" ht="12.75">
      <c r="A11" s="69" t="s">
        <v>13</v>
      </c>
      <c r="B11" s="70" t="s">
        <v>14</v>
      </c>
      <c r="C11" s="71">
        <v>11240.34</v>
      </c>
      <c r="D11" s="15">
        <v>13264.86</v>
      </c>
      <c r="E11" s="15">
        <v>19767.09</v>
      </c>
      <c r="F11" s="72">
        <f t="shared" si="1"/>
        <v>44272.29</v>
      </c>
      <c r="G11" s="15">
        <v>11631.54</v>
      </c>
      <c r="H11" s="15">
        <v>11289.85</v>
      </c>
      <c r="I11" s="15">
        <v>15437.13</v>
      </c>
      <c r="J11" s="72">
        <f t="shared" si="2"/>
        <v>38358.52</v>
      </c>
      <c r="K11" s="15">
        <v>11221.36</v>
      </c>
      <c r="L11" s="15">
        <v>10363.88</v>
      </c>
      <c r="M11" s="15">
        <v>15142.14</v>
      </c>
      <c r="N11" s="72">
        <f t="shared" si="3"/>
        <v>36727.38</v>
      </c>
      <c r="O11" s="15">
        <v>10149.45</v>
      </c>
      <c r="P11" s="15"/>
      <c r="Q11" s="15"/>
      <c r="R11" s="72">
        <f t="shared" si="4"/>
        <v>10149.45</v>
      </c>
      <c r="S11" s="72">
        <f t="shared" si="5"/>
        <v>129507.64</v>
      </c>
      <c r="T11" s="15">
        <v>133.58</v>
      </c>
      <c r="U11" s="15">
        <v>185.17</v>
      </c>
      <c r="V11" s="15">
        <v>123.32</v>
      </c>
      <c r="W11" s="72">
        <f t="shared" si="6"/>
        <v>442.07</v>
      </c>
      <c r="X11" s="15">
        <v>293.29</v>
      </c>
      <c r="Y11" s="16">
        <v>150.06</v>
      </c>
      <c r="Z11" s="16">
        <v>218.53</v>
      </c>
      <c r="AA11" s="72">
        <f t="shared" si="7"/>
        <v>661.88</v>
      </c>
      <c r="AB11" s="15">
        <v>311.22</v>
      </c>
      <c r="AC11" s="15">
        <v>223.34</v>
      </c>
      <c r="AD11" s="15">
        <v>106.13</v>
      </c>
      <c r="AE11" s="72">
        <f t="shared" si="8"/>
        <v>640.69</v>
      </c>
      <c r="AF11" s="15">
        <v>156.76</v>
      </c>
      <c r="AG11" s="15"/>
      <c r="AH11" s="15"/>
      <c r="AI11" s="72">
        <f t="shared" si="9"/>
        <v>156.76</v>
      </c>
      <c r="AJ11" s="72">
        <f t="shared" si="0"/>
        <v>1901.4</v>
      </c>
      <c r="AK11" s="73">
        <v>0</v>
      </c>
      <c r="AL11" s="73">
        <v>0</v>
      </c>
      <c r="AM11" s="73">
        <v>0</v>
      </c>
      <c r="AN11" s="25">
        <f t="shared" si="10"/>
        <v>0</v>
      </c>
      <c r="AO11" s="73">
        <v>0</v>
      </c>
      <c r="AP11" s="73">
        <v>0</v>
      </c>
      <c r="AQ11" s="73">
        <v>0</v>
      </c>
      <c r="AR11" s="25">
        <f t="shared" si="11"/>
        <v>0</v>
      </c>
      <c r="AS11" s="73">
        <v>0</v>
      </c>
      <c r="AT11" s="73">
        <v>0</v>
      </c>
      <c r="AU11" s="73">
        <v>0</v>
      </c>
      <c r="AV11" s="25">
        <f t="shared" si="12"/>
        <v>0</v>
      </c>
      <c r="AW11" s="73">
        <v>0</v>
      </c>
      <c r="AX11" s="73"/>
      <c r="AY11" s="74"/>
      <c r="AZ11" s="75">
        <f t="shared" si="13"/>
        <v>0</v>
      </c>
      <c r="BA11" s="25">
        <f t="shared" si="14"/>
        <v>0</v>
      </c>
      <c r="BB11" s="76">
        <f t="shared" si="15"/>
        <v>131409.04</v>
      </c>
      <c r="BC11" s="77"/>
      <c r="BE11" s="17"/>
      <c r="BF11" s="17"/>
    </row>
    <row r="12" spans="1:58" ht="12.75">
      <c r="A12" s="69" t="s">
        <v>15</v>
      </c>
      <c r="B12" s="70" t="s">
        <v>16</v>
      </c>
      <c r="C12" s="71">
        <v>27927.04</v>
      </c>
      <c r="D12" s="15">
        <v>30656.34</v>
      </c>
      <c r="E12" s="15">
        <v>27945.88</v>
      </c>
      <c r="F12" s="72">
        <f t="shared" si="1"/>
        <v>86529.26</v>
      </c>
      <c r="G12" s="15">
        <v>25812.8</v>
      </c>
      <c r="H12" s="15">
        <v>28977.61</v>
      </c>
      <c r="I12" s="15">
        <v>27352.97</v>
      </c>
      <c r="J12" s="72">
        <f t="shared" si="2"/>
        <v>82143.38</v>
      </c>
      <c r="K12" s="15">
        <v>28773.33</v>
      </c>
      <c r="L12" s="15">
        <v>26079.95</v>
      </c>
      <c r="M12" s="15">
        <v>25827.87</v>
      </c>
      <c r="N12" s="72">
        <f t="shared" si="3"/>
        <v>80681.15</v>
      </c>
      <c r="O12" s="15">
        <v>31678.78</v>
      </c>
      <c r="P12" s="15"/>
      <c r="Q12" s="15"/>
      <c r="R12" s="72">
        <f t="shared" si="4"/>
        <v>31678.78</v>
      </c>
      <c r="S12" s="72">
        <f t="shared" si="5"/>
        <v>281032.57</v>
      </c>
      <c r="T12" s="15">
        <v>326.38</v>
      </c>
      <c r="U12" s="15">
        <v>363.32</v>
      </c>
      <c r="V12" s="15">
        <v>604.39</v>
      </c>
      <c r="W12" s="72">
        <f t="shared" si="6"/>
        <v>1294.09</v>
      </c>
      <c r="X12" s="15">
        <v>886.53</v>
      </c>
      <c r="Y12" s="16">
        <v>644.9</v>
      </c>
      <c r="Z12" s="16">
        <v>361.66</v>
      </c>
      <c r="AA12" s="72">
        <f t="shared" si="7"/>
        <v>1893.09</v>
      </c>
      <c r="AB12" s="15">
        <v>1121.4</v>
      </c>
      <c r="AC12" s="15">
        <v>934.56</v>
      </c>
      <c r="AD12" s="15">
        <v>784.13</v>
      </c>
      <c r="AE12" s="72">
        <f t="shared" si="8"/>
        <v>2840.09</v>
      </c>
      <c r="AF12" s="15">
        <v>613</v>
      </c>
      <c r="AG12" s="15"/>
      <c r="AH12" s="15"/>
      <c r="AI12" s="72">
        <f t="shared" si="9"/>
        <v>613</v>
      </c>
      <c r="AJ12" s="72">
        <f t="shared" si="0"/>
        <v>6640.27</v>
      </c>
      <c r="AK12" s="73">
        <v>326.78</v>
      </c>
      <c r="AL12" s="73">
        <v>0</v>
      </c>
      <c r="AM12" s="73">
        <v>0</v>
      </c>
      <c r="AN12" s="25">
        <f t="shared" si="10"/>
        <v>326.78</v>
      </c>
      <c r="AO12" s="73">
        <v>0</v>
      </c>
      <c r="AP12" s="73">
        <v>0</v>
      </c>
      <c r="AQ12" s="73">
        <v>0</v>
      </c>
      <c r="AR12" s="25">
        <f t="shared" si="11"/>
        <v>0</v>
      </c>
      <c r="AS12" s="73">
        <v>0</v>
      </c>
      <c r="AT12" s="73">
        <v>0</v>
      </c>
      <c r="AU12" s="73">
        <v>0</v>
      </c>
      <c r="AV12" s="25">
        <f t="shared" si="12"/>
        <v>0</v>
      </c>
      <c r="AW12" s="73">
        <v>0</v>
      </c>
      <c r="AX12" s="73"/>
      <c r="AY12" s="74"/>
      <c r="AZ12" s="75">
        <f t="shared" si="13"/>
        <v>0</v>
      </c>
      <c r="BA12" s="25">
        <f t="shared" si="14"/>
        <v>326.78</v>
      </c>
      <c r="BB12" s="76">
        <f t="shared" si="15"/>
        <v>287999.62</v>
      </c>
      <c r="BC12" s="77"/>
      <c r="BE12" s="17"/>
      <c r="BF12" s="17"/>
    </row>
    <row r="13" spans="1:58" ht="12.75">
      <c r="A13" s="69" t="s">
        <v>17</v>
      </c>
      <c r="B13" s="70" t="s">
        <v>18</v>
      </c>
      <c r="C13" s="71">
        <v>28997.33</v>
      </c>
      <c r="D13" s="15">
        <v>37709.65</v>
      </c>
      <c r="E13" s="15">
        <v>38566.27</v>
      </c>
      <c r="F13" s="72">
        <f t="shared" si="1"/>
        <v>105273.25</v>
      </c>
      <c r="G13" s="15">
        <v>26996.53</v>
      </c>
      <c r="H13" s="15">
        <v>33603.97</v>
      </c>
      <c r="I13" s="15">
        <v>34134.3</v>
      </c>
      <c r="J13" s="72">
        <f t="shared" si="2"/>
        <v>94734.8</v>
      </c>
      <c r="K13" s="15">
        <v>31553.88</v>
      </c>
      <c r="L13" s="15">
        <v>32406.26</v>
      </c>
      <c r="M13" s="15">
        <v>28390.84</v>
      </c>
      <c r="N13" s="72">
        <f t="shared" si="3"/>
        <v>92350.98</v>
      </c>
      <c r="O13" s="15">
        <v>44111.55</v>
      </c>
      <c r="P13" s="15"/>
      <c r="Q13" s="15"/>
      <c r="R13" s="72">
        <f t="shared" si="4"/>
        <v>44111.55</v>
      </c>
      <c r="S13" s="72">
        <f t="shared" si="5"/>
        <v>336470.58</v>
      </c>
      <c r="T13" s="15">
        <v>397.79</v>
      </c>
      <c r="U13" s="15">
        <v>200.65</v>
      </c>
      <c r="V13" s="15">
        <v>118.21</v>
      </c>
      <c r="W13" s="72">
        <f t="shared" si="6"/>
        <v>716.65</v>
      </c>
      <c r="X13" s="15">
        <v>575.89</v>
      </c>
      <c r="Y13" s="16">
        <v>175.16</v>
      </c>
      <c r="Z13" s="16">
        <v>54.62</v>
      </c>
      <c r="AA13" s="72">
        <f t="shared" si="7"/>
        <v>805.67</v>
      </c>
      <c r="AB13" s="15">
        <v>204.39</v>
      </c>
      <c r="AC13" s="15">
        <v>161.07</v>
      </c>
      <c r="AD13" s="15">
        <v>62.39</v>
      </c>
      <c r="AE13" s="72">
        <f t="shared" si="8"/>
        <v>427.85</v>
      </c>
      <c r="AF13" s="15">
        <v>599.24</v>
      </c>
      <c r="AG13" s="15"/>
      <c r="AH13" s="15"/>
      <c r="AI13" s="72">
        <f t="shared" si="9"/>
        <v>599.24</v>
      </c>
      <c r="AJ13" s="72">
        <f t="shared" si="0"/>
        <v>2549.41</v>
      </c>
      <c r="AK13" s="73">
        <v>350.12</v>
      </c>
      <c r="AL13" s="73">
        <v>653.56</v>
      </c>
      <c r="AM13" s="73">
        <v>326.78</v>
      </c>
      <c r="AN13" s="25">
        <f t="shared" si="10"/>
        <v>1330.46</v>
      </c>
      <c r="AO13" s="73">
        <v>326.78</v>
      </c>
      <c r="AP13" s="73">
        <v>326.78</v>
      </c>
      <c r="AQ13" s="73">
        <v>326.78</v>
      </c>
      <c r="AR13" s="25">
        <f t="shared" si="11"/>
        <v>980.34</v>
      </c>
      <c r="AS13" s="73">
        <v>326.78</v>
      </c>
      <c r="AT13" s="73">
        <v>326.78</v>
      </c>
      <c r="AU13" s="73">
        <v>326.78</v>
      </c>
      <c r="AV13" s="25">
        <f t="shared" si="12"/>
        <v>980.34</v>
      </c>
      <c r="AW13" s="73">
        <v>326.78</v>
      </c>
      <c r="AX13" s="73"/>
      <c r="AY13" s="74"/>
      <c r="AZ13" s="75">
        <f t="shared" si="13"/>
        <v>326.78</v>
      </c>
      <c r="BA13" s="25">
        <f t="shared" si="14"/>
        <v>3617.92</v>
      </c>
      <c r="BB13" s="76">
        <f t="shared" si="15"/>
        <v>342637.91</v>
      </c>
      <c r="BC13" s="77"/>
      <c r="BE13" s="17"/>
      <c r="BF13" s="17"/>
    </row>
    <row r="14" spans="1:58" ht="12.75">
      <c r="A14" s="69" t="s">
        <v>19</v>
      </c>
      <c r="B14" s="70" t="s">
        <v>20</v>
      </c>
      <c r="C14" s="71">
        <v>52247.05</v>
      </c>
      <c r="D14" s="15">
        <v>52387.48</v>
      </c>
      <c r="E14" s="15">
        <v>48295.78</v>
      </c>
      <c r="F14" s="72">
        <f t="shared" si="1"/>
        <v>152930.31</v>
      </c>
      <c r="G14" s="15">
        <v>41115.74</v>
      </c>
      <c r="H14" s="15">
        <v>48212.89</v>
      </c>
      <c r="I14" s="15">
        <v>43914.51</v>
      </c>
      <c r="J14" s="72">
        <f t="shared" si="2"/>
        <v>133243.14</v>
      </c>
      <c r="K14" s="15">
        <v>45360.66</v>
      </c>
      <c r="L14" s="15">
        <v>42406.6</v>
      </c>
      <c r="M14" s="15">
        <v>42582.37</v>
      </c>
      <c r="N14" s="72">
        <f t="shared" si="3"/>
        <v>130349.63</v>
      </c>
      <c r="O14" s="15">
        <v>45924.62</v>
      </c>
      <c r="P14" s="15"/>
      <c r="Q14" s="15"/>
      <c r="R14" s="72">
        <f t="shared" si="4"/>
        <v>45924.62</v>
      </c>
      <c r="S14" s="72">
        <f t="shared" si="5"/>
        <v>462447.7</v>
      </c>
      <c r="T14" s="15">
        <v>515.11</v>
      </c>
      <c r="U14" s="15">
        <v>563.69</v>
      </c>
      <c r="V14" s="15">
        <v>509.66</v>
      </c>
      <c r="W14" s="72">
        <f t="shared" si="6"/>
        <v>1588.46</v>
      </c>
      <c r="X14" s="15">
        <v>684.06</v>
      </c>
      <c r="Y14" s="16">
        <v>590.04</v>
      </c>
      <c r="Z14" s="16">
        <v>338.17</v>
      </c>
      <c r="AA14" s="72">
        <f t="shared" si="7"/>
        <v>1612.27</v>
      </c>
      <c r="AB14" s="15">
        <v>819.54</v>
      </c>
      <c r="AC14" s="15">
        <v>286.52</v>
      </c>
      <c r="AD14" s="15">
        <v>454.23</v>
      </c>
      <c r="AE14" s="72">
        <f t="shared" si="8"/>
        <v>1560.29</v>
      </c>
      <c r="AF14" s="15">
        <v>394.2</v>
      </c>
      <c r="AG14" s="15"/>
      <c r="AH14" s="15"/>
      <c r="AI14" s="72">
        <f t="shared" si="9"/>
        <v>394.2</v>
      </c>
      <c r="AJ14" s="72">
        <f t="shared" si="0"/>
        <v>5155.22</v>
      </c>
      <c r="AK14" s="73">
        <v>0</v>
      </c>
      <c r="AL14" s="73">
        <v>653.56</v>
      </c>
      <c r="AM14" s="73">
        <v>326.78</v>
      </c>
      <c r="AN14" s="25">
        <f t="shared" si="10"/>
        <v>980.34</v>
      </c>
      <c r="AO14" s="73">
        <v>653.56</v>
      </c>
      <c r="AP14" s="73">
        <v>0</v>
      </c>
      <c r="AQ14" s="73">
        <v>653.56</v>
      </c>
      <c r="AR14" s="25">
        <f t="shared" si="11"/>
        <v>1307.12</v>
      </c>
      <c r="AS14" s="73">
        <v>653.56</v>
      </c>
      <c r="AT14" s="73">
        <v>653.56</v>
      </c>
      <c r="AU14" s="73">
        <v>326.78</v>
      </c>
      <c r="AV14" s="25">
        <f t="shared" si="12"/>
        <v>1633.9</v>
      </c>
      <c r="AW14" s="73">
        <v>326.78</v>
      </c>
      <c r="AX14" s="73"/>
      <c r="AY14" s="74"/>
      <c r="AZ14" s="75">
        <f t="shared" si="13"/>
        <v>326.78</v>
      </c>
      <c r="BA14" s="25">
        <f t="shared" si="14"/>
        <v>4248.14</v>
      </c>
      <c r="BB14" s="76">
        <f t="shared" si="15"/>
        <v>471851.06</v>
      </c>
      <c r="BC14" s="77"/>
      <c r="BE14" s="17"/>
      <c r="BF14" s="17"/>
    </row>
    <row r="15" spans="1:58" ht="12.75">
      <c r="A15" s="69" t="s">
        <v>21</v>
      </c>
      <c r="B15" s="70" t="s">
        <v>22</v>
      </c>
      <c r="C15" s="71">
        <v>36407.41</v>
      </c>
      <c r="D15" s="15">
        <v>36013.74</v>
      </c>
      <c r="E15" s="15">
        <v>41483.59</v>
      </c>
      <c r="F15" s="72">
        <f t="shared" si="1"/>
        <v>113904.74</v>
      </c>
      <c r="G15" s="15">
        <v>36571.02</v>
      </c>
      <c r="H15" s="15">
        <v>35587.75</v>
      </c>
      <c r="I15" s="15">
        <v>35783.76</v>
      </c>
      <c r="J15" s="72">
        <f t="shared" si="2"/>
        <v>107942.53</v>
      </c>
      <c r="K15" s="15">
        <v>39094.91</v>
      </c>
      <c r="L15" s="15">
        <v>34238.21</v>
      </c>
      <c r="M15" s="15">
        <v>37337.09</v>
      </c>
      <c r="N15" s="72">
        <f t="shared" si="3"/>
        <v>110670.21</v>
      </c>
      <c r="O15" s="15">
        <v>36772.4</v>
      </c>
      <c r="P15" s="15"/>
      <c r="Q15" s="15"/>
      <c r="R15" s="72">
        <f t="shared" si="4"/>
        <v>36772.4</v>
      </c>
      <c r="S15" s="72">
        <f t="shared" si="5"/>
        <v>369289.88</v>
      </c>
      <c r="T15" s="15">
        <v>984.68</v>
      </c>
      <c r="U15" s="15">
        <v>823.97</v>
      </c>
      <c r="V15" s="15">
        <v>1073.43</v>
      </c>
      <c r="W15" s="72">
        <f t="shared" si="6"/>
        <v>2882.08</v>
      </c>
      <c r="X15" s="15">
        <v>1709.85</v>
      </c>
      <c r="Y15" s="16">
        <v>907.14</v>
      </c>
      <c r="Z15" s="16">
        <v>679.52</v>
      </c>
      <c r="AA15" s="72">
        <f t="shared" si="7"/>
        <v>3296.51</v>
      </c>
      <c r="AB15" s="15">
        <v>1996.66</v>
      </c>
      <c r="AC15" s="15">
        <v>711.28</v>
      </c>
      <c r="AD15" s="15">
        <v>973.21</v>
      </c>
      <c r="AE15" s="72">
        <f t="shared" si="8"/>
        <v>3681.15</v>
      </c>
      <c r="AF15" s="15">
        <v>585.93</v>
      </c>
      <c r="AG15" s="15"/>
      <c r="AH15" s="15"/>
      <c r="AI15" s="72">
        <f t="shared" si="9"/>
        <v>585.93</v>
      </c>
      <c r="AJ15" s="72">
        <f t="shared" si="0"/>
        <v>10445.67</v>
      </c>
      <c r="AK15" s="73">
        <v>0</v>
      </c>
      <c r="AL15" s="73">
        <v>0</v>
      </c>
      <c r="AM15" s="73">
        <v>0</v>
      </c>
      <c r="AN15" s="25">
        <f t="shared" si="10"/>
        <v>0</v>
      </c>
      <c r="AO15" s="73">
        <v>0</v>
      </c>
      <c r="AP15" s="73">
        <v>0</v>
      </c>
      <c r="AQ15" s="73">
        <v>0</v>
      </c>
      <c r="AR15" s="25">
        <f t="shared" si="11"/>
        <v>0</v>
      </c>
      <c r="AS15" s="73">
        <v>0</v>
      </c>
      <c r="AT15" s="73">
        <v>0</v>
      </c>
      <c r="AU15" s="73">
        <v>0</v>
      </c>
      <c r="AV15" s="25">
        <f t="shared" si="12"/>
        <v>0</v>
      </c>
      <c r="AW15" s="73">
        <v>0</v>
      </c>
      <c r="AX15" s="73"/>
      <c r="AY15" s="74"/>
      <c r="AZ15" s="75">
        <f t="shared" si="13"/>
        <v>0</v>
      </c>
      <c r="BA15" s="25">
        <f t="shared" si="14"/>
        <v>0</v>
      </c>
      <c r="BB15" s="76">
        <f t="shared" si="15"/>
        <v>379735.55</v>
      </c>
      <c r="BC15" s="77"/>
      <c r="BE15" s="17"/>
      <c r="BF15" s="17"/>
    </row>
    <row r="16" spans="1:58" ht="12.75">
      <c r="A16" s="69" t="s">
        <v>23</v>
      </c>
      <c r="B16" s="70" t="s">
        <v>24</v>
      </c>
      <c r="C16" s="71">
        <v>281661.01</v>
      </c>
      <c r="D16" s="15">
        <v>256800.42</v>
      </c>
      <c r="E16" s="15">
        <v>232133.7</v>
      </c>
      <c r="F16" s="72">
        <f t="shared" si="1"/>
        <v>770595.13</v>
      </c>
      <c r="G16" s="15">
        <v>223997.4</v>
      </c>
      <c r="H16" s="15">
        <v>218764.76</v>
      </c>
      <c r="I16" s="15">
        <v>227846.48</v>
      </c>
      <c r="J16" s="72">
        <f t="shared" si="2"/>
        <v>670608.64</v>
      </c>
      <c r="K16" s="15">
        <v>216427.39</v>
      </c>
      <c r="L16" s="15">
        <v>224195.64</v>
      </c>
      <c r="M16" s="15">
        <v>215043.35</v>
      </c>
      <c r="N16" s="72">
        <f t="shared" si="3"/>
        <v>655666.38</v>
      </c>
      <c r="O16" s="15">
        <v>216047.05</v>
      </c>
      <c r="P16" s="15"/>
      <c r="Q16" s="15"/>
      <c r="R16" s="72">
        <f t="shared" si="4"/>
        <v>216047.05</v>
      </c>
      <c r="S16" s="72">
        <f t="shared" si="5"/>
        <v>2312917.2</v>
      </c>
      <c r="T16" s="15">
        <v>2460.61</v>
      </c>
      <c r="U16" s="15">
        <v>1302.47</v>
      </c>
      <c r="V16" s="15">
        <v>1579.38</v>
      </c>
      <c r="W16" s="72">
        <f t="shared" si="6"/>
        <v>5342.46</v>
      </c>
      <c r="X16" s="15">
        <v>2476.3</v>
      </c>
      <c r="Y16" s="16">
        <v>1535.67</v>
      </c>
      <c r="Z16" s="16">
        <v>1027.47</v>
      </c>
      <c r="AA16" s="72">
        <f t="shared" si="7"/>
        <v>5039.44</v>
      </c>
      <c r="AB16" s="15">
        <v>2792.42</v>
      </c>
      <c r="AC16" s="15">
        <v>1875.3000000000002</v>
      </c>
      <c r="AD16" s="15">
        <v>1760</v>
      </c>
      <c r="AE16" s="72">
        <f t="shared" si="8"/>
        <v>6427.72</v>
      </c>
      <c r="AF16" s="15">
        <v>2455.38</v>
      </c>
      <c r="AG16" s="15"/>
      <c r="AH16" s="15"/>
      <c r="AI16" s="72">
        <f t="shared" si="9"/>
        <v>2455.38</v>
      </c>
      <c r="AJ16" s="72">
        <f t="shared" si="0"/>
        <v>19265</v>
      </c>
      <c r="AK16" s="73">
        <v>0</v>
      </c>
      <c r="AL16" s="73">
        <v>0</v>
      </c>
      <c r="AM16" s="73">
        <v>0</v>
      </c>
      <c r="AN16" s="25">
        <f t="shared" si="10"/>
        <v>0</v>
      </c>
      <c r="AO16" s="73">
        <v>0</v>
      </c>
      <c r="AP16" s="73">
        <v>0</v>
      </c>
      <c r="AQ16" s="73">
        <v>0</v>
      </c>
      <c r="AR16" s="25">
        <f t="shared" si="11"/>
        <v>0</v>
      </c>
      <c r="AS16" s="73">
        <v>0</v>
      </c>
      <c r="AT16" s="73">
        <v>0</v>
      </c>
      <c r="AU16" s="73">
        <v>326.78</v>
      </c>
      <c r="AV16" s="25">
        <f t="shared" si="12"/>
        <v>326.78</v>
      </c>
      <c r="AW16" s="73">
        <v>653.56</v>
      </c>
      <c r="AX16" s="73"/>
      <c r="AY16" s="74"/>
      <c r="AZ16" s="75">
        <f t="shared" si="13"/>
        <v>653.56</v>
      </c>
      <c r="BA16" s="25">
        <f t="shared" si="14"/>
        <v>980.34</v>
      </c>
      <c r="BB16" s="76">
        <f t="shared" si="15"/>
        <v>2333162.54</v>
      </c>
      <c r="BC16" s="77"/>
      <c r="BE16" s="17"/>
      <c r="BF16" s="17"/>
    </row>
    <row r="17" spans="1:58" ht="12.75">
      <c r="A17" s="69" t="s">
        <v>25</v>
      </c>
      <c r="B17" s="70" t="s">
        <v>26</v>
      </c>
      <c r="C17" s="71">
        <v>53980.47</v>
      </c>
      <c r="D17" s="15">
        <v>56499.54</v>
      </c>
      <c r="E17" s="15">
        <v>55396.75</v>
      </c>
      <c r="F17" s="72">
        <f t="shared" si="1"/>
        <v>165876.76</v>
      </c>
      <c r="G17" s="15">
        <v>49676.25</v>
      </c>
      <c r="H17" s="15">
        <v>65073.78</v>
      </c>
      <c r="I17" s="15">
        <v>57664.29</v>
      </c>
      <c r="J17" s="72">
        <f t="shared" si="2"/>
        <v>172414.32</v>
      </c>
      <c r="K17" s="15">
        <v>59414.77</v>
      </c>
      <c r="L17" s="15">
        <v>64634.18</v>
      </c>
      <c r="M17" s="15">
        <v>56341.55</v>
      </c>
      <c r="N17" s="72">
        <f t="shared" si="3"/>
        <v>180390.5</v>
      </c>
      <c r="O17" s="15">
        <v>63240.39</v>
      </c>
      <c r="P17" s="15"/>
      <c r="Q17" s="15"/>
      <c r="R17" s="72">
        <f t="shared" si="4"/>
        <v>63240.39</v>
      </c>
      <c r="S17" s="72">
        <f t="shared" si="5"/>
        <v>581921.97</v>
      </c>
      <c r="T17" s="15">
        <v>1041.38</v>
      </c>
      <c r="U17" s="15">
        <v>785.3</v>
      </c>
      <c r="V17" s="15">
        <v>729.87</v>
      </c>
      <c r="W17" s="72">
        <f t="shared" si="6"/>
        <v>2556.55</v>
      </c>
      <c r="X17" s="15">
        <v>1076.87</v>
      </c>
      <c r="Y17" s="16">
        <v>749.25</v>
      </c>
      <c r="Z17" s="16">
        <v>414.53</v>
      </c>
      <c r="AA17" s="72">
        <f t="shared" si="7"/>
        <v>2240.65</v>
      </c>
      <c r="AB17" s="15">
        <v>724.06</v>
      </c>
      <c r="AC17" s="15">
        <v>672.48</v>
      </c>
      <c r="AD17" s="15">
        <v>467.65</v>
      </c>
      <c r="AE17" s="72">
        <f t="shared" si="8"/>
        <v>1864.19</v>
      </c>
      <c r="AF17" s="15">
        <v>559.33</v>
      </c>
      <c r="AG17" s="15"/>
      <c r="AH17" s="15"/>
      <c r="AI17" s="72">
        <f t="shared" si="9"/>
        <v>559.33</v>
      </c>
      <c r="AJ17" s="72">
        <f t="shared" si="0"/>
        <v>7220.72</v>
      </c>
      <c r="AK17" s="73">
        <v>0</v>
      </c>
      <c r="AL17" s="73">
        <v>0</v>
      </c>
      <c r="AM17" s="73">
        <v>326.78</v>
      </c>
      <c r="AN17" s="25">
        <f t="shared" si="10"/>
        <v>326.78</v>
      </c>
      <c r="AO17" s="73">
        <v>326.78</v>
      </c>
      <c r="AP17" s="73">
        <v>0</v>
      </c>
      <c r="AQ17" s="73">
        <v>326.78</v>
      </c>
      <c r="AR17" s="25">
        <f t="shared" si="11"/>
        <v>653.56</v>
      </c>
      <c r="AS17" s="73">
        <v>0</v>
      </c>
      <c r="AT17" s="73">
        <v>326.78</v>
      </c>
      <c r="AU17" s="73">
        <v>0</v>
      </c>
      <c r="AV17" s="25">
        <f t="shared" si="12"/>
        <v>326.78</v>
      </c>
      <c r="AW17" s="73">
        <v>326.78</v>
      </c>
      <c r="AX17" s="73"/>
      <c r="AY17" s="74"/>
      <c r="AZ17" s="75">
        <f t="shared" si="13"/>
        <v>326.78</v>
      </c>
      <c r="BA17" s="25">
        <f t="shared" si="14"/>
        <v>1633.9</v>
      </c>
      <c r="BB17" s="76">
        <f t="shared" si="15"/>
        <v>590776.59</v>
      </c>
      <c r="BC17" s="77"/>
      <c r="BE17" s="17"/>
      <c r="BF17" s="17"/>
    </row>
    <row r="18" spans="1:58" ht="12.75">
      <c r="A18" s="69" t="s">
        <v>27</v>
      </c>
      <c r="B18" s="70" t="s">
        <v>28</v>
      </c>
      <c r="C18" s="71">
        <v>41562.46</v>
      </c>
      <c r="D18" s="15">
        <v>37907.7</v>
      </c>
      <c r="E18" s="15">
        <v>31806.51</v>
      </c>
      <c r="F18" s="72">
        <f t="shared" si="1"/>
        <v>111276.67</v>
      </c>
      <c r="G18" s="15">
        <v>30439.66</v>
      </c>
      <c r="H18" s="15">
        <v>36125.16</v>
      </c>
      <c r="I18" s="15">
        <v>34875.34</v>
      </c>
      <c r="J18" s="72">
        <f t="shared" si="2"/>
        <v>101440.16</v>
      </c>
      <c r="K18" s="15">
        <v>35179.05</v>
      </c>
      <c r="L18" s="15">
        <v>25966.93</v>
      </c>
      <c r="M18" s="15">
        <v>32450.6</v>
      </c>
      <c r="N18" s="72">
        <f t="shared" si="3"/>
        <v>93596.58</v>
      </c>
      <c r="O18" s="15">
        <v>37230.3</v>
      </c>
      <c r="P18" s="15"/>
      <c r="Q18" s="15"/>
      <c r="R18" s="72">
        <f t="shared" si="4"/>
        <v>37230.3</v>
      </c>
      <c r="S18" s="72">
        <f t="shared" si="5"/>
        <v>343543.71</v>
      </c>
      <c r="T18" s="15">
        <v>453.12</v>
      </c>
      <c r="U18" s="15">
        <v>448.17</v>
      </c>
      <c r="V18" s="15">
        <v>244.02</v>
      </c>
      <c r="W18" s="72">
        <f t="shared" si="6"/>
        <v>1145.31</v>
      </c>
      <c r="X18" s="15">
        <v>463.1</v>
      </c>
      <c r="Y18" s="16">
        <v>261.23</v>
      </c>
      <c r="Z18" s="16">
        <v>140.61</v>
      </c>
      <c r="AA18" s="72">
        <f t="shared" si="7"/>
        <v>864.94</v>
      </c>
      <c r="AB18" s="15">
        <v>381.55</v>
      </c>
      <c r="AC18" s="15">
        <v>445.12</v>
      </c>
      <c r="AD18" s="15">
        <v>387.03</v>
      </c>
      <c r="AE18" s="72">
        <f t="shared" si="8"/>
        <v>1213.7</v>
      </c>
      <c r="AF18" s="15">
        <v>304.04</v>
      </c>
      <c r="AG18" s="15"/>
      <c r="AH18" s="15"/>
      <c r="AI18" s="72">
        <f t="shared" si="9"/>
        <v>304.04</v>
      </c>
      <c r="AJ18" s="72">
        <f t="shared" si="0"/>
        <v>3527.99</v>
      </c>
      <c r="AK18" s="73">
        <v>326.78</v>
      </c>
      <c r="AL18" s="73">
        <v>326.78</v>
      </c>
      <c r="AM18" s="73">
        <v>326.78</v>
      </c>
      <c r="AN18" s="25">
        <f t="shared" si="10"/>
        <v>980.34</v>
      </c>
      <c r="AO18" s="73">
        <v>326.78</v>
      </c>
      <c r="AP18" s="73">
        <v>0</v>
      </c>
      <c r="AQ18" s="73">
        <v>0</v>
      </c>
      <c r="AR18" s="25">
        <f t="shared" si="11"/>
        <v>326.78</v>
      </c>
      <c r="AS18" s="73">
        <v>0</v>
      </c>
      <c r="AT18" s="73">
        <v>0</v>
      </c>
      <c r="AU18" s="73">
        <v>326.78</v>
      </c>
      <c r="AV18" s="25">
        <f t="shared" si="12"/>
        <v>326.78</v>
      </c>
      <c r="AW18" s="73">
        <v>0</v>
      </c>
      <c r="AX18" s="73"/>
      <c r="AY18" s="74"/>
      <c r="AZ18" s="75">
        <f t="shared" si="13"/>
        <v>0</v>
      </c>
      <c r="BA18" s="25">
        <f t="shared" si="14"/>
        <v>1633.9</v>
      </c>
      <c r="BB18" s="76">
        <f t="shared" si="15"/>
        <v>348705.6</v>
      </c>
      <c r="BC18" s="77"/>
      <c r="BE18" s="17"/>
      <c r="BF18" s="17"/>
    </row>
    <row r="19" spans="1:58" ht="12.75">
      <c r="A19" s="69" t="s">
        <v>29</v>
      </c>
      <c r="B19" s="70" t="s">
        <v>30</v>
      </c>
      <c r="C19" s="71">
        <v>94938.69</v>
      </c>
      <c r="D19" s="15">
        <v>86592.45</v>
      </c>
      <c r="E19" s="15">
        <v>91246.37</v>
      </c>
      <c r="F19" s="72">
        <f t="shared" si="1"/>
        <v>272777.51</v>
      </c>
      <c r="G19" s="15">
        <v>84275.38</v>
      </c>
      <c r="H19" s="15">
        <v>89045.92</v>
      </c>
      <c r="I19" s="15">
        <v>84281.66</v>
      </c>
      <c r="J19" s="72">
        <f t="shared" si="2"/>
        <v>257602.96</v>
      </c>
      <c r="K19" s="15">
        <v>87445.15</v>
      </c>
      <c r="L19" s="15">
        <v>89032.5</v>
      </c>
      <c r="M19" s="15">
        <v>79119.97</v>
      </c>
      <c r="N19" s="72">
        <f t="shared" si="3"/>
        <v>255597.62</v>
      </c>
      <c r="O19" s="15">
        <v>100309.96</v>
      </c>
      <c r="P19" s="15"/>
      <c r="Q19" s="15"/>
      <c r="R19" s="72">
        <f t="shared" si="4"/>
        <v>100309.96</v>
      </c>
      <c r="S19" s="72">
        <f t="shared" si="5"/>
        <v>886288.05</v>
      </c>
      <c r="T19" s="15">
        <v>5182.68</v>
      </c>
      <c r="U19" s="15">
        <v>4108.08</v>
      </c>
      <c r="V19" s="15">
        <v>3835.14</v>
      </c>
      <c r="W19" s="72">
        <f t="shared" si="6"/>
        <v>13125.9</v>
      </c>
      <c r="X19" s="15">
        <v>5931.89</v>
      </c>
      <c r="Y19" s="16">
        <v>4915.98</v>
      </c>
      <c r="Z19" s="16">
        <v>2619.09</v>
      </c>
      <c r="AA19" s="72">
        <f t="shared" si="7"/>
        <v>13466.96</v>
      </c>
      <c r="AB19" s="15">
        <v>6979.37</v>
      </c>
      <c r="AC19" s="15">
        <v>4627.71</v>
      </c>
      <c r="AD19" s="15">
        <v>3818.81</v>
      </c>
      <c r="AE19" s="72">
        <f t="shared" si="8"/>
        <v>15425.89</v>
      </c>
      <c r="AF19" s="15">
        <v>5184.41</v>
      </c>
      <c r="AG19" s="15"/>
      <c r="AH19" s="15"/>
      <c r="AI19" s="72">
        <f t="shared" si="9"/>
        <v>5184.41</v>
      </c>
      <c r="AJ19" s="72">
        <f t="shared" si="0"/>
        <v>47203.16</v>
      </c>
      <c r="AK19" s="73">
        <v>326.78</v>
      </c>
      <c r="AL19" s="73">
        <v>0</v>
      </c>
      <c r="AM19" s="73">
        <v>0</v>
      </c>
      <c r="AN19" s="25">
        <f t="shared" si="10"/>
        <v>326.78</v>
      </c>
      <c r="AO19" s="73">
        <v>0</v>
      </c>
      <c r="AP19" s="73">
        <v>0</v>
      </c>
      <c r="AQ19" s="73">
        <v>0</v>
      </c>
      <c r="AR19" s="25">
        <f t="shared" si="11"/>
        <v>0</v>
      </c>
      <c r="AS19" s="73">
        <v>0</v>
      </c>
      <c r="AT19" s="73">
        <v>0</v>
      </c>
      <c r="AU19" s="73">
        <v>0</v>
      </c>
      <c r="AV19" s="25">
        <f t="shared" si="12"/>
        <v>0</v>
      </c>
      <c r="AW19" s="73">
        <v>326.78</v>
      </c>
      <c r="AX19" s="73"/>
      <c r="AY19" s="74"/>
      <c r="AZ19" s="75">
        <f t="shared" si="13"/>
        <v>326.78</v>
      </c>
      <c r="BA19" s="25">
        <f t="shared" si="14"/>
        <v>653.56</v>
      </c>
      <c r="BB19" s="76">
        <f t="shared" si="15"/>
        <v>934144.77</v>
      </c>
      <c r="BC19" s="77"/>
      <c r="BE19" s="17"/>
      <c r="BF19" s="17"/>
    </row>
    <row r="20" spans="1:58" ht="12.75">
      <c r="A20" s="69" t="s">
        <v>31</v>
      </c>
      <c r="B20" s="70" t="s">
        <v>32</v>
      </c>
      <c r="C20" s="71">
        <v>44873.54</v>
      </c>
      <c r="D20" s="15">
        <v>44823.93</v>
      </c>
      <c r="E20" s="15">
        <v>50678.2</v>
      </c>
      <c r="F20" s="72">
        <f t="shared" si="1"/>
        <v>140375.67</v>
      </c>
      <c r="G20" s="15">
        <v>43069.9</v>
      </c>
      <c r="H20" s="15">
        <v>53395.14</v>
      </c>
      <c r="I20" s="15">
        <v>39962.39</v>
      </c>
      <c r="J20" s="72">
        <f t="shared" si="2"/>
        <v>136427.43</v>
      </c>
      <c r="K20" s="15">
        <v>47022.75</v>
      </c>
      <c r="L20" s="15">
        <v>43171.81</v>
      </c>
      <c r="M20" s="15">
        <v>41155.41</v>
      </c>
      <c r="N20" s="72">
        <f t="shared" si="3"/>
        <v>131349.97</v>
      </c>
      <c r="O20" s="15">
        <v>50425.79</v>
      </c>
      <c r="P20" s="15"/>
      <c r="Q20" s="15"/>
      <c r="R20" s="72">
        <f t="shared" si="4"/>
        <v>50425.79</v>
      </c>
      <c r="S20" s="72">
        <f t="shared" si="5"/>
        <v>458578.86</v>
      </c>
      <c r="T20" s="15">
        <v>2442.26</v>
      </c>
      <c r="U20" s="15">
        <v>2400.91</v>
      </c>
      <c r="V20" s="15">
        <v>2084.5</v>
      </c>
      <c r="W20" s="72">
        <f t="shared" si="6"/>
        <v>6927.67</v>
      </c>
      <c r="X20" s="15">
        <v>2982.35</v>
      </c>
      <c r="Y20" s="16">
        <v>2933.26</v>
      </c>
      <c r="Z20" s="16">
        <v>1261.33</v>
      </c>
      <c r="AA20" s="72">
        <f t="shared" si="7"/>
        <v>7176.94</v>
      </c>
      <c r="AB20" s="15">
        <v>3503.91</v>
      </c>
      <c r="AC20" s="15">
        <v>3008.7</v>
      </c>
      <c r="AD20" s="15">
        <v>1948.3</v>
      </c>
      <c r="AE20" s="72">
        <f t="shared" si="8"/>
        <v>8460.91</v>
      </c>
      <c r="AF20" s="15">
        <v>2468.56</v>
      </c>
      <c r="AG20" s="15"/>
      <c r="AH20" s="15"/>
      <c r="AI20" s="72">
        <f t="shared" si="9"/>
        <v>2468.56</v>
      </c>
      <c r="AJ20" s="72">
        <f t="shared" si="0"/>
        <v>25034.08</v>
      </c>
      <c r="AK20" s="73">
        <v>0</v>
      </c>
      <c r="AL20" s="73">
        <v>0</v>
      </c>
      <c r="AM20" s="73">
        <v>0</v>
      </c>
      <c r="AN20" s="25">
        <f t="shared" si="10"/>
        <v>0</v>
      </c>
      <c r="AO20" s="73">
        <v>0</v>
      </c>
      <c r="AP20" s="73">
        <v>326.78</v>
      </c>
      <c r="AQ20" s="73">
        <v>326.78</v>
      </c>
      <c r="AR20" s="25">
        <f t="shared" si="11"/>
        <v>653.56</v>
      </c>
      <c r="AS20" s="73">
        <v>326.78</v>
      </c>
      <c r="AT20" s="73">
        <v>326.78</v>
      </c>
      <c r="AU20" s="73">
        <v>326.78</v>
      </c>
      <c r="AV20" s="25">
        <f t="shared" si="12"/>
        <v>980.34</v>
      </c>
      <c r="AW20" s="73">
        <v>326.78</v>
      </c>
      <c r="AX20" s="73"/>
      <c r="AY20" s="74"/>
      <c r="AZ20" s="75">
        <f t="shared" si="13"/>
        <v>326.78</v>
      </c>
      <c r="BA20" s="25">
        <f t="shared" si="14"/>
        <v>1960.68</v>
      </c>
      <c r="BB20" s="76">
        <f t="shared" si="15"/>
        <v>485573.62</v>
      </c>
      <c r="BC20" s="77"/>
      <c r="BE20" s="17"/>
      <c r="BF20" s="17"/>
    </row>
    <row r="21" spans="1:58" ht="12.75">
      <c r="A21" s="69" t="s">
        <v>33</v>
      </c>
      <c r="B21" s="70" t="s">
        <v>34</v>
      </c>
      <c r="C21" s="71">
        <v>68409.57</v>
      </c>
      <c r="D21" s="15">
        <v>61325.42</v>
      </c>
      <c r="E21" s="15">
        <v>72622.02</v>
      </c>
      <c r="F21" s="72">
        <f t="shared" si="1"/>
        <v>202357.01</v>
      </c>
      <c r="G21" s="15">
        <v>64031.16</v>
      </c>
      <c r="H21" s="15">
        <v>59163.29</v>
      </c>
      <c r="I21" s="15">
        <v>48203.99</v>
      </c>
      <c r="J21" s="72">
        <f t="shared" si="2"/>
        <v>171398.44</v>
      </c>
      <c r="K21" s="15">
        <v>58769.92</v>
      </c>
      <c r="L21" s="15">
        <v>51664.86</v>
      </c>
      <c r="M21" s="15">
        <v>55069.14</v>
      </c>
      <c r="N21" s="72">
        <f t="shared" si="3"/>
        <v>165503.92</v>
      </c>
      <c r="O21" s="15">
        <v>62393.49</v>
      </c>
      <c r="P21" s="15"/>
      <c r="Q21" s="15"/>
      <c r="R21" s="72">
        <f t="shared" si="4"/>
        <v>62393.49</v>
      </c>
      <c r="S21" s="72">
        <f t="shared" si="5"/>
        <v>601652.86</v>
      </c>
      <c r="T21" s="15">
        <v>3602.5600000000004</v>
      </c>
      <c r="U21" s="15">
        <v>3248.8599999999997</v>
      </c>
      <c r="V21" s="15">
        <v>3371.12</v>
      </c>
      <c r="W21" s="72">
        <f t="shared" si="6"/>
        <v>10222.54</v>
      </c>
      <c r="X21" s="15">
        <v>4232.43</v>
      </c>
      <c r="Y21" s="16">
        <v>3777.54</v>
      </c>
      <c r="Z21" s="16">
        <v>1849.16</v>
      </c>
      <c r="AA21" s="72">
        <f t="shared" si="7"/>
        <v>9859.13</v>
      </c>
      <c r="AB21" s="15">
        <v>4510.56</v>
      </c>
      <c r="AC21" s="15">
        <v>3028.44</v>
      </c>
      <c r="AD21" s="15">
        <v>2875.77</v>
      </c>
      <c r="AE21" s="72">
        <f t="shared" si="8"/>
        <v>10414.77</v>
      </c>
      <c r="AF21" s="15">
        <v>3265.36</v>
      </c>
      <c r="AG21" s="15"/>
      <c r="AH21" s="15"/>
      <c r="AI21" s="72">
        <f t="shared" si="9"/>
        <v>3265.36</v>
      </c>
      <c r="AJ21" s="72">
        <f t="shared" si="0"/>
        <v>33761.8</v>
      </c>
      <c r="AK21" s="73">
        <v>0</v>
      </c>
      <c r="AL21" s="73">
        <v>0</v>
      </c>
      <c r="AM21" s="73">
        <v>0</v>
      </c>
      <c r="AN21" s="25">
        <f t="shared" si="10"/>
        <v>0</v>
      </c>
      <c r="AO21" s="73">
        <v>0</v>
      </c>
      <c r="AP21" s="73">
        <v>0</v>
      </c>
      <c r="AQ21" s="73">
        <v>0</v>
      </c>
      <c r="AR21" s="25">
        <f t="shared" si="11"/>
        <v>0</v>
      </c>
      <c r="AS21" s="73">
        <v>0</v>
      </c>
      <c r="AT21" s="73">
        <v>0</v>
      </c>
      <c r="AU21" s="73">
        <v>326.78</v>
      </c>
      <c r="AV21" s="25">
        <f t="shared" si="12"/>
        <v>326.78</v>
      </c>
      <c r="AW21" s="73">
        <v>326.78</v>
      </c>
      <c r="AX21" s="73"/>
      <c r="AY21" s="74"/>
      <c r="AZ21" s="75">
        <f t="shared" si="13"/>
        <v>326.78</v>
      </c>
      <c r="BA21" s="25">
        <f t="shared" si="14"/>
        <v>653.56</v>
      </c>
      <c r="BB21" s="76">
        <f t="shared" si="15"/>
        <v>636068.22</v>
      </c>
      <c r="BC21" s="77"/>
      <c r="BE21" s="17"/>
      <c r="BF21" s="17"/>
    </row>
    <row r="22" spans="1:58" ht="12.75">
      <c r="A22" s="69" t="s">
        <v>35</v>
      </c>
      <c r="B22" s="70" t="s">
        <v>36</v>
      </c>
      <c r="C22" s="71">
        <v>80765.44</v>
      </c>
      <c r="D22" s="15">
        <v>63984.38</v>
      </c>
      <c r="E22" s="15">
        <v>64425.96</v>
      </c>
      <c r="F22" s="72">
        <f t="shared" si="1"/>
        <v>209175.78</v>
      </c>
      <c r="G22" s="15">
        <v>57258.29</v>
      </c>
      <c r="H22" s="15">
        <v>72024.11</v>
      </c>
      <c r="I22" s="15">
        <v>74366.99</v>
      </c>
      <c r="J22" s="72">
        <f t="shared" si="2"/>
        <v>203649.39</v>
      </c>
      <c r="K22" s="15">
        <v>69711.71</v>
      </c>
      <c r="L22" s="15">
        <v>60628.67</v>
      </c>
      <c r="M22" s="15">
        <v>64083.17</v>
      </c>
      <c r="N22" s="72">
        <f t="shared" si="3"/>
        <v>194423.55</v>
      </c>
      <c r="O22" s="15">
        <v>62401.46</v>
      </c>
      <c r="P22" s="15"/>
      <c r="Q22" s="15"/>
      <c r="R22" s="72">
        <f t="shared" si="4"/>
        <v>62401.46</v>
      </c>
      <c r="S22" s="72">
        <f t="shared" si="5"/>
        <v>669650.18</v>
      </c>
      <c r="T22" s="15">
        <v>1335.29</v>
      </c>
      <c r="U22" s="15">
        <v>617.95</v>
      </c>
      <c r="V22" s="15">
        <v>587.54</v>
      </c>
      <c r="W22" s="72">
        <f t="shared" si="6"/>
        <v>2540.78</v>
      </c>
      <c r="X22" s="15">
        <v>876.81</v>
      </c>
      <c r="Y22" s="16">
        <v>706.03</v>
      </c>
      <c r="Z22" s="16">
        <v>327.16</v>
      </c>
      <c r="AA22" s="72">
        <f t="shared" si="7"/>
        <v>1910</v>
      </c>
      <c r="AB22" s="15">
        <v>1169.48</v>
      </c>
      <c r="AC22" s="15">
        <v>717.01</v>
      </c>
      <c r="AD22" s="15">
        <v>931.3</v>
      </c>
      <c r="AE22" s="72">
        <f t="shared" si="8"/>
        <v>2817.79</v>
      </c>
      <c r="AF22" s="15">
        <v>764.61</v>
      </c>
      <c r="AG22" s="15"/>
      <c r="AH22" s="15"/>
      <c r="AI22" s="72">
        <f t="shared" si="9"/>
        <v>764.61</v>
      </c>
      <c r="AJ22" s="72">
        <f t="shared" si="0"/>
        <v>8033.18</v>
      </c>
      <c r="AK22" s="73">
        <v>350.12</v>
      </c>
      <c r="AL22" s="73">
        <v>350.12</v>
      </c>
      <c r="AM22" s="73">
        <v>350.12</v>
      </c>
      <c r="AN22" s="25">
        <f t="shared" si="10"/>
        <v>1050.36</v>
      </c>
      <c r="AO22" s="73">
        <v>326.78</v>
      </c>
      <c r="AP22" s="73">
        <v>326.78</v>
      </c>
      <c r="AQ22" s="73">
        <v>326.78</v>
      </c>
      <c r="AR22" s="25">
        <f t="shared" si="11"/>
        <v>980.34</v>
      </c>
      <c r="AS22" s="73">
        <v>326.78</v>
      </c>
      <c r="AT22" s="73">
        <v>326.78</v>
      </c>
      <c r="AU22" s="73">
        <v>326.78</v>
      </c>
      <c r="AV22" s="25">
        <f t="shared" si="12"/>
        <v>980.34</v>
      </c>
      <c r="AW22" s="73">
        <v>326.78</v>
      </c>
      <c r="AX22" s="73"/>
      <c r="AY22" s="74"/>
      <c r="AZ22" s="75">
        <f t="shared" si="13"/>
        <v>326.78</v>
      </c>
      <c r="BA22" s="25">
        <f t="shared" si="14"/>
        <v>3337.82</v>
      </c>
      <c r="BB22" s="76">
        <f t="shared" si="15"/>
        <v>681021.18</v>
      </c>
      <c r="BC22" s="77"/>
      <c r="BE22" s="17"/>
      <c r="BF22" s="17"/>
    </row>
    <row r="23" spans="1:58" ht="12.75">
      <c r="A23" s="69" t="s">
        <v>37</v>
      </c>
      <c r="B23" s="70" t="s">
        <v>38</v>
      </c>
      <c r="C23" s="71">
        <v>49433.67</v>
      </c>
      <c r="D23" s="15">
        <v>40767.97</v>
      </c>
      <c r="E23" s="15">
        <v>43812.41</v>
      </c>
      <c r="F23" s="72">
        <f t="shared" si="1"/>
        <v>134014.05</v>
      </c>
      <c r="G23" s="15">
        <v>38730.57</v>
      </c>
      <c r="H23" s="15">
        <v>36948.52</v>
      </c>
      <c r="I23" s="15">
        <v>36282.51</v>
      </c>
      <c r="J23" s="72">
        <f t="shared" si="2"/>
        <v>111961.6</v>
      </c>
      <c r="K23" s="15">
        <v>35023.76</v>
      </c>
      <c r="L23" s="15">
        <v>37942.94</v>
      </c>
      <c r="M23" s="15">
        <v>37109.85</v>
      </c>
      <c r="N23" s="72">
        <f t="shared" si="3"/>
        <v>110076.55</v>
      </c>
      <c r="O23" s="15">
        <v>38763.77</v>
      </c>
      <c r="P23" s="15"/>
      <c r="Q23" s="15"/>
      <c r="R23" s="72">
        <f t="shared" si="4"/>
        <v>38763.77</v>
      </c>
      <c r="S23" s="72">
        <f t="shared" si="5"/>
        <v>394815.97</v>
      </c>
      <c r="T23" s="15">
        <v>510.83</v>
      </c>
      <c r="U23" s="15">
        <v>247.55</v>
      </c>
      <c r="V23" s="15">
        <v>359.27</v>
      </c>
      <c r="W23" s="72">
        <f t="shared" si="6"/>
        <v>1117.65</v>
      </c>
      <c r="X23" s="15">
        <v>607.76</v>
      </c>
      <c r="Y23" s="16">
        <v>379.06</v>
      </c>
      <c r="Z23" s="16">
        <v>311.26</v>
      </c>
      <c r="AA23" s="72">
        <f t="shared" si="7"/>
        <v>1298.08</v>
      </c>
      <c r="AB23" s="15">
        <v>640.02</v>
      </c>
      <c r="AC23" s="15">
        <v>811.13</v>
      </c>
      <c r="AD23" s="15">
        <v>536.1500000000001</v>
      </c>
      <c r="AE23" s="72">
        <f t="shared" si="8"/>
        <v>1987.3</v>
      </c>
      <c r="AF23" s="15">
        <v>597.3000000000001</v>
      </c>
      <c r="AG23" s="15"/>
      <c r="AH23" s="15"/>
      <c r="AI23" s="72">
        <f t="shared" si="9"/>
        <v>597.3</v>
      </c>
      <c r="AJ23" s="72">
        <f t="shared" si="0"/>
        <v>5000.33</v>
      </c>
      <c r="AK23" s="73">
        <v>0</v>
      </c>
      <c r="AL23" s="73">
        <v>350.12</v>
      </c>
      <c r="AM23" s="73">
        <v>0</v>
      </c>
      <c r="AN23" s="25">
        <f t="shared" si="10"/>
        <v>350.12</v>
      </c>
      <c r="AO23" s="73">
        <v>326.78</v>
      </c>
      <c r="AP23" s="73">
        <v>0</v>
      </c>
      <c r="AQ23" s="73">
        <v>326.78</v>
      </c>
      <c r="AR23" s="25">
        <f t="shared" si="11"/>
        <v>653.56</v>
      </c>
      <c r="AS23" s="73">
        <v>326.78</v>
      </c>
      <c r="AT23" s="73">
        <v>326.78</v>
      </c>
      <c r="AU23" s="73">
        <v>326.78</v>
      </c>
      <c r="AV23" s="25">
        <f t="shared" si="12"/>
        <v>980.34</v>
      </c>
      <c r="AW23" s="73">
        <v>326.78</v>
      </c>
      <c r="AX23" s="73"/>
      <c r="AY23" s="74"/>
      <c r="AZ23" s="75">
        <f t="shared" si="13"/>
        <v>326.78</v>
      </c>
      <c r="BA23" s="25">
        <f t="shared" si="14"/>
        <v>2310.8</v>
      </c>
      <c r="BB23" s="76">
        <f t="shared" si="15"/>
        <v>402127.1</v>
      </c>
      <c r="BC23" s="77"/>
      <c r="BE23" s="17"/>
      <c r="BF23" s="17"/>
    </row>
    <row r="24" spans="1:58" ht="12.75">
      <c r="A24" s="69" t="s">
        <v>39</v>
      </c>
      <c r="B24" s="78" t="s">
        <v>40</v>
      </c>
      <c r="C24" s="71">
        <v>312115.87</v>
      </c>
      <c r="D24" s="15">
        <v>247149.79</v>
      </c>
      <c r="E24" s="15">
        <v>175052.69</v>
      </c>
      <c r="F24" s="72">
        <f t="shared" si="1"/>
        <v>734318.35</v>
      </c>
      <c r="G24" s="15">
        <v>284694.1</v>
      </c>
      <c r="H24" s="15">
        <v>286259.8</v>
      </c>
      <c r="I24" s="15">
        <v>173225.26</v>
      </c>
      <c r="J24" s="72">
        <f t="shared" si="2"/>
        <v>744179.16</v>
      </c>
      <c r="K24" s="15">
        <v>279672.33</v>
      </c>
      <c r="L24" s="15">
        <v>255495.42</v>
      </c>
      <c r="M24" s="15">
        <v>151786.9</v>
      </c>
      <c r="N24" s="72">
        <f t="shared" si="3"/>
        <v>686954.65</v>
      </c>
      <c r="O24" s="15">
        <v>274804.78</v>
      </c>
      <c r="P24" s="15"/>
      <c r="Q24" s="15"/>
      <c r="R24" s="72">
        <f t="shared" si="4"/>
        <v>274804.78</v>
      </c>
      <c r="S24" s="72">
        <f t="shared" si="5"/>
        <v>2440256.94</v>
      </c>
      <c r="T24" s="15">
        <v>330.51</v>
      </c>
      <c r="U24" s="15">
        <v>444.33000000000004</v>
      </c>
      <c r="V24" s="15">
        <v>439.28</v>
      </c>
      <c r="W24" s="72">
        <f t="shared" si="6"/>
        <v>1214.12</v>
      </c>
      <c r="X24" s="15">
        <v>596.62</v>
      </c>
      <c r="Y24" s="16">
        <v>575.1</v>
      </c>
      <c r="Z24" s="16">
        <v>245.75</v>
      </c>
      <c r="AA24" s="72">
        <f t="shared" si="7"/>
        <v>1417.47</v>
      </c>
      <c r="AB24" s="15">
        <v>1005.54</v>
      </c>
      <c r="AC24" s="15">
        <v>431.88</v>
      </c>
      <c r="AD24" s="15">
        <v>427.26</v>
      </c>
      <c r="AE24" s="72">
        <f t="shared" si="8"/>
        <v>1864.68</v>
      </c>
      <c r="AF24" s="15">
        <v>590.99</v>
      </c>
      <c r="AG24" s="15"/>
      <c r="AH24" s="15"/>
      <c r="AI24" s="72">
        <f t="shared" si="9"/>
        <v>590.99</v>
      </c>
      <c r="AJ24" s="72">
        <f t="shared" si="0"/>
        <v>5087.26</v>
      </c>
      <c r="AK24" s="73">
        <v>0</v>
      </c>
      <c r="AL24" s="73">
        <v>0</v>
      </c>
      <c r="AM24" s="73">
        <v>0</v>
      </c>
      <c r="AN24" s="25">
        <f t="shared" si="10"/>
        <v>0</v>
      </c>
      <c r="AO24" s="73">
        <v>0</v>
      </c>
      <c r="AP24" s="73">
        <v>0</v>
      </c>
      <c r="AQ24" s="73">
        <v>0</v>
      </c>
      <c r="AR24" s="25">
        <f t="shared" si="11"/>
        <v>0</v>
      </c>
      <c r="AS24" s="73">
        <v>0</v>
      </c>
      <c r="AT24" s="73">
        <v>0</v>
      </c>
      <c r="AU24" s="73">
        <v>0</v>
      </c>
      <c r="AV24" s="25">
        <f t="shared" si="12"/>
        <v>0</v>
      </c>
      <c r="AW24" s="73">
        <v>0</v>
      </c>
      <c r="AX24" s="73"/>
      <c r="AY24" s="74"/>
      <c r="AZ24" s="75">
        <f t="shared" si="13"/>
        <v>0</v>
      </c>
      <c r="BA24" s="25">
        <f t="shared" si="14"/>
        <v>0</v>
      </c>
      <c r="BB24" s="76">
        <f t="shared" si="15"/>
        <v>2445344.2</v>
      </c>
      <c r="BC24" s="77"/>
      <c r="BE24" s="17"/>
      <c r="BF24" s="17"/>
    </row>
    <row r="25" spans="1:58" ht="12.75">
      <c r="A25" s="69" t="s">
        <v>41</v>
      </c>
      <c r="B25" s="70" t="s">
        <v>42</v>
      </c>
      <c r="C25" s="71">
        <v>247451.02</v>
      </c>
      <c r="D25" s="15">
        <v>233224.35</v>
      </c>
      <c r="E25" s="15">
        <v>262080.21</v>
      </c>
      <c r="F25" s="72">
        <f t="shared" si="1"/>
        <v>742755.58</v>
      </c>
      <c r="G25" s="15">
        <v>211267.65</v>
      </c>
      <c r="H25" s="15">
        <v>227874.25</v>
      </c>
      <c r="I25" s="15">
        <v>234166.29</v>
      </c>
      <c r="J25" s="72">
        <f t="shared" si="2"/>
        <v>673308.19</v>
      </c>
      <c r="K25" s="15">
        <v>239794.89</v>
      </c>
      <c r="L25" s="15">
        <v>226603.03</v>
      </c>
      <c r="M25" s="15">
        <v>236967.44</v>
      </c>
      <c r="N25" s="72">
        <f t="shared" si="3"/>
        <v>703365.36</v>
      </c>
      <c r="O25" s="15">
        <v>271647.75</v>
      </c>
      <c r="P25" s="15"/>
      <c r="Q25" s="15"/>
      <c r="R25" s="72">
        <f t="shared" si="4"/>
        <v>271647.75</v>
      </c>
      <c r="S25" s="72">
        <f t="shared" si="5"/>
        <v>2391076.88</v>
      </c>
      <c r="T25" s="15">
        <v>3357.8199999999997</v>
      </c>
      <c r="U25" s="15">
        <v>3202.74</v>
      </c>
      <c r="V25" s="15">
        <v>3577.56</v>
      </c>
      <c r="W25" s="72">
        <f t="shared" si="6"/>
        <v>10138.12</v>
      </c>
      <c r="X25" s="15">
        <v>4858.3</v>
      </c>
      <c r="Y25" s="16">
        <v>4170.12</v>
      </c>
      <c r="Z25" s="16">
        <v>2362.8</v>
      </c>
      <c r="AA25" s="72">
        <f t="shared" si="7"/>
        <v>11391.22</v>
      </c>
      <c r="AB25" s="15">
        <v>5194.03</v>
      </c>
      <c r="AC25" s="15">
        <v>3523.38</v>
      </c>
      <c r="AD25" s="15">
        <v>3830.75</v>
      </c>
      <c r="AE25" s="72">
        <f t="shared" si="8"/>
        <v>12548.16</v>
      </c>
      <c r="AF25" s="15">
        <v>4275.3</v>
      </c>
      <c r="AG25" s="15"/>
      <c r="AH25" s="15"/>
      <c r="AI25" s="72">
        <f t="shared" si="9"/>
        <v>4275.3</v>
      </c>
      <c r="AJ25" s="72">
        <f t="shared" si="0"/>
        <v>38352.8</v>
      </c>
      <c r="AK25" s="73">
        <v>0</v>
      </c>
      <c r="AL25" s="73">
        <v>653.56</v>
      </c>
      <c r="AM25" s="73">
        <v>653.56</v>
      </c>
      <c r="AN25" s="25">
        <f t="shared" si="10"/>
        <v>1307.12</v>
      </c>
      <c r="AO25" s="73">
        <v>653.56</v>
      </c>
      <c r="AP25" s="73">
        <v>653.56</v>
      </c>
      <c r="AQ25" s="73">
        <v>653.56</v>
      </c>
      <c r="AR25" s="25">
        <f t="shared" si="11"/>
        <v>1960.68</v>
      </c>
      <c r="AS25" s="73">
        <v>326.78</v>
      </c>
      <c r="AT25" s="73">
        <v>653.56</v>
      </c>
      <c r="AU25" s="73">
        <v>326.78</v>
      </c>
      <c r="AV25" s="25">
        <f t="shared" si="12"/>
        <v>1307.12</v>
      </c>
      <c r="AW25" s="73">
        <v>326.78</v>
      </c>
      <c r="AX25" s="73"/>
      <c r="AY25" s="74"/>
      <c r="AZ25" s="75">
        <f t="shared" si="13"/>
        <v>326.78</v>
      </c>
      <c r="BA25" s="25">
        <f t="shared" si="14"/>
        <v>4901.7</v>
      </c>
      <c r="BB25" s="76">
        <f t="shared" si="15"/>
        <v>2434331.38</v>
      </c>
      <c r="BC25" s="77"/>
      <c r="BE25" s="17"/>
      <c r="BF25" s="17"/>
    </row>
    <row r="26" spans="1:58" ht="12.75">
      <c r="A26" s="69" t="s">
        <v>43</v>
      </c>
      <c r="B26" s="70" t="s">
        <v>44</v>
      </c>
      <c r="C26" s="71">
        <v>990304.36</v>
      </c>
      <c r="D26" s="15">
        <v>928212.98</v>
      </c>
      <c r="E26" s="15">
        <v>969303.15</v>
      </c>
      <c r="F26" s="72">
        <f t="shared" si="1"/>
        <v>2887820.49</v>
      </c>
      <c r="G26" s="15">
        <v>1046913.44</v>
      </c>
      <c r="H26" s="15">
        <v>940711.65</v>
      </c>
      <c r="I26" s="15">
        <v>1001939.85</v>
      </c>
      <c r="J26" s="72">
        <f t="shared" si="2"/>
        <v>2989564.94</v>
      </c>
      <c r="K26" s="15">
        <v>1062411.41</v>
      </c>
      <c r="L26" s="15">
        <v>932613.32</v>
      </c>
      <c r="M26" s="15">
        <v>1017591.4</v>
      </c>
      <c r="N26" s="72">
        <f t="shared" si="3"/>
        <v>3012616.13</v>
      </c>
      <c r="O26" s="15">
        <v>1155848.58</v>
      </c>
      <c r="P26" s="15"/>
      <c r="Q26" s="15"/>
      <c r="R26" s="72">
        <f t="shared" si="4"/>
        <v>1155848.58</v>
      </c>
      <c r="S26" s="72">
        <f t="shared" si="5"/>
        <v>10045850.14</v>
      </c>
      <c r="T26" s="15">
        <v>21331.6</v>
      </c>
      <c r="U26" s="15">
        <v>20565.899999999998</v>
      </c>
      <c r="V26" s="15">
        <v>19239.96</v>
      </c>
      <c r="W26" s="72">
        <f t="shared" si="6"/>
        <v>61137.46</v>
      </c>
      <c r="X26" s="15">
        <v>28343.71</v>
      </c>
      <c r="Y26" s="16">
        <v>23398.78</v>
      </c>
      <c r="Z26" s="16">
        <v>13357.33</v>
      </c>
      <c r="AA26" s="72">
        <f t="shared" si="7"/>
        <v>65099.82</v>
      </c>
      <c r="AB26" s="15">
        <v>34483.92</v>
      </c>
      <c r="AC26" s="15">
        <v>25097.789999999997</v>
      </c>
      <c r="AD26" s="15">
        <v>24975.55</v>
      </c>
      <c r="AE26" s="72">
        <f t="shared" si="8"/>
        <v>84557.26</v>
      </c>
      <c r="AF26" s="15">
        <v>25634.52</v>
      </c>
      <c r="AG26" s="15"/>
      <c r="AH26" s="15"/>
      <c r="AI26" s="72">
        <f t="shared" si="9"/>
        <v>25634.52</v>
      </c>
      <c r="AJ26" s="72">
        <f t="shared" si="0"/>
        <v>236429.06</v>
      </c>
      <c r="AK26" s="73">
        <v>980.34</v>
      </c>
      <c r="AL26" s="73">
        <v>1307.12</v>
      </c>
      <c r="AM26" s="73">
        <v>980.34</v>
      </c>
      <c r="AN26" s="25">
        <f t="shared" si="10"/>
        <v>3267.8</v>
      </c>
      <c r="AO26" s="73">
        <v>980.34</v>
      </c>
      <c r="AP26" s="73">
        <v>2614.24</v>
      </c>
      <c r="AQ26" s="73">
        <v>2941.02</v>
      </c>
      <c r="AR26" s="25">
        <f t="shared" si="11"/>
        <v>6535.6</v>
      </c>
      <c r="AS26" s="73">
        <v>1960.68</v>
      </c>
      <c r="AT26" s="73">
        <v>2287.46</v>
      </c>
      <c r="AU26" s="73">
        <v>3594.58</v>
      </c>
      <c r="AV26" s="25">
        <f t="shared" si="12"/>
        <v>7842.72</v>
      </c>
      <c r="AW26" s="73">
        <v>5228.48</v>
      </c>
      <c r="AX26" s="73"/>
      <c r="AY26" s="74"/>
      <c r="AZ26" s="75">
        <f t="shared" si="13"/>
        <v>5228.48</v>
      </c>
      <c r="BA26" s="25">
        <f t="shared" si="14"/>
        <v>22874.6</v>
      </c>
      <c r="BB26" s="76">
        <f t="shared" si="15"/>
        <v>10305153.8</v>
      </c>
      <c r="BC26" s="77"/>
      <c r="BE26" s="17"/>
      <c r="BF26" s="17"/>
    </row>
    <row r="27" spans="1:58" ht="12.75">
      <c r="A27" s="69" t="s">
        <v>45</v>
      </c>
      <c r="B27" s="79" t="s">
        <v>46</v>
      </c>
      <c r="C27" s="71">
        <v>143691.18</v>
      </c>
      <c r="D27" s="15">
        <v>202637.73</v>
      </c>
      <c r="E27" s="15">
        <v>215112.63</v>
      </c>
      <c r="F27" s="72">
        <f t="shared" si="1"/>
        <v>561441.54</v>
      </c>
      <c r="G27" s="15">
        <v>215070.2</v>
      </c>
      <c r="H27" s="15">
        <v>223025.33</v>
      </c>
      <c r="I27" s="15">
        <v>207907.92</v>
      </c>
      <c r="J27" s="72">
        <f t="shared" si="2"/>
        <v>646003.45</v>
      </c>
      <c r="K27" s="15">
        <v>223279.66</v>
      </c>
      <c r="L27" s="15">
        <v>205294.18</v>
      </c>
      <c r="M27" s="15">
        <v>218924.3</v>
      </c>
      <c r="N27" s="72">
        <f t="shared" si="3"/>
        <v>647498.14</v>
      </c>
      <c r="O27" s="15">
        <v>214918.29</v>
      </c>
      <c r="P27" s="15"/>
      <c r="Q27" s="15"/>
      <c r="R27" s="72">
        <f t="shared" si="4"/>
        <v>214918.29</v>
      </c>
      <c r="S27" s="72">
        <f t="shared" si="5"/>
        <v>2069861.42</v>
      </c>
      <c r="T27" s="15">
        <v>1526.67</v>
      </c>
      <c r="U27" s="15">
        <v>1522.88</v>
      </c>
      <c r="V27" s="15">
        <v>1183.56</v>
      </c>
      <c r="W27" s="72">
        <f t="shared" si="6"/>
        <v>4233.11</v>
      </c>
      <c r="X27" s="15">
        <v>2002.87</v>
      </c>
      <c r="Y27" s="16">
        <v>1564.03</v>
      </c>
      <c r="Z27" s="16">
        <v>761.17</v>
      </c>
      <c r="AA27" s="72">
        <f t="shared" si="7"/>
        <v>4328.07</v>
      </c>
      <c r="AB27" s="15">
        <v>2000.63</v>
      </c>
      <c r="AC27" s="15">
        <v>1377.69</v>
      </c>
      <c r="AD27" s="15">
        <v>1262.88</v>
      </c>
      <c r="AE27" s="72">
        <f t="shared" si="8"/>
        <v>4641.2</v>
      </c>
      <c r="AF27" s="15">
        <v>1662.41</v>
      </c>
      <c r="AG27" s="15"/>
      <c r="AH27" s="15"/>
      <c r="AI27" s="72">
        <f t="shared" si="9"/>
        <v>1662.41</v>
      </c>
      <c r="AJ27" s="72">
        <f t="shared" si="0"/>
        <v>14864.79</v>
      </c>
      <c r="AK27" s="73">
        <v>0</v>
      </c>
      <c r="AL27" s="73">
        <v>326.78</v>
      </c>
      <c r="AM27" s="73">
        <v>653.56</v>
      </c>
      <c r="AN27" s="25">
        <f t="shared" si="10"/>
        <v>980.34</v>
      </c>
      <c r="AO27" s="73">
        <v>653.56</v>
      </c>
      <c r="AP27" s="73">
        <v>653.56</v>
      </c>
      <c r="AQ27" s="73">
        <v>653.56</v>
      </c>
      <c r="AR27" s="25">
        <f t="shared" si="11"/>
        <v>1960.68</v>
      </c>
      <c r="AS27" s="73">
        <v>653.56</v>
      </c>
      <c r="AT27" s="73">
        <v>980.34</v>
      </c>
      <c r="AU27" s="73">
        <v>653.56</v>
      </c>
      <c r="AV27" s="25">
        <f t="shared" si="12"/>
        <v>2287.46</v>
      </c>
      <c r="AW27" s="73">
        <v>653.56</v>
      </c>
      <c r="AX27" s="73"/>
      <c r="AY27" s="74"/>
      <c r="AZ27" s="75">
        <f t="shared" si="13"/>
        <v>653.56</v>
      </c>
      <c r="BA27" s="25">
        <f t="shared" si="14"/>
        <v>5882.04</v>
      </c>
      <c r="BB27" s="76">
        <f t="shared" si="15"/>
        <v>2090608.25</v>
      </c>
      <c r="BC27" s="77"/>
      <c r="BE27" s="17"/>
      <c r="BF27" s="17"/>
    </row>
    <row r="28" spans="1:58" ht="12.75">
      <c r="A28" s="69" t="s">
        <v>47</v>
      </c>
      <c r="B28" s="70" t="s">
        <v>48</v>
      </c>
      <c r="C28" s="71">
        <v>87483.08</v>
      </c>
      <c r="D28" s="15">
        <v>76773.3</v>
      </c>
      <c r="E28" s="15">
        <v>83081.38</v>
      </c>
      <c r="F28" s="72">
        <f t="shared" si="1"/>
        <v>247337.76</v>
      </c>
      <c r="G28" s="15">
        <v>77367.74</v>
      </c>
      <c r="H28" s="15">
        <v>76766.3</v>
      </c>
      <c r="I28" s="15">
        <v>72501.34</v>
      </c>
      <c r="J28" s="72">
        <f t="shared" si="2"/>
        <v>226635.38</v>
      </c>
      <c r="K28" s="15">
        <v>85693</v>
      </c>
      <c r="L28" s="15">
        <v>78209.78</v>
      </c>
      <c r="M28" s="15">
        <v>71594.5</v>
      </c>
      <c r="N28" s="72">
        <f t="shared" si="3"/>
        <v>235497.28</v>
      </c>
      <c r="O28" s="15">
        <v>93111.86</v>
      </c>
      <c r="P28" s="15"/>
      <c r="Q28" s="15"/>
      <c r="R28" s="72">
        <f t="shared" si="4"/>
        <v>93111.86</v>
      </c>
      <c r="S28" s="72">
        <f t="shared" si="5"/>
        <v>802582.28</v>
      </c>
      <c r="T28" s="15">
        <v>6431.750000000001</v>
      </c>
      <c r="U28" s="15">
        <v>5040.8099999999995</v>
      </c>
      <c r="V28" s="15">
        <v>4952.08</v>
      </c>
      <c r="W28" s="72">
        <f t="shared" si="6"/>
        <v>16424.64</v>
      </c>
      <c r="X28" s="15">
        <v>7041.67</v>
      </c>
      <c r="Y28" s="16">
        <v>5459.63</v>
      </c>
      <c r="Z28" s="16">
        <v>3134.97</v>
      </c>
      <c r="AA28" s="72">
        <f t="shared" si="7"/>
        <v>15636.27</v>
      </c>
      <c r="AB28" s="15">
        <v>9121.44</v>
      </c>
      <c r="AC28" s="15">
        <v>5964.34</v>
      </c>
      <c r="AD28" s="15">
        <v>4928.150000000001</v>
      </c>
      <c r="AE28" s="72">
        <f t="shared" si="8"/>
        <v>20013.93</v>
      </c>
      <c r="AF28" s="15">
        <v>6232.870000000001</v>
      </c>
      <c r="AG28" s="15"/>
      <c r="AH28" s="15"/>
      <c r="AI28" s="72">
        <f t="shared" si="9"/>
        <v>6232.87</v>
      </c>
      <c r="AJ28" s="72">
        <f t="shared" si="0"/>
        <v>58307.71</v>
      </c>
      <c r="AK28" s="73">
        <v>350.12</v>
      </c>
      <c r="AL28" s="73">
        <v>326.78</v>
      </c>
      <c r="AM28" s="73">
        <v>326.78</v>
      </c>
      <c r="AN28" s="25">
        <f t="shared" si="10"/>
        <v>1003.68</v>
      </c>
      <c r="AO28" s="73">
        <v>653.56</v>
      </c>
      <c r="AP28" s="73">
        <v>653.56</v>
      </c>
      <c r="AQ28" s="73">
        <v>653.56</v>
      </c>
      <c r="AR28" s="25">
        <f t="shared" si="11"/>
        <v>1960.68</v>
      </c>
      <c r="AS28" s="73">
        <v>653.56</v>
      </c>
      <c r="AT28" s="73">
        <v>653.56</v>
      </c>
      <c r="AU28" s="73">
        <v>653.56</v>
      </c>
      <c r="AV28" s="25">
        <f t="shared" si="12"/>
        <v>1960.68</v>
      </c>
      <c r="AW28" s="73">
        <v>653.56</v>
      </c>
      <c r="AX28" s="73"/>
      <c r="AY28" s="74"/>
      <c r="AZ28" s="75">
        <f t="shared" si="13"/>
        <v>653.56</v>
      </c>
      <c r="BA28" s="25">
        <f t="shared" si="14"/>
        <v>5578.6</v>
      </c>
      <c r="BB28" s="76">
        <f t="shared" si="15"/>
        <v>866468.59</v>
      </c>
      <c r="BC28" s="77"/>
      <c r="BE28" s="17"/>
      <c r="BF28" s="17"/>
    </row>
    <row r="29" spans="1:58" ht="12.75">
      <c r="A29" s="69" t="s">
        <v>49</v>
      </c>
      <c r="B29" s="70" t="s">
        <v>50</v>
      </c>
      <c r="C29" s="71">
        <v>31984.93</v>
      </c>
      <c r="D29" s="15">
        <v>29091.02</v>
      </c>
      <c r="E29" s="15">
        <v>30033.86</v>
      </c>
      <c r="F29" s="72">
        <f t="shared" si="1"/>
        <v>91109.81</v>
      </c>
      <c r="G29" s="15">
        <v>28860.92</v>
      </c>
      <c r="H29" s="15">
        <v>32046.43</v>
      </c>
      <c r="I29" s="15">
        <v>26917.87</v>
      </c>
      <c r="J29" s="72">
        <f t="shared" si="2"/>
        <v>87825.22</v>
      </c>
      <c r="K29" s="15">
        <v>29928.22</v>
      </c>
      <c r="L29" s="15">
        <v>31810.14</v>
      </c>
      <c r="M29" s="15">
        <v>32950.76</v>
      </c>
      <c r="N29" s="72">
        <f t="shared" si="3"/>
        <v>94689.12</v>
      </c>
      <c r="O29" s="15">
        <v>38859.13</v>
      </c>
      <c r="P29" s="15"/>
      <c r="Q29" s="15"/>
      <c r="R29" s="72">
        <f t="shared" si="4"/>
        <v>38859.13</v>
      </c>
      <c r="S29" s="72">
        <f t="shared" si="5"/>
        <v>312483.28</v>
      </c>
      <c r="T29" s="15">
        <v>1318.83</v>
      </c>
      <c r="U29" s="15">
        <v>1158.19</v>
      </c>
      <c r="V29" s="15">
        <v>983.41</v>
      </c>
      <c r="W29" s="72">
        <f t="shared" si="6"/>
        <v>3460.43</v>
      </c>
      <c r="X29" s="15">
        <v>1807.78</v>
      </c>
      <c r="Y29" s="16">
        <v>1537.17</v>
      </c>
      <c r="Z29" s="16">
        <v>674.42</v>
      </c>
      <c r="AA29" s="72">
        <f t="shared" si="7"/>
        <v>4019.37</v>
      </c>
      <c r="AB29" s="15">
        <v>1720.61</v>
      </c>
      <c r="AC29" s="15">
        <v>1302.63</v>
      </c>
      <c r="AD29" s="15">
        <v>1254.78</v>
      </c>
      <c r="AE29" s="72">
        <f t="shared" si="8"/>
        <v>4278.02</v>
      </c>
      <c r="AF29" s="15">
        <v>1805.65</v>
      </c>
      <c r="AG29" s="15"/>
      <c r="AH29" s="15"/>
      <c r="AI29" s="72">
        <f t="shared" si="9"/>
        <v>1805.65</v>
      </c>
      <c r="AJ29" s="72">
        <f t="shared" si="0"/>
        <v>13563.47</v>
      </c>
      <c r="AK29" s="73">
        <v>0</v>
      </c>
      <c r="AL29" s="73">
        <v>0</v>
      </c>
      <c r="AM29" s="73">
        <v>0</v>
      </c>
      <c r="AN29" s="25">
        <f t="shared" si="10"/>
        <v>0</v>
      </c>
      <c r="AO29" s="73">
        <v>0</v>
      </c>
      <c r="AP29" s="73">
        <v>0</v>
      </c>
      <c r="AQ29" s="73">
        <v>0</v>
      </c>
      <c r="AR29" s="25">
        <f t="shared" si="11"/>
        <v>0</v>
      </c>
      <c r="AS29" s="73">
        <v>0</v>
      </c>
      <c r="AT29" s="73">
        <v>0</v>
      </c>
      <c r="AU29" s="73">
        <v>0</v>
      </c>
      <c r="AV29" s="25">
        <f t="shared" si="12"/>
        <v>0</v>
      </c>
      <c r="AW29" s="73">
        <v>0</v>
      </c>
      <c r="AX29" s="73"/>
      <c r="AY29" s="74"/>
      <c r="AZ29" s="75">
        <f t="shared" si="13"/>
        <v>0</v>
      </c>
      <c r="BA29" s="25">
        <f t="shared" si="14"/>
        <v>0</v>
      </c>
      <c r="BB29" s="76">
        <f t="shared" si="15"/>
        <v>326046.75</v>
      </c>
      <c r="BC29" s="77"/>
      <c r="BE29" s="17"/>
      <c r="BF29" s="17"/>
    </row>
    <row r="30" spans="1:58" ht="12.75">
      <c r="A30" s="69" t="s">
        <v>51</v>
      </c>
      <c r="B30" s="70" t="s">
        <v>52</v>
      </c>
      <c r="C30" s="71">
        <v>9754.94</v>
      </c>
      <c r="D30" s="15">
        <v>8535.76</v>
      </c>
      <c r="E30" s="15">
        <v>11868.82</v>
      </c>
      <c r="F30" s="72">
        <f t="shared" si="1"/>
        <v>30159.52</v>
      </c>
      <c r="G30" s="15">
        <v>9805.86</v>
      </c>
      <c r="H30" s="15">
        <v>10576.37</v>
      </c>
      <c r="I30" s="15">
        <v>9951.52</v>
      </c>
      <c r="J30" s="72">
        <f t="shared" si="2"/>
        <v>30333.75</v>
      </c>
      <c r="K30" s="15">
        <v>11185.83</v>
      </c>
      <c r="L30" s="15">
        <v>9928.34</v>
      </c>
      <c r="M30" s="15">
        <v>8589.31</v>
      </c>
      <c r="N30" s="72">
        <f t="shared" si="3"/>
        <v>29703.48</v>
      </c>
      <c r="O30" s="15">
        <v>5383.44</v>
      </c>
      <c r="P30" s="15"/>
      <c r="Q30" s="15"/>
      <c r="R30" s="72">
        <f t="shared" si="4"/>
        <v>5383.44</v>
      </c>
      <c r="S30" s="72">
        <f t="shared" si="5"/>
        <v>95580.19</v>
      </c>
      <c r="T30" s="15">
        <v>403.45</v>
      </c>
      <c r="U30" s="15">
        <v>217.92000000000002</v>
      </c>
      <c r="V30" s="15">
        <v>215.94</v>
      </c>
      <c r="W30" s="72">
        <f t="shared" si="6"/>
        <v>837.31</v>
      </c>
      <c r="X30" s="15">
        <v>301.54</v>
      </c>
      <c r="Y30" s="16">
        <v>254.58</v>
      </c>
      <c r="Z30" s="16">
        <v>185.29</v>
      </c>
      <c r="AA30" s="72">
        <f t="shared" si="7"/>
        <v>741.41</v>
      </c>
      <c r="AB30" s="15">
        <v>408.28</v>
      </c>
      <c r="AC30" s="15">
        <v>169.97</v>
      </c>
      <c r="AD30" s="15">
        <v>173.61</v>
      </c>
      <c r="AE30" s="72">
        <f t="shared" si="8"/>
        <v>751.86</v>
      </c>
      <c r="AF30" s="15">
        <v>151.59</v>
      </c>
      <c r="AG30" s="15"/>
      <c r="AH30" s="15"/>
      <c r="AI30" s="72">
        <f t="shared" si="9"/>
        <v>151.59</v>
      </c>
      <c r="AJ30" s="72">
        <f t="shared" si="0"/>
        <v>2482.17</v>
      </c>
      <c r="AK30" s="73">
        <v>0</v>
      </c>
      <c r="AL30" s="73">
        <v>0</v>
      </c>
      <c r="AM30" s="73">
        <v>0</v>
      </c>
      <c r="AN30" s="25">
        <f t="shared" si="10"/>
        <v>0</v>
      </c>
      <c r="AO30" s="73">
        <v>0</v>
      </c>
      <c r="AP30" s="73">
        <v>0</v>
      </c>
      <c r="AQ30" s="73">
        <v>0</v>
      </c>
      <c r="AR30" s="25">
        <f t="shared" si="11"/>
        <v>0</v>
      </c>
      <c r="AS30" s="73">
        <v>0</v>
      </c>
      <c r="AT30" s="73">
        <v>0</v>
      </c>
      <c r="AU30" s="73">
        <v>0</v>
      </c>
      <c r="AV30" s="25">
        <f t="shared" si="12"/>
        <v>0</v>
      </c>
      <c r="AW30" s="73">
        <v>0</v>
      </c>
      <c r="AX30" s="73"/>
      <c r="AY30" s="74"/>
      <c r="AZ30" s="75">
        <f t="shared" si="13"/>
        <v>0</v>
      </c>
      <c r="BA30" s="25">
        <f t="shared" si="14"/>
        <v>0</v>
      </c>
      <c r="BB30" s="76">
        <f t="shared" si="15"/>
        <v>98062.36</v>
      </c>
      <c r="BC30" s="77"/>
      <c r="BE30" s="17"/>
      <c r="BF30" s="17"/>
    </row>
    <row r="31" spans="1:58" ht="12.75">
      <c r="A31" s="69" t="s">
        <v>53</v>
      </c>
      <c r="B31" s="70" t="s">
        <v>54</v>
      </c>
      <c r="C31" s="71">
        <v>38238.04</v>
      </c>
      <c r="D31" s="15">
        <v>38029.54</v>
      </c>
      <c r="E31" s="15">
        <v>41171.13</v>
      </c>
      <c r="F31" s="72">
        <f t="shared" si="1"/>
        <v>117438.71</v>
      </c>
      <c r="G31" s="15">
        <v>39749.23</v>
      </c>
      <c r="H31" s="15">
        <v>37341.28</v>
      </c>
      <c r="I31" s="15">
        <v>38008.96</v>
      </c>
      <c r="J31" s="72">
        <f t="shared" si="2"/>
        <v>115099.47</v>
      </c>
      <c r="K31" s="15">
        <v>37314.36</v>
      </c>
      <c r="L31" s="15">
        <v>37546.42</v>
      </c>
      <c r="M31" s="15">
        <v>43991.68</v>
      </c>
      <c r="N31" s="72">
        <f t="shared" si="3"/>
        <v>118852.46</v>
      </c>
      <c r="O31" s="15">
        <v>38508.17</v>
      </c>
      <c r="P31" s="15"/>
      <c r="Q31" s="15"/>
      <c r="R31" s="72">
        <f t="shared" si="4"/>
        <v>38508.17</v>
      </c>
      <c r="S31" s="72">
        <f t="shared" si="5"/>
        <v>389898.81</v>
      </c>
      <c r="T31" s="15">
        <v>850.14</v>
      </c>
      <c r="U31" s="15">
        <v>580.24</v>
      </c>
      <c r="V31" s="15">
        <v>566.78</v>
      </c>
      <c r="W31" s="72">
        <f t="shared" si="6"/>
        <v>1997.16</v>
      </c>
      <c r="X31" s="15">
        <v>1119.95</v>
      </c>
      <c r="Y31" s="16">
        <v>1186.85</v>
      </c>
      <c r="Z31" s="16">
        <v>508.89</v>
      </c>
      <c r="AA31" s="72">
        <f t="shared" si="7"/>
        <v>2815.69</v>
      </c>
      <c r="AB31" s="15">
        <v>1448.53</v>
      </c>
      <c r="AC31" s="15">
        <v>2889.58</v>
      </c>
      <c r="AD31" s="15">
        <v>2730.44</v>
      </c>
      <c r="AE31" s="72">
        <f t="shared" si="8"/>
        <v>7068.55</v>
      </c>
      <c r="AF31" s="15">
        <v>3245.1</v>
      </c>
      <c r="AG31" s="15"/>
      <c r="AH31" s="15"/>
      <c r="AI31" s="72">
        <f t="shared" si="9"/>
        <v>3245.1</v>
      </c>
      <c r="AJ31" s="72">
        <f t="shared" si="0"/>
        <v>15126.5</v>
      </c>
      <c r="AK31" s="73">
        <v>0</v>
      </c>
      <c r="AL31" s="73">
        <v>0</v>
      </c>
      <c r="AM31" s="73">
        <v>0</v>
      </c>
      <c r="AN31" s="25">
        <f t="shared" si="10"/>
        <v>0</v>
      </c>
      <c r="AO31" s="73">
        <v>0</v>
      </c>
      <c r="AP31" s="73">
        <v>0</v>
      </c>
      <c r="AQ31" s="73">
        <v>0</v>
      </c>
      <c r="AR31" s="25">
        <f t="shared" si="11"/>
        <v>0</v>
      </c>
      <c r="AS31" s="73">
        <v>0</v>
      </c>
      <c r="AT31" s="73">
        <v>0</v>
      </c>
      <c r="AU31" s="73">
        <v>0</v>
      </c>
      <c r="AV31" s="25">
        <f t="shared" si="12"/>
        <v>0</v>
      </c>
      <c r="AW31" s="73">
        <v>0</v>
      </c>
      <c r="AX31" s="73"/>
      <c r="AY31" s="74"/>
      <c r="AZ31" s="75">
        <f t="shared" si="13"/>
        <v>0</v>
      </c>
      <c r="BA31" s="25">
        <f t="shared" si="14"/>
        <v>0</v>
      </c>
      <c r="BB31" s="76">
        <f t="shared" si="15"/>
        <v>405025.31</v>
      </c>
      <c r="BC31" s="77"/>
      <c r="BE31" s="17"/>
      <c r="BF31" s="17"/>
    </row>
    <row r="32" spans="1:58" ht="12.75">
      <c r="A32" s="69" t="s">
        <v>55</v>
      </c>
      <c r="B32" s="70" t="s">
        <v>56</v>
      </c>
      <c r="C32" s="71">
        <v>34139.06</v>
      </c>
      <c r="D32" s="15">
        <v>33931.5</v>
      </c>
      <c r="E32" s="15">
        <v>36535.72</v>
      </c>
      <c r="F32" s="72">
        <f t="shared" si="1"/>
        <v>104606.28</v>
      </c>
      <c r="G32" s="15">
        <v>32754.61</v>
      </c>
      <c r="H32" s="15">
        <v>34158.56</v>
      </c>
      <c r="I32" s="15">
        <v>30856.8</v>
      </c>
      <c r="J32" s="72">
        <f t="shared" si="2"/>
        <v>97769.97</v>
      </c>
      <c r="K32" s="15">
        <v>34345.87</v>
      </c>
      <c r="L32" s="15">
        <v>31473.85</v>
      </c>
      <c r="M32" s="15">
        <v>32865.69</v>
      </c>
      <c r="N32" s="72">
        <f t="shared" si="3"/>
        <v>98685.41</v>
      </c>
      <c r="O32" s="15">
        <v>36224.64</v>
      </c>
      <c r="P32" s="15"/>
      <c r="Q32" s="15"/>
      <c r="R32" s="72">
        <f t="shared" si="4"/>
        <v>36224.64</v>
      </c>
      <c r="S32" s="72">
        <f t="shared" si="5"/>
        <v>337286.3</v>
      </c>
      <c r="T32" s="15">
        <v>266.11</v>
      </c>
      <c r="U32" s="15">
        <v>201.76</v>
      </c>
      <c r="V32" s="15">
        <v>151.84</v>
      </c>
      <c r="W32" s="72">
        <f t="shared" si="6"/>
        <v>619.71</v>
      </c>
      <c r="X32" s="15">
        <v>443.1</v>
      </c>
      <c r="Y32" s="16">
        <v>259</v>
      </c>
      <c r="Z32" s="16">
        <v>171.57</v>
      </c>
      <c r="AA32" s="72">
        <f t="shared" si="7"/>
        <v>873.67</v>
      </c>
      <c r="AB32" s="15">
        <v>517.72</v>
      </c>
      <c r="AC32" s="15">
        <v>318.46</v>
      </c>
      <c r="AD32" s="15">
        <v>308.28</v>
      </c>
      <c r="AE32" s="72">
        <f t="shared" si="8"/>
        <v>1144.46</v>
      </c>
      <c r="AF32" s="15">
        <v>477.05</v>
      </c>
      <c r="AG32" s="15"/>
      <c r="AH32" s="15"/>
      <c r="AI32" s="72">
        <f t="shared" si="9"/>
        <v>477.05</v>
      </c>
      <c r="AJ32" s="72">
        <f t="shared" si="0"/>
        <v>3114.89</v>
      </c>
      <c r="AK32" s="73">
        <v>0</v>
      </c>
      <c r="AL32" s="73">
        <v>0</v>
      </c>
      <c r="AM32" s="73">
        <v>0</v>
      </c>
      <c r="AN32" s="25">
        <f t="shared" si="10"/>
        <v>0</v>
      </c>
      <c r="AO32" s="73">
        <v>0</v>
      </c>
      <c r="AP32" s="73">
        <v>0</v>
      </c>
      <c r="AQ32" s="73">
        <v>0</v>
      </c>
      <c r="AR32" s="25">
        <f t="shared" si="11"/>
        <v>0</v>
      </c>
      <c r="AS32" s="73">
        <v>0</v>
      </c>
      <c r="AT32" s="73">
        <v>0</v>
      </c>
      <c r="AU32" s="73">
        <v>0</v>
      </c>
      <c r="AV32" s="25">
        <f t="shared" si="12"/>
        <v>0</v>
      </c>
      <c r="AW32" s="73">
        <v>0</v>
      </c>
      <c r="AX32" s="73"/>
      <c r="AY32" s="74"/>
      <c r="AZ32" s="75">
        <f t="shared" si="13"/>
        <v>0</v>
      </c>
      <c r="BA32" s="25">
        <f t="shared" si="14"/>
        <v>0</v>
      </c>
      <c r="BB32" s="76">
        <f t="shared" si="15"/>
        <v>340401.19</v>
      </c>
      <c r="BC32" s="77"/>
      <c r="BE32" s="17"/>
      <c r="BF32" s="17"/>
    </row>
    <row r="33" spans="1:58" ht="12.75">
      <c r="A33" s="69" t="s">
        <v>57</v>
      </c>
      <c r="B33" s="70" t="s">
        <v>58</v>
      </c>
      <c r="C33" s="71">
        <v>40905.57</v>
      </c>
      <c r="D33" s="15">
        <v>35002.73</v>
      </c>
      <c r="E33" s="15">
        <v>40043.26</v>
      </c>
      <c r="F33" s="72">
        <f t="shared" si="1"/>
        <v>115951.56</v>
      </c>
      <c r="G33" s="15">
        <v>36093.9</v>
      </c>
      <c r="H33" s="15">
        <v>39673.67</v>
      </c>
      <c r="I33" s="15">
        <v>35446.96</v>
      </c>
      <c r="J33" s="72">
        <f t="shared" si="2"/>
        <v>111214.53</v>
      </c>
      <c r="K33" s="15">
        <v>43121.7</v>
      </c>
      <c r="L33" s="15">
        <v>39810.19</v>
      </c>
      <c r="M33" s="15">
        <v>36786.43</v>
      </c>
      <c r="N33" s="72">
        <f t="shared" si="3"/>
        <v>119718.32</v>
      </c>
      <c r="O33" s="15">
        <v>39619.7</v>
      </c>
      <c r="P33" s="15"/>
      <c r="Q33" s="15"/>
      <c r="R33" s="72">
        <f t="shared" si="4"/>
        <v>39619.7</v>
      </c>
      <c r="S33" s="72">
        <f t="shared" si="5"/>
        <v>386504.11</v>
      </c>
      <c r="T33" s="15">
        <v>680.88</v>
      </c>
      <c r="U33" s="15">
        <v>672.66</v>
      </c>
      <c r="V33" s="15">
        <v>834.35</v>
      </c>
      <c r="W33" s="72">
        <f t="shared" si="6"/>
        <v>2187.89</v>
      </c>
      <c r="X33" s="15">
        <v>1162.23</v>
      </c>
      <c r="Y33" s="16">
        <v>951.51</v>
      </c>
      <c r="Z33" s="16">
        <v>454.97</v>
      </c>
      <c r="AA33" s="72">
        <f t="shared" si="7"/>
        <v>2568.71</v>
      </c>
      <c r="AB33" s="15">
        <v>1052.93</v>
      </c>
      <c r="AC33" s="15">
        <v>1021.91</v>
      </c>
      <c r="AD33" s="15">
        <v>628.66</v>
      </c>
      <c r="AE33" s="72">
        <f t="shared" si="8"/>
        <v>2703.5</v>
      </c>
      <c r="AF33" s="15">
        <v>640.71</v>
      </c>
      <c r="AG33" s="15"/>
      <c r="AH33" s="15"/>
      <c r="AI33" s="72">
        <f t="shared" si="9"/>
        <v>640.71</v>
      </c>
      <c r="AJ33" s="72">
        <f t="shared" si="0"/>
        <v>8100.81</v>
      </c>
      <c r="AK33" s="73">
        <v>0</v>
      </c>
      <c r="AL33" s="73">
        <v>0</v>
      </c>
      <c r="AM33" s="73">
        <v>0</v>
      </c>
      <c r="AN33" s="25">
        <f t="shared" si="10"/>
        <v>0</v>
      </c>
      <c r="AO33" s="73">
        <v>0</v>
      </c>
      <c r="AP33" s="73">
        <v>0</v>
      </c>
      <c r="AQ33" s="73">
        <v>0</v>
      </c>
      <c r="AR33" s="25">
        <f t="shared" si="11"/>
        <v>0</v>
      </c>
      <c r="AS33" s="73">
        <v>0</v>
      </c>
      <c r="AT33" s="73">
        <v>0</v>
      </c>
      <c r="AU33" s="73">
        <v>0</v>
      </c>
      <c r="AV33" s="25">
        <f t="shared" si="12"/>
        <v>0</v>
      </c>
      <c r="AW33" s="73">
        <v>0</v>
      </c>
      <c r="AX33" s="73"/>
      <c r="AY33" s="74"/>
      <c r="AZ33" s="75">
        <f t="shared" si="13"/>
        <v>0</v>
      </c>
      <c r="BA33" s="25">
        <f t="shared" si="14"/>
        <v>0</v>
      </c>
      <c r="BB33" s="76">
        <f t="shared" si="15"/>
        <v>394604.92</v>
      </c>
      <c r="BC33" s="77"/>
      <c r="BE33" s="17"/>
      <c r="BF33" s="17"/>
    </row>
    <row r="34" spans="1:58" ht="12.75">
      <c r="A34" s="69" t="s">
        <v>59</v>
      </c>
      <c r="B34" s="70" t="s">
        <v>60</v>
      </c>
      <c r="C34" s="71">
        <v>58246.04</v>
      </c>
      <c r="D34" s="15">
        <v>58559.31</v>
      </c>
      <c r="E34" s="15">
        <v>60422.1</v>
      </c>
      <c r="F34" s="72">
        <f t="shared" si="1"/>
        <v>177227.45</v>
      </c>
      <c r="G34" s="15">
        <v>48439.8</v>
      </c>
      <c r="H34" s="15">
        <v>58017.75</v>
      </c>
      <c r="I34" s="15">
        <v>53441.78</v>
      </c>
      <c r="J34" s="72">
        <f t="shared" si="2"/>
        <v>159899.33</v>
      </c>
      <c r="K34" s="15">
        <v>54101.37</v>
      </c>
      <c r="L34" s="15">
        <v>54830.44</v>
      </c>
      <c r="M34" s="15">
        <v>58752.65</v>
      </c>
      <c r="N34" s="72">
        <f t="shared" si="3"/>
        <v>167684.46</v>
      </c>
      <c r="O34" s="15">
        <v>70573.39</v>
      </c>
      <c r="P34" s="15"/>
      <c r="Q34" s="15"/>
      <c r="R34" s="72">
        <f t="shared" si="4"/>
        <v>70573.39</v>
      </c>
      <c r="S34" s="72">
        <f t="shared" si="5"/>
        <v>575384.63</v>
      </c>
      <c r="T34" s="15">
        <v>1290.07</v>
      </c>
      <c r="U34" s="15">
        <v>981.28</v>
      </c>
      <c r="V34" s="15">
        <v>942.15</v>
      </c>
      <c r="W34" s="72">
        <f t="shared" si="6"/>
        <v>3213.5</v>
      </c>
      <c r="X34" s="15">
        <v>1289.59</v>
      </c>
      <c r="Y34" s="16">
        <v>1039.15</v>
      </c>
      <c r="Z34" s="16">
        <v>548.17</v>
      </c>
      <c r="AA34" s="72">
        <f t="shared" si="7"/>
        <v>2876.91</v>
      </c>
      <c r="AB34" s="15">
        <v>1387.49</v>
      </c>
      <c r="AC34" s="15">
        <v>1293.62</v>
      </c>
      <c r="AD34" s="15">
        <v>1075.26</v>
      </c>
      <c r="AE34" s="72">
        <f t="shared" si="8"/>
        <v>3756.37</v>
      </c>
      <c r="AF34" s="15">
        <v>1367.48</v>
      </c>
      <c r="AG34" s="15"/>
      <c r="AH34" s="15"/>
      <c r="AI34" s="72">
        <f t="shared" si="9"/>
        <v>1367.48</v>
      </c>
      <c r="AJ34" s="72">
        <f t="shared" si="0"/>
        <v>11214.26</v>
      </c>
      <c r="AK34" s="73">
        <v>350.12</v>
      </c>
      <c r="AL34" s="73">
        <v>350.12</v>
      </c>
      <c r="AM34" s="73">
        <v>0</v>
      </c>
      <c r="AN34" s="25">
        <f t="shared" si="10"/>
        <v>700.24</v>
      </c>
      <c r="AO34" s="73">
        <v>326.78</v>
      </c>
      <c r="AP34" s="73">
        <v>326.78</v>
      </c>
      <c r="AQ34" s="73">
        <v>0</v>
      </c>
      <c r="AR34" s="25">
        <f t="shared" si="11"/>
        <v>653.56</v>
      </c>
      <c r="AS34" s="73">
        <v>326.78</v>
      </c>
      <c r="AT34" s="73">
        <v>653.56</v>
      </c>
      <c r="AU34" s="73">
        <v>326.78</v>
      </c>
      <c r="AV34" s="25">
        <f t="shared" si="12"/>
        <v>1307.12</v>
      </c>
      <c r="AW34" s="73">
        <v>326.78</v>
      </c>
      <c r="AX34" s="73"/>
      <c r="AY34" s="74"/>
      <c r="AZ34" s="75">
        <f t="shared" si="13"/>
        <v>326.78</v>
      </c>
      <c r="BA34" s="25">
        <f t="shared" si="14"/>
        <v>2987.7</v>
      </c>
      <c r="BB34" s="76">
        <f t="shared" si="15"/>
        <v>589586.59</v>
      </c>
      <c r="BC34" s="77"/>
      <c r="BE34" s="17"/>
      <c r="BF34" s="17"/>
    </row>
    <row r="35" spans="1:58" ht="12.75">
      <c r="A35" s="69" t="s">
        <v>61</v>
      </c>
      <c r="B35" s="70" t="s">
        <v>62</v>
      </c>
      <c r="C35" s="71">
        <v>162640.19</v>
      </c>
      <c r="D35" s="15">
        <v>134618.4</v>
      </c>
      <c r="E35" s="15">
        <v>151920.26</v>
      </c>
      <c r="F35" s="72">
        <f t="shared" si="1"/>
        <v>449178.85</v>
      </c>
      <c r="G35" s="15">
        <v>133431.37</v>
      </c>
      <c r="H35" s="15">
        <v>135905.29</v>
      </c>
      <c r="I35" s="15">
        <v>128695.63</v>
      </c>
      <c r="J35" s="72">
        <f t="shared" si="2"/>
        <v>398032.29</v>
      </c>
      <c r="K35" s="15">
        <v>136616.98</v>
      </c>
      <c r="L35" s="15">
        <v>142750.03</v>
      </c>
      <c r="M35" s="15">
        <v>128120.06</v>
      </c>
      <c r="N35" s="72">
        <f t="shared" si="3"/>
        <v>407487.07</v>
      </c>
      <c r="O35" s="15">
        <v>154048.58</v>
      </c>
      <c r="P35" s="15"/>
      <c r="Q35" s="15"/>
      <c r="R35" s="72">
        <f t="shared" si="4"/>
        <v>154048.58</v>
      </c>
      <c r="S35" s="72">
        <f t="shared" si="5"/>
        <v>1408746.79</v>
      </c>
      <c r="T35" s="15">
        <v>7622.41</v>
      </c>
      <c r="U35" s="15">
        <v>6085.790000000001</v>
      </c>
      <c r="V35" s="15">
        <v>5998.65</v>
      </c>
      <c r="W35" s="72">
        <f t="shared" si="6"/>
        <v>19706.85</v>
      </c>
      <c r="X35" s="15">
        <v>7763.55</v>
      </c>
      <c r="Y35" s="16">
        <v>6209.98</v>
      </c>
      <c r="Z35" s="16">
        <v>3726.01</v>
      </c>
      <c r="AA35" s="72">
        <f t="shared" si="7"/>
        <v>17699.54</v>
      </c>
      <c r="AB35" s="15">
        <v>10571.3</v>
      </c>
      <c r="AC35" s="15">
        <v>5630.98</v>
      </c>
      <c r="AD35" s="15">
        <v>7295.31</v>
      </c>
      <c r="AE35" s="72">
        <f t="shared" si="8"/>
        <v>23497.59</v>
      </c>
      <c r="AF35" s="15">
        <v>7562.68</v>
      </c>
      <c r="AG35" s="15"/>
      <c r="AH35" s="15"/>
      <c r="AI35" s="72">
        <f t="shared" si="9"/>
        <v>7562.68</v>
      </c>
      <c r="AJ35" s="72">
        <f t="shared" si="0"/>
        <v>68466.66</v>
      </c>
      <c r="AK35" s="73">
        <v>0</v>
      </c>
      <c r="AL35" s="73">
        <v>0</v>
      </c>
      <c r="AM35" s="73">
        <v>0</v>
      </c>
      <c r="AN35" s="25">
        <f t="shared" si="10"/>
        <v>0</v>
      </c>
      <c r="AO35" s="73">
        <v>0</v>
      </c>
      <c r="AP35" s="73">
        <v>0</v>
      </c>
      <c r="AQ35" s="73">
        <v>0</v>
      </c>
      <c r="AR35" s="25">
        <f t="shared" si="11"/>
        <v>0</v>
      </c>
      <c r="AS35" s="73">
        <v>0</v>
      </c>
      <c r="AT35" s="73">
        <v>0</v>
      </c>
      <c r="AU35" s="73">
        <v>0</v>
      </c>
      <c r="AV35" s="25">
        <f t="shared" si="12"/>
        <v>0</v>
      </c>
      <c r="AW35" s="73">
        <v>0</v>
      </c>
      <c r="AX35" s="73"/>
      <c r="AY35" s="74"/>
      <c r="AZ35" s="75">
        <f t="shared" si="13"/>
        <v>0</v>
      </c>
      <c r="BA35" s="25">
        <f t="shared" si="14"/>
        <v>0</v>
      </c>
      <c r="BB35" s="76">
        <f t="shared" si="15"/>
        <v>1477213.45</v>
      </c>
      <c r="BC35" s="77"/>
      <c r="BE35" s="17"/>
      <c r="BF35" s="17"/>
    </row>
    <row r="36" spans="1:58" ht="12.75">
      <c r="A36" s="69" t="s">
        <v>63</v>
      </c>
      <c r="B36" s="70" t="s">
        <v>64</v>
      </c>
      <c r="C36" s="71">
        <v>200571.34</v>
      </c>
      <c r="D36" s="15">
        <v>196013.7</v>
      </c>
      <c r="E36" s="15">
        <v>196871.86</v>
      </c>
      <c r="F36" s="72">
        <f t="shared" si="1"/>
        <v>593456.9</v>
      </c>
      <c r="G36" s="15">
        <v>171893.92</v>
      </c>
      <c r="H36" s="15">
        <v>200718.54</v>
      </c>
      <c r="I36" s="15">
        <v>185984.03</v>
      </c>
      <c r="J36" s="72">
        <f t="shared" si="2"/>
        <v>558596.49</v>
      </c>
      <c r="K36" s="15">
        <v>220477.22</v>
      </c>
      <c r="L36" s="15">
        <v>166729.83</v>
      </c>
      <c r="M36" s="15">
        <v>174983.17</v>
      </c>
      <c r="N36" s="72">
        <f t="shared" si="3"/>
        <v>562190.22</v>
      </c>
      <c r="O36" s="15">
        <v>213597.78</v>
      </c>
      <c r="P36" s="15"/>
      <c r="Q36" s="15"/>
      <c r="R36" s="72">
        <f t="shared" si="4"/>
        <v>213597.78</v>
      </c>
      <c r="S36" s="72">
        <f t="shared" si="5"/>
        <v>1927841.39</v>
      </c>
      <c r="T36" s="15">
        <v>7843.05</v>
      </c>
      <c r="U36" s="15">
        <v>7857.27</v>
      </c>
      <c r="V36" s="15">
        <v>6223.01</v>
      </c>
      <c r="W36" s="72">
        <f t="shared" si="6"/>
        <v>21923.33</v>
      </c>
      <c r="X36" s="15">
        <v>8784.32</v>
      </c>
      <c r="Y36" s="16">
        <v>7472.65</v>
      </c>
      <c r="Z36" s="16">
        <v>3429.98</v>
      </c>
      <c r="AA36" s="72">
        <f t="shared" si="7"/>
        <v>19686.95</v>
      </c>
      <c r="AB36" s="15">
        <v>9176.47</v>
      </c>
      <c r="AC36" s="15">
        <v>6536.02</v>
      </c>
      <c r="AD36" s="15">
        <v>6259.2699999999995</v>
      </c>
      <c r="AE36" s="72">
        <f t="shared" si="8"/>
        <v>21971.76</v>
      </c>
      <c r="AF36" s="15">
        <v>7133.28</v>
      </c>
      <c r="AG36" s="15"/>
      <c r="AH36" s="15"/>
      <c r="AI36" s="72">
        <f t="shared" si="9"/>
        <v>7133.28</v>
      </c>
      <c r="AJ36" s="72">
        <f t="shared" si="0"/>
        <v>70715.32</v>
      </c>
      <c r="AK36" s="73">
        <v>350.12</v>
      </c>
      <c r="AL36" s="73">
        <v>175.06</v>
      </c>
      <c r="AM36" s="73">
        <v>350.12</v>
      </c>
      <c r="AN36" s="25">
        <f t="shared" si="10"/>
        <v>875.3</v>
      </c>
      <c r="AO36" s="73">
        <v>326.78</v>
      </c>
      <c r="AP36" s="73">
        <v>326.78</v>
      </c>
      <c r="AQ36" s="73">
        <v>326.78</v>
      </c>
      <c r="AR36" s="25">
        <f t="shared" si="11"/>
        <v>980.34</v>
      </c>
      <c r="AS36" s="73">
        <v>653.56</v>
      </c>
      <c r="AT36" s="73">
        <v>653.56</v>
      </c>
      <c r="AU36" s="73">
        <v>326.78</v>
      </c>
      <c r="AV36" s="25">
        <f t="shared" si="12"/>
        <v>1633.9</v>
      </c>
      <c r="AW36" s="73">
        <v>980.34</v>
      </c>
      <c r="AX36" s="73"/>
      <c r="AY36" s="74"/>
      <c r="AZ36" s="75">
        <f t="shared" si="13"/>
        <v>980.34</v>
      </c>
      <c r="BA36" s="25">
        <f t="shared" si="14"/>
        <v>4469.88</v>
      </c>
      <c r="BB36" s="76">
        <f t="shared" si="15"/>
        <v>2003026.59</v>
      </c>
      <c r="BC36" s="77"/>
      <c r="BE36" s="17"/>
      <c r="BF36" s="17"/>
    </row>
    <row r="37" spans="1:58" ht="12.75">
      <c r="A37" s="69" t="s">
        <v>65</v>
      </c>
      <c r="B37" s="70" t="s">
        <v>66</v>
      </c>
      <c r="C37" s="71">
        <v>28458</v>
      </c>
      <c r="D37" s="15">
        <v>31346.18</v>
      </c>
      <c r="E37" s="15">
        <v>39182.86</v>
      </c>
      <c r="F37" s="72">
        <f t="shared" si="1"/>
        <v>98987.04</v>
      </c>
      <c r="G37" s="15">
        <v>26458.69</v>
      </c>
      <c r="H37" s="15">
        <v>30771.94</v>
      </c>
      <c r="I37" s="15">
        <v>31258.21</v>
      </c>
      <c r="J37" s="72">
        <f t="shared" si="2"/>
        <v>88488.84</v>
      </c>
      <c r="K37" s="15">
        <v>28316.37</v>
      </c>
      <c r="L37" s="15">
        <v>30641.04</v>
      </c>
      <c r="M37" s="15">
        <v>30146.81</v>
      </c>
      <c r="N37" s="72">
        <f t="shared" si="3"/>
        <v>89104.22</v>
      </c>
      <c r="O37" s="15">
        <v>33465.83</v>
      </c>
      <c r="P37" s="15"/>
      <c r="Q37" s="15"/>
      <c r="R37" s="72">
        <f t="shared" si="4"/>
        <v>33465.83</v>
      </c>
      <c r="S37" s="72">
        <f t="shared" si="5"/>
        <v>310045.93</v>
      </c>
      <c r="T37" s="15">
        <v>1668.31</v>
      </c>
      <c r="U37" s="15">
        <v>1163.1100000000001</v>
      </c>
      <c r="V37" s="15">
        <v>1438.99</v>
      </c>
      <c r="W37" s="72">
        <f t="shared" si="6"/>
        <v>4270.41</v>
      </c>
      <c r="X37" s="15">
        <v>1724.38</v>
      </c>
      <c r="Y37" s="16">
        <v>1878.26</v>
      </c>
      <c r="Z37" s="16">
        <v>836.71</v>
      </c>
      <c r="AA37" s="72">
        <f t="shared" si="7"/>
        <v>4439.35</v>
      </c>
      <c r="AB37" s="15">
        <v>2651.73</v>
      </c>
      <c r="AC37" s="15">
        <v>1254.94</v>
      </c>
      <c r="AD37" s="15">
        <v>1157.92</v>
      </c>
      <c r="AE37" s="72">
        <f t="shared" si="8"/>
        <v>5064.59</v>
      </c>
      <c r="AF37" s="15">
        <v>1588.37</v>
      </c>
      <c r="AG37" s="15"/>
      <c r="AH37" s="15"/>
      <c r="AI37" s="72">
        <f t="shared" si="9"/>
        <v>1588.37</v>
      </c>
      <c r="AJ37" s="72">
        <f t="shared" si="0"/>
        <v>15362.72</v>
      </c>
      <c r="AK37" s="73">
        <v>0</v>
      </c>
      <c r="AL37" s="73">
        <v>0</v>
      </c>
      <c r="AM37" s="73">
        <v>0</v>
      </c>
      <c r="AN37" s="25">
        <f t="shared" si="10"/>
        <v>0</v>
      </c>
      <c r="AO37" s="73">
        <v>0</v>
      </c>
      <c r="AP37" s="73">
        <v>0</v>
      </c>
      <c r="AQ37" s="73">
        <v>0</v>
      </c>
      <c r="AR37" s="25">
        <f t="shared" si="11"/>
        <v>0</v>
      </c>
      <c r="AS37" s="73">
        <v>0</v>
      </c>
      <c r="AT37" s="73">
        <v>0</v>
      </c>
      <c r="AU37" s="73">
        <v>0</v>
      </c>
      <c r="AV37" s="25">
        <f t="shared" si="12"/>
        <v>0</v>
      </c>
      <c r="AW37" s="73">
        <v>0</v>
      </c>
      <c r="AX37" s="73"/>
      <c r="AY37" s="74"/>
      <c r="AZ37" s="75">
        <f t="shared" si="13"/>
        <v>0</v>
      </c>
      <c r="BA37" s="25">
        <f t="shared" si="14"/>
        <v>0</v>
      </c>
      <c r="BB37" s="76">
        <f t="shared" si="15"/>
        <v>325408.65</v>
      </c>
      <c r="BC37" s="77"/>
      <c r="BE37" s="17"/>
      <c r="BF37" s="17"/>
    </row>
    <row r="38" spans="1:58" ht="12.75">
      <c r="A38" s="69" t="s">
        <v>67</v>
      </c>
      <c r="B38" s="70" t="s">
        <v>68</v>
      </c>
      <c r="C38" s="71">
        <v>108302.13</v>
      </c>
      <c r="D38" s="15">
        <v>104874.88</v>
      </c>
      <c r="E38" s="15">
        <v>96666.53</v>
      </c>
      <c r="F38" s="72">
        <f t="shared" si="1"/>
        <v>309843.54</v>
      </c>
      <c r="G38" s="15">
        <v>96343.99</v>
      </c>
      <c r="H38" s="15">
        <v>93280.06</v>
      </c>
      <c r="I38" s="15">
        <v>93028.98</v>
      </c>
      <c r="J38" s="72">
        <f t="shared" si="2"/>
        <v>282653.03</v>
      </c>
      <c r="K38" s="15">
        <v>82113.68</v>
      </c>
      <c r="L38" s="15">
        <v>91841.99</v>
      </c>
      <c r="M38" s="15">
        <v>88897.25</v>
      </c>
      <c r="N38" s="72">
        <f t="shared" si="3"/>
        <v>262852.92</v>
      </c>
      <c r="O38" s="15">
        <v>100988.28</v>
      </c>
      <c r="P38" s="15"/>
      <c r="Q38" s="15"/>
      <c r="R38" s="72">
        <f t="shared" si="4"/>
        <v>100988.28</v>
      </c>
      <c r="S38" s="72">
        <f t="shared" si="5"/>
        <v>956337.77</v>
      </c>
      <c r="T38" s="15">
        <v>4174.6900000000005</v>
      </c>
      <c r="U38" s="15">
        <v>4229.46</v>
      </c>
      <c r="V38" s="15">
        <v>3318.64</v>
      </c>
      <c r="W38" s="72">
        <f t="shared" si="6"/>
        <v>11722.79</v>
      </c>
      <c r="X38" s="15">
        <v>5418.05</v>
      </c>
      <c r="Y38" s="16">
        <v>3937.9900000000002</v>
      </c>
      <c r="Z38" s="16">
        <v>2619.54</v>
      </c>
      <c r="AA38" s="72">
        <f t="shared" si="7"/>
        <v>11975.58</v>
      </c>
      <c r="AB38" s="15">
        <v>5634.59</v>
      </c>
      <c r="AC38" s="15">
        <v>4248.15</v>
      </c>
      <c r="AD38" s="15">
        <v>3469.66</v>
      </c>
      <c r="AE38" s="72">
        <f t="shared" si="8"/>
        <v>13352.4</v>
      </c>
      <c r="AF38" s="15">
        <v>4133.36</v>
      </c>
      <c r="AG38" s="15"/>
      <c r="AH38" s="15"/>
      <c r="AI38" s="72">
        <f t="shared" si="9"/>
        <v>4133.36</v>
      </c>
      <c r="AJ38" s="72">
        <f t="shared" si="0"/>
        <v>41184.13</v>
      </c>
      <c r="AK38" s="73">
        <v>0</v>
      </c>
      <c r="AL38" s="73">
        <v>326.78</v>
      </c>
      <c r="AM38" s="73">
        <v>326.78</v>
      </c>
      <c r="AN38" s="25">
        <f t="shared" si="10"/>
        <v>653.56</v>
      </c>
      <c r="AO38" s="73">
        <v>326.78</v>
      </c>
      <c r="AP38" s="73">
        <v>0</v>
      </c>
      <c r="AQ38" s="73">
        <v>0</v>
      </c>
      <c r="AR38" s="25">
        <f t="shared" si="11"/>
        <v>326.78</v>
      </c>
      <c r="AS38" s="73">
        <v>490.17</v>
      </c>
      <c r="AT38" s="73">
        <v>653.56</v>
      </c>
      <c r="AU38" s="73">
        <v>653.56</v>
      </c>
      <c r="AV38" s="25">
        <f t="shared" si="12"/>
        <v>1797.29</v>
      </c>
      <c r="AW38" s="73">
        <v>326.78</v>
      </c>
      <c r="AX38" s="73"/>
      <c r="AY38" s="74"/>
      <c r="AZ38" s="75">
        <f t="shared" si="13"/>
        <v>326.78</v>
      </c>
      <c r="BA38" s="25">
        <f t="shared" si="14"/>
        <v>3104.41</v>
      </c>
      <c r="BB38" s="76">
        <f t="shared" si="15"/>
        <v>1000626.31</v>
      </c>
      <c r="BC38" s="77"/>
      <c r="BE38" s="17"/>
      <c r="BF38" s="17"/>
    </row>
    <row r="39" spans="1:58" ht="12.75">
      <c r="A39" s="69" t="s">
        <v>69</v>
      </c>
      <c r="B39" s="70" t="s">
        <v>70</v>
      </c>
      <c r="C39" s="71">
        <v>64348.54</v>
      </c>
      <c r="D39" s="15">
        <v>62028.15</v>
      </c>
      <c r="E39" s="15">
        <v>64957.01</v>
      </c>
      <c r="F39" s="72">
        <f t="shared" si="1"/>
        <v>191333.7</v>
      </c>
      <c r="G39" s="15">
        <v>60585.01</v>
      </c>
      <c r="H39" s="15">
        <v>60361.16</v>
      </c>
      <c r="I39" s="15">
        <v>65938.6</v>
      </c>
      <c r="J39" s="72">
        <f t="shared" si="2"/>
        <v>186884.77</v>
      </c>
      <c r="K39" s="15">
        <v>62259.93</v>
      </c>
      <c r="L39" s="15">
        <v>57030.92</v>
      </c>
      <c r="M39" s="15">
        <v>59607.81</v>
      </c>
      <c r="N39" s="72">
        <f t="shared" si="3"/>
        <v>178898.66</v>
      </c>
      <c r="O39" s="15">
        <v>65244.29</v>
      </c>
      <c r="P39" s="15"/>
      <c r="Q39" s="15"/>
      <c r="R39" s="72">
        <f t="shared" si="4"/>
        <v>65244.29</v>
      </c>
      <c r="S39" s="72">
        <f t="shared" si="5"/>
        <v>622361.42</v>
      </c>
      <c r="T39" s="15">
        <v>4960.82</v>
      </c>
      <c r="U39" s="15">
        <v>4545.200000000001</v>
      </c>
      <c r="V39" s="15">
        <v>3879.95</v>
      </c>
      <c r="W39" s="72">
        <f t="shared" si="6"/>
        <v>13385.97</v>
      </c>
      <c r="X39" s="15">
        <v>5819.41</v>
      </c>
      <c r="Y39" s="16">
        <v>4893.27</v>
      </c>
      <c r="Z39" s="16">
        <v>3320.69</v>
      </c>
      <c r="AA39" s="72">
        <f t="shared" si="7"/>
        <v>14033.37</v>
      </c>
      <c r="AB39" s="15">
        <v>7230.01</v>
      </c>
      <c r="AC39" s="15">
        <v>4931.49</v>
      </c>
      <c r="AD39" s="15">
        <v>4627.65</v>
      </c>
      <c r="AE39" s="72">
        <f t="shared" si="8"/>
        <v>16789.15</v>
      </c>
      <c r="AF39" s="15">
        <v>5613.88</v>
      </c>
      <c r="AG39" s="15"/>
      <c r="AH39" s="15"/>
      <c r="AI39" s="72">
        <f t="shared" si="9"/>
        <v>5613.88</v>
      </c>
      <c r="AJ39" s="72">
        <f t="shared" si="0"/>
        <v>49822.37</v>
      </c>
      <c r="AK39" s="73">
        <v>0</v>
      </c>
      <c r="AL39" s="73">
        <v>0</v>
      </c>
      <c r="AM39" s="73">
        <v>0</v>
      </c>
      <c r="AN39" s="25">
        <f t="shared" si="10"/>
        <v>0</v>
      </c>
      <c r="AO39" s="73">
        <v>0</v>
      </c>
      <c r="AP39" s="73">
        <v>0</v>
      </c>
      <c r="AQ39" s="73">
        <v>0</v>
      </c>
      <c r="AR39" s="25">
        <f t="shared" si="11"/>
        <v>0</v>
      </c>
      <c r="AS39" s="73">
        <v>0</v>
      </c>
      <c r="AT39" s="73">
        <v>0</v>
      </c>
      <c r="AU39" s="73">
        <v>0</v>
      </c>
      <c r="AV39" s="25">
        <f t="shared" si="12"/>
        <v>0</v>
      </c>
      <c r="AW39" s="73">
        <v>0</v>
      </c>
      <c r="AX39" s="73"/>
      <c r="AY39" s="74"/>
      <c r="AZ39" s="75">
        <f t="shared" si="13"/>
        <v>0</v>
      </c>
      <c r="BA39" s="25">
        <f t="shared" si="14"/>
        <v>0</v>
      </c>
      <c r="BB39" s="76">
        <f t="shared" si="15"/>
        <v>672183.79</v>
      </c>
      <c r="BC39" s="77"/>
      <c r="BE39" s="17"/>
      <c r="BF39" s="17"/>
    </row>
    <row r="40" spans="1:58" ht="12.75">
      <c r="A40" s="69" t="s">
        <v>71</v>
      </c>
      <c r="B40" s="70" t="s">
        <v>72</v>
      </c>
      <c r="C40" s="71">
        <v>526126.21</v>
      </c>
      <c r="D40" s="15">
        <v>444636.32</v>
      </c>
      <c r="E40" s="15">
        <v>504774.75</v>
      </c>
      <c r="F40" s="72">
        <f t="shared" si="1"/>
        <v>1475537.28</v>
      </c>
      <c r="G40" s="15">
        <v>452950.68</v>
      </c>
      <c r="H40" s="15">
        <v>490107.93</v>
      </c>
      <c r="I40" s="15">
        <v>414802.43</v>
      </c>
      <c r="J40" s="72">
        <f t="shared" si="2"/>
        <v>1357861.04</v>
      </c>
      <c r="K40" s="15">
        <v>476203.65</v>
      </c>
      <c r="L40" s="15">
        <v>436552.59</v>
      </c>
      <c r="M40" s="15">
        <v>397394.59</v>
      </c>
      <c r="N40" s="72">
        <f t="shared" si="3"/>
        <v>1310150.83</v>
      </c>
      <c r="O40" s="15">
        <v>453634.12</v>
      </c>
      <c r="P40" s="15"/>
      <c r="Q40" s="15"/>
      <c r="R40" s="72">
        <f t="shared" si="4"/>
        <v>453634.12</v>
      </c>
      <c r="S40" s="72">
        <f t="shared" si="5"/>
        <v>4597183.27</v>
      </c>
      <c r="T40" s="15">
        <v>10331.65</v>
      </c>
      <c r="U40" s="15">
        <v>9557.429999999998</v>
      </c>
      <c r="V40" s="15">
        <v>9127.43</v>
      </c>
      <c r="W40" s="72">
        <f t="shared" si="6"/>
        <v>29016.51</v>
      </c>
      <c r="X40" s="15">
        <v>11900.61</v>
      </c>
      <c r="Y40" s="16">
        <v>11029.07</v>
      </c>
      <c r="Z40" s="16">
        <v>5360.72</v>
      </c>
      <c r="AA40" s="72">
        <f t="shared" si="7"/>
        <v>28290.4</v>
      </c>
      <c r="AB40" s="15">
        <v>13534.94</v>
      </c>
      <c r="AC40" s="15">
        <v>9695.52</v>
      </c>
      <c r="AD40" s="15">
        <v>10109.84</v>
      </c>
      <c r="AE40" s="72">
        <f t="shared" si="8"/>
        <v>33340.3</v>
      </c>
      <c r="AF40" s="15">
        <v>10110.650000000001</v>
      </c>
      <c r="AG40" s="15"/>
      <c r="AH40" s="15"/>
      <c r="AI40" s="72">
        <f t="shared" si="9"/>
        <v>10110.65</v>
      </c>
      <c r="AJ40" s="72">
        <f t="shared" si="0"/>
        <v>100757.86</v>
      </c>
      <c r="AK40" s="73">
        <v>980.31</v>
      </c>
      <c r="AL40" s="73">
        <v>326.77</v>
      </c>
      <c r="AM40" s="73">
        <v>653.54</v>
      </c>
      <c r="AN40" s="25">
        <f t="shared" si="10"/>
        <v>1960.62</v>
      </c>
      <c r="AO40" s="73">
        <v>653.54</v>
      </c>
      <c r="AP40" s="73">
        <v>326.77</v>
      </c>
      <c r="AQ40" s="73">
        <v>0</v>
      </c>
      <c r="AR40" s="25">
        <f t="shared" si="11"/>
        <v>980.31</v>
      </c>
      <c r="AS40" s="73">
        <v>326.77</v>
      </c>
      <c r="AT40" s="73">
        <v>0</v>
      </c>
      <c r="AU40" s="73">
        <v>0</v>
      </c>
      <c r="AV40" s="25">
        <f t="shared" si="12"/>
        <v>326.77</v>
      </c>
      <c r="AW40" s="73">
        <v>0</v>
      </c>
      <c r="AX40" s="73"/>
      <c r="AY40" s="74"/>
      <c r="AZ40" s="75">
        <f t="shared" si="13"/>
        <v>0</v>
      </c>
      <c r="BA40" s="25">
        <f t="shared" si="14"/>
        <v>3267.7</v>
      </c>
      <c r="BB40" s="76">
        <f t="shared" si="15"/>
        <v>4701208.83</v>
      </c>
      <c r="BC40" s="77"/>
      <c r="BE40" s="17"/>
      <c r="BF40" s="17"/>
    </row>
    <row r="41" spans="1:58" ht="12.75">
      <c r="A41" s="69" t="s">
        <v>73</v>
      </c>
      <c r="B41" s="70" t="s">
        <v>74</v>
      </c>
      <c r="C41" s="71">
        <v>14880.01</v>
      </c>
      <c r="D41" s="15">
        <v>18219.06</v>
      </c>
      <c r="E41" s="15">
        <v>15058.33</v>
      </c>
      <c r="F41" s="72">
        <f t="shared" si="1"/>
        <v>48157.4</v>
      </c>
      <c r="G41" s="15">
        <v>12139.21</v>
      </c>
      <c r="H41" s="15">
        <v>13962.56</v>
      </c>
      <c r="I41" s="15">
        <v>13532.4</v>
      </c>
      <c r="J41" s="72">
        <f t="shared" si="2"/>
        <v>39634.17</v>
      </c>
      <c r="K41" s="15">
        <v>13739.32</v>
      </c>
      <c r="L41" s="15">
        <v>13049.24</v>
      </c>
      <c r="M41" s="15">
        <v>11067.28</v>
      </c>
      <c r="N41" s="72">
        <f t="shared" si="3"/>
        <v>37855.84</v>
      </c>
      <c r="O41" s="15">
        <v>15220.71</v>
      </c>
      <c r="P41" s="15"/>
      <c r="Q41" s="15"/>
      <c r="R41" s="72">
        <f t="shared" si="4"/>
        <v>15220.71</v>
      </c>
      <c r="S41" s="72">
        <f t="shared" si="5"/>
        <v>140868.12</v>
      </c>
      <c r="T41" s="15">
        <v>662.38</v>
      </c>
      <c r="U41" s="15">
        <v>689.47</v>
      </c>
      <c r="V41" s="15">
        <v>601.62</v>
      </c>
      <c r="W41" s="72">
        <f t="shared" si="6"/>
        <v>1953.47</v>
      </c>
      <c r="X41" s="15">
        <v>695.35</v>
      </c>
      <c r="Y41" s="16">
        <v>843.15</v>
      </c>
      <c r="Z41" s="16">
        <v>467.04</v>
      </c>
      <c r="AA41" s="72">
        <f t="shared" si="7"/>
        <v>2005.54</v>
      </c>
      <c r="AB41" s="15">
        <v>1080.18</v>
      </c>
      <c r="AC41" s="15">
        <v>691.44</v>
      </c>
      <c r="AD41" s="15">
        <v>559.86</v>
      </c>
      <c r="AE41" s="72">
        <f t="shared" si="8"/>
        <v>2331.48</v>
      </c>
      <c r="AF41" s="15">
        <v>668.74</v>
      </c>
      <c r="AG41" s="15"/>
      <c r="AH41" s="15"/>
      <c r="AI41" s="72">
        <f t="shared" si="9"/>
        <v>668.74</v>
      </c>
      <c r="AJ41" s="72">
        <f t="shared" si="0"/>
        <v>6959.23</v>
      </c>
      <c r="AK41" s="73">
        <v>0</v>
      </c>
      <c r="AL41" s="73">
        <v>0</v>
      </c>
      <c r="AM41" s="73">
        <v>0</v>
      </c>
      <c r="AN41" s="25">
        <f t="shared" si="10"/>
        <v>0</v>
      </c>
      <c r="AO41" s="73">
        <v>0</v>
      </c>
      <c r="AP41" s="73">
        <v>0</v>
      </c>
      <c r="AQ41" s="73">
        <v>0</v>
      </c>
      <c r="AR41" s="25">
        <f t="shared" si="11"/>
        <v>0</v>
      </c>
      <c r="AS41" s="73">
        <v>0</v>
      </c>
      <c r="AT41" s="73">
        <v>0</v>
      </c>
      <c r="AU41" s="73">
        <v>0</v>
      </c>
      <c r="AV41" s="25">
        <f t="shared" si="12"/>
        <v>0</v>
      </c>
      <c r="AW41" s="73">
        <v>0</v>
      </c>
      <c r="AX41" s="73"/>
      <c r="AY41" s="74"/>
      <c r="AZ41" s="75">
        <f t="shared" si="13"/>
        <v>0</v>
      </c>
      <c r="BA41" s="25">
        <f t="shared" si="14"/>
        <v>0</v>
      </c>
      <c r="BB41" s="76">
        <f t="shared" si="15"/>
        <v>147827.35</v>
      </c>
      <c r="BC41" s="77"/>
      <c r="BE41" s="17"/>
      <c r="BF41" s="17"/>
    </row>
    <row r="42" spans="1:58" ht="12.75">
      <c r="A42" s="69" t="s">
        <v>75</v>
      </c>
      <c r="B42" s="70" t="s">
        <v>76</v>
      </c>
      <c r="C42" s="71">
        <v>91980.21</v>
      </c>
      <c r="D42" s="15">
        <v>83992.51</v>
      </c>
      <c r="E42" s="15">
        <v>90345.09</v>
      </c>
      <c r="F42" s="72">
        <f t="shared" si="1"/>
        <v>266317.81</v>
      </c>
      <c r="G42" s="15">
        <v>86707.7</v>
      </c>
      <c r="H42" s="15">
        <v>74277.78</v>
      </c>
      <c r="I42" s="15">
        <v>76040.39</v>
      </c>
      <c r="J42" s="72">
        <f t="shared" si="2"/>
        <v>237025.87</v>
      </c>
      <c r="K42" s="15">
        <v>109060.59</v>
      </c>
      <c r="L42" s="15">
        <v>74955.26</v>
      </c>
      <c r="M42" s="15">
        <v>93307.97</v>
      </c>
      <c r="N42" s="72">
        <f t="shared" si="3"/>
        <v>277323.82</v>
      </c>
      <c r="O42" s="15">
        <v>109623.55</v>
      </c>
      <c r="P42" s="15"/>
      <c r="Q42" s="15"/>
      <c r="R42" s="72">
        <f t="shared" si="4"/>
        <v>109623.55</v>
      </c>
      <c r="S42" s="72">
        <f t="shared" si="5"/>
        <v>890291.05</v>
      </c>
      <c r="T42" s="15">
        <v>1737.3999999999999</v>
      </c>
      <c r="U42" s="15">
        <v>1593.9</v>
      </c>
      <c r="V42" s="15">
        <v>1375.52</v>
      </c>
      <c r="W42" s="72">
        <f t="shared" si="6"/>
        <v>4706.82</v>
      </c>
      <c r="X42" s="15">
        <v>1547.52</v>
      </c>
      <c r="Y42" s="16">
        <v>2237.29</v>
      </c>
      <c r="Z42" s="16">
        <v>1322.61</v>
      </c>
      <c r="AA42" s="72">
        <f t="shared" si="7"/>
        <v>5107.42</v>
      </c>
      <c r="AB42" s="15">
        <v>2900.27</v>
      </c>
      <c r="AC42" s="15">
        <v>1776.56</v>
      </c>
      <c r="AD42" s="15">
        <v>1807.38</v>
      </c>
      <c r="AE42" s="72">
        <f t="shared" si="8"/>
        <v>6484.21</v>
      </c>
      <c r="AF42" s="15">
        <v>1680.2</v>
      </c>
      <c r="AG42" s="15"/>
      <c r="AH42" s="15"/>
      <c r="AI42" s="72">
        <f t="shared" si="9"/>
        <v>1680.2</v>
      </c>
      <c r="AJ42" s="72">
        <f t="shared" si="0"/>
        <v>17978.65</v>
      </c>
      <c r="AK42" s="73">
        <v>350.12</v>
      </c>
      <c r="AL42" s="73">
        <v>0</v>
      </c>
      <c r="AM42" s="73">
        <v>0</v>
      </c>
      <c r="AN42" s="25">
        <f t="shared" si="10"/>
        <v>350.12</v>
      </c>
      <c r="AO42" s="73">
        <v>326.78</v>
      </c>
      <c r="AP42" s="73">
        <v>326.78</v>
      </c>
      <c r="AQ42" s="73">
        <v>0</v>
      </c>
      <c r="AR42" s="25">
        <f t="shared" si="11"/>
        <v>653.56</v>
      </c>
      <c r="AS42" s="73">
        <v>326.78</v>
      </c>
      <c r="AT42" s="73">
        <v>326.78</v>
      </c>
      <c r="AU42" s="73">
        <v>163.39</v>
      </c>
      <c r="AV42" s="25">
        <f t="shared" si="12"/>
        <v>816.95</v>
      </c>
      <c r="AW42" s="73">
        <v>326.78</v>
      </c>
      <c r="AX42" s="73"/>
      <c r="AY42" s="74"/>
      <c r="AZ42" s="75">
        <f t="shared" si="13"/>
        <v>326.78</v>
      </c>
      <c r="BA42" s="25">
        <f t="shared" si="14"/>
        <v>2147.41</v>
      </c>
      <c r="BB42" s="76">
        <f t="shared" si="15"/>
        <v>910417.11</v>
      </c>
      <c r="BC42" s="77"/>
      <c r="BE42" s="17"/>
      <c r="BF42" s="17"/>
    </row>
    <row r="43" spans="1:58" ht="12.75">
      <c r="A43" s="69" t="s">
        <v>77</v>
      </c>
      <c r="B43" s="70" t="s">
        <v>78</v>
      </c>
      <c r="C43" s="71">
        <v>189003.11</v>
      </c>
      <c r="D43" s="15">
        <v>168749.7</v>
      </c>
      <c r="E43" s="15">
        <v>189141.12</v>
      </c>
      <c r="F43" s="72">
        <f t="shared" si="1"/>
        <v>546893.93</v>
      </c>
      <c r="G43" s="15">
        <v>162231.62</v>
      </c>
      <c r="H43" s="15">
        <v>178478.54</v>
      </c>
      <c r="I43" s="15">
        <v>174722.7</v>
      </c>
      <c r="J43" s="72">
        <f t="shared" si="2"/>
        <v>515432.86</v>
      </c>
      <c r="K43" s="15">
        <v>180258.93</v>
      </c>
      <c r="L43" s="15">
        <v>173803.95</v>
      </c>
      <c r="M43" s="15">
        <v>170607.99</v>
      </c>
      <c r="N43" s="72">
        <f t="shared" si="3"/>
        <v>524670.87</v>
      </c>
      <c r="O43" s="15">
        <v>204568.99</v>
      </c>
      <c r="P43" s="15"/>
      <c r="Q43" s="15"/>
      <c r="R43" s="72">
        <f t="shared" si="4"/>
        <v>204568.99</v>
      </c>
      <c r="S43" s="72">
        <f t="shared" si="5"/>
        <v>1791566.65</v>
      </c>
      <c r="T43" s="15">
        <v>10057.910000000002</v>
      </c>
      <c r="U43" s="15">
        <v>8732.32</v>
      </c>
      <c r="V43" s="15">
        <v>7700.93</v>
      </c>
      <c r="W43" s="72">
        <f t="shared" si="6"/>
        <v>26491.16</v>
      </c>
      <c r="X43" s="15">
        <v>10880.22</v>
      </c>
      <c r="Y43" s="16">
        <v>10498.58</v>
      </c>
      <c r="Z43" s="16">
        <v>5459.78</v>
      </c>
      <c r="AA43" s="72">
        <f t="shared" si="7"/>
        <v>26838.58</v>
      </c>
      <c r="AB43" s="15">
        <v>13507.75</v>
      </c>
      <c r="AC43" s="15">
        <v>9266.56</v>
      </c>
      <c r="AD43" s="15">
        <v>7834.98</v>
      </c>
      <c r="AE43" s="72">
        <f t="shared" si="8"/>
        <v>30609.29</v>
      </c>
      <c r="AF43" s="15">
        <v>10262.78</v>
      </c>
      <c r="AG43" s="15"/>
      <c r="AH43" s="15"/>
      <c r="AI43" s="72">
        <f t="shared" si="9"/>
        <v>10262.78</v>
      </c>
      <c r="AJ43" s="72">
        <f t="shared" si="0"/>
        <v>94201.81</v>
      </c>
      <c r="AK43" s="73">
        <v>0</v>
      </c>
      <c r="AL43" s="73">
        <v>350.12</v>
      </c>
      <c r="AM43" s="73">
        <v>326.78</v>
      </c>
      <c r="AN43" s="25">
        <f t="shared" si="10"/>
        <v>676.9</v>
      </c>
      <c r="AO43" s="73">
        <v>326.78</v>
      </c>
      <c r="AP43" s="73">
        <v>326.78</v>
      </c>
      <c r="AQ43" s="73">
        <v>0</v>
      </c>
      <c r="AR43" s="25">
        <f t="shared" si="11"/>
        <v>653.56</v>
      </c>
      <c r="AS43" s="73">
        <v>326.78</v>
      </c>
      <c r="AT43" s="73">
        <v>326.78</v>
      </c>
      <c r="AU43" s="73">
        <v>326.78</v>
      </c>
      <c r="AV43" s="25">
        <f t="shared" si="12"/>
        <v>980.34</v>
      </c>
      <c r="AW43" s="73">
        <v>653.56</v>
      </c>
      <c r="AX43" s="73"/>
      <c r="AY43" s="74"/>
      <c r="AZ43" s="75">
        <f t="shared" si="13"/>
        <v>653.56</v>
      </c>
      <c r="BA43" s="25">
        <f t="shared" si="14"/>
        <v>2964.36</v>
      </c>
      <c r="BB43" s="76">
        <f t="shared" si="15"/>
        <v>1888732.82</v>
      </c>
      <c r="BC43" s="77"/>
      <c r="BE43" s="17"/>
      <c r="BF43" s="17"/>
    </row>
    <row r="44" spans="1:58" ht="12.75">
      <c r="A44" s="69" t="s">
        <v>79</v>
      </c>
      <c r="B44" s="70" t="s">
        <v>80</v>
      </c>
      <c r="C44" s="71">
        <v>89803.56</v>
      </c>
      <c r="D44" s="15">
        <v>78159.93</v>
      </c>
      <c r="E44" s="15">
        <v>77783.14</v>
      </c>
      <c r="F44" s="72">
        <f t="shared" si="1"/>
        <v>245746.63</v>
      </c>
      <c r="G44" s="15">
        <v>75079.12</v>
      </c>
      <c r="H44" s="15">
        <v>78666.18</v>
      </c>
      <c r="I44" s="15">
        <v>75049.33</v>
      </c>
      <c r="J44" s="72">
        <f t="shared" si="2"/>
        <v>228794.63</v>
      </c>
      <c r="K44" s="15">
        <v>75648.57</v>
      </c>
      <c r="L44" s="15">
        <v>82906.43</v>
      </c>
      <c r="M44" s="15">
        <v>72646.76</v>
      </c>
      <c r="N44" s="72">
        <f t="shared" si="3"/>
        <v>231201.76</v>
      </c>
      <c r="O44" s="15">
        <v>92806.4</v>
      </c>
      <c r="P44" s="15"/>
      <c r="Q44" s="15"/>
      <c r="R44" s="72">
        <f t="shared" si="4"/>
        <v>92806.4</v>
      </c>
      <c r="S44" s="72">
        <f t="shared" si="5"/>
        <v>798549.42</v>
      </c>
      <c r="T44" s="15">
        <v>2315.89</v>
      </c>
      <c r="U44" s="15">
        <v>1946.52</v>
      </c>
      <c r="V44" s="15">
        <v>1700.99</v>
      </c>
      <c r="W44" s="72">
        <f t="shared" si="6"/>
        <v>5963.4</v>
      </c>
      <c r="X44" s="15">
        <v>2760.68</v>
      </c>
      <c r="Y44" s="16">
        <v>2292.08</v>
      </c>
      <c r="Z44" s="16">
        <v>1112.08</v>
      </c>
      <c r="AA44" s="72">
        <f t="shared" si="7"/>
        <v>6164.84</v>
      </c>
      <c r="AB44" s="15">
        <v>2704.19</v>
      </c>
      <c r="AC44" s="15">
        <v>2174.3199999999997</v>
      </c>
      <c r="AD44" s="15">
        <v>1993.0300000000002</v>
      </c>
      <c r="AE44" s="72">
        <f t="shared" si="8"/>
        <v>6871.54</v>
      </c>
      <c r="AF44" s="15">
        <v>2371.87</v>
      </c>
      <c r="AG44" s="15"/>
      <c r="AH44" s="15"/>
      <c r="AI44" s="72">
        <f t="shared" si="9"/>
        <v>2371.87</v>
      </c>
      <c r="AJ44" s="72">
        <f t="shared" si="0"/>
        <v>21371.65</v>
      </c>
      <c r="AK44" s="73">
        <v>326.78</v>
      </c>
      <c r="AL44" s="73">
        <v>653.56</v>
      </c>
      <c r="AM44" s="73">
        <v>653.56</v>
      </c>
      <c r="AN44" s="25">
        <f t="shared" si="10"/>
        <v>1633.9</v>
      </c>
      <c r="AO44" s="73">
        <v>326.78</v>
      </c>
      <c r="AP44" s="73">
        <v>980.34</v>
      </c>
      <c r="AQ44" s="73">
        <v>653.56</v>
      </c>
      <c r="AR44" s="25">
        <f t="shared" si="11"/>
        <v>1960.68</v>
      </c>
      <c r="AS44" s="73">
        <v>653.56</v>
      </c>
      <c r="AT44" s="73">
        <v>653.56</v>
      </c>
      <c r="AU44" s="73">
        <v>653.56</v>
      </c>
      <c r="AV44" s="25">
        <f t="shared" si="12"/>
        <v>1960.68</v>
      </c>
      <c r="AW44" s="73">
        <v>326.78</v>
      </c>
      <c r="AX44" s="73"/>
      <c r="AY44" s="74"/>
      <c r="AZ44" s="75">
        <f t="shared" si="13"/>
        <v>326.78</v>
      </c>
      <c r="BA44" s="25">
        <f t="shared" si="14"/>
        <v>5882.04</v>
      </c>
      <c r="BB44" s="76">
        <f t="shared" si="15"/>
        <v>825803.11</v>
      </c>
      <c r="BC44" s="77"/>
      <c r="BE44" s="17"/>
      <c r="BF44" s="17"/>
    </row>
    <row r="45" spans="1:58" ht="12.75">
      <c r="A45" s="69" t="s">
        <v>81</v>
      </c>
      <c r="B45" s="70" t="s">
        <v>82</v>
      </c>
      <c r="C45" s="71">
        <v>61851.14</v>
      </c>
      <c r="D45" s="15">
        <v>59780.58</v>
      </c>
      <c r="E45" s="15">
        <v>64507.72</v>
      </c>
      <c r="F45" s="72">
        <f t="shared" si="1"/>
        <v>186139.44</v>
      </c>
      <c r="G45" s="15">
        <v>51703.88</v>
      </c>
      <c r="H45" s="15">
        <v>59513.69</v>
      </c>
      <c r="I45" s="15">
        <v>56002.04</v>
      </c>
      <c r="J45" s="72">
        <f t="shared" si="2"/>
        <v>167219.61</v>
      </c>
      <c r="K45" s="15">
        <v>53924.66</v>
      </c>
      <c r="L45" s="15">
        <v>54049.52</v>
      </c>
      <c r="M45" s="15">
        <v>57350.53</v>
      </c>
      <c r="N45" s="72">
        <f t="shared" si="3"/>
        <v>165324.71</v>
      </c>
      <c r="O45" s="15">
        <v>64147.52</v>
      </c>
      <c r="P45" s="15"/>
      <c r="Q45" s="15"/>
      <c r="R45" s="72">
        <f t="shared" si="4"/>
        <v>64147.52</v>
      </c>
      <c r="S45" s="72">
        <f t="shared" si="5"/>
        <v>582831.28</v>
      </c>
      <c r="T45" s="15">
        <v>2742.83</v>
      </c>
      <c r="U45" s="15">
        <v>3106.54</v>
      </c>
      <c r="V45" s="15">
        <v>2347.89</v>
      </c>
      <c r="W45" s="72">
        <f t="shared" si="6"/>
        <v>8197.26</v>
      </c>
      <c r="X45" s="15">
        <v>3079.57</v>
      </c>
      <c r="Y45" s="16">
        <v>2718.01</v>
      </c>
      <c r="Z45" s="16">
        <v>1678.86</v>
      </c>
      <c r="AA45" s="72">
        <f t="shared" si="7"/>
        <v>7476.44</v>
      </c>
      <c r="AB45" s="15">
        <v>4496.04</v>
      </c>
      <c r="AC45" s="15">
        <v>2772.2400000000002</v>
      </c>
      <c r="AD45" s="15">
        <v>2861.78</v>
      </c>
      <c r="AE45" s="72">
        <f t="shared" si="8"/>
        <v>10130.06</v>
      </c>
      <c r="AF45" s="15">
        <v>2937.4900000000002</v>
      </c>
      <c r="AG45" s="15"/>
      <c r="AH45" s="15"/>
      <c r="AI45" s="72">
        <f t="shared" si="9"/>
        <v>2937.49</v>
      </c>
      <c r="AJ45" s="72">
        <f t="shared" si="0"/>
        <v>28741.25</v>
      </c>
      <c r="AK45" s="73">
        <v>0</v>
      </c>
      <c r="AL45" s="73">
        <v>0</v>
      </c>
      <c r="AM45" s="73">
        <v>0</v>
      </c>
      <c r="AN45" s="25">
        <f t="shared" si="10"/>
        <v>0</v>
      </c>
      <c r="AO45" s="73">
        <v>0</v>
      </c>
      <c r="AP45" s="73">
        <v>0</v>
      </c>
      <c r="AQ45" s="73">
        <v>0</v>
      </c>
      <c r="AR45" s="25">
        <f t="shared" si="11"/>
        <v>0</v>
      </c>
      <c r="AS45" s="73">
        <v>0</v>
      </c>
      <c r="AT45" s="73">
        <v>0</v>
      </c>
      <c r="AU45" s="73">
        <v>0</v>
      </c>
      <c r="AV45" s="25">
        <f t="shared" si="12"/>
        <v>0</v>
      </c>
      <c r="AW45" s="73">
        <v>0</v>
      </c>
      <c r="AX45" s="73"/>
      <c r="AY45" s="74"/>
      <c r="AZ45" s="75">
        <f t="shared" si="13"/>
        <v>0</v>
      </c>
      <c r="BA45" s="25">
        <f t="shared" si="14"/>
        <v>0</v>
      </c>
      <c r="BB45" s="76">
        <f t="shared" si="15"/>
        <v>611572.53</v>
      </c>
      <c r="BC45" s="77"/>
      <c r="BE45" s="17"/>
      <c r="BF45" s="17"/>
    </row>
    <row r="46" spans="1:58" ht="12.75">
      <c r="A46" s="69" t="s">
        <v>83</v>
      </c>
      <c r="B46" s="70" t="s">
        <v>84</v>
      </c>
      <c r="C46" s="71">
        <v>87320.9</v>
      </c>
      <c r="D46" s="15">
        <v>80020.13</v>
      </c>
      <c r="E46" s="15">
        <v>91809.65</v>
      </c>
      <c r="F46" s="72">
        <f t="shared" si="1"/>
        <v>259150.68</v>
      </c>
      <c r="G46" s="15">
        <v>77985.12</v>
      </c>
      <c r="H46" s="15">
        <v>86597.48</v>
      </c>
      <c r="I46" s="15">
        <v>76616.62</v>
      </c>
      <c r="J46" s="72">
        <f t="shared" si="2"/>
        <v>241199.22</v>
      </c>
      <c r="K46" s="15">
        <v>82945.04</v>
      </c>
      <c r="L46" s="15">
        <v>69119.5</v>
      </c>
      <c r="M46" s="15">
        <v>72758.97</v>
      </c>
      <c r="N46" s="72">
        <f t="shared" si="3"/>
        <v>224823.51</v>
      </c>
      <c r="O46" s="15">
        <v>86107.02</v>
      </c>
      <c r="P46" s="15"/>
      <c r="Q46" s="15"/>
      <c r="R46" s="72">
        <f t="shared" si="4"/>
        <v>86107.02</v>
      </c>
      <c r="S46" s="72">
        <f t="shared" si="5"/>
        <v>811280.43</v>
      </c>
      <c r="T46" s="15">
        <v>2600.62</v>
      </c>
      <c r="U46" s="15">
        <v>2581.93</v>
      </c>
      <c r="V46" s="15">
        <v>2106.02</v>
      </c>
      <c r="W46" s="72">
        <f t="shared" si="6"/>
        <v>7288.57</v>
      </c>
      <c r="X46" s="15">
        <v>3059.05</v>
      </c>
      <c r="Y46" s="16">
        <v>2106.18</v>
      </c>
      <c r="Z46" s="16">
        <v>1195.3</v>
      </c>
      <c r="AA46" s="72">
        <f t="shared" si="7"/>
        <v>6360.53</v>
      </c>
      <c r="AB46" s="15">
        <v>3264.33</v>
      </c>
      <c r="AC46" s="15">
        <v>2420.13</v>
      </c>
      <c r="AD46" s="15">
        <v>2309.43</v>
      </c>
      <c r="AE46" s="72">
        <f t="shared" si="8"/>
        <v>7993.89</v>
      </c>
      <c r="AF46" s="15">
        <v>3001.15</v>
      </c>
      <c r="AG46" s="15"/>
      <c r="AH46" s="15"/>
      <c r="AI46" s="72">
        <f t="shared" si="9"/>
        <v>3001.15</v>
      </c>
      <c r="AJ46" s="72">
        <f t="shared" si="0"/>
        <v>24644.14</v>
      </c>
      <c r="AK46" s="73">
        <v>0</v>
      </c>
      <c r="AL46" s="73">
        <v>0</v>
      </c>
      <c r="AM46" s="73">
        <v>0</v>
      </c>
      <c r="AN46" s="25">
        <f t="shared" si="10"/>
        <v>0</v>
      </c>
      <c r="AO46" s="73">
        <v>0</v>
      </c>
      <c r="AP46" s="73">
        <v>0</v>
      </c>
      <c r="AQ46" s="73">
        <v>0</v>
      </c>
      <c r="AR46" s="25">
        <f t="shared" si="11"/>
        <v>0</v>
      </c>
      <c r="AS46" s="73">
        <v>0</v>
      </c>
      <c r="AT46" s="73">
        <v>0</v>
      </c>
      <c r="AU46" s="73">
        <v>0</v>
      </c>
      <c r="AV46" s="25">
        <f t="shared" si="12"/>
        <v>0</v>
      </c>
      <c r="AW46" s="73">
        <v>326.78</v>
      </c>
      <c r="AX46" s="73"/>
      <c r="AY46" s="74"/>
      <c r="AZ46" s="75">
        <f t="shared" si="13"/>
        <v>326.78</v>
      </c>
      <c r="BA46" s="25">
        <f t="shared" si="14"/>
        <v>326.78</v>
      </c>
      <c r="BB46" s="76">
        <f t="shared" si="15"/>
        <v>836251.35</v>
      </c>
      <c r="BC46" s="77"/>
      <c r="BE46" s="17"/>
      <c r="BF46" s="17"/>
    </row>
    <row r="47" spans="1:58" ht="12.75">
      <c r="A47" s="69" t="s">
        <v>85</v>
      </c>
      <c r="B47" s="70" t="s">
        <v>86</v>
      </c>
      <c r="C47" s="71">
        <v>40639.68</v>
      </c>
      <c r="D47" s="15">
        <v>36538.54</v>
      </c>
      <c r="E47" s="15">
        <v>38114.98</v>
      </c>
      <c r="F47" s="72">
        <f t="shared" si="1"/>
        <v>115293.2</v>
      </c>
      <c r="G47" s="15">
        <v>36331.9</v>
      </c>
      <c r="H47" s="15">
        <v>34999.91</v>
      </c>
      <c r="I47" s="15">
        <v>33102.35</v>
      </c>
      <c r="J47" s="72">
        <f t="shared" si="2"/>
        <v>104434.16</v>
      </c>
      <c r="K47" s="15">
        <v>38371.76</v>
      </c>
      <c r="L47" s="15">
        <v>35953.63</v>
      </c>
      <c r="M47" s="15">
        <v>33499.02</v>
      </c>
      <c r="N47" s="72">
        <f t="shared" si="3"/>
        <v>107824.41</v>
      </c>
      <c r="O47" s="15">
        <v>39442.5</v>
      </c>
      <c r="P47" s="15"/>
      <c r="Q47" s="15"/>
      <c r="R47" s="72">
        <f t="shared" si="4"/>
        <v>39442.5</v>
      </c>
      <c r="S47" s="72">
        <f t="shared" si="5"/>
        <v>366994.27</v>
      </c>
      <c r="T47" s="15">
        <v>2505.6099999999997</v>
      </c>
      <c r="U47" s="15">
        <v>1978.62</v>
      </c>
      <c r="V47" s="15">
        <v>1688.17</v>
      </c>
      <c r="W47" s="72">
        <f t="shared" si="6"/>
        <v>6172.4</v>
      </c>
      <c r="X47" s="15">
        <v>2567.3</v>
      </c>
      <c r="Y47" s="16">
        <v>2405.64</v>
      </c>
      <c r="Z47" s="16">
        <v>1189.4</v>
      </c>
      <c r="AA47" s="72">
        <f t="shared" si="7"/>
        <v>6162.34</v>
      </c>
      <c r="AB47" s="15">
        <v>3042.96</v>
      </c>
      <c r="AC47" s="15">
        <v>2468</v>
      </c>
      <c r="AD47" s="15">
        <v>2108.48</v>
      </c>
      <c r="AE47" s="72">
        <f t="shared" si="8"/>
        <v>7619.44</v>
      </c>
      <c r="AF47" s="15">
        <v>2561.55</v>
      </c>
      <c r="AG47" s="15"/>
      <c r="AH47" s="15"/>
      <c r="AI47" s="72">
        <f t="shared" si="9"/>
        <v>2561.55</v>
      </c>
      <c r="AJ47" s="72">
        <f t="shared" si="0"/>
        <v>22515.73</v>
      </c>
      <c r="AK47" s="73">
        <v>0</v>
      </c>
      <c r="AL47" s="73">
        <v>0</v>
      </c>
      <c r="AM47" s="73">
        <v>0</v>
      </c>
      <c r="AN47" s="25">
        <f t="shared" si="10"/>
        <v>0</v>
      </c>
      <c r="AO47" s="73">
        <v>0</v>
      </c>
      <c r="AP47" s="73">
        <v>0</v>
      </c>
      <c r="AQ47" s="73">
        <v>0</v>
      </c>
      <c r="AR47" s="25">
        <f t="shared" si="11"/>
        <v>0</v>
      </c>
      <c r="AS47" s="73">
        <v>0</v>
      </c>
      <c r="AT47" s="73">
        <v>0</v>
      </c>
      <c r="AU47" s="73">
        <v>0</v>
      </c>
      <c r="AV47" s="25">
        <f t="shared" si="12"/>
        <v>0</v>
      </c>
      <c r="AW47" s="73">
        <v>0</v>
      </c>
      <c r="AX47" s="73"/>
      <c r="AY47" s="74"/>
      <c r="AZ47" s="75">
        <f t="shared" si="13"/>
        <v>0</v>
      </c>
      <c r="BA47" s="25">
        <f t="shared" si="14"/>
        <v>0</v>
      </c>
      <c r="BB47" s="76">
        <f t="shared" si="15"/>
        <v>389510</v>
      </c>
      <c r="BC47" s="77"/>
      <c r="BE47" s="17"/>
      <c r="BF47" s="17"/>
    </row>
    <row r="48" spans="1:58" ht="12.75">
      <c r="A48" s="69" t="s">
        <v>87</v>
      </c>
      <c r="B48" s="80" t="s">
        <v>88</v>
      </c>
      <c r="C48" s="71">
        <v>21794.61</v>
      </c>
      <c r="D48" s="15">
        <v>22159.63</v>
      </c>
      <c r="E48" s="15">
        <v>20490.67</v>
      </c>
      <c r="F48" s="72">
        <f t="shared" si="1"/>
        <v>64444.91</v>
      </c>
      <c r="G48" s="15">
        <v>19678.62</v>
      </c>
      <c r="H48" s="15">
        <v>20433.31</v>
      </c>
      <c r="I48" s="15">
        <v>19201.55</v>
      </c>
      <c r="J48" s="72">
        <f t="shared" si="2"/>
        <v>59313.48</v>
      </c>
      <c r="K48" s="15">
        <v>17955.18</v>
      </c>
      <c r="L48" s="15">
        <v>17099.53</v>
      </c>
      <c r="M48" s="15">
        <v>19700.42</v>
      </c>
      <c r="N48" s="72">
        <f t="shared" si="3"/>
        <v>54755.13</v>
      </c>
      <c r="O48" s="15">
        <v>23749.94</v>
      </c>
      <c r="P48" s="15"/>
      <c r="Q48" s="15"/>
      <c r="R48" s="72">
        <f t="shared" si="4"/>
        <v>23749.94</v>
      </c>
      <c r="S48" s="72">
        <f t="shared" si="5"/>
        <v>202263.46</v>
      </c>
      <c r="T48" s="15">
        <v>340.65</v>
      </c>
      <c r="U48" s="15">
        <v>293.63</v>
      </c>
      <c r="V48" s="15">
        <v>189.09</v>
      </c>
      <c r="W48" s="72">
        <f t="shared" si="6"/>
        <v>823.37</v>
      </c>
      <c r="X48" s="15">
        <v>414.39</v>
      </c>
      <c r="Y48" s="16">
        <v>218.07</v>
      </c>
      <c r="Z48" s="16">
        <v>63.35</v>
      </c>
      <c r="AA48" s="72">
        <f t="shared" si="7"/>
        <v>695.81</v>
      </c>
      <c r="AB48" s="15">
        <v>358.12</v>
      </c>
      <c r="AC48" s="15">
        <v>186.73</v>
      </c>
      <c r="AD48" s="15">
        <v>361.21999999999997</v>
      </c>
      <c r="AE48" s="72">
        <f t="shared" si="8"/>
        <v>906.07</v>
      </c>
      <c r="AF48" s="15">
        <v>232.11</v>
      </c>
      <c r="AG48" s="15"/>
      <c r="AH48" s="15"/>
      <c r="AI48" s="72">
        <f t="shared" si="9"/>
        <v>232.11</v>
      </c>
      <c r="AJ48" s="72">
        <f t="shared" si="0"/>
        <v>2657.36</v>
      </c>
      <c r="AK48" s="73">
        <v>0</v>
      </c>
      <c r="AL48" s="73">
        <v>0</v>
      </c>
      <c r="AM48" s="73">
        <v>0</v>
      </c>
      <c r="AN48" s="25">
        <f t="shared" si="10"/>
        <v>0</v>
      </c>
      <c r="AO48" s="73">
        <v>0</v>
      </c>
      <c r="AP48" s="73">
        <v>0</v>
      </c>
      <c r="AQ48" s="73">
        <v>0</v>
      </c>
      <c r="AR48" s="25">
        <f t="shared" si="11"/>
        <v>0</v>
      </c>
      <c r="AS48" s="73">
        <v>0</v>
      </c>
      <c r="AT48" s="73">
        <v>0</v>
      </c>
      <c r="AU48" s="73">
        <v>0</v>
      </c>
      <c r="AV48" s="25">
        <f t="shared" si="12"/>
        <v>0</v>
      </c>
      <c r="AW48" s="73">
        <v>0</v>
      </c>
      <c r="AX48" s="73"/>
      <c r="AY48" s="74"/>
      <c r="AZ48" s="75">
        <f t="shared" si="13"/>
        <v>0</v>
      </c>
      <c r="BA48" s="25">
        <f t="shared" si="14"/>
        <v>0</v>
      </c>
      <c r="BB48" s="76">
        <f t="shared" si="15"/>
        <v>204920.82</v>
      </c>
      <c r="BC48" s="77"/>
      <c r="BE48" s="17"/>
      <c r="BF48" s="17"/>
    </row>
    <row r="49" spans="1:58" ht="12.75">
      <c r="A49" s="81" t="s">
        <v>89</v>
      </c>
      <c r="B49" s="80" t="s">
        <v>90</v>
      </c>
      <c r="C49" s="71">
        <v>5710.66</v>
      </c>
      <c r="D49" s="15">
        <v>7691.72</v>
      </c>
      <c r="E49" s="15">
        <v>5288.73</v>
      </c>
      <c r="F49" s="72">
        <f t="shared" si="1"/>
        <v>18691.11</v>
      </c>
      <c r="G49" s="15">
        <v>6809.14</v>
      </c>
      <c r="H49" s="15">
        <v>6858.48</v>
      </c>
      <c r="I49" s="15">
        <v>4360.15</v>
      </c>
      <c r="J49" s="72">
        <f t="shared" si="2"/>
        <v>18027.77</v>
      </c>
      <c r="K49" s="15">
        <v>5099.79</v>
      </c>
      <c r="L49" s="15">
        <v>5149.14</v>
      </c>
      <c r="M49" s="15">
        <v>5012.17</v>
      </c>
      <c r="N49" s="72">
        <f t="shared" si="3"/>
        <v>15261.1</v>
      </c>
      <c r="O49" s="15">
        <v>7732.16</v>
      </c>
      <c r="P49" s="15"/>
      <c r="Q49" s="15"/>
      <c r="R49" s="72">
        <f>ROUND(O49+P49+Q49,2)</f>
        <v>7732.16</v>
      </c>
      <c r="S49" s="72">
        <f>ROUND(F49+J49+N49+R49,2)</f>
        <v>59712.14</v>
      </c>
      <c r="T49" s="15">
        <v>70.61</v>
      </c>
      <c r="U49" s="15">
        <v>146.34</v>
      </c>
      <c r="V49" s="15">
        <v>64.79</v>
      </c>
      <c r="W49" s="72">
        <f t="shared" si="6"/>
        <v>281.74</v>
      </c>
      <c r="X49" s="15">
        <v>151.12</v>
      </c>
      <c r="Y49" s="16">
        <v>92.56</v>
      </c>
      <c r="Z49" s="16">
        <v>64.32</v>
      </c>
      <c r="AA49" s="72">
        <f t="shared" si="7"/>
        <v>308</v>
      </c>
      <c r="AB49" s="15">
        <v>266.13</v>
      </c>
      <c r="AC49" s="15">
        <v>211.57</v>
      </c>
      <c r="AD49" s="15">
        <v>157.35</v>
      </c>
      <c r="AE49" s="72">
        <f t="shared" si="8"/>
        <v>635.05</v>
      </c>
      <c r="AF49" s="15">
        <v>144.15</v>
      </c>
      <c r="AG49" s="15"/>
      <c r="AH49" s="15"/>
      <c r="AI49" s="72">
        <f>ROUND(AF49+AG49+AH49,2)</f>
        <v>144.15</v>
      </c>
      <c r="AJ49" s="72">
        <f t="shared" si="0"/>
        <v>1368.94</v>
      </c>
      <c r="AK49" s="73">
        <v>0</v>
      </c>
      <c r="AL49" s="73">
        <v>0</v>
      </c>
      <c r="AM49" s="73">
        <v>0</v>
      </c>
      <c r="AN49" s="25">
        <f t="shared" si="10"/>
        <v>0</v>
      </c>
      <c r="AO49" s="73">
        <v>0</v>
      </c>
      <c r="AP49" s="73">
        <v>0</v>
      </c>
      <c r="AQ49" s="73">
        <v>0</v>
      </c>
      <c r="AR49" s="25">
        <f t="shared" si="11"/>
        <v>0</v>
      </c>
      <c r="AS49" s="73">
        <v>0</v>
      </c>
      <c r="AT49" s="73">
        <v>0</v>
      </c>
      <c r="AU49" s="73">
        <v>0</v>
      </c>
      <c r="AV49" s="25">
        <f t="shared" si="12"/>
        <v>0</v>
      </c>
      <c r="AW49" s="73">
        <v>0</v>
      </c>
      <c r="AX49" s="73"/>
      <c r="AY49" s="74"/>
      <c r="AZ49" s="75">
        <f t="shared" si="13"/>
        <v>0</v>
      </c>
      <c r="BA49" s="25">
        <f t="shared" si="14"/>
        <v>0</v>
      </c>
      <c r="BB49" s="76">
        <f t="shared" si="15"/>
        <v>61081.08</v>
      </c>
      <c r="BC49" s="77"/>
      <c r="BE49" s="17"/>
      <c r="BF49" s="17"/>
    </row>
    <row r="50" spans="1:58" s="144" customFormat="1" ht="13.5">
      <c r="A50" s="146" t="s">
        <v>91</v>
      </c>
      <c r="B50" s="147" t="s">
        <v>92</v>
      </c>
      <c r="C50" s="135">
        <v>19605.81</v>
      </c>
      <c r="D50" s="136">
        <v>15844.98</v>
      </c>
      <c r="E50" s="136">
        <v>16518</v>
      </c>
      <c r="F50" s="137">
        <f t="shared" si="1"/>
        <v>51968.79</v>
      </c>
      <c r="G50" s="136">
        <v>13777.07</v>
      </c>
      <c r="H50" s="136">
        <v>11026.49</v>
      </c>
      <c r="I50" s="136">
        <v>0</v>
      </c>
      <c r="J50" s="137">
        <f t="shared" si="2"/>
        <v>24803.56</v>
      </c>
      <c r="K50" s="136">
        <v>0</v>
      </c>
      <c r="L50" s="136">
        <v>0</v>
      </c>
      <c r="M50" s="136">
        <v>0</v>
      </c>
      <c r="N50" s="137">
        <f t="shared" si="3"/>
        <v>0</v>
      </c>
      <c r="O50" s="136">
        <v>0</v>
      </c>
      <c r="P50" s="136"/>
      <c r="Q50" s="136"/>
      <c r="R50" s="137">
        <f t="shared" si="4"/>
        <v>0</v>
      </c>
      <c r="S50" s="137">
        <f t="shared" si="5"/>
        <v>76772.35</v>
      </c>
      <c r="T50" s="136">
        <v>695.11</v>
      </c>
      <c r="U50" s="136">
        <v>652.6</v>
      </c>
      <c r="V50" s="136">
        <v>668.25</v>
      </c>
      <c r="W50" s="137">
        <f t="shared" si="6"/>
        <v>2015.96</v>
      </c>
      <c r="X50" s="136">
        <v>1050.89</v>
      </c>
      <c r="Y50" s="148">
        <v>455.22</v>
      </c>
      <c r="Z50" s="148">
        <v>0</v>
      </c>
      <c r="AA50" s="137">
        <f t="shared" si="7"/>
        <v>1506.11</v>
      </c>
      <c r="AB50" s="136">
        <v>0</v>
      </c>
      <c r="AC50" s="136">
        <v>0</v>
      </c>
      <c r="AD50" s="136">
        <v>0</v>
      </c>
      <c r="AE50" s="137">
        <f t="shared" si="8"/>
        <v>0</v>
      </c>
      <c r="AF50" s="136">
        <v>0</v>
      </c>
      <c r="AG50" s="136"/>
      <c r="AH50" s="136"/>
      <c r="AI50" s="137">
        <f t="shared" si="9"/>
        <v>0</v>
      </c>
      <c r="AJ50" s="137">
        <f t="shared" si="0"/>
        <v>3522.07</v>
      </c>
      <c r="AK50" s="139">
        <v>0</v>
      </c>
      <c r="AL50" s="139">
        <v>0</v>
      </c>
      <c r="AM50" s="139">
        <v>0</v>
      </c>
      <c r="AN50" s="137">
        <f t="shared" si="10"/>
        <v>0</v>
      </c>
      <c r="AO50" s="139">
        <v>0</v>
      </c>
      <c r="AP50" s="139">
        <v>0</v>
      </c>
      <c r="AQ50" s="139">
        <v>0</v>
      </c>
      <c r="AR50" s="137">
        <f t="shared" si="11"/>
        <v>0</v>
      </c>
      <c r="AS50" s="139">
        <v>0</v>
      </c>
      <c r="AT50" s="139">
        <v>0</v>
      </c>
      <c r="AU50" s="139">
        <v>0</v>
      </c>
      <c r="AV50" s="137">
        <f t="shared" si="12"/>
        <v>0</v>
      </c>
      <c r="AW50" s="139">
        <v>0</v>
      </c>
      <c r="AX50" s="139"/>
      <c r="AY50" s="140"/>
      <c r="AZ50" s="141">
        <f t="shared" si="13"/>
        <v>0</v>
      </c>
      <c r="BA50" s="137">
        <f t="shared" si="14"/>
        <v>0</v>
      </c>
      <c r="BB50" s="142">
        <f t="shared" si="15"/>
        <v>80294.42</v>
      </c>
      <c r="BC50" s="143"/>
      <c r="BE50" s="145"/>
      <c r="BF50" s="145"/>
    </row>
    <row r="51" spans="1:58" ht="12.75">
      <c r="A51" s="69" t="s">
        <v>93</v>
      </c>
      <c r="B51" s="82" t="s">
        <v>94</v>
      </c>
      <c r="C51" s="71">
        <v>20642.92</v>
      </c>
      <c r="D51" s="15">
        <v>21370.35</v>
      </c>
      <c r="E51" s="15">
        <v>19245.77</v>
      </c>
      <c r="F51" s="72">
        <f t="shared" si="1"/>
        <v>61259.04</v>
      </c>
      <c r="G51" s="15">
        <v>15654.33</v>
      </c>
      <c r="H51" s="15">
        <v>16839.51</v>
      </c>
      <c r="I51" s="15">
        <v>15814.99</v>
      </c>
      <c r="J51" s="72">
        <f t="shared" si="2"/>
        <v>48308.83</v>
      </c>
      <c r="K51" s="15">
        <v>15539.15</v>
      </c>
      <c r="L51" s="15">
        <v>15723.38</v>
      </c>
      <c r="M51" s="15">
        <v>18342.17</v>
      </c>
      <c r="N51" s="72">
        <f t="shared" si="3"/>
        <v>49604.7</v>
      </c>
      <c r="O51" s="15">
        <v>19730.2</v>
      </c>
      <c r="P51" s="15"/>
      <c r="Q51" s="15"/>
      <c r="R51" s="72">
        <f t="shared" si="4"/>
        <v>19730.2</v>
      </c>
      <c r="S51" s="72">
        <f t="shared" si="5"/>
        <v>178902.77</v>
      </c>
      <c r="T51" s="15">
        <v>528.54</v>
      </c>
      <c r="U51" s="15">
        <v>543.73</v>
      </c>
      <c r="V51" s="15">
        <v>421.99</v>
      </c>
      <c r="W51" s="72">
        <f t="shared" si="6"/>
        <v>1494.26</v>
      </c>
      <c r="X51" s="15">
        <v>726.8</v>
      </c>
      <c r="Y51" s="16">
        <v>440.08</v>
      </c>
      <c r="Z51" s="16">
        <v>292.42</v>
      </c>
      <c r="AA51" s="72">
        <f t="shared" si="7"/>
        <v>1459.3</v>
      </c>
      <c r="AB51" s="15">
        <v>605.4</v>
      </c>
      <c r="AC51" s="15">
        <v>386.39</v>
      </c>
      <c r="AD51" s="15">
        <v>479.62</v>
      </c>
      <c r="AE51" s="72">
        <f t="shared" si="8"/>
        <v>1471.41</v>
      </c>
      <c r="AF51" s="15">
        <v>435.35</v>
      </c>
      <c r="AG51" s="15"/>
      <c r="AH51" s="15"/>
      <c r="AI51" s="72">
        <f t="shared" si="9"/>
        <v>435.35</v>
      </c>
      <c r="AJ51" s="72">
        <f t="shared" si="0"/>
        <v>4860.32</v>
      </c>
      <c r="AK51" s="73">
        <v>0</v>
      </c>
      <c r="AL51" s="73">
        <v>0</v>
      </c>
      <c r="AM51" s="73">
        <v>0</v>
      </c>
      <c r="AN51" s="25">
        <f t="shared" si="10"/>
        <v>0</v>
      </c>
      <c r="AO51" s="73">
        <v>0</v>
      </c>
      <c r="AP51" s="73">
        <v>0</v>
      </c>
      <c r="AQ51" s="73">
        <v>0</v>
      </c>
      <c r="AR51" s="25">
        <f t="shared" si="11"/>
        <v>0</v>
      </c>
      <c r="AS51" s="73">
        <v>0</v>
      </c>
      <c r="AT51" s="73">
        <v>0</v>
      </c>
      <c r="AU51" s="73">
        <v>0</v>
      </c>
      <c r="AV51" s="25">
        <f t="shared" si="12"/>
        <v>0</v>
      </c>
      <c r="AW51" s="73">
        <v>0</v>
      </c>
      <c r="AX51" s="73"/>
      <c r="AY51" s="74"/>
      <c r="AZ51" s="75">
        <f t="shared" si="13"/>
        <v>0</v>
      </c>
      <c r="BA51" s="25">
        <f t="shared" si="14"/>
        <v>0</v>
      </c>
      <c r="BB51" s="76">
        <f t="shared" si="15"/>
        <v>183763.09</v>
      </c>
      <c r="BC51" s="77"/>
      <c r="BE51" s="17"/>
      <c r="BF51" s="17"/>
    </row>
    <row r="52" spans="1:58" ht="12.75">
      <c r="A52" s="69" t="s">
        <v>95</v>
      </c>
      <c r="B52" s="82" t="s">
        <v>96</v>
      </c>
      <c r="C52" s="71">
        <v>7022.83</v>
      </c>
      <c r="D52" s="15">
        <v>7064.35</v>
      </c>
      <c r="E52" s="15">
        <v>7167.6</v>
      </c>
      <c r="F52" s="72">
        <f t="shared" si="1"/>
        <v>21254.78</v>
      </c>
      <c r="G52" s="15">
        <v>5838.95</v>
      </c>
      <c r="H52" s="15">
        <v>6654.04</v>
      </c>
      <c r="I52" s="15">
        <v>7471.85</v>
      </c>
      <c r="J52" s="72">
        <f t="shared" si="2"/>
        <v>19964.84</v>
      </c>
      <c r="K52" s="15">
        <v>7053.5</v>
      </c>
      <c r="L52" s="15">
        <v>8547.42</v>
      </c>
      <c r="M52" s="15">
        <v>7398.65</v>
      </c>
      <c r="N52" s="72">
        <f t="shared" si="3"/>
        <v>22999.57</v>
      </c>
      <c r="O52" s="15">
        <v>6298.41</v>
      </c>
      <c r="P52" s="15"/>
      <c r="Q52" s="15"/>
      <c r="R52" s="72">
        <f t="shared" si="4"/>
        <v>6298.41</v>
      </c>
      <c r="S52" s="72">
        <f t="shared" si="5"/>
        <v>70517.6</v>
      </c>
      <c r="T52" s="15">
        <v>619.29</v>
      </c>
      <c r="U52" s="15">
        <v>515.78</v>
      </c>
      <c r="V52" s="15">
        <v>396.1</v>
      </c>
      <c r="W52" s="72">
        <f t="shared" si="6"/>
        <v>1531.17</v>
      </c>
      <c r="X52" s="15">
        <v>635.32</v>
      </c>
      <c r="Y52" s="16">
        <v>456.01</v>
      </c>
      <c r="Z52" s="16">
        <v>286.18</v>
      </c>
      <c r="AA52" s="72">
        <f t="shared" si="7"/>
        <v>1377.51</v>
      </c>
      <c r="AB52" s="15">
        <v>820.57</v>
      </c>
      <c r="AC52" s="15">
        <v>607.72</v>
      </c>
      <c r="AD52" s="15">
        <v>608.21</v>
      </c>
      <c r="AE52" s="72">
        <f t="shared" si="8"/>
        <v>2036.5</v>
      </c>
      <c r="AF52" s="15">
        <v>669.52</v>
      </c>
      <c r="AG52" s="15"/>
      <c r="AH52" s="15"/>
      <c r="AI52" s="72">
        <f t="shared" si="9"/>
        <v>669.52</v>
      </c>
      <c r="AJ52" s="72">
        <f t="shared" si="0"/>
        <v>5614.7</v>
      </c>
      <c r="AK52" s="73">
        <v>0</v>
      </c>
      <c r="AL52" s="73">
        <v>0</v>
      </c>
      <c r="AM52" s="73">
        <v>0</v>
      </c>
      <c r="AN52" s="25">
        <f t="shared" si="10"/>
        <v>0</v>
      </c>
      <c r="AO52" s="73">
        <v>0</v>
      </c>
      <c r="AP52" s="73">
        <v>0</v>
      </c>
      <c r="AQ52" s="73">
        <v>0</v>
      </c>
      <c r="AR52" s="25">
        <f t="shared" si="11"/>
        <v>0</v>
      </c>
      <c r="AS52" s="73">
        <v>0</v>
      </c>
      <c r="AT52" s="73">
        <v>0</v>
      </c>
      <c r="AU52" s="73">
        <v>0</v>
      </c>
      <c r="AV52" s="25">
        <f t="shared" si="12"/>
        <v>0</v>
      </c>
      <c r="AW52" s="73">
        <v>0</v>
      </c>
      <c r="AX52" s="73"/>
      <c r="AY52" s="74"/>
      <c r="AZ52" s="75">
        <f t="shared" si="13"/>
        <v>0</v>
      </c>
      <c r="BA52" s="25">
        <f t="shared" si="14"/>
        <v>0</v>
      </c>
      <c r="BB52" s="76">
        <f t="shared" si="15"/>
        <v>76132.3</v>
      </c>
      <c r="BC52" s="77"/>
      <c r="BE52" s="17"/>
      <c r="BF52" s="17"/>
    </row>
    <row r="53" spans="1:58" ht="12.75">
      <c r="A53" s="69" t="s">
        <v>97</v>
      </c>
      <c r="B53" s="83" t="s">
        <v>98</v>
      </c>
      <c r="C53" s="71">
        <v>282189.46</v>
      </c>
      <c r="D53" s="15">
        <v>280209.28</v>
      </c>
      <c r="E53" s="15">
        <v>283003.32</v>
      </c>
      <c r="F53" s="72">
        <f t="shared" si="1"/>
        <v>845402.06</v>
      </c>
      <c r="G53" s="15">
        <v>257318.33</v>
      </c>
      <c r="H53" s="15">
        <v>285924.69</v>
      </c>
      <c r="I53" s="15">
        <v>260161.39</v>
      </c>
      <c r="J53" s="72">
        <f t="shared" si="2"/>
        <v>803404.41</v>
      </c>
      <c r="K53" s="15">
        <v>280956.47</v>
      </c>
      <c r="L53" s="15">
        <v>277030.48</v>
      </c>
      <c r="M53" s="15">
        <v>253712.39</v>
      </c>
      <c r="N53" s="72">
        <f t="shared" si="3"/>
        <v>811699.34</v>
      </c>
      <c r="O53" s="15">
        <v>292009.75</v>
      </c>
      <c r="P53" s="15"/>
      <c r="Q53" s="15"/>
      <c r="R53" s="72">
        <f t="shared" si="4"/>
        <v>292009.75</v>
      </c>
      <c r="S53" s="72">
        <f t="shared" si="5"/>
        <v>2752515.56</v>
      </c>
      <c r="T53" s="15">
        <v>5660.97</v>
      </c>
      <c r="U53" s="15">
        <v>4948.929999999999</v>
      </c>
      <c r="V53" s="15">
        <v>4447.27</v>
      </c>
      <c r="W53" s="72">
        <f t="shared" si="6"/>
        <v>15057.17</v>
      </c>
      <c r="X53" s="15">
        <v>6622.95</v>
      </c>
      <c r="Y53" s="16">
        <v>5771.0199999999995</v>
      </c>
      <c r="Z53" s="16">
        <v>3411.64</v>
      </c>
      <c r="AA53" s="72">
        <f t="shared" si="7"/>
        <v>15805.61</v>
      </c>
      <c r="AB53" s="15">
        <v>8556.85</v>
      </c>
      <c r="AC53" s="15">
        <v>5113.54</v>
      </c>
      <c r="AD53" s="15">
        <v>5573.42</v>
      </c>
      <c r="AE53" s="72">
        <f t="shared" si="8"/>
        <v>19243.81</v>
      </c>
      <c r="AF53" s="15">
        <v>6240.62</v>
      </c>
      <c r="AG53" s="15"/>
      <c r="AH53" s="15"/>
      <c r="AI53" s="72">
        <f t="shared" si="9"/>
        <v>6240.62</v>
      </c>
      <c r="AJ53" s="72">
        <f t="shared" si="0"/>
        <v>56347.21</v>
      </c>
      <c r="AK53" s="73">
        <v>980.34</v>
      </c>
      <c r="AL53" s="73">
        <v>1657.24</v>
      </c>
      <c r="AM53" s="73">
        <v>1330.46</v>
      </c>
      <c r="AN53" s="25">
        <f t="shared" si="10"/>
        <v>3968.04</v>
      </c>
      <c r="AO53" s="73">
        <v>1307.12</v>
      </c>
      <c r="AP53" s="73">
        <v>653.56</v>
      </c>
      <c r="AQ53" s="73">
        <v>980.34</v>
      </c>
      <c r="AR53" s="25">
        <f t="shared" si="11"/>
        <v>2941.02</v>
      </c>
      <c r="AS53" s="73">
        <v>980.34</v>
      </c>
      <c r="AT53" s="73">
        <v>1143.73</v>
      </c>
      <c r="AU53" s="73">
        <v>980.34</v>
      </c>
      <c r="AV53" s="25">
        <f t="shared" si="12"/>
        <v>3104.41</v>
      </c>
      <c r="AW53" s="73">
        <v>1633.9</v>
      </c>
      <c r="AX53" s="73"/>
      <c r="AY53" s="74"/>
      <c r="AZ53" s="75">
        <f t="shared" si="13"/>
        <v>1633.9</v>
      </c>
      <c r="BA53" s="25">
        <f t="shared" si="14"/>
        <v>11647.37</v>
      </c>
      <c r="BB53" s="76">
        <f t="shared" si="15"/>
        <v>2820510.14</v>
      </c>
      <c r="BC53" s="77"/>
      <c r="BE53" s="17"/>
      <c r="BF53" s="17"/>
    </row>
    <row r="54" spans="1:58" ht="12.75">
      <c r="A54" s="69" t="s">
        <v>99</v>
      </c>
      <c r="B54" s="84" t="s">
        <v>100</v>
      </c>
      <c r="C54" s="71">
        <v>233326.22</v>
      </c>
      <c r="D54" s="15">
        <v>211325.49</v>
      </c>
      <c r="E54" s="15">
        <v>236465.08</v>
      </c>
      <c r="F54" s="72">
        <f t="shared" si="1"/>
        <v>681116.79</v>
      </c>
      <c r="G54" s="15">
        <v>207382.12</v>
      </c>
      <c r="H54" s="15">
        <v>232475.07</v>
      </c>
      <c r="I54" s="15">
        <v>223117.33</v>
      </c>
      <c r="J54" s="72">
        <f t="shared" si="2"/>
        <v>662974.52</v>
      </c>
      <c r="K54" s="15">
        <v>243462.33</v>
      </c>
      <c r="L54" s="15">
        <v>238381.06</v>
      </c>
      <c r="M54" s="15">
        <v>236354.65</v>
      </c>
      <c r="N54" s="72">
        <f t="shared" si="3"/>
        <v>718198.04</v>
      </c>
      <c r="O54" s="15">
        <v>270085.19</v>
      </c>
      <c r="P54" s="15"/>
      <c r="Q54" s="15"/>
      <c r="R54" s="72">
        <f t="shared" si="4"/>
        <v>270085.19</v>
      </c>
      <c r="S54" s="72">
        <f t="shared" si="5"/>
        <v>2332374.54</v>
      </c>
      <c r="T54" s="15">
        <v>7072.509999999999</v>
      </c>
      <c r="U54" s="15">
        <v>6918.310000000001</v>
      </c>
      <c r="V54" s="15">
        <v>6241.22</v>
      </c>
      <c r="W54" s="72">
        <f t="shared" si="6"/>
        <v>20232.04</v>
      </c>
      <c r="X54" s="15">
        <v>9489.33</v>
      </c>
      <c r="Y54" s="16">
        <v>7367.15</v>
      </c>
      <c r="Z54" s="16">
        <v>3879.17</v>
      </c>
      <c r="AA54" s="72">
        <f t="shared" si="7"/>
        <v>20735.65</v>
      </c>
      <c r="AB54" s="15">
        <v>11359.93</v>
      </c>
      <c r="AC54" s="15">
        <v>7626.140000000001</v>
      </c>
      <c r="AD54" s="15">
        <v>6855.59</v>
      </c>
      <c r="AE54" s="72">
        <f t="shared" si="8"/>
        <v>25841.66</v>
      </c>
      <c r="AF54" s="15">
        <v>8800.310000000001</v>
      </c>
      <c r="AG54" s="15"/>
      <c r="AH54" s="15"/>
      <c r="AI54" s="72">
        <f t="shared" si="9"/>
        <v>8800.31</v>
      </c>
      <c r="AJ54" s="72">
        <f t="shared" si="0"/>
        <v>75609.66</v>
      </c>
      <c r="AK54" s="73">
        <v>0</v>
      </c>
      <c r="AL54" s="73">
        <v>0</v>
      </c>
      <c r="AM54" s="73">
        <v>326.78</v>
      </c>
      <c r="AN54" s="25">
        <f t="shared" si="10"/>
        <v>326.78</v>
      </c>
      <c r="AO54" s="73">
        <v>0</v>
      </c>
      <c r="AP54" s="73">
        <v>326.78</v>
      </c>
      <c r="AQ54" s="73">
        <v>0</v>
      </c>
      <c r="AR54" s="25">
        <f t="shared" si="11"/>
        <v>326.78</v>
      </c>
      <c r="AS54" s="73">
        <v>326.78</v>
      </c>
      <c r="AT54" s="73">
        <v>326.78</v>
      </c>
      <c r="AU54" s="73">
        <v>326.78</v>
      </c>
      <c r="AV54" s="25">
        <f t="shared" si="12"/>
        <v>980.34</v>
      </c>
      <c r="AW54" s="73">
        <v>326.78</v>
      </c>
      <c r="AX54" s="73"/>
      <c r="AY54" s="74"/>
      <c r="AZ54" s="75">
        <f t="shared" si="13"/>
        <v>326.78</v>
      </c>
      <c r="BA54" s="25">
        <f t="shared" si="14"/>
        <v>1960.68</v>
      </c>
      <c r="BB54" s="76">
        <f t="shared" si="15"/>
        <v>2409944.88</v>
      </c>
      <c r="BC54" s="77"/>
      <c r="BE54" s="17"/>
      <c r="BF54" s="17"/>
    </row>
    <row r="55" spans="1:58" ht="12.75">
      <c r="A55" s="85" t="s">
        <v>101</v>
      </c>
      <c r="B55" s="86" t="s">
        <v>102</v>
      </c>
      <c r="C55" s="71">
        <v>382103.99</v>
      </c>
      <c r="D55" s="15">
        <v>305442.83</v>
      </c>
      <c r="E55" s="15">
        <v>345896.99</v>
      </c>
      <c r="F55" s="72">
        <f t="shared" si="1"/>
        <v>1033443.81</v>
      </c>
      <c r="G55" s="15">
        <v>318133.56</v>
      </c>
      <c r="H55" s="15">
        <v>337852.62</v>
      </c>
      <c r="I55" s="15">
        <v>354693.75</v>
      </c>
      <c r="J55" s="72">
        <f t="shared" si="2"/>
        <v>1010679.93</v>
      </c>
      <c r="K55" s="15">
        <v>349042.77</v>
      </c>
      <c r="L55" s="15">
        <v>316926.38</v>
      </c>
      <c r="M55" s="15">
        <v>320078.32</v>
      </c>
      <c r="N55" s="72">
        <f t="shared" si="3"/>
        <v>986047.47</v>
      </c>
      <c r="O55" s="15">
        <v>351043.82</v>
      </c>
      <c r="P55" s="15"/>
      <c r="Q55" s="15"/>
      <c r="R55" s="72">
        <f t="shared" si="4"/>
        <v>351043.82</v>
      </c>
      <c r="S55" s="72">
        <f t="shared" si="5"/>
        <v>3381215.03</v>
      </c>
      <c r="T55" s="15">
        <v>9638.95</v>
      </c>
      <c r="U55" s="15">
        <v>8718.32</v>
      </c>
      <c r="V55" s="15">
        <v>7633.08</v>
      </c>
      <c r="W55" s="72">
        <f t="shared" si="6"/>
        <v>25990.35</v>
      </c>
      <c r="X55" s="15">
        <v>11574.08</v>
      </c>
      <c r="Y55" s="16">
        <v>9290.49</v>
      </c>
      <c r="Z55" s="16">
        <v>5150.47</v>
      </c>
      <c r="AA55" s="72">
        <f t="shared" si="7"/>
        <v>26015.04</v>
      </c>
      <c r="AB55" s="15">
        <v>13001.33</v>
      </c>
      <c r="AC55" s="15">
        <v>8823.6</v>
      </c>
      <c r="AD55" s="15">
        <v>8611.22</v>
      </c>
      <c r="AE55" s="72">
        <f t="shared" si="8"/>
        <v>30436.15</v>
      </c>
      <c r="AF55" s="15">
        <v>9425.68</v>
      </c>
      <c r="AG55" s="15"/>
      <c r="AH55" s="15"/>
      <c r="AI55" s="72">
        <f t="shared" si="9"/>
        <v>9425.68</v>
      </c>
      <c r="AJ55" s="72">
        <f t="shared" si="0"/>
        <v>91867.22</v>
      </c>
      <c r="AK55" s="73">
        <v>326.78</v>
      </c>
      <c r="AL55" s="73">
        <v>653.56</v>
      </c>
      <c r="AM55" s="73">
        <v>980.34</v>
      </c>
      <c r="AN55" s="25">
        <f t="shared" si="10"/>
        <v>1960.68</v>
      </c>
      <c r="AO55" s="73">
        <v>653.56</v>
      </c>
      <c r="AP55" s="73">
        <v>1633.9</v>
      </c>
      <c r="AQ55" s="73">
        <v>980.34</v>
      </c>
      <c r="AR55" s="25">
        <f t="shared" si="11"/>
        <v>3267.8</v>
      </c>
      <c r="AS55" s="73">
        <v>980.34</v>
      </c>
      <c r="AT55" s="73">
        <v>980.34</v>
      </c>
      <c r="AU55" s="73">
        <v>980.34</v>
      </c>
      <c r="AV55" s="25">
        <f t="shared" si="12"/>
        <v>2941.02</v>
      </c>
      <c r="AW55" s="73">
        <v>653.56</v>
      </c>
      <c r="AX55" s="73"/>
      <c r="AY55" s="74"/>
      <c r="AZ55" s="75">
        <f t="shared" si="13"/>
        <v>653.56</v>
      </c>
      <c r="BA55" s="25">
        <f t="shared" si="14"/>
        <v>8823.06</v>
      </c>
      <c r="BB55" s="76">
        <f t="shared" si="15"/>
        <v>3481905.31</v>
      </c>
      <c r="BC55" s="77"/>
      <c r="BE55" s="17"/>
      <c r="BF55" s="17"/>
    </row>
    <row r="56" spans="1:58" ht="12.75">
      <c r="A56" s="85" t="s">
        <v>103</v>
      </c>
      <c r="B56" s="86" t="s">
        <v>104</v>
      </c>
      <c r="C56" s="71">
        <v>9524.45</v>
      </c>
      <c r="D56" s="15">
        <v>6927.1</v>
      </c>
      <c r="E56" s="15">
        <v>7472.83</v>
      </c>
      <c r="F56" s="72">
        <f t="shared" si="1"/>
        <v>23924.38</v>
      </c>
      <c r="G56" s="15">
        <v>6760.67</v>
      </c>
      <c r="H56" s="15">
        <v>8877.69</v>
      </c>
      <c r="I56" s="15">
        <v>7525.94</v>
      </c>
      <c r="J56" s="72">
        <f t="shared" si="2"/>
        <v>23164.3</v>
      </c>
      <c r="K56" s="15">
        <v>7948.48</v>
      </c>
      <c r="L56" s="15">
        <v>8144.59</v>
      </c>
      <c r="M56" s="15">
        <v>8241.24</v>
      </c>
      <c r="N56" s="72">
        <f t="shared" si="3"/>
        <v>24334.31</v>
      </c>
      <c r="O56" s="15">
        <v>10515.21</v>
      </c>
      <c r="P56" s="15"/>
      <c r="Q56" s="15"/>
      <c r="R56" s="72">
        <f t="shared" si="4"/>
        <v>10515.21</v>
      </c>
      <c r="S56" s="72">
        <f t="shared" si="5"/>
        <v>81938.2</v>
      </c>
      <c r="T56" s="15">
        <v>84.33</v>
      </c>
      <c r="U56" s="15">
        <v>94.41</v>
      </c>
      <c r="V56" s="15">
        <v>88.4</v>
      </c>
      <c r="W56" s="72">
        <f t="shared" si="6"/>
        <v>267.14</v>
      </c>
      <c r="X56" s="15">
        <v>133.16</v>
      </c>
      <c r="Y56" s="16">
        <v>177.53</v>
      </c>
      <c r="Z56" s="16">
        <v>54.21</v>
      </c>
      <c r="AA56" s="72">
        <f t="shared" si="7"/>
        <v>364.9</v>
      </c>
      <c r="AB56" s="15">
        <v>244.5</v>
      </c>
      <c r="AC56" s="15">
        <v>255.94</v>
      </c>
      <c r="AD56" s="15">
        <v>196.60000000000002</v>
      </c>
      <c r="AE56" s="72">
        <f t="shared" si="8"/>
        <v>697.04</v>
      </c>
      <c r="AF56" s="15">
        <v>138.39</v>
      </c>
      <c r="AG56" s="15"/>
      <c r="AH56" s="15"/>
      <c r="AI56" s="72">
        <f t="shared" si="9"/>
        <v>138.39</v>
      </c>
      <c r="AJ56" s="72">
        <f t="shared" si="0"/>
        <v>1467.47</v>
      </c>
      <c r="AK56" s="73">
        <v>0</v>
      </c>
      <c r="AL56" s="73">
        <v>0</v>
      </c>
      <c r="AM56" s="73">
        <v>0</v>
      </c>
      <c r="AN56" s="25">
        <f t="shared" si="10"/>
        <v>0</v>
      </c>
      <c r="AO56" s="73">
        <v>0</v>
      </c>
      <c r="AP56" s="73">
        <v>0</v>
      </c>
      <c r="AQ56" s="73">
        <v>0</v>
      </c>
      <c r="AR56" s="25">
        <f t="shared" si="11"/>
        <v>0</v>
      </c>
      <c r="AS56" s="73">
        <v>0</v>
      </c>
      <c r="AT56" s="73">
        <v>0</v>
      </c>
      <c r="AU56" s="73">
        <v>0</v>
      </c>
      <c r="AV56" s="25">
        <f t="shared" si="12"/>
        <v>0</v>
      </c>
      <c r="AW56" s="73">
        <v>0</v>
      </c>
      <c r="AX56" s="73"/>
      <c r="AY56" s="74"/>
      <c r="AZ56" s="75">
        <f t="shared" si="13"/>
        <v>0</v>
      </c>
      <c r="BA56" s="25">
        <f t="shared" si="14"/>
        <v>0</v>
      </c>
      <c r="BB56" s="76">
        <f t="shared" si="15"/>
        <v>83405.67</v>
      </c>
      <c r="BC56" s="77"/>
      <c r="BE56" s="17"/>
      <c r="BF56" s="17"/>
    </row>
    <row r="57" spans="1:58" ht="12.75">
      <c r="A57" s="85" t="s">
        <v>105</v>
      </c>
      <c r="B57" s="87" t="s">
        <v>106</v>
      </c>
      <c r="C57" s="71">
        <v>230002.62</v>
      </c>
      <c r="D57" s="15">
        <v>208498.53</v>
      </c>
      <c r="E57" s="15">
        <v>230785.24</v>
      </c>
      <c r="F57" s="72">
        <f t="shared" si="1"/>
        <v>669286.39</v>
      </c>
      <c r="G57" s="15">
        <v>234448.65</v>
      </c>
      <c r="H57" s="15">
        <v>249889.51</v>
      </c>
      <c r="I57" s="15">
        <v>230476.47</v>
      </c>
      <c r="J57" s="72">
        <f t="shared" si="2"/>
        <v>714814.63</v>
      </c>
      <c r="K57" s="15">
        <v>257156.46</v>
      </c>
      <c r="L57" s="15">
        <v>217337.31</v>
      </c>
      <c r="M57" s="15">
        <v>214766.8</v>
      </c>
      <c r="N57" s="72">
        <f t="shared" si="3"/>
        <v>689260.57</v>
      </c>
      <c r="O57" s="15">
        <v>246818.59</v>
      </c>
      <c r="P57" s="15"/>
      <c r="Q57" s="15"/>
      <c r="R57" s="72">
        <f t="shared" si="4"/>
        <v>246818.59</v>
      </c>
      <c r="S57" s="72">
        <f t="shared" si="5"/>
        <v>2320180.18</v>
      </c>
      <c r="T57" s="15">
        <v>3745.07</v>
      </c>
      <c r="U57" s="15">
        <v>3670.9</v>
      </c>
      <c r="V57" s="15">
        <v>3726.23</v>
      </c>
      <c r="W57" s="72">
        <f t="shared" si="6"/>
        <v>11142.2</v>
      </c>
      <c r="X57" s="15">
        <v>4612.07</v>
      </c>
      <c r="Y57" s="15">
        <v>5041.49</v>
      </c>
      <c r="Z57" s="15">
        <v>2109.88</v>
      </c>
      <c r="AA57" s="72">
        <f t="shared" si="7"/>
        <v>11763.44</v>
      </c>
      <c r="AB57" s="15">
        <v>6257.54</v>
      </c>
      <c r="AC57" s="15">
        <v>4992.29</v>
      </c>
      <c r="AD57" s="15">
        <v>3830.37</v>
      </c>
      <c r="AE57" s="72">
        <f t="shared" si="8"/>
        <v>15080.2</v>
      </c>
      <c r="AF57" s="15">
        <v>4409.48</v>
      </c>
      <c r="AG57" s="15"/>
      <c r="AH57" s="15"/>
      <c r="AI57" s="72">
        <f t="shared" si="9"/>
        <v>4409.48</v>
      </c>
      <c r="AJ57" s="72">
        <f t="shared" si="0"/>
        <v>42395.32</v>
      </c>
      <c r="AK57" s="73">
        <v>653.56</v>
      </c>
      <c r="AL57" s="73">
        <v>326.78</v>
      </c>
      <c r="AM57" s="73">
        <v>653.56</v>
      </c>
      <c r="AN57" s="25">
        <f t="shared" si="10"/>
        <v>1633.9</v>
      </c>
      <c r="AO57" s="73">
        <v>653.56</v>
      </c>
      <c r="AP57" s="73">
        <v>1307.12</v>
      </c>
      <c r="AQ57" s="73">
        <v>1307.12</v>
      </c>
      <c r="AR57" s="25">
        <f t="shared" si="11"/>
        <v>3267.8</v>
      </c>
      <c r="AS57" s="73">
        <v>980.34</v>
      </c>
      <c r="AT57" s="73">
        <v>653.56</v>
      </c>
      <c r="AU57" s="73">
        <v>653.56</v>
      </c>
      <c r="AV57" s="25">
        <f t="shared" si="12"/>
        <v>2287.46</v>
      </c>
      <c r="AW57" s="73">
        <v>653.56</v>
      </c>
      <c r="AX57" s="73"/>
      <c r="AY57" s="74"/>
      <c r="AZ57" s="75">
        <f t="shared" si="13"/>
        <v>653.56</v>
      </c>
      <c r="BA57" s="25">
        <f t="shared" si="14"/>
        <v>7842.72</v>
      </c>
      <c r="BB57" s="76">
        <f t="shared" si="15"/>
        <v>2370418.22</v>
      </c>
      <c r="BC57" s="77"/>
      <c r="BE57" s="17"/>
      <c r="BF57" s="17"/>
    </row>
    <row r="58" spans="1:58" ht="12.75">
      <c r="A58" s="85" t="s">
        <v>107</v>
      </c>
      <c r="B58" s="86" t="s">
        <v>108</v>
      </c>
      <c r="C58" s="71">
        <v>134304.88</v>
      </c>
      <c r="D58" s="15">
        <v>129138.32</v>
      </c>
      <c r="E58" s="15">
        <v>130885.31</v>
      </c>
      <c r="F58" s="72">
        <f t="shared" si="1"/>
        <v>394328.51</v>
      </c>
      <c r="G58" s="15">
        <v>114780.39</v>
      </c>
      <c r="H58" s="15">
        <v>95451.78</v>
      </c>
      <c r="I58" s="15">
        <v>82726.47</v>
      </c>
      <c r="J58" s="72">
        <f t="shared" si="2"/>
        <v>292958.64</v>
      </c>
      <c r="K58" s="15">
        <v>92326.2</v>
      </c>
      <c r="L58" s="15">
        <v>99295.97</v>
      </c>
      <c r="M58" s="15">
        <v>104707.68</v>
      </c>
      <c r="N58" s="72">
        <f t="shared" si="3"/>
        <v>296329.85</v>
      </c>
      <c r="O58" s="15">
        <v>112622.92</v>
      </c>
      <c r="P58" s="15"/>
      <c r="Q58" s="15"/>
      <c r="R58" s="72">
        <f>ROUND(O58+P58+Q58,2)</f>
        <v>112622.92</v>
      </c>
      <c r="S58" s="72">
        <f>ROUND(F58+J58+N58+R58,2)</f>
        <v>1096239.92</v>
      </c>
      <c r="T58" s="15">
        <v>1571.04</v>
      </c>
      <c r="U58" s="15">
        <v>1346.48</v>
      </c>
      <c r="V58" s="15">
        <v>1113.09</v>
      </c>
      <c r="W58" s="72">
        <f t="shared" si="6"/>
        <v>4030.61</v>
      </c>
      <c r="X58" s="15">
        <v>1869.85</v>
      </c>
      <c r="Y58" s="15">
        <v>1429.0100000000002</v>
      </c>
      <c r="Z58" s="15">
        <v>695.6</v>
      </c>
      <c r="AA58" s="72">
        <f t="shared" si="7"/>
        <v>3994.46</v>
      </c>
      <c r="AB58" s="15">
        <v>1626.84</v>
      </c>
      <c r="AC58" s="15">
        <v>1495.54</v>
      </c>
      <c r="AD58" s="15">
        <v>1916.32</v>
      </c>
      <c r="AE58" s="72">
        <f t="shared" si="8"/>
        <v>5038.7</v>
      </c>
      <c r="AF58" s="15">
        <v>1652.49</v>
      </c>
      <c r="AG58" s="15"/>
      <c r="AH58" s="15"/>
      <c r="AI58" s="72">
        <f>ROUND(AF58+AG58+AH58,2)</f>
        <v>1652.49</v>
      </c>
      <c r="AJ58" s="72">
        <f t="shared" si="0"/>
        <v>14716.26</v>
      </c>
      <c r="AK58" s="73">
        <v>0</v>
      </c>
      <c r="AL58" s="73">
        <v>326.78</v>
      </c>
      <c r="AM58" s="73">
        <v>326.78</v>
      </c>
      <c r="AN58" s="25">
        <f t="shared" si="10"/>
        <v>653.56</v>
      </c>
      <c r="AO58" s="73">
        <v>326.78</v>
      </c>
      <c r="AP58" s="73">
        <v>326.78</v>
      </c>
      <c r="AQ58" s="73">
        <v>653.56</v>
      </c>
      <c r="AR58" s="25">
        <f t="shared" si="11"/>
        <v>1307.12</v>
      </c>
      <c r="AS58" s="73">
        <v>653.56</v>
      </c>
      <c r="AT58" s="73">
        <v>653.56</v>
      </c>
      <c r="AU58" s="73">
        <v>653.56</v>
      </c>
      <c r="AV58" s="25">
        <f t="shared" si="12"/>
        <v>1960.68</v>
      </c>
      <c r="AW58" s="73">
        <v>653.56</v>
      </c>
      <c r="AX58" s="73"/>
      <c r="AY58" s="74"/>
      <c r="AZ58" s="75">
        <f t="shared" si="13"/>
        <v>653.56</v>
      </c>
      <c r="BA58" s="25">
        <f t="shared" si="14"/>
        <v>4574.92</v>
      </c>
      <c r="BB58" s="76">
        <f t="shared" si="15"/>
        <v>1115531.1</v>
      </c>
      <c r="BC58" s="77"/>
      <c r="BE58" s="17"/>
      <c r="BF58" s="17"/>
    </row>
    <row r="59" spans="1:58" ht="12.75">
      <c r="A59" s="85" t="s">
        <v>109</v>
      </c>
      <c r="B59" s="86" t="s">
        <v>110</v>
      </c>
      <c r="C59" s="71">
        <v>3084.58</v>
      </c>
      <c r="D59" s="15">
        <v>2068.44</v>
      </c>
      <c r="E59" s="15">
        <v>2164.51</v>
      </c>
      <c r="F59" s="72">
        <f t="shared" si="1"/>
        <v>7317.53</v>
      </c>
      <c r="G59" s="15">
        <v>2402.92</v>
      </c>
      <c r="H59" s="15">
        <v>2920.31</v>
      </c>
      <c r="I59" s="15">
        <v>1381.69</v>
      </c>
      <c r="J59" s="72">
        <f t="shared" si="2"/>
        <v>6704.92</v>
      </c>
      <c r="K59" s="15">
        <v>2531.88</v>
      </c>
      <c r="L59" s="15">
        <v>2463.88</v>
      </c>
      <c r="M59" s="15">
        <v>1785.26</v>
      </c>
      <c r="N59" s="72">
        <f t="shared" si="3"/>
        <v>6781.02</v>
      </c>
      <c r="O59" s="15">
        <v>2178.95</v>
      </c>
      <c r="P59" s="15"/>
      <c r="Q59" s="15"/>
      <c r="R59" s="72">
        <f t="shared" si="4"/>
        <v>2178.95</v>
      </c>
      <c r="S59" s="72">
        <f t="shared" si="5"/>
        <v>22982.42</v>
      </c>
      <c r="T59" s="15">
        <v>0</v>
      </c>
      <c r="U59" s="15">
        <v>0</v>
      </c>
      <c r="V59" s="15">
        <v>0</v>
      </c>
      <c r="W59" s="72">
        <f t="shared" si="6"/>
        <v>0</v>
      </c>
      <c r="X59" s="15">
        <v>0</v>
      </c>
      <c r="Y59" s="15">
        <v>0</v>
      </c>
      <c r="Z59" s="15">
        <v>0</v>
      </c>
      <c r="AA59" s="72">
        <f t="shared" si="7"/>
        <v>0</v>
      </c>
      <c r="AB59" s="15">
        <v>0</v>
      </c>
      <c r="AC59" s="15">
        <v>0</v>
      </c>
      <c r="AD59" s="15">
        <v>0</v>
      </c>
      <c r="AE59" s="72">
        <f t="shared" si="8"/>
        <v>0</v>
      </c>
      <c r="AF59" s="15">
        <v>0</v>
      </c>
      <c r="AG59" s="15"/>
      <c r="AH59" s="15"/>
      <c r="AI59" s="72">
        <f t="shared" si="9"/>
        <v>0</v>
      </c>
      <c r="AJ59" s="72">
        <f t="shared" si="0"/>
        <v>0</v>
      </c>
      <c r="AK59" s="73">
        <v>0</v>
      </c>
      <c r="AL59" s="73">
        <v>0</v>
      </c>
      <c r="AM59" s="73">
        <v>0</v>
      </c>
      <c r="AN59" s="25">
        <f t="shared" si="10"/>
        <v>0</v>
      </c>
      <c r="AO59" s="73">
        <v>0</v>
      </c>
      <c r="AP59" s="73">
        <v>0</v>
      </c>
      <c r="AQ59" s="73">
        <v>0</v>
      </c>
      <c r="AR59" s="25">
        <f t="shared" si="11"/>
        <v>0</v>
      </c>
      <c r="AS59" s="73">
        <v>0</v>
      </c>
      <c r="AT59" s="73">
        <v>0</v>
      </c>
      <c r="AU59" s="73">
        <v>0</v>
      </c>
      <c r="AV59" s="25">
        <f t="shared" si="12"/>
        <v>0</v>
      </c>
      <c r="AW59" s="73">
        <v>0</v>
      </c>
      <c r="AX59" s="73"/>
      <c r="AY59" s="74"/>
      <c r="AZ59" s="75">
        <f t="shared" si="13"/>
        <v>0</v>
      </c>
      <c r="BA59" s="25">
        <f t="shared" si="14"/>
        <v>0</v>
      </c>
      <c r="BB59" s="76">
        <f t="shared" si="15"/>
        <v>22982.42</v>
      </c>
      <c r="BC59" s="77"/>
      <c r="BE59" s="17"/>
      <c r="BF59" s="17"/>
    </row>
    <row r="60" spans="1:58" s="144" customFormat="1" ht="13.5">
      <c r="A60" s="133" t="s">
        <v>111</v>
      </c>
      <c r="B60" s="149" t="s">
        <v>112</v>
      </c>
      <c r="C60" s="135">
        <v>9727.73</v>
      </c>
      <c r="D60" s="136">
        <v>7416</v>
      </c>
      <c r="E60" s="136">
        <v>8340.02</v>
      </c>
      <c r="F60" s="137">
        <f t="shared" si="1"/>
        <v>25483.75</v>
      </c>
      <c r="G60" s="136">
        <v>3536.32</v>
      </c>
      <c r="H60" s="136">
        <v>3542.42</v>
      </c>
      <c r="I60" s="136">
        <v>2869.24</v>
      </c>
      <c r="J60" s="137">
        <f t="shared" si="2"/>
        <v>9947.98</v>
      </c>
      <c r="K60" s="136">
        <v>0</v>
      </c>
      <c r="L60" s="136">
        <v>0</v>
      </c>
      <c r="M60" s="136">
        <v>0</v>
      </c>
      <c r="N60" s="137">
        <f t="shared" si="3"/>
        <v>0</v>
      </c>
      <c r="O60" s="136">
        <v>0</v>
      </c>
      <c r="P60" s="136"/>
      <c r="Q60" s="136"/>
      <c r="R60" s="137">
        <f t="shared" si="4"/>
        <v>0</v>
      </c>
      <c r="S60" s="137">
        <f t="shared" si="5"/>
        <v>35431.73</v>
      </c>
      <c r="T60" s="136">
        <v>570.22</v>
      </c>
      <c r="U60" s="136">
        <v>460.31</v>
      </c>
      <c r="V60" s="136">
        <v>512.8</v>
      </c>
      <c r="W60" s="137">
        <f t="shared" si="6"/>
        <v>1543.33</v>
      </c>
      <c r="X60" s="136">
        <v>456.69</v>
      </c>
      <c r="Y60" s="136">
        <v>340.3</v>
      </c>
      <c r="Z60" s="136">
        <v>97.32</v>
      </c>
      <c r="AA60" s="137">
        <f t="shared" si="7"/>
        <v>894.31</v>
      </c>
      <c r="AB60" s="136">
        <v>76.46</v>
      </c>
      <c r="AC60" s="136">
        <v>0</v>
      </c>
      <c r="AD60" s="136">
        <v>0</v>
      </c>
      <c r="AE60" s="137">
        <f t="shared" si="8"/>
        <v>76.46</v>
      </c>
      <c r="AF60" s="136">
        <v>0</v>
      </c>
      <c r="AG60" s="136"/>
      <c r="AH60" s="136"/>
      <c r="AI60" s="137">
        <f t="shared" si="9"/>
        <v>0</v>
      </c>
      <c r="AJ60" s="137">
        <f t="shared" si="0"/>
        <v>2514.1</v>
      </c>
      <c r="AK60" s="139">
        <v>0</v>
      </c>
      <c r="AL60" s="139">
        <v>0</v>
      </c>
      <c r="AM60" s="139">
        <v>0</v>
      </c>
      <c r="AN60" s="137">
        <f t="shared" si="10"/>
        <v>0</v>
      </c>
      <c r="AO60" s="139">
        <v>0</v>
      </c>
      <c r="AP60" s="139">
        <v>0</v>
      </c>
      <c r="AQ60" s="139">
        <v>0</v>
      </c>
      <c r="AR60" s="137">
        <f t="shared" si="11"/>
        <v>0</v>
      </c>
      <c r="AS60" s="139">
        <v>0</v>
      </c>
      <c r="AT60" s="139">
        <v>0</v>
      </c>
      <c r="AU60" s="139">
        <v>0</v>
      </c>
      <c r="AV60" s="137">
        <f t="shared" si="12"/>
        <v>0</v>
      </c>
      <c r="AW60" s="139">
        <v>0</v>
      </c>
      <c r="AX60" s="139"/>
      <c r="AY60" s="140"/>
      <c r="AZ60" s="141">
        <f t="shared" si="13"/>
        <v>0</v>
      </c>
      <c r="BA60" s="137">
        <f t="shared" si="14"/>
        <v>0</v>
      </c>
      <c r="BB60" s="142">
        <f t="shared" si="15"/>
        <v>37945.83</v>
      </c>
      <c r="BC60" s="143"/>
      <c r="BE60" s="145"/>
      <c r="BF60" s="145"/>
    </row>
    <row r="61" spans="1:58" ht="12.75">
      <c r="A61" s="85" t="s">
        <v>113</v>
      </c>
      <c r="B61" s="86" t="s">
        <v>114</v>
      </c>
      <c r="C61" s="71">
        <v>42900.47</v>
      </c>
      <c r="D61" s="15">
        <v>52899.66</v>
      </c>
      <c r="E61" s="15">
        <v>48883.03</v>
      </c>
      <c r="F61" s="72">
        <f t="shared" si="1"/>
        <v>144683.16</v>
      </c>
      <c r="G61" s="15">
        <v>40453.66</v>
      </c>
      <c r="H61" s="15">
        <v>48122.72</v>
      </c>
      <c r="I61" s="15">
        <v>46747.26</v>
      </c>
      <c r="J61" s="72">
        <f t="shared" si="2"/>
        <v>135323.64</v>
      </c>
      <c r="K61" s="15">
        <v>36081.82</v>
      </c>
      <c r="L61" s="15">
        <v>48782.5</v>
      </c>
      <c r="M61" s="15">
        <v>44896.61</v>
      </c>
      <c r="N61" s="72">
        <f t="shared" si="3"/>
        <v>129760.93</v>
      </c>
      <c r="O61" s="15">
        <v>60878.73</v>
      </c>
      <c r="P61" s="15"/>
      <c r="Q61" s="88"/>
      <c r="R61" s="72">
        <f t="shared" si="4"/>
        <v>60878.73</v>
      </c>
      <c r="S61" s="72">
        <f t="shared" si="5"/>
        <v>470646.46</v>
      </c>
      <c r="T61" s="15">
        <v>367.17</v>
      </c>
      <c r="U61" s="15">
        <v>896.59</v>
      </c>
      <c r="V61" s="15">
        <v>482.06</v>
      </c>
      <c r="W61" s="72">
        <f t="shared" si="6"/>
        <v>1745.82</v>
      </c>
      <c r="X61" s="15">
        <v>729.25</v>
      </c>
      <c r="Y61" s="15">
        <v>480.58000000000004</v>
      </c>
      <c r="Z61" s="15">
        <v>412.45</v>
      </c>
      <c r="AA61" s="72">
        <f t="shared" si="7"/>
        <v>1622.28</v>
      </c>
      <c r="AB61" s="15">
        <v>769.21</v>
      </c>
      <c r="AC61" s="15">
        <v>806.1</v>
      </c>
      <c r="AD61" s="15">
        <v>412.47</v>
      </c>
      <c r="AE61" s="72">
        <f t="shared" si="8"/>
        <v>1987.78</v>
      </c>
      <c r="AF61" s="15">
        <v>848.3</v>
      </c>
      <c r="AG61" s="15"/>
      <c r="AH61" s="15"/>
      <c r="AI61" s="72">
        <f t="shared" si="9"/>
        <v>848.3</v>
      </c>
      <c r="AJ61" s="72">
        <f t="shared" si="0"/>
        <v>6204.18</v>
      </c>
      <c r="AK61" s="73">
        <v>0</v>
      </c>
      <c r="AL61" s="73">
        <v>0</v>
      </c>
      <c r="AM61" s="73">
        <v>0</v>
      </c>
      <c r="AN61" s="25">
        <f t="shared" si="10"/>
        <v>0</v>
      </c>
      <c r="AO61" s="73">
        <v>0</v>
      </c>
      <c r="AP61" s="73">
        <v>0</v>
      </c>
      <c r="AQ61" s="73">
        <v>0</v>
      </c>
      <c r="AR61" s="25">
        <f t="shared" si="11"/>
        <v>0</v>
      </c>
      <c r="AS61" s="73">
        <v>326.78</v>
      </c>
      <c r="AT61" s="73">
        <v>0</v>
      </c>
      <c r="AU61" s="73">
        <v>0</v>
      </c>
      <c r="AV61" s="25">
        <f t="shared" si="12"/>
        <v>326.78</v>
      </c>
      <c r="AW61" s="73">
        <v>0</v>
      </c>
      <c r="AX61" s="73"/>
      <c r="AY61" s="74"/>
      <c r="AZ61" s="75">
        <f t="shared" si="13"/>
        <v>0</v>
      </c>
      <c r="BA61" s="25">
        <f t="shared" si="14"/>
        <v>326.78</v>
      </c>
      <c r="BB61" s="76">
        <f t="shared" si="15"/>
        <v>477177.42</v>
      </c>
      <c r="BC61" s="77"/>
      <c r="BE61" s="17"/>
      <c r="BF61" s="17"/>
    </row>
    <row r="62" spans="1:58" ht="12.75">
      <c r="A62" s="85" t="s">
        <v>115</v>
      </c>
      <c r="B62" s="5" t="s">
        <v>116</v>
      </c>
      <c r="C62" s="71">
        <v>9737.2</v>
      </c>
      <c r="D62" s="15">
        <v>7755.03</v>
      </c>
      <c r="E62" s="15">
        <v>9525.05</v>
      </c>
      <c r="F62" s="72">
        <f t="shared" si="1"/>
        <v>27017.28</v>
      </c>
      <c r="G62" s="15">
        <v>7747.02</v>
      </c>
      <c r="H62" s="15">
        <v>9104.15</v>
      </c>
      <c r="I62" s="15">
        <v>7988.44</v>
      </c>
      <c r="J62" s="72">
        <f t="shared" si="2"/>
        <v>24839.61</v>
      </c>
      <c r="K62" s="15">
        <v>5337.27</v>
      </c>
      <c r="L62" s="15">
        <v>0</v>
      </c>
      <c r="M62" s="15">
        <v>0</v>
      </c>
      <c r="N62" s="72">
        <f t="shared" si="3"/>
        <v>5337.27</v>
      </c>
      <c r="O62" s="15">
        <v>0</v>
      </c>
      <c r="P62" s="15"/>
      <c r="Q62" s="88"/>
      <c r="R62" s="72">
        <f t="shared" si="4"/>
        <v>0</v>
      </c>
      <c r="S62" s="72">
        <f t="shared" si="5"/>
        <v>57194.16</v>
      </c>
      <c r="T62" s="15">
        <v>748.59</v>
      </c>
      <c r="U62" s="15">
        <v>535.64</v>
      </c>
      <c r="V62" s="15">
        <v>381.82</v>
      </c>
      <c r="W62" s="72">
        <f t="shared" si="6"/>
        <v>1666.05</v>
      </c>
      <c r="X62" s="15">
        <v>592.22</v>
      </c>
      <c r="Y62" s="15">
        <v>705.48</v>
      </c>
      <c r="Z62" s="15">
        <v>228.7</v>
      </c>
      <c r="AA62" s="72">
        <f t="shared" si="7"/>
        <v>1526.4</v>
      </c>
      <c r="AB62" s="15">
        <v>622.15</v>
      </c>
      <c r="AC62" s="15">
        <v>0</v>
      </c>
      <c r="AD62" s="15">
        <v>0</v>
      </c>
      <c r="AE62" s="72">
        <f t="shared" si="8"/>
        <v>622.15</v>
      </c>
      <c r="AF62" s="15">
        <v>0</v>
      </c>
      <c r="AG62" s="15"/>
      <c r="AH62" s="15"/>
      <c r="AI62" s="72">
        <f t="shared" si="9"/>
        <v>0</v>
      </c>
      <c r="AJ62" s="72">
        <f t="shared" si="0"/>
        <v>3814.6</v>
      </c>
      <c r="AK62" s="73">
        <v>0</v>
      </c>
      <c r="AL62" s="73">
        <v>0</v>
      </c>
      <c r="AM62" s="73">
        <v>0</v>
      </c>
      <c r="AN62" s="25">
        <f t="shared" si="10"/>
        <v>0</v>
      </c>
      <c r="AO62" s="73">
        <v>0</v>
      </c>
      <c r="AP62" s="73">
        <v>0</v>
      </c>
      <c r="AQ62" s="73">
        <v>0</v>
      </c>
      <c r="AR62" s="25">
        <f t="shared" si="11"/>
        <v>0</v>
      </c>
      <c r="AS62" s="73">
        <v>0</v>
      </c>
      <c r="AT62" s="73">
        <v>0</v>
      </c>
      <c r="AU62" s="73">
        <v>0</v>
      </c>
      <c r="AV62" s="25">
        <f t="shared" si="12"/>
        <v>0</v>
      </c>
      <c r="AW62" s="73">
        <v>0</v>
      </c>
      <c r="AX62" s="73"/>
      <c r="AY62" s="74"/>
      <c r="AZ62" s="75">
        <f t="shared" si="13"/>
        <v>0</v>
      </c>
      <c r="BA62" s="25">
        <f t="shared" si="14"/>
        <v>0</v>
      </c>
      <c r="BB62" s="76">
        <f t="shared" si="15"/>
        <v>61008.76</v>
      </c>
      <c r="BC62" s="77"/>
      <c r="BE62" s="17"/>
      <c r="BF62" s="17"/>
    </row>
    <row r="63" spans="1:58" ht="12.75">
      <c r="A63" s="85" t="s">
        <v>117</v>
      </c>
      <c r="B63" s="5" t="s">
        <v>118</v>
      </c>
      <c r="C63" s="71">
        <v>24751.39</v>
      </c>
      <c r="D63" s="15">
        <v>23286.26</v>
      </c>
      <c r="E63" s="15">
        <v>23160.18</v>
      </c>
      <c r="F63" s="72">
        <f t="shared" si="1"/>
        <v>71197.83</v>
      </c>
      <c r="G63" s="15">
        <v>20907.31</v>
      </c>
      <c r="H63" s="15">
        <v>21150.08</v>
      </c>
      <c r="I63" s="15">
        <v>19490.06</v>
      </c>
      <c r="J63" s="72">
        <f t="shared" si="2"/>
        <v>61547.45</v>
      </c>
      <c r="K63" s="15">
        <v>19778.4</v>
      </c>
      <c r="L63" s="15">
        <v>22329.77</v>
      </c>
      <c r="M63" s="15">
        <v>21809.65</v>
      </c>
      <c r="N63" s="72">
        <f t="shared" si="3"/>
        <v>63917.82</v>
      </c>
      <c r="O63" s="15">
        <v>27675.96</v>
      </c>
      <c r="P63" s="15"/>
      <c r="Q63" s="88"/>
      <c r="R63" s="72">
        <f t="shared" si="4"/>
        <v>27675.96</v>
      </c>
      <c r="S63" s="72">
        <f t="shared" si="5"/>
        <v>224339.06</v>
      </c>
      <c r="T63" s="15">
        <v>1541.63</v>
      </c>
      <c r="U63" s="15">
        <v>1119.78</v>
      </c>
      <c r="V63" s="15">
        <v>1180.79</v>
      </c>
      <c r="W63" s="72">
        <f t="shared" si="6"/>
        <v>3842.2</v>
      </c>
      <c r="X63" s="15">
        <v>1650.49</v>
      </c>
      <c r="Y63" s="15">
        <v>1406.1399999999999</v>
      </c>
      <c r="Z63" s="15">
        <v>687.65</v>
      </c>
      <c r="AA63" s="72">
        <f t="shared" si="7"/>
        <v>3744.28</v>
      </c>
      <c r="AB63" s="15">
        <v>1866.15</v>
      </c>
      <c r="AC63" s="15">
        <v>1343.1799999999998</v>
      </c>
      <c r="AD63" s="15">
        <v>1436.49</v>
      </c>
      <c r="AE63" s="72">
        <f t="shared" si="8"/>
        <v>4645.82</v>
      </c>
      <c r="AF63" s="15">
        <v>1598.6100000000001</v>
      </c>
      <c r="AG63" s="15"/>
      <c r="AH63" s="15"/>
      <c r="AI63" s="72">
        <f t="shared" si="9"/>
        <v>1598.61</v>
      </c>
      <c r="AJ63" s="72">
        <f t="shared" si="0"/>
        <v>13830.91</v>
      </c>
      <c r="AK63" s="73">
        <v>0</v>
      </c>
      <c r="AL63" s="73">
        <v>0</v>
      </c>
      <c r="AM63" s="73">
        <v>0</v>
      </c>
      <c r="AN63" s="25">
        <f t="shared" si="10"/>
        <v>0</v>
      </c>
      <c r="AO63" s="73">
        <v>0</v>
      </c>
      <c r="AP63" s="73">
        <v>0</v>
      </c>
      <c r="AQ63" s="73">
        <v>0</v>
      </c>
      <c r="AR63" s="25">
        <f t="shared" si="11"/>
        <v>0</v>
      </c>
      <c r="AS63" s="73">
        <v>0</v>
      </c>
      <c r="AT63" s="73">
        <v>0</v>
      </c>
      <c r="AU63" s="73">
        <v>0</v>
      </c>
      <c r="AV63" s="25">
        <f t="shared" si="12"/>
        <v>0</v>
      </c>
      <c r="AW63" s="73">
        <v>0</v>
      </c>
      <c r="AX63" s="73"/>
      <c r="AY63" s="74"/>
      <c r="AZ63" s="75">
        <f t="shared" si="13"/>
        <v>0</v>
      </c>
      <c r="BA63" s="25">
        <f t="shared" si="14"/>
        <v>0</v>
      </c>
      <c r="BB63" s="76">
        <f t="shared" si="15"/>
        <v>238169.97</v>
      </c>
      <c r="BC63" s="77"/>
      <c r="BE63" s="17"/>
      <c r="BF63" s="17"/>
    </row>
    <row r="64" spans="1:58" ht="12.75">
      <c r="A64" s="85" t="s">
        <v>119</v>
      </c>
      <c r="B64" s="5" t="s">
        <v>120</v>
      </c>
      <c r="C64" s="71">
        <v>12155.44</v>
      </c>
      <c r="D64" s="15">
        <v>8732.15</v>
      </c>
      <c r="E64" s="15">
        <v>9135.47</v>
      </c>
      <c r="F64" s="72">
        <f t="shared" si="1"/>
        <v>30023.06</v>
      </c>
      <c r="G64" s="15">
        <v>9496.41</v>
      </c>
      <c r="H64" s="15">
        <v>10196.4</v>
      </c>
      <c r="I64" s="15">
        <v>9036.66</v>
      </c>
      <c r="J64" s="72">
        <f t="shared" si="2"/>
        <v>28729.47</v>
      </c>
      <c r="K64" s="15">
        <v>6840.91</v>
      </c>
      <c r="L64" s="15">
        <v>7979.17</v>
      </c>
      <c r="M64" s="15">
        <v>7398.92</v>
      </c>
      <c r="N64" s="72">
        <f t="shared" si="3"/>
        <v>22219</v>
      </c>
      <c r="O64" s="15">
        <v>9453.61</v>
      </c>
      <c r="P64" s="15"/>
      <c r="Q64" s="88"/>
      <c r="R64" s="72">
        <f t="shared" si="4"/>
        <v>9453.61</v>
      </c>
      <c r="S64" s="72">
        <f t="shared" si="5"/>
        <v>90425.14</v>
      </c>
      <c r="T64" s="15">
        <v>1013.71</v>
      </c>
      <c r="U64" s="15">
        <v>737.38</v>
      </c>
      <c r="V64" s="15">
        <v>625.38</v>
      </c>
      <c r="W64" s="72">
        <f t="shared" si="6"/>
        <v>2376.47</v>
      </c>
      <c r="X64" s="15">
        <v>844.75</v>
      </c>
      <c r="Y64" s="15">
        <v>831.79</v>
      </c>
      <c r="Z64" s="15">
        <v>375.77</v>
      </c>
      <c r="AA64" s="72">
        <f t="shared" si="7"/>
        <v>2052.31</v>
      </c>
      <c r="AB64" s="15">
        <v>584.03</v>
      </c>
      <c r="AC64" s="15">
        <v>782.56</v>
      </c>
      <c r="AD64" s="15">
        <v>440.95</v>
      </c>
      <c r="AE64" s="72">
        <f t="shared" si="8"/>
        <v>1807.54</v>
      </c>
      <c r="AF64" s="15">
        <v>767.09</v>
      </c>
      <c r="AG64" s="15"/>
      <c r="AH64" s="15"/>
      <c r="AI64" s="72">
        <f t="shared" si="9"/>
        <v>767.09</v>
      </c>
      <c r="AJ64" s="72">
        <f t="shared" si="0"/>
        <v>7003.41</v>
      </c>
      <c r="AK64" s="73">
        <v>0</v>
      </c>
      <c r="AL64" s="73">
        <v>0</v>
      </c>
      <c r="AM64" s="73">
        <v>0</v>
      </c>
      <c r="AN64" s="25">
        <f t="shared" si="10"/>
        <v>0</v>
      </c>
      <c r="AO64" s="73">
        <v>0</v>
      </c>
      <c r="AP64" s="73">
        <v>0</v>
      </c>
      <c r="AQ64" s="73">
        <v>0</v>
      </c>
      <c r="AR64" s="25">
        <f t="shared" si="11"/>
        <v>0</v>
      </c>
      <c r="AS64" s="73">
        <v>0</v>
      </c>
      <c r="AT64" s="73">
        <v>0</v>
      </c>
      <c r="AU64" s="73">
        <v>0</v>
      </c>
      <c r="AV64" s="25">
        <f t="shared" si="12"/>
        <v>0</v>
      </c>
      <c r="AW64" s="73">
        <v>0</v>
      </c>
      <c r="AX64" s="73"/>
      <c r="AY64" s="74"/>
      <c r="AZ64" s="75">
        <f t="shared" si="13"/>
        <v>0</v>
      </c>
      <c r="BA64" s="25">
        <f t="shared" si="14"/>
        <v>0</v>
      </c>
      <c r="BB64" s="76">
        <f t="shared" si="15"/>
        <v>97428.55</v>
      </c>
      <c r="BC64" s="77"/>
      <c r="BE64" s="17"/>
      <c r="BF64" s="17"/>
    </row>
    <row r="65" spans="1:58" ht="12.75">
      <c r="A65" s="85" t="s">
        <v>121</v>
      </c>
      <c r="B65" s="5" t="s">
        <v>122</v>
      </c>
      <c r="C65" s="71">
        <v>9661.51</v>
      </c>
      <c r="D65" s="15">
        <v>8860.8</v>
      </c>
      <c r="E65" s="15">
        <v>11505.65</v>
      </c>
      <c r="F65" s="72">
        <f t="shared" si="1"/>
        <v>30027.96</v>
      </c>
      <c r="G65" s="15">
        <v>7700.61</v>
      </c>
      <c r="H65" s="15">
        <v>10458.75</v>
      </c>
      <c r="I65" s="15">
        <v>11407.49</v>
      </c>
      <c r="J65" s="72">
        <f t="shared" si="2"/>
        <v>29566.85</v>
      </c>
      <c r="K65" s="15">
        <v>14249.4</v>
      </c>
      <c r="L65" s="15">
        <v>7767.36</v>
      </c>
      <c r="M65" s="15">
        <v>10235.21</v>
      </c>
      <c r="N65" s="72">
        <f t="shared" si="3"/>
        <v>32251.97</v>
      </c>
      <c r="O65" s="15">
        <v>12253.76</v>
      </c>
      <c r="P65" s="15"/>
      <c r="Q65" s="88"/>
      <c r="R65" s="72">
        <f t="shared" si="4"/>
        <v>12253.76</v>
      </c>
      <c r="S65" s="72">
        <f t="shared" si="5"/>
        <v>104100.54</v>
      </c>
      <c r="T65" s="15">
        <v>706.4</v>
      </c>
      <c r="U65" s="15">
        <v>586.85</v>
      </c>
      <c r="V65" s="15">
        <v>350.3</v>
      </c>
      <c r="W65" s="72">
        <f t="shared" si="6"/>
        <v>1643.55</v>
      </c>
      <c r="X65" s="15">
        <v>1001.56</v>
      </c>
      <c r="Y65" s="15">
        <v>469.36</v>
      </c>
      <c r="Z65" s="15">
        <v>420.88</v>
      </c>
      <c r="AA65" s="72">
        <f t="shared" si="7"/>
        <v>1891.8</v>
      </c>
      <c r="AB65" s="15">
        <v>1631.8</v>
      </c>
      <c r="AC65" s="15">
        <v>695.4</v>
      </c>
      <c r="AD65" s="15">
        <v>856.83</v>
      </c>
      <c r="AE65" s="72">
        <f t="shared" si="8"/>
        <v>3184.03</v>
      </c>
      <c r="AF65" s="15">
        <v>824</v>
      </c>
      <c r="AG65" s="15"/>
      <c r="AH65" s="15"/>
      <c r="AI65" s="72">
        <f t="shared" si="9"/>
        <v>824</v>
      </c>
      <c r="AJ65" s="72">
        <f t="shared" si="0"/>
        <v>7543.38</v>
      </c>
      <c r="AK65" s="73">
        <v>0</v>
      </c>
      <c r="AL65" s="73">
        <v>0</v>
      </c>
      <c r="AM65" s="73">
        <v>0</v>
      </c>
      <c r="AN65" s="25">
        <f t="shared" si="10"/>
        <v>0</v>
      </c>
      <c r="AO65" s="73">
        <v>0</v>
      </c>
      <c r="AP65" s="73">
        <v>0</v>
      </c>
      <c r="AQ65" s="73">
        <v>326.78</v>
      </c>
      <c r="AR65" s="25">
        <f t="shared" si="11"/>
        <v>326.78</v>
      </c>
      <c r="AS65" s="73">
        <v>326.78</v>
      </c>
      <c r="AT65" s="73">
        <v>326.78</v>
      </c>
      <c r="AU65" s="73">
        <v>0</v>
      </c>
      <c r="AV65" s="25">
        <f t="shared" si="12"/>
        <v>653.56</v>
      </c>
      <c r="AW65" s="73">
        <v>326.78</v>
      </c>
      <c r="AX65" s="73"/>
      <c r="AY65" s="74"/>
      <c r="AZ65" s="75">
        <f t="shared" si="13"/>
        <v>326.78</v>
      </c>
      <c r="BA65" s="25">
        <f t="shared" si="14"/>
        <v>1307.12</v>
      </c>
      <c r="BB65" s="76">
        <f t="shared" si="15"/>
        <v>112951.04</v>
      </c>
      <c r="BC65" s="77"/>
      <c r="BE65" s="17"/>
      <c r="BF65" s="17"/>
    </row>
    <row r="66" spans="1:58" ht="12.75">
      <c r="A66" s="85" t="s">
        <v>123</v>
      </c>
      <c r="B66" s="5" t="s">
        <v>124</v>
      </c>
      <c r="C66" s="71">
        <v>52068.04</v>
      </c>
      <c r="D66" s="15">
        <v>45704.8</v>
      </c>
      <c r="E66" s="15">
        <v>45745.36</v>
      </c>
      <c r="F66" s="72">
        <f t="shared" si="1"/>
        <v>143518.2</v>
      </c>
      <c r="G66" s="15">
        <v>41473.38</v>
      </c>
      <c r="H66" s="15">
        <v>44802.52</v>
      </c>
      <c r="I66" s="15">
        <v>46280.49</v>
      </c>
      <c r="J66" s="72">
        <f t="shared" si="2"/>
        <v>132556.39</v>
      </c>
      <c r="K66" s="15">
        <v>43956.25</v>
      </c>
      <c r="L66" s="15">
        <v>46591.97</v>
      </c>
      <c r="M66" s="15">
        <v>48568.86</v>
      </c>
      <c r="N66" s="72">
        <f t="shared" si="3"/>
        <v>139117.08</v>
      </c>
      <c r="O66" s="15">
        <v>56363.45</v>
      </c>
      <c r="P66" s="15"/>
      <c r="Q66" s="88"/>
      <c r="R66" s="72">
        <f t="shared" si="4"/>
        <v>56363.45</v>
      </c>
      <c r="S66" s="72">
        <f t="shared" si="5"/>
        <v>471555.12</v>
      </c>
      <c r="T66" s="15">
        <v>3058.09</v>
      </c>
      <c r="U66" s="15">
        <v>3109.58</v>
      </c>
      <c r="V66" s="15">
        <v>2846.75</v>
      </c>
      <c r="W66" s="72">
        <f t="shared" si="6"/>
        <v>9014.42</v>
      </c>
      <c r="X66" s="15">
        <v>3541.2</v>
      </c>
      <c r="Y66" s="15">
        <v>3008.09</v>
      </c>
      <c r="Z66" s="15">
        <v>1674.64</v>
      </c>
      <c r="AA66" s="72">
        <f t="shared" si="7"/>
        <v>8223.93</v>
      </c>
      <c r="AB66" s="15">
        <v>4158.93</v>
      </c>
      <c r="AC66" s="15">
        <v>2588.88</v>
      </c>
      <c r="AD66" s="15">
        <v>2334.46</v>
      </c>
      <c r="AE66" s="72">
        <f t="shared" si="8"/>
        <v>9082.27</v>
      </c>
      <c r="AF66" s="15">
        <v>3157.57</v>
      </c>
      <c r="AG66" s="15"/>
      <c r="AH66" s="15"/>
      <c r="AI66" s="72">
        <f t="shared" si="9"/>
        <v>3157.57</v>
      </c>
      <c r="AJ66" s="72">
        <f t="shared" si="0"/>
        <v>29478.19</v>
      </c>
      <c r="AK66" s="73">
        <v>0</v>
      </c>
      <c r="AL66" s="73">
        <v>326.78</v>
      </c>
      <c r="AM66" s="73">
        <v>326.78</v>
      </c>
      <c r="AN66" s="25">
        <f t="shared" si="10"/>
        <v>653.56</v>
      </c>
      <c r="AO66" s="73">
        <v>326.78</v>
      </c>
      <c r="AP66" s="73">
        <v>326.78</v>
      </c>
      <c r="AQ66" s="73">
        <v>326.78</v>
      </c>
      <c r="AR66" s="25">
        <f t="shared" si="11"/>
        <v>980.34</v>
      </c>
      <c r="AS66" s="73">
        <v>326.78</v>
      </c>
      <c r="AT66" s="73">
        <v>326.78</v>
      </c>
      <c r="AU66" s="73">
        <v>326.78</v>
      </c>
      <c r="AV66" s="25">
        <f t="shared" si="12"/>
        <v>980.34</v>
      </c>
      <c r="AW66" s="73">
        <v>326.78</v>
      </c>
      <c r="AX66" s="73"/>
      <c r="AY66" s="74"/>
      <c r="AZ66" s="75">
        <f t="shared" si="13"/>
        <v>326.78</v>
      </c>
      <c r="BA66" s="25">
        <f t="shared" si="14"/>
        <v>2941.02</v>
      </c>
      <c r="BB66" s="76">
        <f t="shared" si="15"/>
        <v>503974.33</v>
      </c>
      <c r="BC66" s="77"/>
      <c r="BE66" s="17"/>
      <c r="BF66" s="17"/>
    </row>
    <row r="67" spans="1:58" ht="12.75">
      <c r="A67" s="85" t="s">
        <v>125</v>
      </c>
      <c r="B67" s="5" t="s">
        <v>126</v>
      </c>
      <c r="C67" s="71">
        <v>16568.97</v>
      </c>
      <c r="D67" s="15">
        <v>25081.71</v>
      </c>
      <c r="E67" s="15">
        <v>13057.72</v>
      </c>
      <c r="F67" s="72">
        <f t="shared" si="1"/>
        <v>54708.4</v>
      </c>
      <c r="G67" s="15">
        <v>33229.67</v>
      </c>
      <c r="H67" s="15">
        <v>33463.28</v>
      </c>
      <c r="I67" s="15">
        <v>15266.74</v>
      </c>
      <c r="J67" s="72">
        <f t="shared" si="2"/>
        <v>81959.69</v>
      </c>
      <c r="K67" s="15">
        <v>32730.38</v>
      </c>
      <c r="L67" s="15">
        <v>33059.49</v>
      </c>
      <c r="M67" s="15">
        <v>33829.94</v>
      </c>
      <c r="N67" s="72">
        <f t="shared" si="3"/>
        <v>99619.81</v>
      </c>
      <c r="O67" s="15">
        <v>19473.2</v>
      </c>
      <c r="P67" s="15"/>
      <c r="Q67" s="88"/>
      <c r="R67" s="72">
        <f t="shared" si="4"/>
        <v>19473.2</v>
      </c>
      <c r="S67" s="72">
        <f t="shared" si="5"/>
        <v>255761.1</v>
      </c>
      <c r="T67" s="15">
        <v>13.83</v>
      </c>
      <c r="U67" s="15">
        <v>19.85</v>
      </c>
      <c r="V67" s="15">
        <v>10.58</v>
      </c>
      <c r="W67" s="72">
        <f t="shared" si="6"/>
        <v>44.26</v>
      </c>
      <c r="X67" s="15">
        <v>12.95</v>
      </c>
      <c r="Y67" s="15">
        <v>24.32</v>
      </c>
      <c r="Z67" s="15">
        <v>7.74</v>
      </c>
      <c r="AA67" s="72">
        <f t="shared" si="7"/>
        <v>45.01</v>
      </c>
      <c r="AB67" s="15">
        <v>19.92</v>
      </c>
      <c r="AC67" s="15">
        <v>91.35</v>
      </c>
      <c r="AD67" s="15">
        <v>13.84</v>
      </c>
      <c r="AE67" s="72">
        <f t="shared" si="8"/>
        <v>125.11</v>
      </c>
      <c r="AF67" s="15">
        <v>13.84</v>
      </c>
      <c r="AG67" s="15"/>
      <c r="AH67" s="15"/>
      <c r="AI67" s="72">
        <f t="shared" si="9"/>
        <v>13.84</v>
      </c>
      <c r="AJ67" s="72">
        <f t="shared" si="0"/>
        <v>228.22</v>
      </c>
      <c r="AK67" s="73">
        <v>0</v>
      </c>
      <c r="AL67" s="73">
        <v>0</v>
      </c>
      <c r="AM67" s="73">
        <v>0</v>
      </c>
      <c r="AN67" s="25">
        <f t="shared" si="10"/>
        <v>0</v>
      </c>
      <c r="AO67" s="73">
        <v>0</v>
      </c>
      <c r="AP67" s="73">
        <v>0</v>
      </c>
      <c r="AQ67" s="73">
        <v>0</v>
      </c>
      <c r="AR67" s="25">
        <f t="shared" si="11"/>
        <v>0</v>
      </c>
      <c r="AS67" s="73">
        <v>0</v>
      </c>
      <c r="AT67" s="73">
        <v>0</v>
      </c>
      <c r="AU67" s="73">
        <v>0</v>
      </c>
      <c r="AV67" s="25">
        <f t="shared" si="12"/>
        <v>0</v>
      </c>
      <c r="AW67" s="73">
        <v>0</v>
      </c>
      <c r="AX67" s="73"/>
      <c r="AY67" s="74"/>
      <c r="AZ67" s="75">
        <f t="shared" si="13"/>
        <v>0</v>
      </c>
      <c r="BA67" s="25">
        <f t="shared" si="14"/>
        <v>0</v>
      </c>
      <c r="BB67" s="76">
        <f t="shared" si="15"/>
        <v>255989.32</v>
      </c>
      <c r="BC67" s="77"/>
      <c r="BE67" s="17"/>
      <c r="BF67" s="17"/>
    </row>
    <row r="68" spans="1:58" ht="12.75">
      <c r="A68" s="85" t="s">
        <v>127</v>
      </c>
      <c r="B68" s="5" t="s">
        <v>128</v>
      </c>
      <c r="C68" s="71">
        <v>15395.21</v>
      </c>
      <c r="D68" s="15">
        <v>14590.9</v>
      </c>
      <c r="E68" s="15">
        <v>13355.31</v>
      </c>
      <c r="F68" s="72">
        <f t="shared" si="1"/>
        <v>43341.42</v>
      </c>
      <c r="G68" s="15">
        <v>13425.1</v>
      </c>
      <c r="H68" s="15">
        <v>13435.82</v>
      </c>
      <c r="I68" s="15">
        <v>13212.02</v>
      </c>
      <c r="J68" s="72">
        <f t="shared" si="2"/>
        <v>40072.94</v>
      </c>
      <c r="K68" s="15">
        <v>13866.46</v>
      </c>
      <c r="L68" s="15">
        <v>13897.3</v>
      </c>
      <c r="M68" s="15">
        <v>11652.4</v>
      </c>
      <c r="N68" s="72">
        <f t="shared" si="3"/>
        <v>39416.16</v>
      </c>
      <c r="O68" s="15">
        <v>15653.66</v>
      </c>
      <c r="P68" s="15"/>
      <c r="Q68" s="88"/>
      <c r="R68" s="72">
        <f t="shared" si="4"/>
        <v>15653.66</v>
      </c>
      <c r="S68" s="72">
        <f>ROUND(F68+J68+N68+R68,2)</f>
        <v>138484.18</v>
      </c>
      <c r="T68" s="15">
        <v>1145.84</v>
      </c>
      <c r="U68" s="15">
        <v>922.33</v>
      </c>
      <c r="V68" s="15">
        <v>887.39</v>
      </c>
      <c r="W68" s="72">
        <f t="shared" si="6"/>
        <v>2955.56</v>
      </c>
      <c r="X68" s="15">
        <v>1178.12</v>
      </c>
      <c r="Y68" s="15">
        <v>847.34</v>
      </c>
      <c r="Z68" s="15">
        <v>638.63</v>
      </c>
      <c r="AA68" s="72">
        <f t="shared" si="7"/>
        <v>2664.09</v>
      </c>
      <c r="AB68" s="15">
        <v>1353.55</v>
      </c>
      <c r="AC68" s="15">
        <v>1143.09</v>
      </c>
      <c r="AD68" s="15">
        <v>1162.44</v>
      </c>
      <c r="AE68" s="72">
        <f t="shared" si="8"/>
        <v>3659.08</v>
      </c>
      <c r="AF68" s="15">
        <v>1442.73</v>
      </c>
      <c r="AG68" s="15"/>
      <c r="AH68" s="15"/>
      <c r="AI68" s="72">
        <f t="shared" si="9"/>
        <v>1442.73</v>
      </c>
      <c r="AJ68" s="72">
        <f t="shared" si="0"/>
        <v>10721.46</v>
      </c>
      <c r="AK68" s="73">
        <v>0</v>
      </c>
      <c r="AL68" s="73">
        <v>0</v>
      </c>
      <c r="AM68" s="73">
        <v>0</v>
      </c>
      <c r="AN68" s="25">
        <f t="shared" si="10"/>
        <v>0</v>
      </c>
      <c r="AO68" s="73">
        <v>0</v>
      </c>
      <c r="AP68" s="73">
        <v>0</v>
      </c>
      <c r="AQ68" s="73">
        <v>0</v>
      </c>
      <c r="AR68" s="25">
        <f t="shared" si="11"/>
        <v>0</v>
      </c>
      <c r="AS68" s="73">
        <v>0</v>
      </c>
      <c r="AT68" s="73">
        <v>0</v>
      </c>
      <c r="AU68" s="73">
        <v>0</v>
      </c>
      <c r="AV68" s="25">
        <f t="shared" si="12"/>
        <v>0</v>
      </c>
      <c r="AW68" s="73">
        <v>0</v>
      </c>
      <c r="AX68" s="73"/>
      <c r="AY68" s="74"/>
      <c r="AZ68" s="75">
        <f t="shared" si="13"/>
        <v>0</v>
      </c>
      <c r="BA68" s="25">
        <f t="shared" si="14"/>
        <v>0</v>
      </c>
      <c r="BB68" s="76">
        <f t="shared" si="15"/>
        <v>149205.64</v>
      </c>
      <c r="BC68" s="77"/>
      <c r="BE68" s="17"/>
      <c r="BF68" s="17"/>
    </row>
    <row r="69" spans="1:58" s="90" customFormat="1" ht="12.75">
      <c r="A69" s="85" t="s">
        <v>129</v>
      </c>
      <c r="B69" s="5" t="s">
        <v>130</v>
      </c>
      <c r="C69" s="71">
        <v>18900.94</v>
      </c>
      <c r="D69" s="15">
        <v>19575.08</v>
      </c>
      <c r="E69" s="15">
        <v>26025.88</v>
      </c>
      <c r="F69" s="72">
        <f t="shared" si="1"/>
        <v>64501.9</v>
      </c>
      <c r="G69" s="15">
        <v>21888.84</v>
      </c>
      <c r="H69" s="15">
        <v>23994.5</v>
      </c>
      <c r="I69" s="15">
        <v>22371.76</v>
      </c>
      <c r="J69" s="72">
        <f t="shared" si="2"/>
        <v>68255.1</v>
      </c>
      <c r="K69" s="15">
        <v>23377.79</v>
      </c>
      <c r="L69" s="15">
        <v>19658.5</v>
      </c>
      <c r="M69" s="15">
        <v>24017.86</v>
      </c>
      <c r="N69" s="72">
        <f t="shared" si="3"/>
        <v>67054.15</v>
      </c>
      <c r="O69" s="15">
        <v>25035.87</v>
      </c>
      <c r="P69" s="15"/>
      <c r="Q69" s="88"/>
      <c r="R69" s="72">
        <f t="shared" si="4"/>
        <v>25035.87</v>
      </c>
      <c r="S69" s="72">
        <f aca="true" t="shared" si="16" ref="S69:S83">ROUND(F69+J69+N69+R69,2)</f>
        <v>224847.02</v>
      </c>
      <c r="T69" s="15">
        <v>245.73</v>
      </c>
      <c r="U69" s="15">
        <v>118.84</v>
      </c>
      <c r="V69" s="15">
        <v>184.9</v>
      </c>
      <c r="W69" s="72">
        <f t="shared" si="6"/>
        <v>549.47</v>
      </c>
      <c r="X69" s="15">
        <v>251.32</v>
      </c>
      <c r="Y69" s="15">
        <v>254.39</v>
      </c>
      <c r="Z69" s="15">
        <v>153.42</v>
      </c>
      <c r="AA69" s="72">
        <f t="shared" si="7"/>
        <v>659.13</v>
      </c>
      <c r="AB69" s="15">
        <v>467.98</v>
      </c>
      <c r="AC69" s="15">
        <v>117.65</v>
      </c>
      <c r="AD69" s="15">
        <v>234.38</v>
      </c>
      <c r="AE69" s="72">
        <f t="shared" si="8"/>
        <v>820.01</v>
      </c>
      <c r="AF69" s="15">
        <v>216.15</v>
      </c>
      <c r="AG69" s="15"/>
      <c r="AH69" s="15"/>
      <c r="AI69" s="72">
        <f t="shared" si="9"/>
        <v>216.15</v>
      </c>
      <c r="AJ69" s="72">
        <f t="shared" si="0"/>
        <v>2244.76</v>
      </c>
      <c r="AK69" s="73">
        <v>0</v>
      </c>
      <c r="AL69" s="73">
        <v>0</v>
      </c>
      <c r="AM69" s="73">
        <v>0</v>
      </c>
      <c r="AN69" s="25">
        <f t="shared" si="10"/>
        <v>0</v>
      </c>
      <c r="AO69" s="73">
        <v>0</v>
      </c>
      <c r="AP69" s="73">
        <v>0</v>
      </c>
      <c r="AQ69" s="73">
        <v>0</v>
      </c>
      <c r="AR69" s="25">
        <f t="shared" si="11"/>
        <v>0</v>
      </c>
      <c r="AS69" s="73">
        <v>0</v>
      </c>
      <c r="AT69" s="73">
        <v>0</v>
      </c>
      <c r="AU69" s="73">
        <v>326.78</v>
      </c>
      <c r="AV69" s="25">
        <f t="shared" si="12"/>
        <v>326.78</v>
      </c>
      <c r="AW69" s="73">
        <v>0</v>
      </c>
      <c r="AX69" s="73"/>
      <c r="AY69" s="74"/>
      <c r="AZ69" s="75">
        <f t="shared" si="13"/>
        <v>0</v>
      </c>
      <c r="BA69" s="25">
        <f t="shared" si="14"/>
        <v>326.78</v>
      </c>
      <c r="BB69" s="76">
        <f t="shared" si="15"/>
        <v>227418.56</v>
      </c>
      <c r="BC69" s="89"/>
      <c r="BE69" s="91"/>
      <c r="BF69" s="91"/>
    </row>
    <row r="70" spans="1:58" s="90" customFormat="1" ht="12.75">
      <c r="A70" s="85" t="s">
        <v>131</v>
      </c>
      <c r="B70" s="6" t="s">
        <v>132</v>
      </c>
      <c r="C70" s="71">
        <v>23483.95</v>
      </c>
      <c r="D70" s="15">
        <v>21403.85</v>
      </c>
      <c r="E70" s="15">
        <v>29146.26</v>
      </c>
      <c r="F70" s="72">
        <f t="shared" si="1"/>
        <v>74034.06</v>
      </c>
      <c r="G70" s="15">
        <v>24799.28</v>
      </c>
      <c r="H70" s="15">
        <v>23224.23</v>
      </c>
      <c r="I70" s="15">
        <v>20080.52</v>
      </c>
      <c r="J70" s="72">
        <f t="shared" si="2"/>
        <v>68104.03</v>
      </c>
      <c r="K70" s="15">
        <v>23371.43</v>
      </c>
      <c r="L70" s="15">
        <v>22039.75</v>
      </c>
      <c r="M70" s="15">
        <v>23826.99</v>
      </c>
      <c r="N70" s="72">
        <f t="shared" si="3"/>
        <v>69238.17</v>
      </c>
      <c r="O70" s="15">
        <v>25640.61</v>
      </c>
      <c r="P70" s="15"/>
      <c r="Q70" s="88"/>
      <c r="R70" s="72">
        <f t="shared" si="4"/>
        <v>25640.61</v>
      </c>
      <c r="S70" s="72">
        <f t="shared" si="16"/>
        <v>237016.87</v>
      </c>
      <c r="T70" s="15">
        <v>637.83</v>
      </c>
      <c r="U70" s="15">
        <v>411.25</v>
      </c>
      <c r="V70" s="15">
        <v>587.79</v>
      </c>
      <c r="W70" s="72">
        <f t="shared" si="6"/>
        <v>1636.87</v>
      </c>
      <c r="X70" s="15">
        <v>1023.19</v>
      </c>
      <c r="Y70" s="15">
        <v>958.9499999999999</v>
      </c>
      <c r="Z70" s="15">
        <v>356.93</v>
      </c>
      <c r="AA70" s="72">
        <f t="shared" si="7"/>
        <v>2339.07</v>
      </c>
      <c r="AB70" s="15">
        <v>996.73</v>
      </c>
      <c r="AC70" s="15">
        <v>595.8399999999999</v>
      </c>
      <c r="AD70" s="15">
        <v>693.14</v>
      </c>
      <c r="AE70" s="72">
        <f t="shared" si="8"/>
        <v>2285.71</v>
      </c>
      <c r="AF70" s="15">
        <v>648.03</v>
      </c>
      <c r="AG70" s="15"/>
      <c r="AH70" s="15"/>
      <c r="AI70" s="72">
        <f t="shared" si="9"/>
        <v>648.03</v>
      </c>
      <c r="AJ70" s="72">
        <f aca="true" t="shared" si="17" ref="AJ70:AJ85">ROUND(W70+AA70+AE70+AI70,2)</f>
        <v>6909.68</v>
      </c>
      <c r="AK70" s="73">
        <v>0</v>
      </c>
      <c r="AL70" s="73">
        <v>0</v>
      </c>
      <c r="AM70" s="73">
        <v>0</v>
      </c>
      <c r="AN70" s="25">
        <f t="shared" si="10"/>
        <v>0</v>
      </c>
      <c r="AO70" s="73">
        <v>0</v>
      </c>
      <c r="AP70" s="73">
        <v>0</v>
      </c>
      <c r="AQ70" s="73">
        <v>0</v>
      </c>
      <c r="AR70" s="25">
        <f t="shared" si="11"/>
        <v>0</v>
      </c>
      <c r="AS70" s="73">
        <v>0</v>
      </c>
      <c r="AT70" s="73">
        <v>0</v>
      </c>
      <c r="AU70" s="73">
        <v>0</v>
      </c>
      <c r="AV70" s="25">
        <f t="shared" si="12"/>
        <v>0</v>
      </c>
      <c r="AW70" s="73">
        <v>0</v>
      </c>
      <c r="AX70" s="73"/>
      <c r="AY70" s="74"/>
      <c r="AZ70" s="75">
        <f t="shared" si="13"/>
        <v>0</v>
      </c>
      <c r="BA70" s="25">
        <f t="shared" si="14"/>
        <v>0</v>
      </c>
      <c r="BB70" s="76">
        <f t="shared" si="15"/>
        <v>243926.55</v>
      </c>
      <c r="BC70" s="89"/>
      <c r="BE70" s="91"/>
      <c r="BF70" s="91"/>
    </row>
    <row r="71" spans="1:58" ht="12.75">
      <c r="A71" s="85" t="s">
        <v>133</v>
      </c>
      <c r="B71" s="6" t="s">
        <v>134</v>
      </c>
      <c r="C71" s="71">
        <v>40927.7</v>
      </c>
      <c r="D71" s="15">
        <v>34480.85</v>
      </c>
      <c r="E71" s="15">
        <v>35106.04</v>
      </c>
      <c r="F71" s="72">
        <f aca="true" t="shared" si="18" ref="F71:F85">ROUND(C71+D71+E71,2)</f>
        <v>110514.59</v>
      </c>
      <c r="G71" s="15">
        <v>34677.65</v>
      </c>
      <c r="H71" s="15">
        <v>35494.06</v>
      </c>
      <c r="I71" s="15">
        <v>37661.35</v>
      </c>
      <c r="J71" s="72">
        <f aca="true" t="shared" si="19" ref="J71:J81">ROUND(G71+H71+I71,2)</f>
        <v>107833.06</v>
      </c>
      <c r="K71" s="15">
        <v>37775.4</v>
      </c>
      <c r="L71" s="15">
        <v>39270.01</v>
      </c>
      <c r="M71" s="15">
        <v>34155.03</v>
      </c>
      <c r="N71" s="72">
        <f aca="true" t="shared" si="20" ref="N71:N85">ROUND(K71+L71+M71,2)</f>
        <v>111200.44</v>
      </c>
      <c r="O71" s="15">
        <v>42362.51</v>
      </c>
      <c r="P71" s="15"/>
      <c r="Q71" s="88"/>
      <c r="R71" s="72">
        <f aca="true" t="shared" si="21" ref="R71:R83">ROUND(O71+P71+Q71,2)</f>
        <v>42362.51</v>
      </c>
      <c r="S71" s="72">
        <f t="shared" si="16"/>
        <v>371910.6</v>
      </c>
      <c r="T71" s="15">
        <v>320.97</v>
      </c>
      <c r="U71" s="15">
        <v>143.28</v>
      </c>
      <c r="V71" s="15">
        <v>146.23</v>
      </c>
      <c r="W71" s="72">
        <f aca="true" t="shared" si="22" ref="W71:W81">ROUND(T71+U71+V71,2)</f>
        <v>610.48</v>
      </c>
      <c r="X71" s="15">
        <v>233.19</v>
      </c>
      <c r="Y71" s="15">
        <v>142.22</v>
      </c>
      <c r="Z71" s="15">
        <v>142.14</v>
      </c>
      <c r="AA71" s="72">
        <f aca="true" t="shared" si="23" ref="AA71:AA81">ROUND(X71+Y71+Z71,2)</f>
        <v>517.55</v>
      </c>
      <c r="AB71" s="15">
        <v>410.38</v>
      </c>
      <c r="AC71" s="15">
        <v>168.16</v>
      </c>
      <c r="AD71" s="15">
        <v>384.31</v>
      </c>
      <c r="AE71" s="72">
        <f aca="true" t="shared" si="24" ref="AE71:AE83">ROUND(AB71+AC71+AD71,2)</f>
        <v>962.85</v>
      </c>
      <c r="AF71" s="15">
        <v>210.55</v>
      </c>
      <c r="AG71" s="15"/>
      <c r="AH71" s="15"/>
      <c r="AI71" s="72">
        <f aca="true" t="shared" si="25" ref="AI71:AI83">ROUND(AF71+AG71+AH71,2)</f>
        <v>210.55</v>
      </c>
      <c r="AJ71" s="72">
        <f t="shared" si="17"/>
        <v>2301.43</v>
      </c>
      <c r="AK71" s="73">
        <v>0</v>
      </c>
      <c r="AL71" s="73">
        <v>0</v>
      </c>
      <c r="AM71" s="73">
        <v>0</v>
      </c>
      <c r="AN71" s="25">
        <f aca="true" t="shared" si="26" ref="AN71:AN85">ROUND(AK71+AL71+AM71,2)</f>
        <v>0</v>
      </c>
      <c r="AO71" s="73">
        <v>0</v>
      </c>
      <c r="AP71" s="73">
        <v>0</v>
      </c>
      <c r="AQ71" s="73">
        <v>0</v>
      </c>
      <c r="AR71" s="25">
        <f aca="true" t="shared" si="27" ref="AR71:AR85">ROUND(AO71+AP71+AQ71,2)</f>
        <v>0</v>
      </c>
      <c r="AS71" s="73">
        <v>0</v>
      </c>
      <c r="AT71" s="73">
        <v>0</v>
      </c>
      <c r="AU71" s="73">
        <v>0</v>
      </c>
      <c r="AV71" s="25">
        <f aca="true" t="shared" si="28" ref="AV71:AV85">ROUND(AS71+AT71+AU71,2)</f>
        <v>0</v>
      </c>
      <c r="AW71" s="73">
        <v>0</v>
      </c>
      <c r="AX71" s="73"/>
      <c r="AY71" s="74"/>
      <c r="AZ71" s="75">
        <f aca="true" t="shared" si="29" ref="AZ71:AZ85">ROUND(AW71+AX71+AY71,2)</f>
        <v>0</v>
      </c>
      <c r="BA71" s="25">
        <f aca="true" t="shared" si="30" ref="BA71:BA85">ROUND(AN71+AR71+AV71+AZ71,2)</f>
        <v>0</v>
      </c>
      <c r="BB71" s="76">
        <f aca="true" t="shared" si="31" ref="BB71:BB85">ROUND(S71+AJ71+BA71,2)</f>
        <v>374212.03</v>
      </c>
      <c r="BC71" s="77"/>
      <c r="BE71" s="17"/>
      <c r="BF71" s="17"/>
    </row>
    <row r="72" spans="1:58" s="90" customFormat="1" ht="24">
      <c r="A72" s="85" t="s">
        <v>135</v>
      </c>
      <c r="B72" s="6" t="s">
        <v>136</v>
      </c>
      <c r="C72" s="71">
        <v>55227.15</v>
      </c>
      <c r="D72" s="15">
        <v>48512.63</v>
      </c>
      <c r="E72" s="15">
        <v>50439.03</v>
      </c>
      <c r="F72" s="72">
        <f t="shared" si="18"/>
        <v>154178.81</v>
      </c>
      <c r="G72" s="15">
        <v>47781.09</v>
      </c>
      <c r="H72" s="15">
        <v>44113.7</v>
      </c>
      <c r="I72" s="15">
        <v>45327.09</v>
      </c>
      <c r="J72" s="72">
        <f t="shared" si="19"/>
        <v>137221.88</v>
      </c>
      <c r="K72" s="15">
        <v>46585.96</v>
      </c>
      <c r="L72" s="15">
        <v>43646.56</v>
      </c>
      <c r="M72" s="15">
        <v>44608.05</v>
      </c>
      <c r="N72" s="72">
        <f t="shared" si="20"/>
        <v>134840.57</v>
      </c>
      <c r="O72" s="15">
        <v>57485.9</v>
      </c>
      <c r="P72" s="15"/>
      <c r="Q72" s="88"/>
      <c r="R72" s="72">
        <f t="shared" si="21"/>
        <v>57485.9</v>
      </c>
      <c r="S72" s="72">
        <f t="shared" si="16"/>
        <v>483727.16</v>
      </c>
      <c r="T72" s="15">
        <v>441.18</v>
      </c>
      <c r="U72" s="15">
        <v>503.43</v>
      </c>
      <c r="V72" s="15">
        <v>372.5</v>
      </c>
      <c r="W72" s="72">
        <f t="shared" si="22"/>
        <v>1317.11</v>
      </c>
      <c r="X72" s="15">
        <v>514.19</v>
      </c>
      <c r="Y72" s="15">
        <v>435.39000000000004</v>
      </c>
      <c r="Z72" s="15">
        <v>292.2</v>
      </c>
      <c r="AA72" s="72">
        <f t="shared" si="23"/>
        <v>1241.78</v>
      </c>
      <c r="AB72" s="15">
        <v>695.42</v>
      </c>
      <c r="AC72" s="15">
        <v>580</v>
      </c>
      <c r="AD72" s="15">
        <v>861.4499999999999</v>
      </c>
      <c r="AE72" s="72">
        <f t="shared" si="24"/>
        <v>2136.87</v>
      </c>
      <c r="AF72" s="15">
        <v>905.79</v>
      </c>
      <c r="AG72" s="15"/>
      <c r="AH72" s="15"/>
      <c r="AI72" s="72">
        <f t="shared" si="25"/>
        <v>905.79</v>
      </c>
      <c r="AJ72" s="72">
        <f t="shared" si="17"/>
        <v>5601.55</v>
      </c>
      <c r="AK72" s="73">
        <v>0</v>
      </c>
      <c r="AL72" s="73">
        <v>0</v>
      </c>
      <c r="AM72" s="73">
        <v>0</v>
      </c>
      <c r="AN72" s="25">
        <f t="shared" si="26"/>
        <v>0</v>
      </c>
      <c r="AO72" s="73">
        <v>0</v>
      </c>
      <c r="AP72" s="73">
        <v>0</v>
      </c>
      <c r="AQ72" s="73">
        <v>0</v>
      </c>
      <c r="AR72" s="25">
        <f t="shared" si="27"/>
        <v>0</v>
      </c>
      <c r="AS72" s="73">
        <v>0</v>
      </c>
      <c r="AT72" s="73">
        <v>0</v>
      </c>
      <c r="AU72" s="73">
        <v>0</v>
      </c>
      <c r="AV72" s="25">
        <f t="shared" si="28"/>
        <v>0</v>
      </c>
      <c r="AW72" s="73">
        <v>0</v>
      </c>
      <c r="AX72" s="73"/>
      <c r="AY72" s="74"/>
      <c r="AZ72" s="75">
        <f t="shared" si="29"/>
        <v>0</v>
      </c>
      <c r="BA72" s="25">
        <f t="shared" si="30"/>
        <v>0</v>
      </c>
      <c r="BB72" s="76">
        <f t="shared" si="31"/>
        <v>489328.71</v>
      </c>
      <c r="BC72" s="89"/>
      <c r="BE72" s="91"/>
      <c r="BF72" s="91"/>
    </row>
    <row r="73" spans="1:58" s="90" customFormat="1" ht="12.75">
      <c r="A73" s="85" t="s">
        <v>137</v>
      </c>
      <c r="B73" s="7" t="s">
        <v>138</v>
      </c>
      <c r="C73" s="71">
        <v>5756.6</v>
      </c>
      <c r="D73" s="15">
        <v>7078.27</v>
      </c>
      <c r="E73" s="15">
        <v>4264.99</v>
      </c>
      <c r="F73" s="72">
        <f t="shared" si="18"/>
        <v>17099.86</v>
      </c>
      <c r="G73" s="15">
        <v>4347.37</v>
      </c>
      <c r="H73" s="15">
        <v>4911.41</v>
      </c>
      <c r="I73" s="15">
        <v>4054.85</v>
      </c>
      <c r="J73" s="72">
        <f t="shared" si="19"/>
        <v>13313.63</v>
      </c>
      <c r="K73" s="15">
        <v>4285.64</v>
      </c>
      <c r="L73" s="15">
        <v>4431.38</v>
      </c>
      <c r="M73" s="15">
        <v>2567.35</v>
      </c>
      <c r="N73" s="72">
        <f t="shared" si="20"/>
        <v>11284.37</v>
      </c>
      <c r="O73" s="15">
        <v>5343.47</v>
      </c>
      <c r="P73" s="15"/>
      <c r="Q73" s="88"/>
      <c r="R73" s="72">
        <f t="shared" si="21"/>
        <v>5343.47</v>
      </c>
      <c r="S73" s="72">
        <f t="shared" si="16"/>
        <v>47041.33</v>
      </c>
      <c r="T73" s="15">
        <v>278.38</v>
      </c>
      <c r="U73" s="15">
        <v>195.49</v>
      </c>
      <c r="V73" s="15">
        <v>242.19</v>
      </c>
      <c r="W73" s="72">
        <f t="shared" si="22"/>
        <v>716.06</v>
      </c>
      <c r="X73" s="15">
        <v>350.95</v>
      </c>
      <c r="Y73" s="15">
        <v>263.02</v>
      </c>
      <c r="Z73" s="15">
        <v>138.8</v>
      </c>
      <c r="AA73" s="72">
        <f t="shared" si="23"/>
        <v>752.77</v>
      </c>
      <c r="AB73" s="15">
        <v>383.53</v>
      </c>
      <c r="AC73" s="15">
        <v>221.69</v>
      </c>
      <c r="AD73" s="15">
        <v>128.83</v>
      </c>
      <c r="AE73" s="72">
        <f t="shared" si="24"/>
        <v>734.05</v>
      </c>
      <c r="AF73" s="15">
        <v>353.65</v>
      </c>
      <c r="AG73" s="15"/>
      <c r="AH73" s="15"/>
      <c r="AI73" s="72">
        <f t="shared" si="25"/>
        <v>353.65</v>
      </c>
      <c r="AJ73" s="72">
        <f t="shared" si="17"/>
        <v>2556.53</v>
      </c>
      <c r="AK73" s="73">
        <v>0</v>
      </c>
      <c r="AL73" s="73">
        <v>0</v>
      </c>
      <c r="AM73" s="73">
        <v>0</v>
      </c>
      <c r="AN73" s="25">
        <f t="shared" si="26"/>
        <v>0</v>
      </c>
      <c r="AO73" s="73">
        <v>0</v>
      </c>
      <c r="AP73" s="73">
        <v>0</v>
      </c>
      <c r="AQ73" s="73">
        <v>0</v>
      </c>
      <c r="AR73" s="25">
        <f t="shared" si="27"/>
        <v>0</v>
      </c>
      <c r="AS73" s="73">
        <v>0</v>
      </c>
      <c r="AT73" s="73">
        <v>0</v>
      </c>
      <c r="AU73" s="73">
        <v>0</v>
      </c>
      <c r="AV73" s="25">
        <f t="shared" si="28"/>
        <v>0</v>
      </c>
      <c r="AW73" s="73">
        <v>0</v>
      </c>
      <c r="AX73" s="73"/>
      <c r="AY73" s="74"/>
      <c r="AZ73" s="75">
        <f t="shared" si="29"/>
        <v>0</v>
      </c>
      <c r="BA73" s="25">
        <f t="shared" si="30"/>
        <v>0</v>
      </c>
      <c r="BB73" s="76">
        <f t="shared" si="31"/>
        <v>49597.86</v>
      </c>
      <c r="BC73" s="89"/>
      <c r="BE73" s="91"/>
      <c r="BF73" s="91"/>
    </row>
    <row r="74" spans="1:58" s="90" customFormat="1" ht="12.75">
      <c r="A74" s="85" t="s">
        <v>139</v>
      </c>
      <c r="B74" s="7" t="s">
        <v>140</v>
      </c>
      <c r="C74" s="71">
        <v>22137.04</v>
      </c>
      <c r="D74" s="15">
        <v>18328.19</v>
      </c>
      <c r="E74" s="15">
        <v>27975.27</v>
      </c>
      <c r="F74" s="72">
        <f t="shared" si="18"/>
        <v>68440.5</v>
      </c>
      <c r="G74" s="15">
        <v>22633.33</v>
      </c>
      <c r="H74" s="15">
        <v>24695.71</v>
      </c>
      <c r="I74" s="15">
        <v>21849.91</v>
      </c>
      <c r="J74" s="72">
        <f t="shared" si="19"/>
        <v>69178.95</v>
      </c>
      <c r="K74" s="15">
        <v>25977.11</v>
      </c>
      <c r="L74" s="15">
        <v>19354.14</v>
      </c>
      <c r="M74" s="15">
        <v>26701.18</v>
      </c>
      <c r="N74" s="72">
        <f t="shared" si="20"/>
        <v>72032.43</v>
      </c>
      <c r="O74" s="15">
        <v>32900.57</v>
      </c>
      <c r="P74" s="15"/>
      <c r="Q74" s="88"/>
      <c r="R74" s="72">
        <f t="shared" si="21"/>
        <v>32900.57</v>
      </c>
      <c r="S74" s="72">
        <f t="shared" si="16"/>
        <v>242552.45</v>
      </c>
      <c r="T74" s="15">
        <v>1232.82</v>
      </c>
      <c r="U74" s="15">
        <v>975.61</v>
      </c>
      <c r="V74" s="15">
        <v>1354.85</v>
      </c>
      <c r="W74" s="72">
        <f t="shared" si="22"/>
        <v>3563.28</v>
      </c>
      <c r="X74" s="15">
        <v>1658.1</v>
      </c>
      <c r="Y74" s="15">
        <v>1604.93</v>
      </c>
      <c r="Z74" s="15">
        <v>576.74</v>
      </c>
      <c r="AA74" s="72">
        <f t="shared" si="23"/>
        <v>3839.77</v>
      </c>
      <c r="AB74" s="15">
        <v>1940.91</v>
      </c>
      <c r="AC74" s="15">
        <v>674.06</v>
      </c>
      <c r="AD74" s="15">
        <v>1403.5900000000001</v>
      </c>
      <c r="AE74" s="72">
        <f t="shared" si="24"/>
        <v>4018.56</v>
      </c>
      <c r="AF74" s="15">
        <v>1528.8300000000002</v>
      </c>
      <c r="AG74" s="15"/>
      <c r="AH74" s="15"/>
      <c r="AI74" s="72">
        <f t="shared" si="25"/>
        <v>1528.83</v>
      </c>
      <c r="AJ74" s="72">
        <f t="shared" si="17"/>
        <v>12950.44</v>
      </c>
      <c r="AK74" s="73">
        <v>0</v>
      </c>
      <c r="AL74" s="73">
        <v>0</v>
      </c>
      <c r="AM74" s="73">
        <v>0</v>
      </c>
      <c r="AN74" s="25">
        <f t="shared" si="26"/>
        <v>0</v>
      </c>
      <c r="AO74" s="73">
        <v>0</v>
      </c>
      <c r="AP74" s="73">
        <v>0</v>
      </c>
      <c r="AQ74" s="73">
        <v>0</v>
      </c>
      <c r="AR74" s="25">
        <f t="shared" si="27"/>
        <v>0</v>
      </c>
      <c r="AS74" s="73">
        <v>0</v>
      </c>
      <c r="AT74" s="73">
        <v>0</v>
      </c>
      <c r="AU74" s="73">
        <v>0</v>
      </c>
      <c r="AV74" s="25">
        <f t="shared" si="28"/>
        <v>0</v>
      </c>
      <c r="AW74" s="73">
        <v>0</v>
      </c>
      <c r="AX74" s="73"/>
      <c r="AY74" s="74"/>
      <c r="AZ74" s="75">
        <f t="shared" si="29"/>
        <v>0</v>
      </c>
      <c r="BA74" s="25">
        <f t="shared" si="30"/>
        <v>0</v>
      </c>
      <c r="BB74" s="76">
        <f t="shared" si="31"/>
        <v>255502.89</v>
      </c>
      <c r="BC74" s="89"/>
      <c r="BE74" s="91"/>
      <c r="BF74" s="91"/>
    </row>
    <row r="75" spans="1:58" s="90" customFormat="1" ht="12.75">
      <c r="A75" s="85" t="s">
        <v>141</v>
      </c>
      <c r="B75" s="7" t="s">
        <v>142</v>
      </c>
      <c r="C75" s="71">
        <v>20863.65</v>
      </c>
      <c r="D75" s="15">
        <v>18663.07</v>
      </c>
      <c r="E75" s="15">
        <v>25639.96</v>
      </c>
      <c r="F75" s="72">
        <f t="shared" si="18"/>
        <v>65166.68</v>
      </c>
      <c r="G75" s="15">
        <v>17026.17</v>
      </c>
      <c r="H75" s="15">
        <v>18612.41</v>
      </c>
      <c r="I75" s="15">
        <v>18761.1</v>
      </c>
      <c r="J75" s="72">
        <f t="shared" si="19"/>
        <v>54399.68</v>
      </c>
      <c r="K75" s="15">
        <v>17736.02</v>
      </c>
      <c r="L75" s="15">
        <v>19014.74</v>
      </c>
      <c r="M75" s="15">
        <v>23016.18</v>
      </c>
      <c r="N75" s="72">
        <f t="shared" si="20"/>
        <v>59766.94</v>
      </c>
      <c r="O75" s="15">
        <v>30926.49</v>
      </c>
      <c r="P75" s="15"/>
      <c r="Q75" s="88"/>
      <c r="R75" s="72">
        <f t="shared" si="21"/>
        <v>30926.49</v>
      </c>
      <c r="S75" s="72">
        <f t="shared" si="16"/>
        <v>210259.79</v>
      </c>
      <c r="T75" s="15">
        <v>939.28</v>
      </c>
      <c r="U75" s="15">
        <v>1136.65</v>
      </c>
      <c r="V75" s="15">
        <v>701.65</v>
      </c>
      <c r="W75" s="72">
        <f t="shared" si="22"/>
        <v>2777.58</v>
      </c>
      <c r="X75" s="15">
        <v>1214.3</v>
      </c>
      <c r="Y75" s="15">
        <v>867.59</v>
      </c>
      <c r="Z75" s="15">
        <v>715.04</v>
      </c>
      <c r="AA75" s="72">
        <f t="shared" si="23"/>
        <v>2796.93</v>
      </c>
      <c r="AB75" s="15">
        <v>1534.56</v>
      </c>
      <c r="AC75" s="15">
        <v>1074.69</v>
      </c>
      <c r="AD75" s="15">
        <v>1226.23</v>
      </c>
      <c r="AE75" s="72">
        <f t="shared" si="24"/>
        <v>3835.48</v>
      </c>
      <c r="AF75" s="15">
        <v>960.66</v>
      </c>
      <c r="AG75" s="15"/>
      <c r="AH75" s="15"/>
      <c r="AI75" s="72">
        <f t="shared" si="25"/>
        <v>960.66</v>
      </c>
      <c r="AJ75" s="72">
        <f t="shared" si="17"/>
        <v>10370.65</v>
      </c>
      <c r="AK75" s="73">
        <v>0</v>
      </c>
      <c r="AL75" s="73">
        <v>0</v>
      </c>
      <c r="AM75" s="73">
        <v>0</v>
      </c>
      <c r="AN75" s="25">
        <f t="shared" si="26"/>
        <v>0</v>
      </c>
      <c r="AO75" s="73">
        <v>0</v>
      </c>
      <c r="AP75" s="73">
        <v>0</v>
      </c>
      <c r="AQ75" s="73">
        <v>0</v>
      </c>
      <c r="AR75" s="25">
        <f t="shared" si="27"/>
        <v>0</v>
      </c>
      <c r="AS75" s="73">
        <v>0</v>
      </c>
      <c r="AT75" s="73">
        <v>0</v>
      </c>
      <c r="AU75" s="73">
        <v>0</v>
      </c>
      <c r="AV75" s="25">
        <f t="shared" si="28"/>
        <v>0</v>
      </c>
      <c r="AW75" s="73">
        <v>0</v>
      </c>
      <c r="AX75" s="73"/>
      <c r="AY75" s="74"/>
      <c r="AZ75" s="75">
        <f t="shared" si="29"/>
        <v>0</v>
      </c>
      <c r="BA75" s="25">
        <f t="shared" si="30"/>
        <v>0</v>
      </c>
      <c r="BB75" s="76">
        <f t="shared" si="31"/>
        <v>220630.44</v>
      </c>
      <c r="BC75" s="89"/>
      <c r="BE75" s="91"/>
      <c r="BF75" s="91"/>
    </row>
    <row r="76" spans="1:58" s="90" customFormat="1" ht="12.75">
      <c r="A76" s="85" t="s">
        <v>143</v>
      </c>
      <c r="B76" s="7" t="s">
        <v>144</v>
      </c>
      <c r="C76" s="71">
        <v>36248.12</v>
      </c>
      <c r="D76" s="15">
        <v>32097.51</v>
      </c>
      <c r="E76" s="15">
        <v>39476.69</v>
      </c>
      <c r="F76" s="72">
        <f t="shared" si="18"/>
        <v>107822.32</v>
      </c>
      <c r="G76" s="15">
        <v>29756.21</v>
      </c>
      <c r="H76" s="15">
        <v>31841.38</v>
      </c>
      <c r="I76" s="15">
        <v>32943.08</v>
      </c>
      <c r="J76" s="72">
        <f t="shared" si="19"/>
        <v>94540.67</v>
      </c>
      <c r="K76" s="15">
        <v>33779.54</v>
      </c>
      <c r="L76" s="15">
        <v>34423.33</v>
      </c>
      <c r="M76" s="15">
        <v>34386.88</v>
      </c>
      <c r="N76" s="72">
        <f t="shared" si="20"/>
        <v>102589.75</v>
      </c>
      <c r="O76" s="15">
        <v>36134.02</v>
      </c>
      <c r="P76" s="15"/>
      <c r="Q76" s="88"/>
      <c r="R76" s="72">
        <f t="shared" si="21"/>
        <v>36134.02</v>
      </c>
      <c r="S76" s="72">
        <f t="shared" si="16"/>
        <v>341086.76</v>
      </c>
      <c r="T76" s="15">
        <v>2093.9300000000003</v>
      </c>
      <c r="U76" s="15">
        <v>1764.31</v>
      </c>
      <c r="V76" s="15">
        <v>1945.6</v>
      </c>
      <c r="W76" s="72">
        <f t="shared" si="22"/>
        <v>5803.84</v>
      </c>
      <c r="X76" s="15">
        <v>2211.09</v>
      </c>
      <c r="Y76" s="15">
        <v>2448.26</v>
      </c>
      <c r="Z76" s="15">
        <v>1274.54</v>
      </c>
      <c r="AA76" s="72">
        <f t="shared" si="23"/>
        <v>5933.89</v>
      </c>
      <c r="AB76" s="15">
        <v>3320.26</v>
      </c>
      <c r="AC76" s="15">
        <v>2147.93</v>
      </c>
      <c r="AD76" s="15">
        <v>2040.67</v>
      </c>
      <c r="AE76" s="72">
        <f t="shared" si="24"/>
        <v>7508.86</v>
      </c>
      <c r="AF76" s="15">
        <v>1861.18</v>
      </c>
      <c r="AG76" s="15"/>
      <c r="AH76" s="15"/>
      <c r="AI76" s="72">
        <f t="shared" si="25"/>
        <v>1861.18</v>
      </c>
      <c r="AJ76" s="72">
        <f t="shared" si="17"/>
        <v>21107.77</v>
      </c>
      <c r="AK76" s="73">
        <v>0</v>
      </c>
      <c r="AL76" s="73">
        <v>0</v>
      </c>
      <c r="AM76" s="73">
        <v>0</v>
      </c>
      <c r="AN76" s="25">
        <f t="shared" si="26"/>
        <v>0</v>
      </c>
      <c r="AO76" s="73">
        <v>0</v>
      </c>
      <c r="AP76" s="73">
        <v>0</v>
      </c>
      <c r="AQ76" s="73">
        <v>0</v>
      </c>
      <c r="AR76" s="25">
        <f t="shared" si="27"/>
        <v>0</v>
      </c>
      <c r="AS76" s="73">
        <v>0</v>
      </c>
      <c r="AT76" s="73">
        <v>0</v>
      </c>
      <c r="AU76" s="73">
        <v>0</v>
      </c>
      <c r="AV76" s="25">
        <f t="shared" si="28"/>
        <v>0</v>
      </c>
      <c r="AW76" s="73">
        <v>0</v>
      </c>
      <c r="AX76" s="73"/>
      <c r="AY76" s="74"/>
      <c r="AZ76" s="75">
        <f t="shared" si="29"/>
        <v>0</v>
      </c>
      <c r="BA76" s="25">
        <f t="shared" si="30"/>
        <v>0</v>
      </c>
      <c r="BB76" s="76">
        <f t="shared" si="31"/>
        <v>362194.53</v>
      </c>
      <c r="BC76" s="89"/>
      <c r="BE76" s="91"/>
      <c r="BF76" s="91"/>
    </row>
    <row r="77" spans="1:58" s="90" customFormat="1" ht="12.75">
      <c r="A77" s="85" t="s">
        <v>145</v>
      </c>
      <c r="B77" s="7" t="s">
        <v>146</v>
      </c>
      <c r="C77" s="71">
        <v>152146.81</v>
      </c>
      <c r="D77" s="15">
        <v>155974.3</v>
      </c>
      <c r="E77" s="15">
        <v>165693.76</v>
      </c>
      <c r="F77" s="72">
        <f t="shared" si="18"/>
        <v>473814.87</v>
      </c>
      <c r="G77" s="15">
        <v>146592.26</v>
      </c>
      <c r="H77" s="15">
        <v>162143.34</v>
      </c>
      <c r="I77" s="15">
        <v>155502.15</v>
      </c>
      <c r="J77" s="72">
        <f t="shared" si="19"/>
        <v>464237.75</v>
      </c>
      <c r="K77" s="15">
        <v>177450.95</v>
      </c>
      <c r="L77" s="15">
        <v>162812.92</v>
      </c>
      <c r="M77" s="15">
        <v>179103.83</v>
      </c>
      <c r="N77" s="72">
        <f t="shared" si="20"/>
        <v>519367.7</v>
      </c>
      <c r="O77" s="15">
        <v>200978.74</v>
      </c>
      <c r="P77" s="15"/>
      <c r="Q77" s="88"/>
      <c r="R77" s="72">
        <f t="shared" si="21"/>
        <v>200978.74</v>
      </c>
      <c r="S77" s="72">
        <f t="shared" si="16"/>
        <v>1658399.06</v>
      </c>
      <c r="T77" s="15">
        <v>6853.55</v>
      </c>
      <c r="U77" s="15">
        <v>6336.430000000001</v>
      </c>
      <c r="V77" s="15">
        <v>5199.17</v>
      </c>
      <c r="W77" s="72">
        <f t="shared" si="22"/>
        <v>18389.15</v>
      </c>
      <c r="X77" s="15">
        <v>8594.99</v>
      </c>
      <c r="Y77" s="15">
        <v>7304.58</v>
      </c>
      <c r="Z77" s="15">
        <v>4479.47</v>
      </c>
      <c r="AA77" s="72">
        <f t="shared" si="23"/>
        <v>20379.04</v>
      </c>
      <c r="AB77" s="15">
        <v>11734.49</v>
      </c>
      <c r="AC77" s="15">
        <v>9073.01</v>
      </c>
      <c r="AD77" s="15">
        <v>9547.07</v>
      </c>
      <c r="AE77" s="72">
        <f t="shared" si="24"/>
        <v>30354.57</v>
      </c>
      <c r="AF77" s="15">
        <v>9853.4</v>
      </c>
      <c r="AG77" s="15"/>
      <c r="AH77" s="15"/>
      <c r="AI77" s="72">
        <f t="shared" si="25"/>
        <v>9853.4</v>
      </c>
      <c r="AJ77" s="72">
        <f t="shared" si="17"/>
        <v>78976.16</v>
      </c>
      <c r="AK77" s="73">
        <v>0</v>
      </c>
      <c r="AL77" s="73">
        <v>350.12</v>
      </c>
      <c r="AM77" s="73">
        <v>350.12</v>
      </c>
      <c r="AN77" s="25">
        <f t="shared" si="26"/>
        <v>700.24</v>
      </c>
      <c r="AO77" s="73">
        <v>326.78</v>
      </c>
      <c r="AP77" s="73">
        <v>326.78</v>
      </c>
      <c r="AQ77" s="73">
        <v>571.86</v>
      </c>
      <c r="AR77" s="25">
        <f t="shared" si="27"/>
        <v>1225.42</v>
      </c>
      <c r="AS77" s="73">
        <v>653.56</v>
      </c>
      <c r="AT77" s="73">
        <v>326.78</v>
      </c>
      <c r="AU77" s="73">
        <v>653.56</v>
      </c>
      <c r="AV77" s="25">
        <f t="shared" si="28"/>
        <v>1633.9</v>
      </c>
      <c r="AW77" s="73">
        <v>653.56</v>
      </c>
      <c r="AX77" s="73"/>
      <c r="AY77" s="74"/>
      <c r="AZ77" s="75">
        <f t="shared" si="29"/>
        <v>653.56</v>
      </c>
      <c r="BA77" s="25">
        <f t="shared" si="30"/>
        <v>4213.12</v>
      </c>
      <c r="BB77" s="76">
        <f t="shared" si="31"/>
        <v>1741588.34</v>
      </c>
      <c r="BC77" s="89"/>
      <c r="BE77" s="91"/>
      <c r="BF77" s="91"/>
    </row>
    <row r="78" spans="1:58" s="90" customFormat="1" ht="12.75">
      <c r="A78" s="85" t="s">
        <v>147</v>
      </c>
      <c r="B78" s="7" t="s">
        <v>148</v>
      </c>
      <c r="C78" s="71">
        <v>19483.57</v>
      </c>
      <c r="D78" s="15">
        <v>19080.82</v>
      </c>
      <c r="E78" s="15">
        <v>21048.62</v>
      </c>
      <c r="F78" s="72">
        <f t="shared" si="18"/>
        <v>59613.01</v>
      </c>
      <c r="G78" s="15">
        <v>15194.52</v>
      </c>
      <c r="H78" s="15">
        <v>21416.88</v>
      </c>
      <c r="I78" s="15">
        <v>17635.51</v>
      </c>
      <c r="J78" s="72">
        <f t="shared" si="19"/>
        <v>54246.91</v>
      </c>
      <c r="K78" s="15">
        <v>20002.36</v>
      </c>
      <c r="L78" s="15">
        <v>20717.83</v>
      </c>
      <c r="M78" s="15">
        <v>19329.3</v>
      </c>
      <c r="N78" s="72">
        <f t="shared" si="20"/>
        <v>60049.49</v>
      </c>
      <c r="O78" s="15">
        <v>19986.95</v>
      </c>
      <c r="P78" s="15"/>
      <c r="Q78" s="88"/>
      <c r="R78" s="72">
        <f t="shared" si="21"/>
        <v>19986.95</v>
      </c>
      <c r="S78" s="72">
        <f t="shared" si="16"/>
        <v>193896.36</v>
      </c>
      <c r="T78" s="15">
        <v>1546.72</v>
      </c>
      <c r="U78" s="15">
        <v>1520.35</v>
      </c>
      <c r="V78" s="15">
        <v>1365.15</v>
      </c>
      <c r="W78" s="72">
        <f t="shared" si="22"/>
        <v>4432.22</v>
      </c>
      <c r="X78" s="15">
        <v>1763.5</v>
      </c>
      <c r="Y78" s="15">
        <v>1881.21</v>
      </c>
      <c r="Z78" s="15">
        <v>948.22</v>
      </c>
      <c r="AA78" s="72">
        <f t="shared" si="23"/>
        <v>4592.93</v>
      </c>
      <c r="AB78" s="15">
        <v>2217.94</v>
      </c>
      <c r="AC78" s="15">
        <v>2085.09</v>
      </c>
      <c r="AD78" s="15">
        <v>2032.94</v>
      </c>
      <c r="AE78" s="72">
        <f t="shared" si="24"/>
        <v>6335.97</v>
      </c>
      <c r="AF78" s="15">
        <v>1738.38</v>
      </c>
      <c r="AG78" s="15"/>
      <c r="AH78" s="15"/>
      <c r="AI78" s="72">
        <f t="shared" si="25"/>
        <v>1738.38</v>
      </c>
      <c r="AJ78" s="72">
        <f t="shared" si="17"/>
        <v>17099.5</v>
      </c>
      <c r="AK78" s="73">
        <v>0</v>
      </c>
      <c r="AL78" s="73">
        <v>0</v>
      </c>
      <c r="AM78" s="73">
        <v>0</v>
      </c>
      <c r="AN78" s="25">
        <f t="shared" si="26"/>
        <v>0</v>
      </c>
      <c r="AO78" s="73">
        <v>0</v>
      </c>
      <c r="AP78" s="73">
        <v>0</v>
      </c>
      <c r="AQ78" s="73">
        <v>0</v>
      </c>
      <c r="AR78" s="25">
        <f t="shared" si="27"/>
        <v>0</v>
      </c>
      <c r="AS78" s="73">
        <v>0</v>
      </c>
      <c r="AT78" s="73">
        <v>0</v>
      </c>
      <c r="AU78" s="73">
        <v>0</v>
      </c>
      <c r="AV78" s="25">
        <f t="shared" si="28"/>
        <v>0</v>
      </c>
      <c r="AW78" s="73">
        <v>0</v>
      </c>
      <c r="AX78" s="73"/>
      <c r="AY78" s="74"/>
      <c r="AZ78" s="75">
        <f t="shared" si="29"/>
        <v>0</v>
      </c>
      <c r="BA78" s="25">
        <f t="shared" si="30"/>
        <v>0</v>
      </c>
      <c r="BB78" s="76">
        <f t="shared" si="31"/>
        <v>210995.86</v>
      </c>
      <c r="BC78" s="89"/>
      <c r="BE78" s="91"/>
      <c r="BF78" s="91"/>
    </row>
    <row r="79" spans="1:58" s="144" customFormat="1" ht="13.5">
      <c r="A79" s="133" t="s">
        <v>149</v>
      </c>
      <c r="B79" s="134" t="s">
        <v>150</v>
      </c>
      <c r="C79" s="135">
        <v>0</v>
      </c>
      <c r="D79" s="136">
        <v>0</v>
      </c>
      <c r="E79" s="136">
        <v>0</v>
      </c>
      <c r="F79" s="137">
        <f t="shared" si="18"/>
        <v>0</v>
      </c>
      <c r="G79" s="136">
        <v>0</v>
      </c>
      <c r="H79" s="136">
        <v>0</v>
      </c>
      <c r="I79" s="136">
        <v>0</v>
      </c>
      <c r="J79" s="137">
        <f t="shared" si="19"/>
        <v>0</v>
      </c>
      <c r="K79" s="136">
        <v>0</v>
      </c>
      <c r="L79" s="136">
        <v>0</v>
      </c>
      <c r="M79" s="136">
        <v>0</v>
      </c>
      <c r="N79" s="137">
        <f t="shared" si="20"/>
        <v>0</v>
      </c>
      <c r="O79" s="136">
        <v>0</v>
      </c>
      <c r="P79" s="136"/>
      <c r="Q79" s="138"/>
      <c r="R79" s="137">
        <f t="shared" si="21"/>
        <v>0</v>
      </c>
      <c r="S79" s="137">
        <f t="shared" si="16"/>
        <v>0</v>
      </c>
      <c r="T79" s="136">
        <v>0</v>
      </c>
      <c r="U79" s="136">
        <v>0</v>
      </c>
      <c r="V79" s="136">
        <v>0</v>
      </c>
      <c r="W79" s="137">
        <f t="shared" si="22"/>
        <v>0</v>
      </c>
      <c r="X79" s="136">
        <v>0</v>
      </c>
      <c r="Y79" s="136">
        <v>0</v>
      </c>
      <c r="Z79" s="136">
        <v>0</v>
      </c>
      <c r="AA79" s="137">
        <f t="shared" si="23"/>
        <v>0</v>
      </c>
      <c r="AB79" s="136">
        <v>0</v>
      </c>
      <c r="AC79" s="136">
        <v>0</v>
      </c>
      <c r="AD79" s="136">
        <v>0</v>
      </c>
      <c r="AE79" s="137">
        <f t="shared" si="24"/>
        <v>0</v>
      </c>
      <c r="AF79" s="136">
        <v>0</v>
      </c>
      <c r="AG79" s="136"/>
      <c r="AH79" s="136"/>
      <c r="AI79" s="137">
        <f t="shared" si="25"/>
        <v>0</v>
      </c>
      <c r="AJ79" s="137">
        <f t="shared" si="17"/>
        <v>0</v>
      </c>
      <c r="AK79" s="139">
        <v>0</v>
      </c>
      <c r="AL79" s="139">
        <v>0</v>
      </c>
      <c r="AM79" s="139">
        <v>0</v>
      </c>
      <c r="AN79" s="137">
        <f t="shared" si="26"/>
        <v>0</v>
      </c>
      <c r="AO79" s="139">
        <v>0</v>
      </c>
      <c r="AP79" s="139">
        <v>0</v>
      </c>
      <c r="AQ79" s="139">
        <v>0</v>
      </c>
      <c r="AR79" s="137">
        <f t="shared" si="27"/>
        <v>0</v>
      </c>
      <c r="AS79" s="139">
        <v>0</v>
      </c>
      <c r="AT79" s="139">
        <v>0</v>
      </c>
      <c r="AU79" s="139">
        <v>0</v>
      </c>
      <c r="AV79" s="137">
        <f t="shared" si="28"/>
        <v>0</v>
      </c>
      <c r="AW79" s="139">
        <v>0</v>
      </c>
      <c r="AX79" s="139"/>
      <c r="AY79" s="140"/>
      <c r="AZ79" s="141">
        <f t="shared" si="29"/>
        <v>0</v>
      </c>
      <c r="BA79" s="137">
        <f t="shared" si="30"/>
        <v>0</v>
      </c>
      <c r="BB79" s="142">
        <f t="shared" si="31"/>
        <v>0</v>
      </c>
      <c r="BC79" s="143"/>
      <c r="BE79" s="145"/>
      <c r="BF79" s="145"/>
    </row>
    <row r="80" spans="1:58" s="90" customFormat="1" ht="12.75">
      <c r="A80" s="85" t="s">
        <v>151</v>
      </c>
      <c r="B80" s="7" t="s">
        <v>152</v>
      </c>
      <c r="C80" s="71">
        <v>38751.51</v>
      </c>
      <c r="D80" s="15">
        <v>38112.13</v>
      </c>
      <c r="E80" s="15">
        <v>38420.71</v>
      </c>
      <c r="F80" s="72">
        <f t="shared" si="18"/>
        <v>115284.35</v>
      </c>
      <c r="G80" s="15">
        <v>32712.5</v>
      </c>
      <c r="H80" s="15">
        <v>36941.26</v>
      </c>
      <c r="I80" s="15">
        <v>35621.54</v>
      </c>
      <c r="J80" s="72">
        <f t="shared" si="19"/>
        <v>105275.3</v>
      </c>
      <c r="K80" s="15">
        <v>41114.66</v>
      </c>
      <c r="L80" s="15">
        <v>40910.1</v>
      </c>
      <c r="M80" s="15">
        <v>39361.17</v>
      </c>
      <c r="N80" s="72">
        <f t="shared" si="20"/>
        <v>121385.93</v>
      </c>
      <c r="O80" s="15">
        <v>49251.59</v>
      </c>
      <c r="P80" s="15"/>
      <c r="Q80" s="88"/>
      <c r="R80" s="72">
        <f t="shared" si="21"/>
        <v>49251.59</v>
      </c>
      <c r="S80" s="72">
        <f t="shared" si="16"/>
        <v>391197.17</v>
      </c>
      <c r="T80" s="15">
        <v>747.4599999999999</v>
      </c>
      <c r="U80" s="15">
        <v>945.1999999999999</v>
      </c>
      <c r="V80" s="15">
        <v>902.72</v>
      </c>
      <c r="W80" s="72">
        <f t="shared" si="22"/>
        <v>2595.38</v>
      </c>
      <c r="X80" s="15">
        <v>1181.72</v>
      </c>
      <c r="Y80" s="15">
        <v>911.26</v>
      </c>
      <c r="Z80" s="15">
        <v>763.36</v>
      </c>
      <c r="AA80" s="72">
        <f t="shared" si="23"/>
        <v>2856.34</v>
      </c>
      <c r="AB80" s="15">
        <v>1715.65</v>
      </c>
      <c r="AC80" s="15">
        <v>2245.56</v>
      </c>
      <c r="AD80" s="15">
        <v>2994.04</v>
      </c>
      <c r="AE80" s="72">
        <f t="shared" si="24"/>
        <v>6955.25</v>
      </c>
      <c r="AF80" s="15">
        <v>2800.31</v>
      </c>
      <c r="AG80" s="15"/>
      <c r="AH80" s="15"/>
      <c r="AI80" s="72">
        <f t="shared" si="25"/>
        <v>2800.31</v>
      </c>
      <c r="AJ80" s="72">
        <f t="shared" si="17"/>
        <v>15207.28</v>
      </c>
      <c r="AK80" s="73">
        <v>0</v>
      </c>
      <c r="AL80" s="73">
        <v>0</v>
      </c>
      <c r="AM80" s="73">
        <v>0</v>
      </c>
      <c r="AN80" s="25">
        <f t="shared" si="26"/>
        <v>0</v>
      </c>
      <c r="AO80" s="73">
        <v>0</v>
      </c>
      <c r="AP80" s="73">
        <v>0</v>
      </c>
      <c r="AQ80" s="73">
        <v>0</v>
      </c>
      <c r="AR80" s="25">
        <f t="shared" si="27"/>
        <v>0</v>
      </c>
      <c r="AS80" s="73">
        <v>0</v>
      </c>
      <c r="AT80" s="73">
        <v>0</v>
      </c>
      <c r="AU80" s="73">
        <v>0</v>
      </c>
      <c r="AV80" s="25">
        <f t="shared" si="28"/>
        <v>0</v>
      </c>
      <c r="AW80" s="73">
        <v>326.78</v>
      </c>
      <c r="AX80" s="73"/>
      <c r="AY80" s="74"/>
      <c r="AZ80" s="75">
        <f t="shared" si="29"/>
        <v>326.78</v>
      </c>
      <c r="BA80" s="25">
        <f t="shared" si="30"/>
        <v>326.78</v>
      </c>
      <c r="BB80" s="76">
        <f t="shared" si="31"/>
        <v>406731.23</v>
      </c>
      <c r="BC80" s="89"/>
      <c r="BE80" s="91"/>
      <c r="BF80" s="91"/>
    </row>
    <row r="81" spans="1:58" s="90" customFormat="1" ht="12.75">
      <c r="A81" s="85" t="s">
        <v>154</v>
      </c>
      <c r="B81" s="7" t="s">
        <v>155</v>
      </c>
      <c r="C81" s="71">
        <v>18835.17</v>
      </c>
      <c r="D81" s="15">
        <v>16680.23</v>
      </c>
      <c r="E81" s="15">
        <v>13722.41</v>
      </c>
      <c r="F81" s="72">
        <f t="shared" si="18"/>
        <v>49237.81</v>
      </c>
      <c r="G81" s="15">
        <v>16810.01</v>
      </c>
      <c r="H81" s="15">
        <v>12633.74</v>
      </c>
      <c r="I81" s="15">
        <v>16316.06</v>
      </c>
      <c r="J81" s="72">
        <f t="shared" si="19"/>
        <v>45759.81</v>
      </c>
      <c r="K81" s="15">
        <v>9756.15</v>
      </c>
      <c r="L81" s="15">
        <v>12214.37</v>
      </c>
      <c r="M81" s="15">
        <v>10970.83</v>
      </c>
      <c r="N81" s="72">
        <f t="shared" si="20"/>
        <v>32941.35</v>
      </c>
      <c r="O81" s="15">
        <v>15493.04</v>
      </c>
      <c r="P81" s="15"/>
      <c r="Q81" s="88"/>
      <c r="R81" s="72">
        <f t="shared" si="21"/>
        <v>15493.04</v>
      </c>
      <c r="S81" s="72">
        <f t="shared" si="16"/>
        <v>143432.01</v>
      </c>
      <c r="T81" s="15">
        <v>402.09</v>
      </c>
      <c r="U81" s="15">
        <v>477.84</v>
      </c>
      <c r="V81" s="15">
        <v>307.66</v>
      </c>
      <c r="W81" s="72">
        <f t="shared" si="22"/>
        <v>1187.59</v>
      </c>
      <c r="X81" s="15">
        <v>163.89</v>
      </c>
      <c r="Y81" s="15">
        <v>60.89</v>
      </c>
      <c r="Z81" s="15">
        <v>101.72</v>
      </c>
      <c r="AA81" s="72">
        <f t="shared" si="23"/>
        <v>326.5</v>
      </c>
      <c r="AB81" s="15">
        <v>476.03</v>
      </c>
      <c r="AC81" s="15">
        <v>92.29</v>
      </c>
      <c r="AD81" s="15">
        <v>309.58</v>
      </c>
      <c r="AE81" s="72">
        <f t="shared" si="24"/>
        <v>877.9</v>
      </c>
      <c r="AF81" s="15">
        <v>121.56</v>
      </c>
      <c r="AG81" s="15"/>
      <c r="AH81" s="15"/>
      <c r="AI81" s="72">
        <f t="shared" si="25"/>
        <v>121.56</v>
      </c>
      <c r="AJ81" s="72">
        <f t="shared" si="17"/>
        <v>2513.55</v>
      </c>
      <c r="AK81" s="73">
        <v>0</v>
      </c>
      <c r="AL81" s="73">
        <v>0</v>
      </c>
      <c r="AM81" s="73">
        <v>0</v>
      </c>
      <c r="AN81" s="25">
        <f t="shared" si="26"/>
        <v>0</v>
      </c>
      <c r="AO81" s="73">
        <v>0</v>
      </c>
      <c r="AP81" s="73">
        <v>0</v>
      </c>
      <c r="AQ81" s="73">
        <v>0</v>
      </c>
      <c r="AR81" s="25">
        <f t="shared" si="27"/>
        <v>0</v>
      </c>
      <c r="AS81" s="73">
        <v>0</v>
      </c>
      <c r="AT81" s="73">
        <v>0</v>
      </c>
      <c r="AU81" s="73">
        <v>0</v>
      </c>
      <c r="AV81" s="25">
        <f t="shared" si="28"/>
        <v>0</v>
      </c>
      <c r="AW81" s="73">
        <v>0</v>
      </c>
      <c r="AX81" s="73"/>
      <c r="AY81" s="74"/>
      <c r="AZ81" s="75">
        <f t="shared" si="29"/>
        <v>0</v>
      </c>
      <c r="BA81" s="25">
        <f t="shared" si="30"/>
        <v>0</v>
      </c>
      <c r="BB81" s="76">
        <f t="shared" si="31"/>
        <v>145945.56</v>
      </c>
      <c r="BC81" s="89"/>
      <c r="BE81" s="91"/>
      <c r="BF81" s="91"/>
    </row>
    <row r="82" spans="1:58" s="90" customFormat="1" ht="12.75">
      <c r="A82" s="85" t="s">
        <v>156</v>
      </c>
      <c r="B82" s="7" t="s">
        <v>157</v>
      </c>
      <c r="C82" s="71">
        <v>9601.56</v>
      </c>
      <c r="D82" s="15">
        <v>9399.91</v>
      </c>
      <c r="E82" s="15">
        <v>9850.52</v>
      </c>
      <c r="F82" s="72">
        <f t="shared" si="18"/>
        <v>28851.99</v>
      </c>
      <c r="G82" s="15">
        <v>9230.82</v>
      </c>
      <c r="H82" s="15">
        <v>11609.1</v>
      </c>
      <c r="I82" s="15">
        <v>11817.55</v>
      </c>
      <c r="J82" s="72">
        <f>ROUND(G82+H82+I82,2)</f>
        <v>32657.47</v>
      </c>
      <c r="K82" s="15">
        <v>11778.44</v>
      </c>
      <c r="L82" s="15">
        <v>11469.35</v>
      </c>
      <c r="M82" s="15">
        <v>10926.91</v>
      </c>
      <c r="N82" s="72">
        <f t="shared" si="20"/>
        <v>34174.7</v>
      </c>
      <c r="O82" s="15">
        <v>13131.94</v>
      </c>
      <c r="P82" s="15"/>
      <c r="Q82" s="88"/>
      <c r="R82" s="72">
        <f t="shared" si="21"/>
        <v>13131.94</v>
      </c>
      <c r="S82" s="72">
        <f t="shared" si="16"/>
        <v>108816.1</v>
      </c>
      <c r="T82" s="15">
        <v>582.81</v>
      </c>
      <c r="U82" s="15">
        <v>504.87</v>
      </c>
      <c r="V82" s="15">
        <v>364.51</v>
      </c>
      <c r="W82" s="72">
        <f>ROUND(T82+U82+V82,2)</f>
        <v>1452.19</v>
      </c>
      <c r="X82" s="15">
        <v>598.03</v>
      </c>
      <c r="Y82" s="15">
        <v>617.34</v>
      </c>
      <c r="Z82" s="15">
        <v>334.52</v>
      </c>
      <c r="AA82" s="72">
        <f>ROUND(X82+Y82+Z82,2)</f>
        <v>1549.89</v>
      </c>
      <c r="AB82" s="15">
        <v>746.37</v>
      </c>
      <c r="AC82" s="15">
        <v>637.92</v>
      </c>
      <c r="AD82" s="15">
        <v>549.41</v>
      </c>
      <c r="AE82" s="72">
        <f t="shared" si="24"/>
        <v>1933.7</v>
      </c>
      <c r="AF82" s="15">
        <v>522.98</v>
      </c>
      <c r="AG82" s="15"/>
      <c r="AH82" s="15"/>
      <c r="AI82" s="72">
        <f t="shared" si="25"/>
        <v>522.98</v>
      </c>
      <c r="AJ82" s="72">
        <f t="shared" si="17"/>
        <v>5458.76</v>
      </c>
      <c r="AK82" s="73">
        <v>0</v>
      </c>
      <c r="AL82" s="73">
        <v>0</v>
      </c>
      <c r="AM82" s="73">
        <v>0</v>
      </c>
      <c r="AN82" s="25">
        <f t="shared" si="26"/>
        <v>0</v>
      </c>
      <c r="AO82" s="73">
        <v>0</v>
      </c>
      <c r="AP82" s="73">
        <v>0</v>
      </c>
      <c r="AQ82" s="73">
        <v>0</v>
      </c>
      <c r="AR82" s="25">
        <f t="shared" si="27"/>
        <v>0</v>
      </c>
      <c r="AS82" s="73">
        <v>0</v>
      </c>
      <c r="AT82" s="73">
        <v>0</v>
      </c>
      <c r="AU82" s="73">
        <v>0</v>
      </c>
      <c r="AV82" s="25">
        <f t="shared" si="28"/>
        <v>0</v>
      </c>
      <c r="AW82" s="73">
        <v>0</v>
      </c>
      <c r="AX82" s="73"/>
      <c r="AY82" s="74"/>
      <c r="AZ82" s="75">
        <f t="shared" si="29"/>
        <v>0</v>
      </c>
      <c r="BA82" s="25">
        <f t="shared" si="30"/>
        <v>0</v>
      </c>
      <c r="BB82" s="76">
        <f t="shared" si="31"/>
        <v>114274.86</v>
      </c>
      <c r="BC82" s="89"/>
      <c r="BE82" s="91"/>
      <c r="BF82" s="91"/>
    </row>
    <row r="83" spans="1:58" s="90" customFormat="1" ht="12.75">
      <c r="A83" s="85" t="s">
        <v>158</v>
      </c>
      <c r="B83" s="7" t="s">
        <v>159</v>
      </c>
      <c r="C83" s="71">
        <v>12780.95</v>
      </c>
      <c r="D83" s="15">
        <v>13164.75</v>
      </c>
      <c r="E83" s="15">
        <v>14108.01</v>
      </c>
      <c r="F83" s="72">
        <f t="shared" si="18"/>
        <v>40053.71</v>
      </c>
      <c r="G83" s="15">
        <v>13534.66</v>
      </c>
      <c r="H83" s="15">
        <v>15751.82</v>
      </c>
      <c r="I83" s="15">
        <v>16436.54</v>
      </c>
      <c r="J83" s="72">
        <f>ROUND(G83+H83+I83,2)</f>
        <v>45723.02</v>
      </c>
      <c r="K83" s="15">
        <v>20287.98</v>
      </c>
      <c r="L83" s="15">
        <v>17609.32</v>
      </c>
      <c r="M83" s="15">
        <v>18570.6</v>
      </c>
      <c r="N83" s="72">
        <f t="shared" si="20"/>
        <v>56467.9</v>
      </c>
      <c r="O83" s="15">
        <v>17277.2</v>
      </c>
      <c r="P83" s="15"/>
      <c r="Q83" s="88"/>
      <c r="R83" s="72">
        <f t="shared" si="21"/>
        <v>17277.2</v>
      </c>
      <c r="S83" s="72">
        <f t="shared" si="16"/>
        <v>159521.83</v>
      </c>
      <c r="T83" s="15">
        <v>858.1</v>
      </c>
      <c r="U83" s="15">
        <v>825.56</v>
      </c>
      <c r="V83" s="15">
        <v>683.28</v>
      </c>
      <c r="W83" s="72">
        <f>ROUND(T83+U83+V83,2)</f>
        <v>2366.94</v>
      </c>
      <c r="X83" s="15">
        <v>995.61</v>
      </c>
      <c r="Y83" s="15">
        <v>759.25</v>
      </c>
      <c r="Z83" s="15">
        <v>445.11</v>
      </c>
      <c r="AA83" s="72">
        <f>ROUND(X83+Y83+Z83,2)</f>
        <v>2199.97</v>
      </c>
      <c r="AB83" s="15">
        <v>1503.68</v>
      </c>
      <c r="AC83" s="15">
        <v>1429.46</v>
      </c>
      <c r="AD83" s="15">
        <v>1119.88</v>
      </c>
      <c r="AE83" s="72">
        <f t="shared" si="24"/>
        <v>4053.02</v>
      </c>
      <c r="AF83" s="15">
        <v>1176.88</v>
      </c>
      <c r="AG83" s="15"/>
      <c r="AH83" s="15"/>
      <c r="AI83" s="72">
        <f t="shared" si="25"/>
        <v>1176.88</v>
      </c>
      <c r="AJ83" s="72">
        <f t="shared" si="17"/>
        <v>9796.81</v>
      </c>
      <c r="AK83" s="73">
        <v>0</v>
      </c>
      <c r="AL83" s="73">
        <v>0</v>
      </c>
      <c r="AM83" s="73">
        <v>0</v>
      </c>
      <c r="AN83" s="25">
        <f t="shared" si="26"/>
        <v>0</v>
      </c>
      <c r="AO83" s="73">
        <v>0</v>
      </c>
      <c r="AP83" s="73">
        <v>0</v>
      </c>
      <c r="AQ83" s="73">
        <v>0</v>
      </c>
      <c r="AR83" s="25">
        <f t="shared" si="27"/>
        <v>0</v>
      </c>
      <c r="AS83" s="73">
        <v>0</v>
      </c>
      <c r="AT83" s="73">
        <v>0</v>
      </c>
      <c r="AU83" s="73">
        <v>0</v>
      </c>
      <c r="AV83" s="25">
        <f t="shared" si="28"/>
        <v>0</v>
      </c>
      <c r="AW83" s="73">
        <v>0</v>
      </c>
      <c r="AX83" s="73"/>
      <c r="AY83" s="74"/>
      <c r="AZ83" s="75">
        <f t="shared" si="29"/>
        <v>0</v>
      </c>
      <c r="BA83" s="25">
        <f t="shared" si="30"/>
        <v>0</v>
      </c>
      <c r="BB83" s="76">
        <f t="shared" si="31"/>
        <v>169318.64</v>
      </c>
      <c r="BC83" s="89"/>
      <c r="BE83" s="91"/>
      <c r="BF83" s="91"/>
    </row>
    <row r="84" spans="1:58" s="90" customFormat="1" ht="12.75">
      <c r="A84" s="85" t="s">
        <v>160</v>
      </c>
      <c r="B84" s="7" t="s">
        <v>161</v>
      </c>
      <c r="C84" s="71">
        <v>5430.69</v>
      </c>
      <c r="D84" s="15">
        <v>6397.6</v>
      </c>
      <c r="E84" s="15">
        <v>5248.21</v>
      </c>
      <c r="F84" s="72">
        <f t="shared" si="18"/>
        <v>17076.5</v>
      </c>
      <c r="G84" s="15">
        <v>4749.2</v>
      </c>
      <c r="H84" s="15">
        <v>5157.06</v>
      </c>
      <c r="I84" s="15">
        <v>4976.03</v>
      </c>
      <c r="J84" s="72">
        <f>ROUND(G84+H84+I84,2)</f>
        <v>14882.29</v>
      </c>
      <c r="K84" s="15">
        <v>5136.85</v>
      </c>
      <c r="L84" s="15">
        <v>3576.95</v>
      </c>
      <c r="M84" s="15">
        <v>5716.22</v>
      </c>
      <c r="N84" s="72">
        <f t="shared" si="20"/>
        <v>14430.02</v>
      </c>
      <c r="O84" s="15">
        <v>3720.21</v>
      </c>
      <c r="P84" s="15"/>
      <c r="Q84" s="88"/>
      <c r="R84" s="72">
        <f>ROUND(O84+P84+Q84,2)</f>
        <v>3720.21</v>
      </c>
      <c r="S84" s="72">
        <f>ROUND(F84+J84+N84+R84,2)</f>
        <v>50109.02</v>
      </c>
      <c r="T84" s="15">
        <v>167.75</v>
      </c>
      <c r="U84" s="15">
        <v>439.64</v>
      </c>
      <c r="V84" s="15">
        <v>228.07</v>
      </c>
      <c r="W84" s="72">
        <f>ROUND(T84+U84+V84,2)</f>
        <v>835.46</v>
      </c>
      <c r="X84" s="15">
        <v>268.71</v>
      </c>
      <c r="Y84" s="15">
        <v>371.95</v>
      </c>
      <c r="Z84" s="15">
        <v>109</v>
      </c>
      <c r="AA84" s="72">
        <f>ROUND(X84+Y84+Z84,2)</f>
        <v>749.66</v>
      </c>
      <c r="AB84" s="15">
        <v>450.14</v>
      </c>
      <c r="AC84" s="15">
        <v>319.44</v>
      </c>
      <c r="AD84" s="15">
        <v>214.09</v>
      </c>
      <c r="AE84" s="72">
        <f>ROUND(AB84+AC84+AD84,2)</f>
        <v>983.67</v>
      </c>
      <c r="AF84" s="15">
        <v>254.43</v>
      </c>
      <c r="AG84" s="15"/>
      <c r="AH84" s="15"/>
      <c r="AI84" s="72">
        <f>ROUND(AF84+AG84+AH84,2)</f>
        <v>254.43</v>
      </c>
      <c r="AJ84" s="72">
        <f t="shared" si="17"/>
        <v>2823.22</v>
      </c>
      <c r="AK84" s="73">
        <v>0</v>
      </c>
      <c r="AL84" s="73">
        <v>0</v>
      </c>
      <c r="AM84" s="73">
        <v>0</v>
      </c>
      <c r="AN84" s="25">
        <f t="shared" si="26"/>
        <v>0</v>
      </c>
      <c r="AO84" s="73">
        <v>0</v>
      </c>
      <c r="AP84" s="73">
        <v>0</v>
      </c>
      <c r="AQ84" s="73">
        <v>0</v>
      </c>
      <c r="AR84" s="25">
        <f t="shared" si="27"/>
        <v>0</v>
      </c>
      <c r="AS84" s="73">
        <v>0</v>
      </c>
      <c r="AT84" s="73">
        <v>0</v>
      </c>
      <c r="AU84" s="73">
        <v>0</v>
      </c>
      <c r="AV84" s="25">
        <f t="shared" si="28"/>
        <v>0</v>
      </c>
      <c r="AW84" s="73">
        <v>0</v>
      </c>
      <c r="AX84" s="73"/>
      <c r="AY84" s="74"/>
      <c r="AZ84" s="75">
        <f t="shared" si="29"/>
        <v>0</v>
      </c>
      <c r="BA84" s="25">
        <f t="shared" si="30"/>
        <v>0</v>
      </c>
      <c r="BB84" s="76">
        <f t="shared" si="31"/>
        <v>52932.24</v>
      </c>
      <c r="BC84" s="89"/>
      <c r="BE84" s="91"/>
      <c r="BF84" s="91"/>
    </row>
    <row r="85" spans="1:58" s="90" customFormat="1" ht="23.25" customHeight="1" thickBot="1">
      <c r="A85" s="92" t="s">
        <v>174</v>
      </c>
      <c r="B85" s="93" t="s">
        <v>175</v>
      </c>
      <c r="C85" s="94">
        <v>178.82</v>
      </c>
      <c r="D85" s="95">
        <v>389.77</v>
      </c>
      <c r="E85" s="95">
        <v>370.36</v>
      </c>
      <c r="F85" s="96">
        <f t="shared" si="18"/>
        <v>938.95</v>
      </c>
      <c r="G85" s="95">
        <v>552.42</v>
      </c>
      <c r="H85" s="95">
        <v>607.72</v>
      </c>
      <c r="I85" s="95">
        <v>1030.43</v>
      </c>
      <c r="J85" s="96">
        <f>ROUND(G85+H85+I85,2)</f>
        <v>2190.57</v>
      </c>
      <c r="K85" s="95">
        <v>935.29</v>
      </c>
      <c r="L85" s="95">
        <v>656.45</v>
      </c>
      <c r="M85" s="95">
        <v>1028.65</v>
      </c>
      <c r="N85" s="96">
        <f t="shared" si="20"/>
        <v>2620.39</v>
      </c>
      <c r="O85" s="95">
        <v>1008.46</v>
      </c>
      <c r="P85" s="95"/>
      <c r="Q85" s="97"/>
      <c r="R85" s="96">
        <f>ROUND(O85+P85+Q85,2)</f>
        <v>1008.46</v>
      </c>
      <c r="S85" s="96">
        <f>ROUND(F85+J85+N85+R85,2)</f>
        <v>6758.37</v>
      </c>
      <c r="T85" s="95">
        <v>8.95</v>
      </c>
      <c r="U85" s="95">
        <v>0</v>
      </c>
      <c r="V85" s="95">
        <v>33.36</v>
      </c>
      <c r="W85" s="96">
        <f>ROUND(T85+U85+V85,2)</f>
        <v>42.31</v>
      </c>
      <c r="X85" s="95">
        <v>53.84</v>
      </c>
      <c r="Y85" s="95">
        <v>47.67</v>
      </c>
      <c r="Z85" s="95">
        <v>26.62</v>
      </c>
      <c r="AA85" s="96">
        <f>ROUND(X85+Y85+Z85,2)</f>
        <v>128.13</v>
      </c>
      <c r="AB85" s="95">
        <v>103.61</v>
      </c>
      <c r="AC85" s="95">
        <v>74.15</v>
      </c>
      <c r="AD85" s="95">
        <v>42.81</v>
      </c>
      <c r="AE85" s="96">
        <f>ROUND(AB85+AC85+AD85,2)</f>
        <v>220.57</v>
      </c>
      <c r="AF85" s="95">
        <v>125.81</v>
      </c>
      <c r="AG85" s="95"/>
      <c r="AH85" s="95"/>
      <c r="AI85" s="96">
        <f>ROUND(AF85+AG85+AH85,2)</f>
        <v>125.81</v>
      </c>
      <c r="AJ85" s="96">
        <f t="shared" si="17"/>
        <v>516.82</v>
      </c>
      <c r="AK85" s="98">
        <v>0</v>
      </c>
      <c r="AL85" s="98">
        <v>0</v>
      </c>
      <c r="AM85" s="98">
        <v>0</v>
      </c>
      <c r="AN85" s="99">
        <f t="shared" si="26"/>
        <v>0</v>
      </c>
      <c r="AO85" s="98">
        <v>0</v>
      </c>
      <c r="AP85" s="98">
        <v>0</v>
      </c>
      <c r="AQ85" s="98">
        <v>0</v>
      </c>
      <c r="AR85" s="99">
        <f t="shared" si="27"/>
        <v>0</v>
      </c>
      <c r="AS85" s="98">
        <v>0</v>
      </c>
      <c r="AT85" s="98">
        <v>0</v>
      </c>
      <c r="AU85" s="98">
        <v>0</v>
      </c>
      <c r="AV85" s="99">
        <f t="shared" si="28"/>
        <v>0</v>
      </c>
      <c r="AW85" s="98">
        <v>0</v>
      </c>
      <c r="AX85" s="98"/>
      <c r="AY85" s="100"/>
      <c r="AZ85" s="101">
        <f t="shared" si="29"/>
        <v>0</v>
      </c>
      <c r="BA85" s="99">
        <f t="shared" si="30"/>
        <v>0</v>
      </c>
      <c r="BB85" s="102">
        <f t="shared" si="31"/>
        <v>7275.19</v>
      </c>
      <c r="BC85" s="89"/>
      <c r="BE85" s="91"/>
      <c r="BF85" s="91"/>
    </row>
    <row r="86" spans="1:55" ht="13.5" thickBot="1">
      <c r="A86" s="103"/>
      <c r="B86" s="104" t="s">
        <v>153</v>
      </c>
      <c r="C86" s="105">
        <f>SUM(C6:C85)</f>
        <v>7105742.580000001</v>
      </c>
      <c r="D86" s="105">
        <f aca="true" t="shared" si="32" ref="D86:BB86">SUM(D6:D85)</f>
        <v>6576743.569999998</v>
      </c>
      <c r="E86" s="105">
        <f t="shared" si="32"/>
        <v>6902513.849999997</v>
      </c>
      <c r="F86" s="105">
        <f t="shared" si="32"/>
        <v>20584999.99999999</v>
      </c>
      <c r="G86" s="105">
        <f t="shared" si="32"/>
        <v>6501732.91</v>
      </c>
      <c r="H86" s="105">
        <f t="shared" si="32"/>
        <v>6738595.120000002</v>
      </c>
      <c r="I86" s="105">
        <f t="shared" si="32"/>
        <v>6388906.949999997</v>
      </c>
      <c r="J86" s="105">
        <f t="shared" si="32"/>
        <v>19629234.98</v>
      </c>
      <c r="K86" s="105">
        <f t="shared" si="32"/>
        <v>6895086.090000004</v>
      </c>
      <c r="L86" s="105">
        <f t="shared" si="32"/>
        <v>6419958.879999995</v>
      </c>
      <c r="M86" s="105">
        <f t="shared" si="32"/>
        <v>6369080.49</v>
      </c>
      <c r="N86" s="105">
        <f t="shared" si="32"/>
        <v>19684125.46</v>
      </c>
      <c r="O86" s="105">
        <f t="shared" si="32"/>
        <v>7329164.330000004</v>
      </c>
      <c r="P86" s="105">
        <f t="shared" si="32"/>
        <v>0</v>
      </c>
      <c r="Q86" s="105">
        <f t="shared" si="32"/>
        <v>0</v>
      </c>
      <c r="R86" s="105">
        <f t="shared" si="32"/>
        <v>7329164.330000004</v>
      </c>
      <c r="S86" s="105">
        <f t="shared" si="32"/>
        <v>67227524.77000003</v>
      </c>
      <c r="T86" s="105">
        <f t="shared" si="32"/>
        <v>189165.21999999997</v>
      </c>
      <c r="U86" s="105">
        <f t="shared" si="32"/>
        <v>170983.69999999998</v>
      </c>
      <c r="V86" s="105">
        <f t="shared" si="32"/>
        <v>155851.08000000005</v>
      </c>
      <c r="W86" s="105">
        <f t="shared" si="32"/>
        <v>515999.99999999994</v>
      </c>
      <c r="X86" s="105">
        <f t="shared" si="32"/>
        <v>225793.53</v>
      </c>
      <c r="Y86" s="105">
        <f t="shared" si="32"/>
        <v>191583.65</v>
      </c>
      <c r="Z86" s="105">
        <f t="shared" si="32"/>
        <v>103622.82000000004</v>
      </c>
      <c r="AA86" s="105">
        <f t="shared" si="32"/>
        <v>521000.00000000023</v>
      </c>
      <c r="AB86" s="105">
        <f t="shared" si="32"/>
        <v>269830.76</v>
      </c>
      <c r="AC86" s="105">
        <f t="shared" si="32"/>
        <v>189602.71000000008</v>
      </c>
      <c r="AD86" s="105">
        <f t="shared" si="32"/>
        <v>184197.82000000004</v>
      </c>
      <c r="AE86" s="105">
        <f t="shared" si="32"/>
        <v>643631.2899999998</v>
      </c>
      <c r="AF86" s="105">
        <f t="shared" si="32"/>
        <v>205455.2399999999</v>
      </c>
      <c r="AG86" s="105">
        <f t="shared" si="32"/>
        <v>0</v>
      </c>
      <c r="AH86" s="105">
        <f t="shared" si="32"/>
        <v>0</v>
      </c>
      <c r="AI86" s="105">
        <f t="shared" si="32"/>
        <v>205455.2399999999</v>
      </c>
      <c r="AJ86" s="105">
        <f t="shared" si="32"/>
        <v>1886086.5299999996</v>
      </c>
      <c r="AK86" s="105">
        <f t="shared" si="32"/>
        <v>7329.17</v>
      </c>
      <c r="AL86" s="105">
        <f t="shared" si="32"/>
        <v>10772.050000000001</v>
      </c>
      <c r="AM86" s="105">
        <f t="shared" si="32"/>
        <v>11530.640000000001</v>
      </c>
      <c r="AN86" s="105">
        <f t="shared" si="32"/>
        <v>29631.860000000004</v>
      </c>
      <c r="AO86" s="105">
        <f t="shared" si="32"/>
        <v>12417.619999999997</v>
      </c>
      <c r="AP86" s="105">
        <f t="shared" si="32"/>
        <v>14378.31</v>
      </c>
      <c r="AQ86" s="105">
        <f t="shared" si="32"/>
        <v>15603.74</v>
      </c>
      <c r="AR86" s="105">
        <f t="shared" si="32"/>
        <v>42399.670000000006</v>
      </c>
      <c r="AS86" s="105">
        <f t="shared" si="32"/>
        <v>16829.160000000003</v>
      </c>
      <c r="AT86" s="105">
        <f t="shared" si="32"/>
        <v>17482.729999999992</v>
      </c>
      <c r="AU86" s="105">
        <f t="shared" si="32"/>
        <v>17809.509999999995</v>
      </c>
      <c r="AV86" s="105">
        <f t="shared" si="32"/>
        <v>52121.39999999998</v>
      </c>
      <c r="AW86" s="105">
        <f t="shared" si="32"/>
        <v>21567.48</v>
      </c>
      <c r="AX86" s="105">
        <f t="shared" si="32"/>
        <v>0</v>
      </c>
      <c r="AY86" s="106">
        <f t="shared" si="32"/>
        <v>0</v>
      </c>
      <c r="AZ86" s="107">
        <f t="shared" si="32"/>
        <v>21567.48</v>
      </c>
      <c r="BA86" s="105">
        <f t="shared" si="32"/>
        <v>145720.40999999997</v>
      </c>
      <c r="BB86" s="108">
        <f t="shared" si="32"/>
        <v>69259331.71000001</v>
      </c>
      <c r="BC86" s="18"/>
    </row>
    <row r="87" spans="1:55" ht="12.75">
      <c r="A87" s="109"/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8"/>
    </row>
    <row r="88" spans="1:55" ht="9.75" customHeight="1" thickBot="1">
      <c r="A88" s="109"/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8"/>
    </row>
    <row r="89" spans="18:58" s="112" customFormat="1" ht="12.75" thickBot="1">
      <c r="R89" s="113"/>
      <c r="AC89" s="114"/>
      <c r="AD89" s="114"/>
      <c r="AF89" s="115"/>
      <c r="AG89" s="115"/>
      <c r="AH89" s="115"/>
      <c r="AI89" s="115"/>
      <c r="AJ89" s="114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Z89" s="117" t="s">
        <v>247</v>
      </c>
      <c r="BA89" s="118"/>
      <c r="BB89" s="118"/>
      <c r="BC89" s="118"/>
      <c r="BD89" s="118"/>
      <c r="BE89" s="118"/>
      <c r="BF89" s="119">
        <f>54539000+6030000+9452000</f>
        <v>70021000</v>
      </c>
    </row>
    <row r="90" spans="18:58" s="112" customFormat="1" ht="12">
      <c r="R90" s="113"/>
      <c r="AC90" s="115"/>
      <c r="AD90" s="115"/>
      <c r="AF90" s="115"/>
      <c r="AG90" s="115"/>
      <c r="AH90" s="115"/>
      <c r="AI90" s="115"/>
      <c r="AJ90" s="114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Z90" s="120" t="s">
        <v>294</v>
      </c>
      <c r="BF90" s="121">
        <f>S86</f>
        <v>67227524.77000003</v>
      </c>
    </row>
    <row r="91" spans="18:58" s="112" customFormat="1" ht="12">
      <c r="R91" s="113"/>
      <c r="AC91" s="114"/>
      <c r="AD91" s="114"/>
      <c r="AF91" s="115"/>
      <c r="AG91" s="115"/>
      <c r="AH91" s="115"/>
      <c r="AI91" s="115"/>
      <c r="AJ91" s="114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Z91" s="114" t="s">
        <v>270</v>
      </c>
      <c r="BF91" s="122">
        <f>ROUND(BF89-BF90,2)</f>
        <v>2793475.23</v>
      </c>
    </row>
    <row r="92" spans="18:59" s="112" customFormat="1" ht="12">
      <c r="R92" s="113"/>
      <c r="AC92" s="114"/>
      <c r="AD92" s="114"/>
      <c r="AF92" s="115"/>
      <c r="AG92" s="115"/>
      <c r="AH92" s="115"/>
      <c r="AI92" s="115"/>
      <c r="AJ92" s="114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Z92" s="114"/>
      <c r="BF92" s="122"/>
      <c r="BG92" s="123"/>
    </row>
    <row r="93" spans="18:58" s="112" customFormat="1" ht="12.75" thickBot="1">
      <c r="R93" s="113"/>
      <c r="AC93" s="114"/>
      <c r="AD93" s="114"/>
      <c r="AF93" s="115"/>
      <c r="AG93" s="115"/>
      <c r="AH93" s="115"/>
      <c r="AI93" s="115"/>
      <c r="AJ93" s="114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Z93" s="114"/>
      <c r="BF93" s="122"/>
    </row>
    <row r="94" spans="29:58" s="115" customFormat="1" ht="12.75" thickBot="1">
      <c r="AC94" s="114"/>
      <c r="AD94" s="114"/>
      <c r="AZ94" s="117" t="s">
        <v>251</v>
      </c>
      <c r="BA94" s="118"/>
      <c r="BB94" s="118"/>
      <c r="BC94" s="118"/>
      <c r="BD94" s="118"/>
      <c r="BE94" s="118"/>
      <c r="BF94" s="119">
        <f>1707000+693000</f>
        <v>2400000</v>
      </c>
    </row>
    <row r="95" spans="18:58" s="112" customFormat="1" ht="12">
      <c r="R95" s="113"/>
      <c r="AF95" s="115"/>
      <c r="AG95" s="115"/>
      <c r="AH95" s="115"/>
      <c r="AI95" s="115"/>
      <c r="AJ95" s="114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Z95" s="120" t="s">
        <v>295</v>
      </c>
      <c r="BF95" s="121">
        <f>AJ86</f>
        <v>1886086.5299999996</v>
      </c>
    </row>
    <row r="96" spans="18:58" s="112" customFormat="1" ht="12">
      <c r="R96" s="113"/>
      <c r="AC96" s="114"/>
      <c r="AD96" s="114"/>
      <c r="AG96" s="115"/>
      <c r="AH96" s="115"/>
      <c r="AI96" s="115"/>
      <c r="AJ96" s="114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Z96" s="114" t="s">
        <v>270</v>
      </c>
      <c r="BF96" s="122">
        <f>ROUND(BF94-BF95,2)</f>
        <v>513913.47</v>
      </c>
    </row>
    <row r="97" spans="18:58" s="112" customFormat="1" ht="12">
      <c r="R97" s="113"/>
      <c r="AC97" s="114"/>
      <c r="AD97" s="114"/>
      <c r="AG97" s="115"/>
      <c r="AH97" s="115"/>
      <c r="AI97" s="115"/>
      <c r="AJ97" s="114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Z97" s="114"/>
      <c r="BF97" s="122"/>
    </row>
    <row r="98" spans="18:58" s="112" customFormat="1" ht="12.75" thickBot="1">
      <c r="R98" s="113"/>
      <c r="AC98" s="114"/>
      <c r="AD98" s="114"/>
      <c r="AG98" s="115"/>
      <c r="AH98" s="115"/>
      <c r="AI98" s="115"/>
      <c r="AJ98" s="114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Z98" s="114"/>
      <c r="BF98" s="122"/>
    </row>
    <row r="99" spans="32:58" ht="15.75" thickBot="1">
      <c r="AF99" s="124"/>
      <c r="AG99" s="53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Z99" s="117" t="s">
        <v>254</v>
      </c>
      <c r="BA99" s="132"/>
      <c r="BB99" s="118"/>
      <c r="BC99" s="118"/>
      <c r="BD99" s="118"/>
      <c r="BE99" s="118"/>
      <c r="BF99" s="119">
        <v>363000</v>
      </c>
    </row>
    <row r="100" spans="32:58" ht="15">
      <c r="AF100" s="124"/>
      <c r="AH100" s="112"/>
      <c r="AI100" s="112"/>
      <c r="AJ100" s="125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Z100" s="120" t="s">
        <v>296</v>
      </c>
      <c r="BB100" s="112"/>
      <c r="BC100" s="112"/>
      <c r="BD100" s="112"/>
      <c r="BE100" s="112"/>
      <c r="BF100" s="121">
        <f>BA86</f>
        <v>145720.40999999997</v>
      </c>
    </row>
    <row r="101" spans="31:58" ht="12.75">
      <c r="AE101" s="126"/>
      <c r="AH101" s="112"/>
      <c r="AI101" s="112"/>
      <c r="AJ101" s="125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Z101" s="114" t="s">
        <v>270</v>
      </c>
      <c r="BB101" s="112"/>
      <c r="BC101" s="112"/>
      <c r="BD101" s="112"/>
      <c r="BE101" s="112"/>
      <c r="BF101" s="122">
        <f>ROUND(BF99-BF100,2)</f>
        <v>217279.59</v>
      </c>
    </row>
    <row r="102" spans="31:58" ht="12.75">
      <c r="AE102" s="126"/>
      <c r="AG102" s="114"/>
      <c r="AH102" s="112"/>
      <c r="AI102" s="112"/>
      <c r="AJ102" s="125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Z102" s="112"/>
      <c r="BA102" s="112"/>
      <c r="BB102" s="112"/>
      <c r="BC102" s="112"/>
      <c r="BD102" s="112"/>
      <c r="BE102" s="112"/>
      <c r="BF102" s="122"/>
    </row>
    <row r="103" spans="31:58" ht="12.75">
      <c r="AE103" s="126"/>
      <c r="AG103" s="114"/>
      <c r="AH103" s="112"/>
      <c r="AI103" s="112"/>
      <c r="AJ103" s="125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Z103" s="112"/>
      <c r="BA103" s="112"/>
      <c r="BB103" s="112"/>
      <c r="BC103" s="112"/>
      <c r="BD103" s="112"/>
      <c r="BE103" s="112"/>
      <c r="BF103" s="122"/>
    </row>
    <row r="104" spans="29:59" ht="15.75">
      <c r="AC104" s="127"/>
      <c r="AE104" s="128"/>
      <c r="AH104" s="129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Z104" s="130"/>
      <c r="BA104" s="124"/>
      <c r="BB104" s="130"/>
      <c r="BC104" s="129"/>
      <c r="BD104" s="130"/>
      <c r="BE104" s="130"/>
      <c r="BF104" s="130"/>
      <c r="BG104" s="130"/>
    </row>
    <row r="105" spans="29:59" ht="15">
      <c r="AC105" s="127"/>
      <c r="AH105" s="129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Z105" s="130"/>
      <c r="BA105" s="124"/>
      <c r="BB105" s="130"/>
      <c r="BC105" s="129"/>
      <c r="BD105" s="130"/>
      <c r="BE105" s="130"/>
      <c r="BF105" s="130"/>
      <c r="BG105" s="130"/>
    </row>
  </sheetData>
  <mergeCells count="1">
    <mergeCell ref="C2:N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G105"/>
  <sheetViews>
    <sheetView workbookViewId="0" topLeftCell="AU78">
      <selection activeCell="AZ104" sqref="AZ104:BG108"/>
    </sheetView>
  </sheetViews>
  <sheetFormatPr defaultColWidth="9.140625" defaultRowHeight="12.75"/>
  <cols>
    <col min="1" max="1" width="5.421875" style="1" customWidth="1"/>
    <col min="2" max="2" width="28.421875" style="1" customWidth="1"/>
    <col min="3" max="3" width="13.7109375" style="1" customWidth="1"/>
    <col min="4" max="5" width="13.8515625" style="1" customWidth="1"/>
    <col min="6" max="6" width="14.7109375" style="1" customWidth="1"/>
    <col min="7" max="7" width="16.140625" style="1" customWidth="1"/>
    <col min="8" max="8" width="13.421875" style="1" customWidth="1"/>
    <col min="9" max="9" width="13.00390625" style="1" customWidth="1"/>
    <col min="10" max="10" width="13.8515625" style="1" customWidth="1"/>
    <col min="11" max="11" width="15.140625" style="1" customWidth="1"/>
    <col min="12" max="17" width="13.8515625" style="1" customWidth="1"/>
    <col min="18" max="18" width="12.8515625" style="10" customWidth="1"/>
    <col min="19" max="19" width="13.8515625" style="1" customWidth="1"/>
    <col min="20" max="20" width="13.00390625" style="1" customWidth="1"/>
    <col min="21" max="21" width="11.28125" style="1" customWidth="1"/>
    <col min="22" max="22" width="12.28125" style="1" customWidth="1"/>
    <col min="23" max="23" width="14.57421875" style="1" customWidth="1"/>
    <col min="24" max="26" width="14.00390625" style="1" customWidth="1"/>
    <col min="27" max="27" width="13.421875" style="1" customWidth="1"/>
    <col min="28" max="28" width="14.00390625" style="1" customWidth="1"/>
    <col min="29" max="29" width="11.57421875" style="1" customWidth="1"/>
    <col min="30" max="30" width="12.140625" style="1" customWidth="1"/>
    <col min="31" max="31" width="13.421875" style="1" customWidth="1"/>
    <col min="32" max="32" width="15.28125" style="1" customWidth="1"/>
    <col min="33" max="34" width="13.8515625" style="1" customWidth="1"/>
    <col min="35" max="35" width="13.421875" style="1" customWidth="1"/>
    <col min="36" max="36" width="13.421875" style="8" customWidth="1"/>
    <col min="37" max="37" width="14.421875" style="1" customWidth="1"/>
    <col min="38" max="53" width="14.7109375" style="1" customWidth="1"/>
    <col min="54" max="54" width="12.421875" style="1" customWidth="1"/>
    <col min="55" max="55" width="12.00390625" style="1" customWidth="1"/>
    <col min="56" max="56" width="12.28125" style="1" customWidth="1"/>
    <col min="57" max="57" width="9.140625" style="1" customWidth="1"/>
    <col min="58" max="58" width="15.00390625" style="1" customWidth="1"/>
    <col min="59" max="59" width="13.421875" style="1" customWidth="1"/>
    <col min="60" max="16384" width="9.140625" style="1" customWidth="1"/>
  </cols>
  <sheetData>
    <row r="1" spans="1:17" ht="12.75">
      <c r="A1" s="8" t="s">
        <v>0</v>
      </c>
      <c r="N1" s="9" t="s">
        <v>176</v>
      </c>
      <c r="P1" s="9"/>
      <c r="Q1" s="9"/>
    </row>
    <row r="2" spans="3:55" ht="46.5" customHeight="1">
      <c r="C2" s="151" t="s">
        <v>297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56"/>
      <c r="P2" s="55"/>
      <c r="Q2" s="55"/>
      <c r="R2" s="57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8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</row>
    <row r="3" spans="3:55" ht="15" customHeight="1" thickBot="1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7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8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</row>
    <row r="4" spans="1:55" ht="83.25" customHeight="1">
      <c r="A4" s="2" t="s">
        <v>1</v>
      </c>
      <c r="B4" s="3" t="s">
        <v>2</v>
      </c>
      <c r="C4" s="59" t="s">
        <v>178</v>
      </c>
      <c r="D4" s="59" t="s">
        <v>179</v>
      </c>
      <c r="E4" s="59" t="s">
        <v>257</v>
      </c>
      <c r="F4" s="60" t="s">
        <v>181</v>
      </c>
      <c r="G4" s="59" t="s">
        <v>267</v>
      </c>
      <c r="H4" s="59" t="s">
        <v>183</v>
      </c>
      <c r="I4" s="59" t="s">
        <v>184</v>
      </c>
      <c r="J4" s="60" t="s">
        <v>185</v>
      </c>
      <c r="K4" s="59" t="s">
        <v>186</v>
      </c>
      <c r="L4" s="59" t="s">
        <v>187</v>
      </c>
      <c r="M4" s="59" t="s">
        <v>188</v>
      </c>
      <c r="N4" s="60" t="s">
        <v>189</v>
      </c>
      <c r="O4" s="59" t="s">
        <v>190</v>
      </c>
      <c r="P4" s="59" t="s">
        <v>191</v>
      </c>
      <c r="Q4" s="59" t="s">
        <v>192</v>
      </c>
      <c r="R4" s="60" t="s">
        <v>193</v>
      </c>
      <c r="S4" s="60" t="s">
        <v>194</v>
      </c>
      <c r="T4" s="59" t="s">
        <v>195</v>
      </c>
      <c r="U4" s="59" t="s">
        <v>196</v>
      </c>
      <c r="V4" s="131" t="s">
        <v>258</v>
      </c>
      <c r="W4" s="60" t="s">
        <v>198</v>
      </c>
      <c r="X4" s="59" t="s">
        <v>268</v>
      </c>
      <c r="Y4" s="59" t="s">
        <v>200</v>
      </c>
      <c r="Z4" s="59" t="s">
        <v>276</v>
      </c>
      <c r="AA4" s="60" t="s">
        <v>202</v>
      </c>
      <c r="AB4" s="59" t="s">
        <v>281</v>
      </c>
      <c r="AC4" s="59" t="s">
        <v>204</v>
      </c>
      <c r="AD4" s="59" t="s">
        <v>205</v>
      </c>
      <c r="AE4" s="60" t="s">
        <v>206</v>
      </c>
      <c r="AF4" s="59" t="s">
        <v>207</v>
      </c>
      <c r="AG4" s="59" t="s">
        <v>208</v>
      </c>
      <c r="AH4" s="59" t="s">
        <v>209</v>
      </c>
      <c r="AI4" s="60" t="s">
        <v>210</v>
      </c>
      <c r="AJ4" s="60" t="s">
        <v>211</v>
      </c>
      <c r="AK4" s="59" t="s">
        <v>212</v>
      </c>
      <c r="AL4" s="59" t="s">
        <v>213</v>
      </c>
      <c r="AM4" s="59" t="s">
        <v>214</v>
      </c>
      <c r="AN4" s="60" t="s">
        <v>215</v>
      </c>
      <c r="AO4" s="59" t="s">
        <v>216</v>
      </c>
      <c r="AP4" s="59" t="s">
        <v>217</v>
      </c>
      <c r="AQ4" s="59" t="s">
        <v>218</v>
      </c>
      <c r="AR4" s="60" t="s">
        <v>219</v>
      </c>
      <c r="AS4" s="59" t="s">
        <v>220</v>
      </c>
      <c r="AT4" s="59" t="s">
        <v>221</v>
      </c>
      <c r="AU4" s="59" t="s">
        <v>222</v>
      </c>
      <c r="AV4" s="60" t="s">
        <v>223</v>
      </c>
      <c r="AW4" s="59" t="s">
        <v>224</v>
      </c>
      <c r="AX4" s="59" t="s">
        <v>225</v>
      </c>
      <c r="AY4" s="61" t="s">
        <v>226</v>
      </c>
      <c r="AZ4" s="62" t="s">
        <v>227</v>
      </c>
      <c r="BA4" s="60" t="s">
        <v>228</v>
      </c>
      <c r="BB4" s="63" t="s">
        <v>229</v>
      </c>
      <c r="BC4" s="64"/>
    </row>
    <row r="5" spans="1:55" s="4" customFormat="1" ht="24.75" customHeight="1">
      <c r="A5" s="11">
        <v>0</v>
      </c>
      <c r="B5" s="12">
        <v>1</v>
      </c>
      <c r="C5" s="12">
        <v>2</v>
      </c>
      <c r="D5" s="12">
        <v>3</v>
      </c>
      <c r="E5" s="12">
        <v>4</v>
      </c>
      <c r="F5" s="13" t="s">
        <v>230</v>
      </c>
      <c r="G5" s="12">
        <v>6</v>
      </c>
      <c r="H5" s="12">
        <v>7</v>
      </c>
      <c r="I5" s="12">
        <v>8</v>
      </c>
      <c r="J5" s="13" t="s">
        <v>231</v>
      </c>
      <c r="K5" s="12">
        <v>10</v>
      </c>
      <c r="L5" s="12">
        <v>11</v>
      </c>
      <c r="M5" s="12">
        <v>12</v>
      </c>
      <c r="N5" s="13" t="s">
        <v>232</v>
      </c>
      <c r="O5" s="12">
        <v>14</v>
      </c>
      <c r="P5" s="12">
        <v>15</v>
      </c>
      <c r="Q5" s="12">
        <v>16</v>
      </c>
      <c r="R5" s="13" t="s">
        <v>233</v>
      </c>
      <c r="S5" s="13" t="s">
        <v>234</v>
      </c>
      <c r="T5" s="12">
        <v>19</v>
      </c>
      <c r="U5" s="12">
        <v>20</v>
      </c>
      <c r="V5" s="12">
        <v>21</v>
      </c>
      <c r="W5" s="13" t="s">
        <v>235</v>
      </c>
      <c r="X5" s="12">
        <v>23</v>
      </c>
      <c r="Y5" s="12">
        <v>24</v>
      </c>
      <c r="Z5" s="12">
        <v>25</v>
      </c>
      <c r="AA5" s="13" t="s">
        <v>236</v>
      </c>
      <c r="AB5" s="12">
        <v>27</v>
      </c>
      <c r="AC5" s="12">
        <v>28</v>
      </c>
      <c r="AD5" s="12">
        <v>29</v>
      </c>
      <c r="AE5" s="13" t="s">
        <v>237</v>
      </c>
      <c r="AF5" s="12">
        <v>31</v>
      </c>
      <c r="AG5" s="12">
        <v>32</v>
      </c>
      <c r="AH5" s="12">
        <v>33</v>
      </c>
      <c r="AI5" s="13" t="s">
        <v>238</v>
      </c>
      <c r="AJ5" s="13" t="s">
        <v>239</v>
      </c>
      <c r="AK5" s="65">
        <v>36</v>
      </c>
      <c r="AL5" s="65">
        <v>37</v>
      </c>
      <c r="AM5" s="65">
        <v>38</v>
      </c>
      <c r="AN5" s="13" t="s">
        <v>240</v>
      </c>
      <c r="AO5" s="65">
        <v>40</v>
      </c>
      <c r="AP5" s="65">
        <v>41</v>
      </c>
      <c r="AQ5" s="65">
        <v>42</v>
      </c>
      <c r="AR5" s="13" t="s">
        <v>241</v>
      </c>
      <c r="AS5" s="65">
        <v>44</v>
      </c>
      <c r="AT5" s="65">
        <v>45</v>
      </c>
      <c r="AU5" s="65">
        <v>46</v>
      </c>
      <c r="AV5" s="13" t="s">
        <v>242</v>
      </c>
      <c r="AW5" s="65">
        <v>48</v>
      </c>
      <c r="AX5" s="65">
        <v>49</v>
      </c>
      <c r="AY5" s="66">
        <v>50</v>
      </c>
      <c r="AZ5" s="67" t="s">
        <v>243</v>
      </c>
      <c r="BA5" s="13" t="s">
        <v>244</v>
      </c>
      <c r="BB5" s="14" t="s">
        <v>245</v>
      </c>
      <c r="BC5" s="68"/>
    </row>
    <row r="6" spans="1:58" ht="12.75">
      <c r="A6" s="69" t="s">
        <v>3</v>
      </c>
      <c r="B6" s="70" t="s">
        <v>4</v>
      </c>
      <c r="C6" s="71">
        <v>21989.14</v>
      </c>
      <c r="D6" s="15">
        <v>18098.03</v>
      </c>
      <c r="E6" s="15">
        <v>25447.19</v>
      </c>
      <c r="F6" s="72">
        <f>ROUND(C6+D6+E6,2)</f>
        <v>65534.36</v>
      </c>
      <c r="G6" s="15">
        <v>18300.5</v>
      </c>
      <c r="H6" s="15">
        <v>22094.39</v>
      </c>
      <c r="I6" s="15">
        <v>17647.97</v>
      </c>
      <c r="J6" s="72">
        <f>ROUND(G6+H6+I6,2)</f>
        <v>58042.86</v>
      </c>
      <c r="K6" s="15">
        <v>18746.62</v>
      </c>
      <c r="L6" s="15">
        <v>19086.51</v>
      </c>
      <c r="M6" s="15">
        <v>16970.51</v>
      </c>
      <c r="N6" s="72">
        <f>ROUND(K6+L6+M6,2)</f>
        <v>54803.64</v>
      </c>
      <c r="O6" s="15">
        <v>18570.82</v>
      </c>
      <c r="P6" s="15">
        <v>17208.71</v>
      </c>
      <c r="Q6" s="15"/>
      <c r="R6" s="72">
        <f>ROUND(O6+P6+Q6,2)</f>
        <v>35779.53</v>
      </c>
      <c r="S6" s="72">
        <f>ROUND(F6+J6+N6+R6,2)</f>
        <v>214160.39</v>
      </c>
      <c r="T6" s="15">
        <v>837.19</v>
      </c>
      <c r="U6" s="15">
        <v>550.56</v>
      </c>
      <c r="V6" s="15">
        <v>650.05</v>
      </c>
      <c r="W6" s="72">
        <f>ROUND(T6+U6+V6,2)</f>
        <v>2037.8</v>
      </c>
      <c r="X6" s="15">
        <v>872.99</v>
      </c>
      <c r="Y6" s="16">
        <v>1031.62</v>
      </c>
      <c r="Z6" s="16">
        <v>220.8</v>
      </c>
      <c r="AA6" s="72">
        <f>ROUND(X6+Y6+Z6,2)</f>
        <v>2125.41</v>
      </c>
      <c r="AB6" s="15">
        <v>755.75</v>
      </c>
      <c r="AC6" s="15">
        <v>636.89</v>
      </c>
      <c r="AD6" s="15">
        <v>783.53</v>
      </c>
      <c r="AE6" s="72">
        <f>ROUND(AB6+AC6+AD6,2)</f>
        <v>2176.17</v>
      </c>
      <c r="AF6" s="15">
        <v>889.84</v>
      </c>
      <c r="AG6" s="15">
        <v>849.1</v>
      </c>
      <c r="AH6" s="15"/>
      <c r="AI6" s="72">
        <f>ROUND(AF6+AG6+AH6,2)</f>
        <v>1738.94</v>
      </c>
      <c r="AJ6" s="72">
        <f aca="true" t="shared" si="0" ref="AJ6:AJ69">ROUND(W6+AA6+AE6+AI6,2)</f>
        <v>8078.32</v>
      </c>
      <c r="AK6" s="73">
        <v>0</v>
      </c>
      <c r="AL6" s="73">
        <v>0</v>
      </c>
      <c r="AM6" s="73">
        <v>0</v>
      </c>
      <c r="AN6" s="25">
        <f>ROUND(AK6+AL6+AM6,2)</f>
        <v>0</v>
      </c>
      <c r="AO6" s="73">
        <v>0</v>
      </c>
      <c r="AP6" s="73">
        <v>0</v>
      </c>
      <c r="AQ6" s="73">
        <v>0</v>
      </c>
      <c r="AR6" s="25">
        <f>ROUND(AO6+AP6+AQ6,2)</f>
        <v>0</v>
      </c>
      <c r="AS6" s="73">
        <v>0</v>
      </c>
      <c r="AT6" s="73">
        <v>0</v>
      </c>
      <c r="AU6" s="73">
        <v>0</v>
      </c>
      <c r="AV6" s="25">
        <f>ROUND(AS6+AT6+AU6,2)</f>
        <v>0</v>
      </c>
      <c r="AW6" s="73">
        <v>0</v>
      </c>
      <c r="AX6" s="73">
        <v>0</v>
      </c>
      <c r="AY6" s="74"/>
      <c r="AZ6" s="75">
        <f>ROUND(AW6+AX6+AY6,2)</f>
        <v>0</v>
      </c>
      <c r="BA6" s="25">
        <f>ROUND(AN6+AR6+AV6+AZ6,2)</f>
        <v>0</v>
      </c>
      <c r="BB6" s="76">
        <f>ROUND(S6+AJ6+BA6,2)</f>
        <v>222238.71</v>
      </c>
      <c r="BC6" s="77"/>
      <c r="BE6" s="17"/>
      <c r="BF6" s="17"/>
    </row>
    <row r="7" spans="1:58" ht="12.75">
      <c r="A7" s="69" t="s">
        <v>5</v>
      </c>
      <c r="B7" s="70" t="s">
        <v>6</v>
      </c>
      <c r="C7" s="71">
        <v>8080.35</v>
      </c>
      <c r="D7" s="15">
        <v>5802.65</v>
      </c>
      <c r="E7" s="15">
        <v>7317.99</v>
      </c>
      <c r="F7" s="72">
        <f aca="true" t="shared" si="1" ref="F7:F70">ROUND(C7+D7+E7,2)</f>
        <v>21200.99</v>
      </c>
      <c r="G7" s="15">
        <v>6245.84</v>
      </c>
      <c r="H7" s="15">
        <v>5462.2</v>
      </c>
      <c r="I7" s="15">
        <v>6192.12</v>
      </c>
      <c r="J7" s="72">
        <f aca="true" t="shared" si="2" ref="J7:J70">ROUND(G7+H7+I7,2)</f>
        <v>17900.16</v>
      </c>
      <c r="K7" s="15">
        <v>6701.85</v>
      </c>
      <c r="L7" s="15">
        <v>6369.58</v>
      </c>
      <c r="M7" s="15">
        <v>6293.65</v>
      </c>
      <c r="N7" s="72">
        <f aca="true" t="shared" si="3" ref="N7:N70">ROUND(K7+L7+M7,2)</f>
        <v>19365.08</v>
      </c>
      <c r="O7" s="15">
        <v>6468.26</v>
      </c>
      <c r="P7" s="15">
        <v>6434.83</v>
      </c>
      <c r="Q7" s="15"/>
      <c r="R7" s="72">
        <f aca="true" t="shared" si="4" ref="R7:R70">ROUND(O7+P7+Q7,2)</f>
        <v>12903.09</v>
      </c>
      <c r="S7" s="72">
        <f aca="true" t="shared" si="5" ref="S7:S67">ROUND(F7+J7+N7+R7,2)</f>
        <v>71369.32</v>
      </c>
      <c r="T7" s="15">
        <v>436.93</v>
      </c>
      <c r="U7" s="15">
        <v>414.57</v>
      </c>
      <c r="V7" s="15">
        <v>205.78</v>
      </c>
      <c r="W7" s="72">
        <f aca="true" t="shared" si="6" ref="W7:W70">ROUND(T7+U7+V7,2)</f>
        <v>1057.28</v>
      </c>
      <c r="X7" s="15">
        <v>391.19</v>
      </c>
      <c r="Y7" s="16">
        <v>378.41</v>
      </c>
      <c r="Z7" s="16">
        <v>140.38</v>
      </c>
      <c r="AA7" s="72">
        <f aca="true" t="shared" si="7" ref="AA7:AA70">ROUND(X7+Y7+Z7,2)</f>
        <v>909.98</v>
      </c>
      <c r="AB7" s="15">
        <v>583.79</v>
      </c>
      <c r="AC7" s="15">
        <v>314.92</v>
      </c>
      <c r="AD7" s="15">
        <v>335.91</v>
      </c>
      <c r="AE7" s="72">
        <f aca="true" t="shared" si="8" ref="AE7:AE70">ROUND(AB7+AC7+AD7,2)</f>
        <v>1234.62</v>
      </c>
      <c r="AF7" s="15">
        <v>276.27</v>
      </c>
      <c r="AG7" s="15">
        <v>260.19</v>
      </c>
      <c r="AH7" s="15"/>
      <c r="AI7" s="72">
        <f aca="true" t="shared" si="9" ref="AI7:AI70">ROUND(AF7+AG7+AH7,2)</f>
        <v>536.46</v>
      </c>
      <c r="AJ7" s="72">
        <f t="shared" si="0"/>
        <v>3738.34</v>
      </c>
      <c r="AK7" s="73">
        <v>0</v>
      </c>
      <c r="AL7" s="73">
        <v>0</v>
      </c>
      <c r="AM7" s="73">
        <v>0</v>
      </c>
      <c r="AN7" s="25">
        <f aca="true" t="shared" si="10" ref="AN7:AN70">ROUND(AK7+AL7+AM7,2)</f>
        <v>0</v>
      </c>
      <c r="AO7" s="73">
        <v>0</v>
      </c>
      <c r="AP7" s="73">
        <v>0</v>
      </c>
      <c r="AQ7" s="73">
        <v>0</v>
      </c>
      <c r="AR7" s="25">
        <f aca="true" t="shared" si="11" ref="AR7:AR70">ROUND(AO7+AP7+AQ7,2)</f>
        <v>0</v>
      </c>
      <c r="AS7" s="73">
        <v>0</v>
      </c>
      <c r="AT7" s="73">
        <v>0</v>
      </c>
      <c r="AU7" s="73">
        <v>0</v>
      </c>
      <c r="AV7" s="25">
        <f aca="true" t="shared" si="12" ref="AV7:AV70">ROUND(AS7+AT7+AU7,2)</f>
        <v>0</v>
      </c>
      <c r="AW7" s="73">
        <v>0</v>
      </c>
      <c r="AX7" s="73">
        <v>0</v>
      </c>
      <c r="AY7" s="74"/>
      <c r="AZ7" s="75">
        <f aca="true" t="shared" si="13" ref="AZ7:AZ70">ROUND(AW7+AX7+AY7,2)</f>
        <v>0</v>
      </c>
      <c r="BA7" s="25">
        <f aca="true" t="shared" si="14" ref="BA7:BA70">ROUND(AN7+AR7+AV7+AZ7,2)</f>
        <v>0</v>
      </c>
      <c r="BB7" s="76">
        <f aca="true" t="shared" si="15" ref="BB7:BB70">ROUND(S7+AJ7+BA7,2)</f>
        <v>75107.66</v>
      </c>
      <c r="BC7" s="77"/>
      <c r="BE7" s="17"/>
      <c r="BF7" s="17"/>
    </row>
    <row r="8" spans="1:58" ht="12.75">
      <c r="A8" s="69" t="s">
        <v>7</v>
      </c>
      <c r="B8" s="70" t="s">
        <v>8</v>
      </c>
      <c r="C8" s="71">
        <v>28431.65</v>
      </c>
      <c r="D8" s="15">
        <v>32259.15</v>
      </c>
      <c r="E8" s="15">
        <v>29427.46</v>
      </c>
      <c r="F8" s="72">
        <f t="shared" si="1"/>
        <v>90118.26</v>
      </c>
      <c r="G8" s="15">
        <v>25983.25</v>
      </c>
      <c r="H8" s="15">
        <v>26555.56</v>
      </c>
      <c r="I8" s="15">
        <v>25351.78</v>
      </c>
      <c r="J8" s="72">
        <f t="shared" si="2"/>
        <v>77890.59</v>
      </c>
      <c r="K8" s="15">
        <v>28432.36</v>
      </c>
      <c r="L8" s="15">
        <v>28036.54</v>
      </c>
      <c r="M8" s="15">
        <v>28597.57</v>
      </c>
      <c r="N8" s="72">
        <f t="shared" si="3"/>
        <v>85066.47</v>
      </c>
      <c r="O8" s="15">
        <v>29400.98</v>
      </c>
      <c r="P8" s="15">
        <v>29236.31</v>
      </c>
      <c r="Q8" s="15"/>
      <c r="R8" s="72">
        <f t="shared" si="4"/>
        <v>58637.29</v>
      </c>
      <c r="S8" s="72">
        <f t="shared" si="5"/>
        <v>311712.61</v>
      </c>
      <c r="T8" s="15">
        <v>1248.51</v>
      </c>
      <c r="U8" s="15">
        <v>1201.29</v>
      </c>
      <c r="V8" s="15">
        <v>1028.72</v>
      </c>
      <c r="W8" s="72">
        <f t="shared" si="6"/>
        <v>3478.52</v>
      </c>
      <c r="X8" s="15">
        <v>1313.91</v>
      </c>
      <c r="Y8" s="16">
        <v>1057.5</v>
      </c>
      <c r="Z8" s="16">
        <v>590.25</v>
      </c>
      <c r="AA8" s="72">
        <f t="shared" si="7"/>
        <v>2961.66</v>
      </c>
      <c r="AB8" s="15">
        <v>1929.98</v>
      </c>
      <c r="AC8" s="15">
        <v>1507.0500000000002</v>
      </c>
      <c r="AD8" s="15">
        <v>1466.98</v>
      </c>
      <c r="AE8" s="72">
        <f t="shared" si="8"/>
        <v>4904.01</v>
      </c>
      <c r="AF8" s="15">
        <v>1503.47</v>
      </c>
      <c r="AG8" s="15">
        <v>1431</v>
      </c>
      <c r="AH8" s="15"/>
      <c r="AI8" s="72">
        <f t="shared" si="9"/>
        <v>2934.47</v>
      </c>
      <c r="AJ8" s="72">
        <f t="shared" si="0"/>
        <v>14278.66</v>
      </c>
      <c r="AK8" s="73">
        <v>0</v>
      </c>
      <c r="AL8" s="73">
        <v>0</v>
      </c>
      <c r="AM8" s="73">
        <v>0</v>
      </c>
      <c r="AN8" s="25">
        <f t="shared" si="10"/>
        <v>0</v>
      </c>
      <c r="AO8" s="73">
        <v>0</v>
      </c>
      <c r="AP8" s="73">
        <v>0</v>
      </c>
      <c r="AQ8" s="73">
        <v>326.78</v>
      </c>
      <c r="AR8" s="25">
        <f t="shared" si="11"/>
        <v>326.78</v>
      </c>
      <c r="AS8" s="73">
        <v>326.78</v>
      </c>
      <c r="AT8" s="73">
        <v>653.56</v>
      </c>
      <c r="AU8" s="73">
        <v>326.78</v>
      </c>
      <c r="AV8" s="25">
        <f t="shared" si="12"/>
        <v>1307.12</v>
      </c>
      <c r="AW8" s="73">
        <v>326.78</v>
      </c>
      <c r="AX8" s="73">
        <v>326.78</v>
      </c>
      <c r="AY8" s="74"/>
      <c r="AZ8" s="75">
        <f t="shared" si="13"/>
        <v>653.56</v>
      </c>
      <c r="BA8" s="25">
        <f t="shared" si="14"/>
        <v>2287.46</v>
      </c>
      <c r="BB8" s="76">
        <f t="shared" si="15"/>
        <v>328278.73</v>
      </c>
      <c r="BC8" s="77"/>
      <c r="BE8" s="17"/>
      <c r="BF8" s="17"/>
    </row>
    <row r="9" spans="1:58" ht="12.75">
      <c r="A9" s="69" t="s">
        <v>9</v>
      </c>
      <c r="B9" s="70" t="s">
        <v>10</v>
      </c>
      <c r="C9" s="71">
        <v>30177.04</v>
      </c>
      <c r="D9" s="15">
        <v>34275.6</v>
      </c>
      <c r="E9" s="15">
        <v>34600.73</v>
      </c>
      <c r="F9" s="72">
        <f t="shared" si="1"/>
        <v>99053.37</v>
      </c>
      <c r="G9" s="15">
        <v>26400.51</v>
      </c>
      <c r="H9" s="15">
        <v>31989.98</v>
      </c>
      <c r="I9" s="15">
        <v>34709.02</v>
      </c>
      <c r="J9" s="72">
        <f t="shared" si="2"/>
        <v>93099.51</v>
      </c>
      <c r="K9" s="15">
        <v>33460.26</v>
      </c>
      <c r="L9" s="15">
        <v>31799.26</v>
      </c>
      <c r="M9" s="15">
        <v>30369.35</v>
      </c>
      <c r="N9" s="72">
        <f t="shared" si="3"/>
        <v>95628.87</v>
      </c>
      <c r="O9" s="15">
        <v>27941.07</v>
      </c>
      <c r="P9" s="15">
        <v>30300.39</v>
      </c>
      <c r="Q9" s="15"/>
      <c r="R9" s="72">
        <f t="shared" si="4"/>
        <v>58241.46</v>
      </c>
      <c r="S9" s="72">
        <f t="shared" si="5"/>
        <v>346023.21</v>
      </c>
      <c r="T9" s="15">
        <v>779.69</v>
      </c>
      <c r="U9" s="15">
        <v>810.46</v>
      </c>
      <c r="V9" s="15">
        <v>556.06</v>
      </c>
      <c r="W9" s="72">
        <f t="shared" si="6"/>
        <v>2146.21</v>
      </c>
      <c r="X9" s="15">
        <v>814.84</v>
      </c>
      <c r="Y9" s="16">
        <v>811.86</v>
      </c>
      <c r="Z9" s="16">
        <v>457.92</v>
      </c>
      <c r="AA9" s="72">
        <f t="shared" si="7"/>
        <v>2084.62</v>
      </c>
      <c r="AB9" s="15">
        <v>1096.26</v>
      </c>
      <c r="AC9" s="15">
        <v>917.44</v>
      </c>
      <c r="AD9" s="15">
        <v>945.86</v>
      </c>
      <c r="AE9" s="72">
        <f t="shared" si="8"/>
        <v>2959.56</v>
      </c>
      <c r="AF9" s="15">
        <v>791.28</v>
      </c>
      <c r="AG9" s="15">
        <v>843.84</v>
      </c>
      <c r="AH9" s="15"/>
      <c r="AI9" s="72">
        <f t="shared" si="9"/>
        <v>1635.12</v>
      </c>
      <c r="AJ9" s="72">
        <f t="shared" si="0"/>
        <v>8825.51</v>
      </c>
      <c r="AK9" s="73">
        <v>0</v>
      </c>
      <c r="AL9" s="73">
        <v>0</v>
      </c>
      <c r="AM9" s="73">
        <v>0</v>
      </c>
      <c r="AN9" s="25">
        <f t="shared" si="10"/>
        <v>0</v>
      </c>
      <c r="AO9" s="73">
        <v>0</v>
      </c>
      <c r="AP9" s="73">
        <v>0</v>
      </c>
      <c r="AQ9" s="73">
        <v>0</v>
      </c>
      <c r="AR9" s="25">
        <f t="shared" si="11"/>
        <v>0</v>
      </c>
      <c r="AS9" s="73">
        <v>0</v>
      </c>
      <c r="AT9" s="73">
        <v>0</v>
      </c>
      <c r="AU9" s="73">
        <v>0</v>
      </c>
      <c r="AV9" s="25">
        <f t="shared" si="12"/>
        <v>0</v>
      </c>
      <c r="AW9" s="73">
        <v>0</v>
      </c>
      <c r="AX9" s="73">
        <v>0</v>
      </c>
      <c r="AY9" s="74"/>
      <c r="AZ9" s="75">
        <f t="shared" si="13"/>
        <v>0</v>
      </c>
      <c r="BA9" s="25">
        <f t="shared" si="14"/>
        <v>0</v>
      </c>
      <c r="BB9" s="76">
        <f t="shared" si="15"/>
        <v>354848.72</v>
      </c>
      <c r="BC9" s="77"/>
      <c r="BE9" s="17"/>
      <c r="BF9" s="17"/>
    </row>
    <row r="10" spans="1:58" ht="12.75">
      <c r="A10" s="69" t="s">
        <v>11</v>
      </c>
      <c r="B10" s="70" t="s">
        <v>12</v>
      </c>
      <c r="C10" s="71">
        <v>461348.05</v>
      </c>
      <c r="D10" s="15">
        <v>406040.88</v>
      </c>
      <c r="E10" s="15">
        <v>447073.14</v>
      </c>
      <c r="F10" s="72">
        <f t="shared" si="1"/>
        <v>1314462.07</v>
      </c>
      <c r="G10" s="15">
        <v>393096.35</v>
      </c>
      <c r="H10" s="15">
        <v>417559.83</v>
      </c>
      <c r="I10" s="15">
        <v>394146.03</v>
      </c>
      <c r="J10" s="72">
        <f t="shared" si="2"/>
        <v>1204802.21</v>
      </c>
      <c r="K10" s="15">
        <v>430696.35</v>
      </c>
      <c r="L10" s="15">
        <v>400623.12</v>
      </c>
      <c r="M10" s="15">
        <v>389228.42</v>
      </c>
      <c r="N10" s="72">
        <f t="shared" si="3"/>
        <v>1220547.89</v>
      </c>
      <c r="O10" s="15">
        <v>453723.81</v>
      </c>
      <c r="P10" s="15">
        <v>431350.04</v>
      </c>
      <c r="Q10" s="15"/>
      <c r="R10" s="72">
        <f t="shared" si="4"/>
        <v>885073.85</v>
      </c>
      <c r="S10" s="72">
        <f t="shared" si="5"/>
        <v>4624886.02</v>
      </c>
      <c r="T10" s="15">
        <v>12915.130000000001</v>
      </c>
      <c r="U10" s="15">
        <v>11517.970000000001</v>
      </c>
      <c r="V10" s="15">
        <v>10708.89</v>
      </c>
      <c r="W10" s="72">
        <f t="shared" si="6"/>
        <v>35141.99</v>
      </c>
      <c r="X10" s="15">
        <v>16272.29</v>
      </c>
      <c r="Y10" s="16">
        <v>13879.94</v>
      </c>
      <c r="Z10" s="16">
        <v>7077.46</v>
      </c>
      <c r="AA10" s="72">
        <f t="shared" si="7"/>
        <v>37229.69</v>
      </c>
      <c r="AB10" s="15">
        <v>19297.43</v>
      </c>
      <c r="AC10" s="15">
        <v>12779.19</v>
      </c>
      <c r="AD10" s="15">
        <v>12540.41</v>
      </c>
      <c r="AE10" s="72">
        <f t="shared" si="8"/>
        <v>44617.03</v>
      </c>
      <c r="AF10" s="15">
        <v>14257.759999999998</v>
      </c>
      <c r="AG10" s="15">
        <v>14446.24</v>
      </c>
      <c r="AH10" s="15"/>
      <c r="AI10" s="72">
        <f t="shared" si="9"/>
        <v>28704</v>
      </c>
      <c r="AJ10" s="72">
        <f t="shared" si="0"/>
        <v>145692.71</v>
      </c>
      <c r="AK10" s="73">
        <v>0</v>
      </c>
      <c r="AL10" s="73">
        <v>0</v>
      </c>
      <c r="AM10" s="73">
        <v>653.56</v>
      </c>
      <c r="AN10" s="25">
        <f t="shared" si="10"/>
        <v>653.56</v>
      </c>
      <c r="AO10" s="73">
        <v>980.34</v>
      </c>
      <c r="AP10" s="73">
        <v>1307.12</v>
      </c>
      <c r="AQ10" s="73">
        <v>1960.68</v>
      </c>
      <c r="AR10" s="25">
        <f t="shared" si="11"/>
        <v>4248.14</v>
      </c>
      <c r="AS10" s="73">
        <v>2287.46</v>
      </c>
      <c r="AT10" s="73">
        <v>1960.68</v>
      </c>
      <c r="AU10" s="73">
        <v>2287.46</v>
      </c>
      <c r="AV10" s="25">
        <f t="shared" si="12"/>
        <v>6535.6</v>
      </c>
      <c r="AW10" s="73">
        <v>2287.46</v>
      </c>
      <c r="AX10" s="73">
        <v>980.3399999999999</v>
      </c>
      <c r="AY10" s="74"/>
      <c r="AZ10" s="75">
        <f t="shared" si="13"/>
        <v>3267.8</v>
      </c>
      <c r="BA10" s="25">
        <f t="shared" si="14"/>
        <v>14705.1</v>
      </c>
      <c r="BB10" s="76">
        <f t="shared" si="15"/>
        <v>4785283.83</v>
      </c>
      <c r="BC10" s="77"/>
      <c r="BE10" s="17"/>
      <c r="BF10" s="17"/>
    </row>
    <row r="11" spans="1:58" ht="12.75">
      <c r="A11" s="69" t="s">
        <v>13</v>
      </c>
      <c r="B11" s="70" t="s">
        <v>14</v>
      </c>
      <c r="C11" s="71">
        <v>11240.34</v>
      </c>
      <c r="D11" s="15">
        <v>13264.86</v>
      </c>
      <c r="E11" s="15">
        <v>19767.09</v>
      </c>
      <c r="F11" s="72">
        <f t="shared" si="1"/>
        <v>44272.29</v>
      </c>
      <c r="G11" s="15">
        <v>11631.54</v>
      </c>
      <c r="H11" s="15">
        <v>11289.85</v>
      </c>
      <c r="I11" s="15">
        <v>15437.13</v>
      </c>
      <c r="J11" s="72">
        <f t="shared" si="2"/>
        <v>38358.52</v>
      </c>
      <c r="K11" s="15">
        <v>11221.36</v>
      </c>
      <c r="L11" s="15">
        <v>10363.88</v>
      </c>
      <c r="M11" s="15">
        <v>15142.14</v>
      </c>
      <c r="N11" s="72">
        <f t="shared" si="3"/>
        <v>36727.38</v>
      </c>
      <c r="O11" s="15">
        <v>10149.45</v>
      </c>
      <c r="P11" s="15">
        <v>13489.9</v>
      </c>
      <c r="Q11" s="15"/>
      <c r="R11" s="72">
        <f t="shared" si="4"/>
        <v>23639.35</v>
      </c>
      <c r="S11" s="72">
        <f t="shared" si="5"/>
        <v>142997.54</v>
      </c>
      <c r="T11" s="15">
        <v>133.58</v>
      </c>
      <c r="U11" s="15">
        <v>185.17</v>
      </c>
      <c r="V11" s="15">
        <v>123.32</v>
      </c>
      <c r="W11" s="72">
        <f t="shared" si="6"/>
        <v>442.07</v>
      </c>
      <c r="X11" s="15">
        <v>293.29</v>
      </c>
      <c r="Y11" s="16">
        <v>150.06</v>
      </c>
      <c r="Z11" s="16">
        <v>218.53</v>
      </c>
      <c r="AA11" s="72">
        <f t="shared" si="7"/>
        <v>661.88</v>
      </c>
      <c r="AB11" s="15">
        <v>311.22</v>
      </c>
      <c r="AC11" s="15">
        <v>223.34</v>
      </c>
      <c r="AD11" s="15">
        <v>106.13</v>
      </c>
      <c r="AE11" s="72">
        <f t="shared" si="8"/>
        <v>640.69</v>
      </c>
      <c r="AF11" s="15">
        <v>156.76</v>
      </c>
      <c r="AG11" s="15">
        <v>60.1</v>
      </c>
      <c r="AH11" s="15"/>
      <c r="AI11" s="72">
        <f t="shared" si="9"/>
        <v>216.86</v>
      </c>
      <c r="AJ11" s="72">
        <f t="shared" si="0"/>
        <v>1961.5</v>
      </c>
      <c r="AK11" s="73">
        <v>0</v>
      </c>
      <c r="AL11" s="73">
        <v>0</v>
      </c>
      <c r="AM11" s="73">
        <v>0</v>
      </c>
      <c r="AN11" s="25">
        <f t="shared" si="10"/>
        <v>0</v>
      </c>
      <c r="AO11" s="73">
        <v>0</v>
      </c>
      <c r="AP11" s="73">
        <v>0</v>
      </c>
      <c r="AQ11" s="73">
        <v>0</v>
      </c>
      <c r="AR11" s="25">
        <f t="shared" si="11"/>
        <v>0</v>
      </c>
      <c r="AS11" s="73">
        <v>0</v>
      </c>
      <c r="AT11" s="73">
        <v>0</v>
      </c>
      <c r="AU11" s="73">
        <v>0</v>
      </c>
      <c r="AV11" s="25">
        <f t="shared" si="12"/>
        <v>0</v>
      </c>
      <c r="AW11" s="73">
        <v>0</v>
      </c>
      <c r="AX11" s="73">
        <v>326.78</v>
      </c>
      <c r="AY11" s="74"/>
      <c r="AZ11" s="75">
        <f t="shared" si="13"/>
        <v>326.78</v>
      </c>
      <c r="BA11" s="25">
        <f t="shared" si="14"/>
        <v>326.78</v>
      </c>
      <c r="BB11" s="76">
        <f t="shared" si="15"/>
        <v>145285.82</v>
      </c>
      <c r="BC11" s="77"/>
      <c r="BE11" s="17"/>
      <c r="BF11" s="17"/>
    </row>
    <row r="12" spans="1:58" ht="12.75">
      <c r="A12" s="69" t="s">
        <v>15</v>
      </c>
      <c r="B12" s="70" t="s">
        <v>16</v>
      </c>
      <c r="C12" s="71">
        <v>27927.04</v>
      </c>
      <c r="D12" s="15">
        <v>30656.34</v>
      </c>
      <c r="E12" s="15">
        <v>27945.88</v>
      </c>
      <c r="F12" s="72">
        <f t="shared" si="1"/>
        <v>86529.26</v>
      </c>
      <c r="G12" s="15">
        <v>25812.8</v>
      </c>
      <c r="H12" s="15">
        <v>28977.61</v>
      </c>
      <c r="I12" s="15">
        <v>27352.97</v>
      </c>
      <c r="J12" s="72">
        <f t="shared" si="2"/>
        <v>82143.38</v>
      </c>
      <c r="K12" s="15">
        <v>28773.33</v>
      </c>
      <c r="L12" s="15">
        <v>26079.95</v>
      </c>
      <c r="M12" s="15">
        <v>25827.87</v>
      </c>
      <c r="N12" s="72">
        <f t="shared" si="3"/>
        <v>80681.15</v>
      </c>
      <c r="O12" s="15">
        <v>31678.78</v>
      </c>
      <c r="P12" s="15">
        <v>28772.05</v>
      </c>
      <c r="Q12" s="15"/>
      <c r="R12" s="72">
        <f t="shared" si="4"/>
        <v>60450.83</v>
      </c>
      <c r="S12" s="72">
        <f t="shared" si="5"/>
        <v>309804.62</v>
      </c>
      <c r="T12" s="15">
        <v>326.38</v>
      </c>
      <c r="U12" s="15">
        <v>363.32</v>
      </c>
      <c r="V12" s="15">
        <v>604.39</v>
      </c>
      <c r="W12" s="72">
        <f t="shared" si="6"/>
        <v>1294.09</v>
      </c>
      <c r="X12" s="15">
        <v>886.53</v>
      </c>
      <c r="Y12" s="16">
        <v>644.9</v>
      </c>
      <c r="Z12" s="16">
        <v>361.66</v>
      </c>
      <c r="AA12" s="72">
        <f t="shared" si="7"/>
        <v>1893.09</v>
      </c>
      <c r="AB12" s="15">
        <v>1121.4</v>
      </c>
      <c r="AC12" s="15">
        <v>934.56</v>
      </c>
      <c r="AD12" s="15">
        <v>784.13</v>
      </c>
      <c r="AE12" s="72">
        <f t="shared" si="8"/>
        <v>2840.09</v>
      </c>
      <c r="AF12" s="15">
        <v>613</v>
      </c>
      <c r="AG12" s="15">
        <v>545.77</v>
      </c>
      <c r="AH12" s="15"/>
      <c r="AI12" s="72">
        <f t="shared" si="9"/>
        <v>1158.77</v>
      </c>
      <c r="AJ12" s="72">
        <f t="shared" si="0"/>
        <v>7186.04</v>
      </c>
      <c r="AK12" s="73">
        <v>326.78</v>
      </c>
      <c r="AL12" s="73">
        <v>0</v>
      </c>
      <c r="AM12" s="73">
        <v>0</v>
      </c>
      <c r="AN12" s="25">
        <f t="shared" si="10"/>
        <v>326.78</v>
      </c>
      <c r="AO12" s="73">
        <v>0</v>
      </c>
      <c r="AP12" s="73">
        <v>0</v>
      </c>
      <c r="AQ12" s="73">
        <v>0</v>
      </c>
      <c r="AR12" s="25">
        <f t="shared" si="11"/>
        <v>0</v>
      </c>
      <c r="AS12" s="73">
        <v>0</v>
      </c>
      <c r="AT12" s="73">
        <v>0</v>
      </c>
      <c r="AU12" s="73">
        <v>0</v>
      </c>
      <c r="AV12" s="25">
        <f t="shared" si="12"/>
        <v>0</v>
      </c>
      <c r="AW12" s="73">
        <v>0</v>
      </c>
      <c r="AX12" s="73">
        <v>0</v>
      </c>
      <c r="AY12" s="74"/>
      <c r="AZ12" s="75">
        <f t="shared" si="13"/>
        <v>0</v>
      </c>
      <c r="BA12" s="25">
        <f t="shared" si="14"/>
        <v>326.78</v>
      </c>
      <c r="BB12" s="76">
        <f t="shared" si="15"/>
        <v>317317.44</v>
      </c>
      <c r="BC12" s="77"/>
      <c r="BE12" s="17"/>
      <c r="BF12" s="17"/>
    </row>
    <row r="13" spans="1:58" ht="12.75">
      <c r="A13" s="69" t="s">
        <v>17</v>
      </c>
      <c r="B13" s="70" t="s">
        <v>18</v>
      </c>
      <c r="C13" s="71">
        <v>28997.33</v>
      </c>
      <c r="D13" s="15">
        <v>37709.65</v>
      </c>
      <c r="E13" s="15">
        <v>38566.27</v>
      </c>
      <c r="F13" s="72">
        <f t="shared" si="1"/>
        <v>105273.25</v>
      </c>
      <c r="G13" s="15">
        <v>26996.53</v>
      </c>
      <c r="H13" s="15">
        <v>33603.97</v>
      </c>
      <c r="I13" s="15">
        <v>34134.3</v>
      </c>
      <c r="J13" s="72">
        <f t="shared" si="2"/>
        <v>94734.8</v>
      </c>
      <c r="K13" s="15">
        <v>31553.88</v>
      </c>
      <c r="L13" s="15">
        <v>32406.26</v>
      </c>
      <c r="M13" s="15">
        <v>28390.84</v>
      </c>
      <c r="N13" s="72">
        <f t="shared" si="3"/>
        <v>92350.98</v>
      </c>
      <c r="O13" s="15">
        <v>44111.55</v>
      </c>
      <c r="P13" s="15">
        <v>34243.58</v>
      </c>
      <c r="Q13" s="15"/>
      <c r="R13" s="72">
        <f t="shared" si="4"/>
        <v>78355.13</v>
      </c>
      <c r="S13" s="72">
        <f t="shared" si="5"/>
        <v>370714.16</v>
      </c>
      <c r="T13" s="15">
        <v>397.79</v>
      </c>
      <c r="U13" s="15">
        <v>200.65</v>
      </c>
      <c r="V13" s="15">
        <v>118.21</v>
      </c>
      <c r="W13" s="72">
        <f t="shared" si="6"/>
        <v>716.65</v>
      </c>
      <c r="X13" s="15">
        <v>575.89</v>
      </c>
      <c r="Y13" s="16">
        <v>175.16</v>
      </c>
      <c r="Z13" s="16">
        <v>54.62</v>
      </c>
      <c r="AA13" s="72">
        <f t="shared" si="7"/>
        <v>805.67</v>
      </c>
      <c r="AB13" s="15">
        <v>204.39</v>
      </c>
      <c r="AC13" s="15">
        <v>161.07</v>
      </c>
      <c r="AD13" s="15">
        <v>62.39</v>
      </c>
      <c r="AE13" s="72">
        <f t="shared" si="8"/>
        <v>427.85</v>
      </c>
      <c r="AF13" s="15">
        <v>599.24</v>
      </c>
      <c r="AG13" s="15">
        <v>93.25</v>
      </c>
      <c r="AH13" s="15"/>
      <c r="AI13" s="72">
        <f t="shared" si="9"/>
        <v>692.49</v>
      </c>
      <c r="AJ13" s="72">
        <f t="shared" si="0"/>
        <v>2642.66</v>
      </c>
      <c r="AK13" s="73">
        <v>350.12</v>
      </c>
      <c r="AL13" s="73">
        <v>653.56</v>
      </c>
      <c r="AM13" s="73">
        <v>326.78</v>
      </c>
      <c r="AN13" s="25">
        <f t="shared" si="10"/>
        <v>1330.46</v>
      </c>
      <c r="AO13" s="73">
        <v>326.78</v>
      </c>
      <c r="AP13" s="73">
        <v>326.78</v>
      </c>
      <c r="AQ13" s="73">
        <v>326.78</v>
      </c>
      <c r="AR13" s="25">
        <f t="shared" si="11"/>
        <v>980.34</v>
      </c>
      <c r="AS13" s="73">
        <v>326.78</v>
      </c>
      <c r="AT13" s="73">
        <v>326.78</v>
      </c>
      <c r="AU13" s="73">
        <v>326.78</v>
      </c>
      <c r="AV13" s="25">
        <f t="shared" si="12"/>
        <v>980.34</v>
      </c>
      <c r="AW13" s="73">
        <v>326.78</v>
      </c>
      <c r="AX13" s="73">
        <v>326.78</v>
      </c>
      <c r="AY13" s="74"/>
      <c r="AZ13" s="75">
        <f t="shared" si="13"/>
        <v>653.56</v>
      </c>
      <c r="BA13" s="25">
        <f t="shared" si="14"/>
        <v>3944.7</v>
      </c>
      <c r="BB13" s="76">
        <f t="shared" si="15"/>
        <v>377301.52</v>
      </c>
      <c r="BC13" s="77"/>
      <c r="BE13" s="17"/>
      <c r="BF13" s="17"/>
    </row>
    <row r="14" spans="1:58" ht="12.75">
      <c r="A14" s="69" t="s">
        <v>19</v>
      </c>
      <c r="B14" s="70" t="s">
        <v>20</v>
      </c>
      <c r="C14" s="71">
        <v>52247.05</v>
      </c>
      <c r="D14" s="15">
        <v>52387.48</v>
      </c>
      <c r="E14" s="15">
        <v>48295.78</v>
      </c>
      <c r="F14" s="72">
        <f t="shared" si="1"/>
        <v>152930.31</v>
      </c>
      <c r="G14" s="15">
        <v>41115.74</v>
      </c>
      <c r="H14" s="15">
        <v>48212.89</v>
      </c>
      <c r="I14" s="15">
        <v>43914.51</v>
      </c>
      <c r="J14" s="72">
        <f t="shared" si="2"/>
        <v>133243.14</v>
      </c>
      <c r="K14" s="15">
        <v>45360.66</v>
      </c>
      <c r="L14" s="15">
        <v>42406.6</v>
      </c>
      <c r="M14" s="15">
        <v>42582.37</v>
      </c>
      <c r="N14" s="72">
        <f t="shared" si="3"/>
        <v>130349.63</v>
      </c>
      <c r="O14" s="15">
        <v>45924.62</v>
      </c>
      <c r="P14" s="15">
        <v>48262.17</v>
      </c>
      <c r="Q14" s="15"/>
      <c r="R14" s="72">
        <f t="shared" si="4"/>
        <v>94186.79</v>
      </c>
      <c r="S14" s="72">
        <f t="shared" si="5"/>
        <v>510709.87</v>
      </c>
      <c r="T14" s="15">
        <v>515.11</v>
      </c>
      <c r="U14" s="15">
        <v>563.69</v>
      </c>
      <c r="V14" s="15">
        <v>509.66</v>
      </c>
      <c r="W14" s="72">
        <f t="shared" si="6"/>
        <v>1588.46</v>
      </c>
      <c r="X14" s="15">
        <v>684.06</v>
      </c>
      <c r="Y14" s="16">
        <v>590.04</v>
      </c>
      <c r="Z14" s="16">
        <v>338.17</v>
      </c>
      <c r="AA14" s="72">
        <f t="shared" si="7"/>
        <v>1612.27</v>
      </c>
      <c r="AB14" s="15">
        <v>819.54</v>
      </c>
      <c r="AC14" s="15">
        <v>286.52</v>
      </c>
      <c r="AD14" s="15">
        <v>454.23</v>
      </c>
      <c r="AE14" s="72">
        <f t="shared" si="8"/>
        <v>1560.29</v>
      </c>
      <c r="AF14" s="15">
        <v>394.2</v>
      </c>
      <c r="AG14" s="15">
        <v>538.74</v>
      </c>
      <c r="AH14" s="15"/>
      <c r="AI14" s="72">
        <f t="shared" si="9"/>
        <v>932.94</v>
      </c>
      <c r="AJ14" s="72">
        <f t="shared" si="0"/>
        <v>5693.96</v>
      </c>
      <c r="AK14" s="73">
        <v>0</v>
      </c>
      <c r="AL14" s="73">
        <v>653.56</v>
      </c>
      <c r="AM14" s="73">
        <v>326.78</v>
      </c>
      <c r="AN14" s="25">
        <f t="shared" si="10"/>
        <v>980.34</v>
      </c>
      <c r="AO14" s="73">
        <v>653.56</v>
      </c>
      <c r="AP14" s="73">
        <v>0</v>
      </c>
      <c r="AQ14" s="73">
        <v>653.56</v>
      </c>
      <c r="AR14" s="25">
        <f t="shared" si="11"/>
        <v>1307.12</v>
      </c>
      <c r="AS14" s="73">
        <v>653.56</v>
      </c>
      <c r="AT14" s="73">
        <v>653.56</v>
      </c>
      <c r="AU14" s="73">
        <v>326.78</v>
      </c>
      <c r="AV14" s="25">
        <f t="shared" si="12"/>
        <v>1633.9</v>
      </c>
      <c r="AW14" s="73">
        <v>326.78</v>
      </c>
      <c r="AX14" s="73">
        <v>326.78</v>
      </c>
      <c r="AY14" s="74"/>
      <c r="AZ14" s="75">
        <f t="shared" si="13"/>
        <v>653.56</v>
      </c>
      <c r="BA14" s="25">
        <f t="shared" si="14"/>
        <v>4574.92</v>
      </c>
      <c r="BB14" s="76">
        <f t="shared" si="15"/>
        <v>520978.75</v>
      </c>
      <c r="BC14" s="77"/>
      <c r="BE14" s="17"/>
      <c r="BF14" s="17"/>
    </row>
    <row r="15" spans="1:58" ht="12.75">
      <c r="A15" s="69" t="s">
        <v>21</v>
      </c>
      <c r="B15" s="70" t="s">
        <v>22</v>
      </c>
      <c r="C15" s="71">
        <v>36407.41</v>
      </c>
      <c r="D15" s="15">
        <v>36013.74</v>
      </c>
      <c r="E15" s="15">
        <v>41483.59</v>
      </c>
      <c r="F15" s="72">
        <f t="shared" si="1"/>
        <v>113904.74</v>
      </c>
      <c r="G15" s="15">
        <v>36571.02</v>
      </c>
      <c r="H15" s="15">
        <v>35587.75</v>
      </c>
      <c r="I15" s="15">
        <v>35783.76</v>
      </c>
      <c r="J15" s="72">
        <f t="shared" si="2"/>
        <v>107942.53</v>
      </c>
      <c r="K15" s="15">
        <v>39094.91</v>
      </c>
      <c r="L15" s="15">
        <v>34238.21</v>
      </c>
      <c r="M15" s="15">
        <v>37337.09</v>
      </c>
      <c r="N15" s="72">
        <f t="shared" si="3"/>
        <v>110670.21</v>
      </c>
      <c r="O15" s="15">
        <v>36772.4</v>
      </c>
      <c r="P15" s="15">
        <v>32042.74</v>
      </c>
      <c r="Q15" s="15"/>
      <c r="R15" s="72">
        <f t="shared" si="4"/>
        <v>68815.14</v>
      </c>
      <c r="S15" s="72">
        <f t="shared" si="5"/>
        <v>401332.62</v>
      </c>
      <c r="T15" s="15">
        <v>984.68</v>
      </c>
      <c r="U15" s="15">
        <v>823.97</v>
      </c>
      <c r="V15" s="15">
        <v>1073.43</v>
      </c>
      <c r="W15" s="72">
        <f t="shared" si="6"/>
        <v>2882.08</v>
      </c>
      <c r="X15" s="15">
        <v>1709.85</v>
      </c>
      <c r="Y15" s="16">
        <v>907.14</v>
      </c>
      <c r="Z15" s="16">
        <v>679.52</v>
      </c>
      <c r="AA15" s="72">
        <f t="shared" si="7"/>
        <v>3296.51</v>
      </c>
      <c r="AB15" s="15">
        <v>1996.66</v>
      </c>
      <c r="AC15" s="15">
        <v>711.28</v>
      </c>
      <c r="AD15" s="15">
        <v>973.21</v>
      </c>
      <c r="AE15" s="72">
        <f t="shared" si="8"/>
        <v>3681.15</v>
      </c>
      <c r="AF15" s="15">
        <v>585.93</v>
      </c>
      <c r="AG15" s="15">
        <v>519.4499999999999</v>
      </c>
      <c r="AH15" s="15"/>
      <c r="AI15" s="72">
        <f t="shared" si="9"/>
        <v>1105.38</v>
      </c>
      <c r="AJ15" s="72">
        <f t="shared" si="0"/>
        <v>10965.12</v>
      </c>
      <c r="AK15" s="73">
        <v>0</v>
      </c>
      <c r="AL15" s="73">
        <v>0</v>
      </c>
      <c r="AM15" s="73">
        <v>0</v>
      </c>
      <c r="AN15" s="25">
        <f t="shared" si="10"/>
        <v>0</v>
      </c>
      <c r="AO15" s="73">
        <v>0</v>
      </c>
      <c r="AP15" s="73">
        <v>0</v>
      </c>
      <c r="AQ15" s="73">
        <v>0</v>
      </c>
      <c r="AR15" s="25">
        <f t="shared" si="11"/>
        <v>0</v>
      </c>
      <c r="AS15" s="73">
        <v>0</v>
      </c>
      <c r="AT15" s="73">
        <v>0</v>
      </c>
      <c r="AU15" s="73">
        <v>0</v>
      </c>
      <c r="AV15" s="25">
        <f t="shared" si="12"/>
        <v>0</v>
      </c>
      <c r="AW15" s="73">
        <v>0</v>
      </c>
      <c r="AX15" s="73">
        <v>0</v>
      </c>
      <c r="AY15" s="74"/>
      <c r="AZ15" s="75">
        <f t="shared" si="13"/>
        <v>0</v>
      </c>
      <c r="BA15" s="25">
        <f t="shared" si="14"/>
        <v>0</v>
      </c>
      <c r="BB15" s="76">
        <f t="shared" si="15"/>
        <v>412297.74</v>
      </c>
      <c r="BC15" s="77"/>
      <c r="BE15" s="17"/>
      <c r="BF15" s="17"/>
    </row>
    <row r="16" spans="1:58" ht="12.75">
      <c r="A16" s="69" t="s">
        <v>23</v>
      </c>
      <c r="B16" s="70" t="s">
        <v>24</v>
      </c>
      <c r="C16" s="71">
        <v>281661.01</v>
      </c>
      <c r="D16" s="15">
        <v>256800.42</v>
      </c>
      <c r="E16" s="15">
        <v>232133.7</v>
      </c>
      <c r="F16" s="72">
        <f t="shared" si="1"/>
        <v>770595.13</v>
      </c>
      <c r="G16" s="15">
        <v>223997.4</v>
      </c>
      <c r="H16" s="15">
        <v>218764.76</v>
      </c>
      <c r="I16" s="15">
        <v>227846.48</v>
      </c>
      <c r="J16" s="72">
        <f t="shared" si="2"/>
        <v>670608.64</v>
      </c>
      <c r="K16" s="15">
        <v>216427.39</v>
      </c>
      <c r="L16" s="15">
        <v>224195.64</v>
      </c>
      <c r="M16" s="15">
        <v>215043.35</v>
      </c>
      <c r="N16" s="72">
        <f t="shared" si="3"/>
        <v>655666.38</v>
      </c>
      <c r="O16" s="15">
        <v>216047.05</v>
      </c>
      <c r="P16" s="15">
        <v>182526.35</v>
      </c>
      <c r="Q16" s="15"/>
      <c r="R16" s="72">
        <f t="shared" si="4"/>
        <v>398573.4</v>
      </c>
      <c r="S16" s="72">
        <f t="shared" si="5"/>
        <v>2495443.55</v>
      </c>
      <c r="T16" s="15">
        <v>2460.61</v>
      </c>
      <c r="U16" s="15">
        <v>1302.47</v>
      </c>
      <c r="V16" s="15">
        <v>1579.38</v>
      </c>
      <c r="W16" s="72">
        <f t="shared" si="6"/>
        <v>5342.46</v>
      </c>
      <c r="X16" s="15">
        <v>2476.3</v>
      </c>
      <c r="Y16" s="16">
        <v>1535.67</v>
      </c>
      <c r="Z16" s="16">
        <v>1027.47</v>
      </c>
      <c r="AA16" s="72">
        <f t="shared" si="7"/>
        <v>5039.44</v>
      </c>
      <c r="AB16" s="15">
        <v>2792.42</v>
      </c>
      <c r="AC16" s="15">
        <v>1875.3000000000002</v>
      </c>
      <c r="AD16" s="15">
        <v>1760</v>
      </c>
      <c r="AE16" s="72">
        <f t="shared" si="8"/>
        <v>6427.72</v>
      </c>
      <c r="AF16" s="15">
        <v>2455.38</v>
      </c>
      <c r="AG16" s="15">
        <v>1838.2099999999998</v>
      </c>
      <c r="AH16" s="15"/>
      <c r="AI16" s="72">
        <f t="shared" si="9"/>
        <v>4293.59</v>
      </c>
      <c r="AJ16" s="72">
        <f t="shared" si="0"/>
        <v>21103.21</v>
      </c>
      <c r="AK16" s="73">
        <v>0</v>
      </c>
      <c r="AL16" s="73">
        <v>0</v>
      </c>
      <c r="AM16" s="73">
        <v>0</v>
      </c>
      <c r="AN16" s="25">
        <f t="shared" si="10"/>
        <v>0</v>
      </c>
      <c r="AO16" s="73">
        <v>0</v>
      </c>
      <c r="AP16" s="73">
        <v>0</v>
      </c>
      <c r="AQ16" s="73">
        <v>0</v>
      </c>
      <c r="AR16" s="25">
        <f t="shared" si="11"/>
        <v>0</v>
      </c>
      <c r="AS16" s="73">
        <v>0</v>
      </c>
      <c r="AT16" s="73">
        <v>0</v>
      </c>
      <c r="AU16" s="73">
        <v>326.78</v>
      </c>
      <c r="AV16" s="25">
        <f t="shared" si="12"/>
        <v>326.78</v>
      </c>
      <c r="AW16" s="73">
        <v>653.56</v>
      </c>
      <c r="AX16" s="73">
        <v>653.56</v>
      </c>
      <c r="AY16" s="74"/>
      <c r="AZ16" s="75">
        <f t="shared" si="13"/>
        <v>1307.12</v>
      </c>
      <c r="BA16" s="25">
        <f t="shared" si="14"/>
        <v>1633.9</v>
      </c>
      <c r="BB16" s="76">
        <f t="shared" si="15"/>
        <v>2518180.66</v>
      </c>
      <c r="BC16" s="77"/>
      <c r="BE16" s="17"/>
      <c r="BF16" s="17"/>
    </row>
    <row r="17" spans="1:58" ht="12.75">
      <c r="A17" s="69" t="s">
        <v>25</v>
      </c>
      <c r="B17" s="70" t="s">
        <v>26</v>
      </c>
      <c r="C17" s="71">
        <v>53980.47</v>
      </c>
      <c r="D17" s="15">
        <v>56499.54</v>
      </c>
      <c r="E17" s="15">
        <v>55396.75</v>
      </c>
      <c r="F17" s="72">
        <f t="shared" si="1"/>
        <v>165876.76</v>
      </c>
      <c r="G17" s="15">
        <v>49676.25</v>
      </c>
      <c r="H17" s="15">
        <v>65073.78</v>
      </c>
      <c r="I17" s="15">
        <v>57664.29</v>
      </c>
      <c r="J17" s="72">
        <f t="shared" si="2"/>
        <v>172414.32</v>
      </c>
      <c r="K17" s="15">
        <v>59414.77</v>
      </c>
      <c r="L17" s="15">
        <v>64634.18</v>
      </c>
      <c r="M17" s="15">
        <v>56341.55</v>
      </c>
      <c r="N17" s="72">
        <f t="shared" si="3"/>
        <v>180390.5</v>
      </c>
      <c r="O17" s="15">
        <v>63240.39</v>
      </c>
      <c r="P17" s="15">
        <v>71931.74</v>
      </c>
      <c r="Q17" s="15"/>
      <c r="R17" s="72">
        <f t="shared" si="4"/>
        <v>135172.13</v>
      </c>
      <c r="S17" s="72">
        <f t="shared" si="5"/>
        <v>653853.71</v>
      </c>
      <c r="T17" s="15">
        <v>1041.38</v>
      </c>
      <c r="U17" s="15">
        <v>785.3</v>
      </c>
      <c r="V17" s="15">
        <v>729.87</v>
      </c>
      <c r="W17" s="72">
        <f t="shared" si="6"/>
        <v>2556.55</v>
      </c>
      <c r="X17" s="15">
        <v>1076.87</v>
      </c>
      <c r="Y17" s="16">
        <v>749.25</v>
      </c>
      <c r="Z17" s="16">
        <v>414.53</v>
      </c>
      <c r="AA17" s="72">
        <f t="shared" si="7"/>
        <v>2240.65</v>
      </c>
      <c r="AB17" s="15">
        <v>724.06</v>
      </c>
      <c r="AC17" s="15">
        <v>672.48</v>
      </c>
      <c r="AD17" s="15">
        <v>467.65</v>
      </c>
      <c r="AE17" s="72">
        <f t="shared" si="8"/>
        <v>1864.19</v>
      </c>
      <c r="AF17" s="15">
        <v>559.33</v>
      </c>
      <c r="AG17" s="15">
        <v>561.49</v>
      </c>
      <c r="AH17" s="15"/>
      <c r="AI17" s="72">
        <f t="shared" si="9"/>
        <v>1120.82</v>
      </c>
      <c r="AJ17" s="72">
        <f t="shared" si="0"/>
        <v>7782.21</v>
      </c>
      <c r="AK17" s="73">
        <v>0</v>
      </c>
      <c r="AL17" s="73">
        <v>0</v>
      </c>
      <c r="AM17" s="73">
        <v>326.78</v>
      </c>
      <c r="AN17" s="25">
        <f t="shared" si="10"/>
        <v>326.78</v>
      </c>
      <c r="AO17" s="73">
        <v>326.78</v>
      </c>
      <c r="AP17" s="73">
        <v>0</v>
      </c>
      <c r="AQ17" s="73">
        <v>326.78</v>
      </c>
      <c r="AR17" s="25">
        <f t="shared" si="11"/>
        <v>653.56</v>
      </c>
      <c r="AS17" s="73">
        <v>0</v>
      </c>
      <c r="AT17" s="73">
        <v>326.78</v>
      </c>
      <c r="AU17" s="73">
        <v>0</v>
      </c>
      <c r="AV17" s="25">
        <f t="shared" si="12"/>
        <v>326.78</v>
      </c>
      <c r="AW17" s="73">
        <v>326.78</v>
      </c>
      <c r="AX17" s="73">
        <v>326.78</v>
      </c>
      <c r="AY17" s="74"/>
      <c r="AZ17" s="75">
        <f t="shared" si="13"/>
        <v>653.56</v>
      </c>
      <c r="BA17" s="25">
        <f t="shared" si="14"/>
        <v>1960.68</v>
      </c>
      <c r="BB17" s="76">
        <f t="shared" si="15"/>
        <v>663596.6</v>
      </c>
      <c r="BC17" s="77"/>
      <c r="BE17" s="17"/>
      <c r="BF17" s="17"/>
    </row>
    <row r="18" spans="1:58" ht="12.75">
      <c r="A18" s="69" t="s">
        <v>27</v>
      </c>
      <c r="B18" s="70" t="s">
        <v>28</v>
      </c>
      <c r="C18" s="71">
        <v>41562.46</v>
      </c>
      <c r="D18" s="15">
        <v>37907.7</v>
      </c>
      <c r="E18" s="15">
        <v>31806.51</v>
      </c>
      <c r="F18" s="72">
        <f t="shared" si="1"/>
        <v>111276.67</v>
      </c>
      <c r="G18" s="15">
        <v>30439.66</v>
      </c>
      <c r="H18" s="15">
        <v>36125.16</v>
      </c>
      <c r="I18" s="15">
        <v>34875.34</v>
      </c>
      <c r="J18" s="72">
        <f t="shared" si="2"/>
        <v>101440.16</v>
      </c>
      <c r="K18" s="15">
        <v>35179.05</v>
      </c>
      <c r="L18" s="15">
        <v>25966.93</v>
      </c>
      <c r="M18" s="15">
        <v>32450.6</v>
      </c>
      <c r="N18" s="72">
        <f t="shared" si="3"/>
        <v>93596.58</v>
      </c>
      <c r="O18" s="15">
        <v>37230.3</v>
      </c>
      <c r="P18" s="15">
        <v>44417.9</v>
      </c>
      <c r="Q18" s="15"/>
      <c r="R18" s="72">
        <f t="shared" si="4"/>
        <v>81648.2</v>
      </c>
      <c r="S18" s="72">
        <f t="shared" si="5"/>
        <v>387961.61</v>
      </c>
      <c r="T18" s="15">
        <v>453.12</v>
      </c>
      <c r="U18" s="15">
        <v>448.17</v>
      </c>
      <c r="V18" s="15">
        <v>244.02</v>
      </c>
      <c r="W18" s="72">
        <f t="shared" si="6"/>
        <v>1145.31</v>
      </c>
      <c r="X18" s="15">
        <v>463.1</v>
      </c>
      <c r="Y18" s="16">
        <v>261.23</v>
      </c>
      <c r="Z18" s="16">
        <v>140.61</v>
      </c>
      <c r="AA18" s="72">
        <f t="shared" si="7"/>
        <v>864.94</v>
      </c>
      <c r="AB18" s="15">
        <v>381.55</v>
      </c>
      <c r="AC18" s="15">
        <v>445.12</v>
      </c>
      <c r="AD18" s="15">
        <v>387.03</v>
      </c>
      <c r="AE18" s="72">
        <f t="shared" si="8"/>
        <v>1213.7</v>
      </c>
      <c r="AF18" s="15">
        <v>304.04</v>
      </c>
      <c r="AG18" s="15">
        <v>455.61</v>
      </c>
      <c r="AH18" s="15"/>
      <c r="AI18" s="72">
        <f t="shared" si="9"/>
        <v>759.65</v>
      </c>
      <c r="AJ18" s="72">
        <f t="shared" si="0"/>
        <v>3983.6</v>
      </c>
      <c r="AK18" s="73">
        <v>326.78</v>
      </c>
      <c r="AL18" s="73">
        <v>326.78</v>
      </c>
      <c r="AM18" s="73">
        <v>326.78</v>
      </c>
      <c r="AN18" s="25">
        <f t="shared" si="10"/>
        <v>980.34</v>
      </c>
      <c r="AO18" s="73">
        <v>326.78</v>
      </c>
      <c r="AP18" s="73">
        <v>0</v>
      </c>
      <c r="AQ18" s="73">
        <v>0</v>
      </c>
      <c r="AR18" s="25">
        <f t="shared" si="11"/>
        <v>326.78</v>
      </c>
      <c r="AS18" s="73">
        <v>0</v>
      </c>
      <c r="AT18" s="73">
        <v>0</v>
      </c>
      <c r="AU18" s="73">
        <v>326.78</v>
      </c>
      <c r="AV18" s="25">
        <f t="shared" si="12"/>
        <v>326.78</v>
      </c>
      <c r="AW18" s="73">
        <v>0</v>
      </c>
      <c r="AX18" s="73">
        <v>0</v>
      </c>
      <c r="AY18" s="74"/>
      <c r="AZ18" s="75">
        <f t="shared" si="13"/>
        <v>0</v>
      </c>
      <c r="BA18" s="25">
        <f t="shared" si="14"/>
        <v>1633.9</v>
      </c>
      <c r="BB18" s="76">
        <f t="shared" si="15"/>
        <v>393579.11</v>
      </c>
      <c r="BC18" s="77"/>
      <c r="BE18" s="17"/>
      <c r="BF18" s="17"/>
    </row>
    <row r="19" spans="1:58" ht="12.75">
      <c r="A19" s="69" t="s">
        <v>29</v>
      </c>
      <c r="B19" s="70" t="s">
        <v>30</v>
      </c>
      <c r="C19" s="71">
        <v>94938.69</v>
      </c>
      <c r="D19" s="15">
        <v>86592.45</v>
      </c>
      <c r="E19" s="15">
        <v>91246.37</v>
      </c>
      <c r="F19" s="72">
        <f t="shared" si="1"/>
        <v>272777.51</v>
      </c>
      <c r="G19" s="15">
        <v>84275.38</v>
      </c>
      <c r="H19" s="15">
        <v>89045.92</v>
      </c>
      <c r="I19" s="15">
        <v>84281.66</v>
      </c>
      <c r="J19" s="72">
        <f t="shared" si="2"/>
        <v>257602.96</v>
      </c>
      <c r="K19" s="15">
        <v>87445.15</v>
      </c>
      <c r="L19" s="15">
        <v>89032.5</v>
      </c>
      <c r="M19" s="15">
        <v>79119.97</v>
      </c>
      <c r="N19" s="72">
        <f t="shared" si="3"/>
        <v>255597.62</v>
      </c>
      <c r="O19" s="15">
        <v>100309.96</v>
      </c>
      <c r="P19" s="15">
        <v>99593.23</v>
      </c>
      <c r="Q19" s="15"/>
      <c r="R19" s="72">
        <f t="shared" si="4"/>
        <v>199903.19</v>
      </c>
      <c r="S19" s="72">
        <f t="shared" si="5"/>
        <v>985881.28</v>
      </c>
      <c r="T19" s="15">
        <v>5182.68</v>
      </c>
      <c r="U19" s="15">
        <v>4108.08</v>
      </c>
      <c r="V19" s="15">
        <v>3835.14</v>
      </c>
      <c r="W19" s="72">
        <f t="shared" si="6"/>
        <v>13125.9</v>
      </c>
      <c r="X19" s="15">
        <v>5931.89</v>
      </c>
      <c r="Y19" s="16">
        <v>4915.98</v>
      </c>
      <c r="Z19" s="16">
        <v>2619.09</v>
      </c>
      <c r="AA19" s="72">
        <f t="shared" si="7"/>
        <v>13466.96</v>
      </c>
      <c r="AB19" s="15">
        <v>6979.37</v>
      </c>
      <c r="AC19" s="15">
        <v>4627.71</v>
      </c>
      <c r="AD19" s="15">
        <v>3818.81</v>
      </c>
      <c r="AE19" s="72">
        <f t="shared" si="8"/>
        <v>15425.89</v>
      </c>
      <c r="AF19" s="15">
        <v>5184.41</v>
      </c>
      <c r="AG19" s="15">
        <v>4367.92</v>
      </c>
      <c r="AH19" s="15"/>
      <c r="AI19" s="72">
        <f t="shared" si="9"/>
        <v>9552.33</v>
      </c>
      <c r="AJ19" s="72">
        <f t="shared" si="0"/>
        <v>51571.08</v>
      </c>
      <c r="AK19" s="73">
        <v>326.78</v>
      </c>
      <c r="AL19" s="73">
        <v>0</v>
      </c>
      <c r="AM19" s="73">
        <v>0</v>
      </c>
      <c r="AN19" s="25">
        <f t="shared" si="10"/>
        <v>326.78</v>
      </c>
      <c r="AO19" s="73">
        <v>0</v>
      </c>
      <c r="AP19" s="73">
        <v>0</v>
      </c>
      <c r="AQ19" s="73">
        <v>0</v>
      </c>
      <c r="AR19" s="25">
        <f t="shared" si="11"/>
        <v>0</v>
      </c>
      <c r="AS19" s="73">
        <v>0</v>
      </c>
      <c r="AT19" s="73">
        <v>0</v>
      </c>
      <c r="AU19" s="73">
        <v>0</v>
      </c>
      <c r="AV19" s="25">
        <f t="shared" si="12"/>
        <v>0</v>
      </c>
      <c r="AW19" s="73">
        <v>326.78</v>
      </c>
      <c r="AX19" s="73">
        <v>653.56</v>
      </c>
      <c r="AY19" s="74"/>
      <c r="AZ19" s="75">
        <f t="shared" si="13"/>
        <v>980.34</v>
      </c>
      <c r="BA19" s="25">
        <f t="shared" si="14"/>
        <v>1307.12</v>
      </c>
      <c r="BB19" s="76">
        <f t="shared" si="15"/>
        <v>1038759.48</v>
      </c>
      <c r="BC19" s="77"/>
      <c r="BE19" s="17"/>
      <c r="BF19" s="17"/>
    </row>
    <row r="20" spans="1:58" ht="12.75">
      <c r="A20" s="69" t="s">
        <v>31</v>
      </c>
      <c r="B20" s="70" t="s">
        <v>32</v>
      </c>
      <c r="C20" s="71">
        <v>44873.54</v>
      </c>
      <c r="D20" s="15">
        <v>44823.93</v>
      </c>
      <c r="E20" s="15">
        <v>50678.2</v>
      </c>
      <c r="F20" s="72">
        <f t="shared" si="1"/>
        <v>140375.67</v>
      </c>
      <c r="G20" s="15">
        <v>43069.9</v>
      </c>
      <c r="H20" s="15">
        <v>53395.14</v>
      </c>
      <c r="I20" s="15">
        <v>39962.39</v>
      </c>
      <c r="J20" s="72">
        <f t="shared" si="2"/>
        <v>136427.43</v>
      </c>
      <c r="K20" s="15">
        <v>47022.75</v>
      </c>
      <c r="L20" s="15">
        <v>43171.81</v>
      </c>
      <c r="M20" s="15">
        <v>41155.41</v>
      </c>
      <c r="N20" s="72">
        <f t="shared" si="3"/>
        <v>131349.97</v>
      </c>
      <c r="O20" s="15">
        <v>50425.79</v>
      </c>
      <c r="P20" s="15">
        <v>47695.25</v>
      </c>
      <c r="Q20" s="15"/>
      <c r="R20" s="72">
        <f t="shared" si="4"/>
        <v>98121.04</v>
      </c>
      <c r="S20" s="72">
        <f t="shared" si="5"/>
        <v>506274.11</v>
      </c>
      <c r="T20" s="15">
        <v>2442.26</v>
      </c>
      <c r="U20" s="15">
        <v>2400.91</v>
      </c>
      <c r="V20" s="15">
        <v>2084.5</v>
      </c>
      <c r="W20" s="72">
        <f t="shared" si="6"/>
        <v>6927.67</v>
      </c>
      <c r="X20" s="15">
        <v>2982.35</v>
      </c>
      <c r="Y20" s="16">
        <v>2933.26</v>
      </c>
      <c r="Z20" s="16">
        <v>1261.33</v>
      </c>
      <c r="AA20" s="72">
        <f t="shared" si="7"/>
        <v>7176.94</v>
      </c>
      <c r="AB20" s="15">
        <v>3503.91</v>
      </c>
      <c r="AC20" s="15">
        <v>3008.7</v>
      </c>
      <c r="AD20" s="15">
        <v>1948.3</v>
      </c>
      <c r="AE20" s="72">
        <f t="shared" si="8"/>
        <v>8460.91</v>
      </c>
      <c r="AF20" s="15">
        <v>2468.56</v>
      </c>
      <c r="AG20" s="15">
        <v>2960.98</v>
      </c>
      <c r="AH20" s="15"/>
      <c r="AI20" s="72">
        <f t="shared" si="9"/>
        <v>5429.54</v>
      </c>
      <c r="AJ20" s="72">
        <f t="shared" si="0"/>
        <v>27995.06</v>
      </c>
      <c r="AK20" s="73">
        <v>0</v>
      </c>
      <c r="AL20" s="73">
        <v>0</v>
      </c>
      <c r="AM20" s="73">
        <v>0</v>
      </c>
      <c r="AN20" s="25">
        <f t="shared" si="10"/>
        <v>0</v>
      </c>
      <c r="AO20" s="73">
        <v>0</v>
      </c>
      <c r="AP20" s="73">
        <v>326.78</v>
      </c>
      <c r="AQ20" s="73">
        <v>326.78</v>
      </c>
      <c r="AR20" s="25">
        <f t="shared" si="11"/>
        <v>653.56</v>
      </c>
      <c r="AS20" s="73">
        <v>326.78</v>
      </c>
      <c r="AT20" s="73">
        <v>326.78</v>
      </c>
      <c r="AU20" s="73">
        <v>326.78</v>
      </c>
      <c r="AV20" s="25">
        <f t="shared" si="12"/>
        <v>980.34</v>
      </c>
      <c r="AW20" s="73">
        <v>326.78</v>
      </c>
      <c r="AX20" s="73">
        <v>326.78</v>
      </c>
      <c r="AY20" s="74"/>
      <c r="AZ20" s="75">
        <f t="shared" si="13"/>
        <v>653.56</v>
      </c>
      <c r="BA20" s="25">
        <f t="shared" si="14"/>
        <v>2287.46</v>
      </c>
      <c r="BB20" s="76">
        <f t="shared" si="15"/>
        <v>536556.63</v>
      </c>
      <c r="BC20" s="77"/>
      <c r="BE20" s="17"/>
      <c r="BF20" s="17"/>
    </row>
    <row r="21" spans="1:58" ht="12.75">
      <c r="A21" s="69" t="s">
        <v>33</v>
      </c>
      <c r="B21" s="70" t="s">
        <v>34</v>
      </c>
      <c r="C21" s="71">
        <v>68409.57</v>
      </c>
      <c r="D21" s="15">
        <v>61325.42</v>
      </c>
      <c r="E21" s="15">
        <v>72622.02</v>
      </c>
      <c r="F21" s="72">
        <f t="shared" si="1"/>
        <v>202357.01</v>
      </c>
      <c r="G21" s="15">
        <v>64031.16</v>
      </c>
      <c r="H21" s="15">
        <v>59163.29</v>
      </c>
      <c r="I21" s="15">
        <v>48203.99</v>
      </c>
      <c r="J21" s="72">
        <f t="shared" si="2"/>
        <v>171398.44</v>
      </c>
      <c r="K21" s="15">
        <v>58769.92</v>
      </c>
      <c r="L21" s="15">
        <v>51664.86</v>
      </c>
      <c r="M21" s="15">
        <v>55069.14</v>
      </c>
      <c r="N21" s="72">
        <f t="shared" si="3"/>
        <v>165503.92</v>
      </c>
      <c r="O21" s="15">
        <v>62393.49</v>
      </c>
      <c r="P21" s="15">
        <v>67072.86</v>
      </c>
      <c r="Q21" s="15"/>
      <c r="R21" s="72">
        <f t="shared" si="4"/>
        <v>129466.35</v>
      </c>
      <c r="S21" s="72">
        <f t="shared" si="5"/>
        <v>668725.72</v>
      </c>
      <c r="T21" s="15">
        <v>3602.5600000000004</v>
      </c>
      <c r="U21" s="15">
        <v>3248.8599999999997</v>
      </c>
      <c r="V21" s="15">
        <v>3371.12</v>
      </c>
      <c r="W21" s="72">
        <f t="shared" si="6"/>
        <v>10222.54</v>
      </c>
      <c r="X21" s="15">
        <v>4232.43</v>
      </c>
      <c r="Y21" s="16">
        <v>3777.54</v>
      </c>
      <c r="Z21" s="16">
        <v>1849.16</v>
      </c>
      <c r="AA21" s="72">
        <f t="shared" si="7"/>
        <v>9859.13</v>
      </c>
      <c r="AB21" s="15">
        <v>4510.56</v>
      </c>
      <c r="AC21" s="15">
        <v>3028.44</v>
      </c>
      <c r="AD21" s="15">
        <v>2875.77</v>
      </c>
      <c r="AE21" s="72">
        <f t="shared" si="8"/>
        <v>10414.77</v>
      </c>
      <c r="AF21" s="15">
        <v>3265.36</v>
      </c>
      <c r="AG21" s="15">
        <v>3683.1499999999996</v>
      </c>
      <c r="AH21" s="15"/>
      <c r="AI21" s="72">
        <f t="shared" si="9"/>
        <v>6948.51</v>
      </c>
      <c r="AJ21" s="72">
        <f t="shared" si="0"/>
        <v>37444.95</v>
      </c>
      <c r="AK21" s="73">
        <v>0</v>
      </c>
      <c r="AL21" s="73">
        <v>0</v>
      </c>
      <c r="AM21" s="73">
        <v>0</v>
      </c>
      <c r="AN21" s="25">
        <f t="shared" si="10"/>
        <v>0</v>
      </c>
      <c r="AO21" s="73">
        <v>0</v>
      </c>
      <c r="AP21" s="73">
        <v>0</v>
      </c>
      <c r="AQ21" s="73">
        <v>0</v>
      </c>
      <c r="AR21" s="25">
        <f t="shared" si="11"/>
        <v>0</v>
      </c>
      <c r="AS21" s="73">
        <v>0</v>
      </c>
      <c r="AT21" s="73">
        <v>0</v>
      </c>
      <c r="AU21" s="73">
        <v>326.78</v>
      </c>
      <c r="AV21" s="25">
        <f t="shared" si="12"/>
        <v>326.78</v>
      </c>
      <c r="AW21" s="73">
        <v>326.78</v>
      </c>
      <c r="AX21" s="73">
        <v>326.78</v>
      </c>
      <c r="AY21" s="74"/>
      <c r="AZ21" s="75">
        <f t="shared" si="13"/>
        <v>653.56</v>
      </c>
      <c r="BA21" s="25">
        <f t="shared" si="14"/>
        <v>980.34</v>
      </c>
      <c r="BB21" s="76">
        <f t="shared" si="15"/>
        <v>707151.01</v>
      </c>
      <c r="BC21" s="77"/>
      <c r="BE21" s="17"/>
      <c r="BF21" s="17"/>
    </row>
    <row r="22" spans="1:58" ht="12.75">
      <c r="A22" s="69" t="s">
        <v>35</v>
      </c>
      <c r="B22" s="70" t="s">
        <v>36</v>
      </c>
      <c r="C22" s="71">
        <v>80765.44</v>
      </c>
      <c r="D22" s="15">
        <v>63984.38</v>
      </c>
      <c r="E22" s="15">
        <v>64425.96</v>
      </c>
      <c r="F22" s="72">
        <f t="shared" si="1"/>
        <v>209175.78</v>
      </c>
      <c r="G22" s="15">
        <v>57258.29</v>
      </c>
      <c r="H22" s="15">
        <v>72024.11</v>
      </c>
      <c r="I22" s="15">
        <v>74366.99</v>
      </c>
      <c r="J22" s="72">
        <f t="shared" si="2"/>
        <v>203649.39</v>
      </c>
      <c r="K22" s="15">
        <v>69711.71</v>
      </c>
      <c r="L22" s="15">
        <v>60628.67</v>
      </c>
      <c r="M22" s="15">
        <v>64083.17</v>
      </c>
      <c r="N22" s="72">
        <f t="shared" si="3"/>
        <v>194423.55</v>
      </c>
      <c r="O22" s="15">
        <v>62401.46</v>
      </c>
      <c r="P22" s="15">
        <v>72016.39</v>
      </c>
      <c r="Q22" s="15"/>
      <c r="R22" s="72">
        <f t="shared" si="4"/>
        <v>134417.85</v>
      </c>
      <c r="S22" s="72">
        <f t="shared" si="5"/>
        <v>741666.57</v>
      </c>
      <c r="T22" s="15">
        <v>1335.29</v>
      </c>
      <c r="U22" s="15">
        <v>617.95</v>
      </c>
      <c r="V22" s="15">
        <v>587.54</v>
      </c>
      <c r="W22" s="72">
        <f t="shared" si="6"/>
        <v>2540.78</v>
      </c>
      <c r="X22" s="15">
        <v>876.81</v>
      </c>
      <c r="Y22" s="16">
        <v>706.03</v>
      </c>
      <c r="Z22" s="16">
        <v>327.16</v>
      </c>
      <c r="AA22" s="72">
        <f t="shared" si="7"/>
        <v>1910</v>
      </c>
      <c r="AB22" s="15">
        <v>1169.48</v>
      </c>
      <c r="AC22" s="15">
        <v>717.01</v>
      </c>
      <c r="AD22" s="15">
        <v>931.3</v>
      </c>
      <c r="AE22" s="72">
        <f t="shared" si="8"/>
        <v>2817.79</v>
      </c>
      <c r="AF22" s="15">
        <v>764.61</v>
      </c>
      <c r="AG22" s="15">
        <v>519.23</v>
      </c>
      <c r="AH22" s="15"/>
      <c r="AI22" s="72">
        <f t="shared" si="9"/>
        <v>1283.84</v>
      </c>
      <c r="AJ22" s="72">
        <f t="shared" si="0"/>
        <v>8552.41</v>
      </c>
      <c r="AK22" s="73">
        <v>350.12</v>
      </c>
      <c r="AL22" s="73">
        <v>350.12</v>
      </c>
      <c r="AM22" s="73">
        <v>350.12</v>
      </c>
      <c r="AN22" s="25">
        <f t="shared" si="10"/>
        <v>1050.36</v>
      </c>
      <c r="AO22" s="73">
        <v>326.78</v>
      </c>
      <c r="AP22" s="73">
        <v>326.78</v>
      </c>
      <c r="AQ22" s="73">
        <v>326.78</v>
      </c>
      <c r="AR22" s="25">
        <f t="shared" si="11"/>
        <v>980.34</v>
      </c>
      <c r="AS22" s="73">
        <v>326.78</v>
      </c>
      <c r="AT22" s="73">
        <v>326.78</v>
      </c>
      <c r="AU22" s="73">
        <v>326.78</v>
      </c>
      <c r="AV22" s="25">
        <f t="shared" si="12"/>
        <v>980.34</v>
      </c>
      <c r="AW22" s="73">
        <v>326.78</v>
      </c>
      <c r="AX22" s="73">
        <v>326.78</v>
      </c>
      <c r="AY22" s="74"/>
      <c r="AZ22" s="75">
        <f t="shared" si="13"/>
        <v>653.56</v>
      </c>
      <c r="BA22" s="25">
        <f t="shared" si="14"/>
        <v>3664.6</v>
      </c>
      <c r="BB22" s="76">
        <f t="shared" si="15"/>
        <v>753883.58</v>
      </c>
      <c r="BC22" s="77"/>
      <c r="BE22" s="17"/>
      <c r="BF22" s="17"/>
    </row>
    <row r="23" spans="1:58" ht="12.75">
      <c r="A23" s="69" t="s">
        <v>37</v>
      </c>
      <c r="B23" s="70" t="s">
        <v>38</v>
      </c>
      <c r="C23" s="71">
        <v>49433.67</v>
      </c>
      <c r="D23" s="15">
        <v>40767.97</v>
      </c>
      <c r="E23" s="15">
        <v>43812.41</v>
      </c>
      <c r="F23" s="72">
        <f t="shared" si="1"/>
        <v>134014.05</v>
      </c>
      <c r="G23" s="15">
        <v>38730.57</v>
      </c>
      <c r="H23" s="15">
        <v>36948.52</v>
      </c>
      <c r="I23" s="15">
        <v>36282.51</v>
      </c>
      <c r="J23" s="72">
        <f t="shared" si="2"/>
        <v>111961.6</v>
      </c>
      <c r="K23" s="15">
        <v>35023.76</v>
      </c>
      <c r="L23" s="15">
        <v>37942.94</v>
      </c>
      <c r="M23" s="15">
        <v>37109.85</v>
      </c>
      <c r="N23" s="72">
        <f t="shared" si="3"/>
        <v>110076.55</v>
      </c>
      <c r="O23" s="15">
        <v>38763.77</v>
      </c>
      <c r="P23" s="15">
        <v>37587.16</v>
      </c>
      <c r="Q23" s="15"/>
      <c r="R23" s="72">
        <f t="shared" si="4"/>
        <v>76350.93</v>
      </c>
      <c r="S23" s="72">
        <f t="shared" si="5"/>
        <v>432403.13</v>
      </c>
      <c r="T23" s="15">
        <v>510.83</v>
      </c>
      <c r="U23" s="15">
        <v>247.55</v>
      </c>
      <c r="V23" s="15">
        <v>359.27</v>
      </c>
      <c r="W23" s="72">
        <f t="shared" si="6"/>
        <v>1117.65</v>
      </c>
      <c r="X23" s="15">
        <v>607.76</v>
      </c>
      <c r="Y23" s="16">
        <v>379.06</v>
      </c>
      <c r="Z23" s="16">
        <v>311.26</v>
      </c>
      <c r="AA23" s="72">
        <f t="shared" si="7"/>
        <v>1298.08</v>
      </c>
      <c r="AB23" s="15">
        <v>640.02</v>
      </c>
      <c r="AC23" s="15">
        <v>811.13</v>
      </c>
      <c r="AD23" s="15">
        <v>536.1500000000001</v>
      </c>
      <c r="AE23" s="72">
        <f t="shared" si="8"/>
        <v>1987.3</v>
      </c>
      <c r="AF23" s="15">
        <v>597.3000000000001</v>
      </c>
      <c r="AG23" s="15">
        <v>536.15</v>
      </c>
      <c r="AH23" s="15"/>
      <c r="AI23" s="72">
        <f t="shared" si="9"/>
        <v>1133.45</v>
      </c>
      <c r="AJ23" s="72">
        <f t="shared" si="0"/>
        <v>5536.48</v>
      </c>
      <c r="AK23" s="73">
        <v>0</v>
      </c>
      <c r="AL23" s="73">
        <v>350.12</v>
      </c>
      <c r="AM23" s="73">
        <v>0</v>
      </c>
      <c r="AN23" s="25">
        <f t="shared" si="10"/>
        <v>350.12</v>
      </c>
      <c r="AO23" s="73">
        <v>326.78</v>
      </c>
      <c r="AP23" s="73">
        <v>0</v>
      </c>
      <c r="AQ23" s="73">
        <v>326.78</v>
      </c>
      <c r="AR23" s="25">
        <f t="shared" si="11"/>
        <v>653.56</v>
      </c>
      <c r="AS23" s="73">
        <v>326.78</v>
      </c>
      <c r="AT23" s="73">
        <v>326.78</v>
      </c>
      <c r="AU23" s="73">
        <v>326.78</v>
      </c>
      <c r="AV23" s="25">
        <f t="shared" si="12"/>
        <v>980.34</v>
      </c>
      <c r="AW23" s="73">
        <v>326.78</v>
      </c>
      <c r="AX23" s="73">
        <v>326.78</v>
      </c>
      <c r="AY23" s="74"/>
      <c r="AZ23" s="75">
        <f t="shared" si="13"/>
        <v>653.56</v>
      </c>
      <c r="BA23" s="25">
        <f t="shared" si="14"/>
        <v>2637.58</v>
      </c>
      <c r="BB23" s="76">
        <f t="shared" si="15"/>
        <v>440577.19</v>
      </c>
      <c r="BC23" s="77"/>
      <c r="BE23" s="17"/>
      <c r="BF23" s="17"/>
    </row>
    <row r="24" spans="1:58" ht="12.75">
      <c r="A24" s="69" t="s">
        <v>39</v>
      </c>
      <c r="B24" s="78" t="s">
        <v>40</v>
      </c>
      <c r="C24" s="71">
        <v>312115.87</v>
      </c>
      <c r="D24" s="15">
        <v>247149.79</v>
      </c>
      <c r="E24" s="15">
        <v>175052.69</v>
      </c>
      <c r="F24" s="72">
        <f t="shared" si="1"/>
        <v>734318.35</v>
      </c>
      <c r="G24" s="15">
        <v>284694.1</v>
      </c>
      <c r="H24" s="15">
        <v>286259.8</v>
      </c>
      <c r="I24" s="15">
        <v>173225.26</v>
      </c>
      <c r="J24" s="72">
        <f t="shared" si="2"/>
        <v>744179.16</v>
      </c>
      <c r="K24" s="15">
        <v>279672.33</v>
      </c>
      <c r="L24" s="15">
        <v>255495.42</v>
      </c>
      <c r="M24" s="15">
        <v>151786.9</v>
      </c>
      <c r="N24" s="72">
        <f t="shared" si="3"/>
        <v>686954.65</v>
      </c>
      <c r="O24" s="15">
        <v>274804.78</v>
      </c>
      <c r="P24" s="15">
        <v>228744.07</v>
      </c>
      <c r="Q24" s="15"/>
      <c r="R24" s="72">
        <f t="shared" si="4"/>
        <v>503548.85</v>
      </c>
      <c r="S24" s="72">
        <f t="shared" si="5"/>
        <v>2669001.01</v>
      </c>
      <c r="T24" s="15">
        <v>330.51</v>
      </c>
      <c r="U24" s="15">
        <v>444.33000000000004</v>
      </c>
      <c r="V24" s="15">
        <v>439.28</v>
      </c>
      <c r="W24" s="72">
        <f t="shared" si="6"/>
        <v>1214.12</v>
      </c>
      <c r="X24" s="15">
        <v>596.62</v>
      </c>
      <c r="Y24" s="16">
        <v>575.1</v>
      </c>
      <c r="Z24" s="16">
        <v>245.75</v>
      </c>
      <c r="AA24" s="72">
        <f t="shared" si="7"/>
        <v>1417.47</v>
      </c>
      <c r="AB24" s="15">
        <v>1005.54</v>
      </c>
      <c r="AC24" s="15">
        <v>431.88</v>
      </c>
      <c r="AD24" s="15">
        <v>427.26</v>
      </c>
      <c r="AE24" s="72">
        <f t="shared" si="8"/>
        <v>1864.68</v>
      </c>
      <c r="AF24" s="15">
        <v>590.99</v>
      </c>
      <c r="AG24" s="15">
        <v>416.6</v>
      </c>
      <c r="AH24" s="15"/>
      <c r="AI24" s="72">
        <f t="shared" si="9"/>
        <v>1007.59</v>
      </c>
      <c r="AJ24" s="72">
        <f t="shared" si="0"/>
        <v>5503.86</v>
      </c>
      <c r="AK24" s="73">
        <v>0</v>
      </c>
      <c r="AL24" s="73">
        <v>0</v>
      </c>
      <c r="AM24" s="73">
        <v>0</v>
      </c>
      <c r="AN24" s="25">
        <f t="shared" si="10"/>
        <v>0</v>
      </c>
      <c r="AO24" s="73">
        <v>0</v>
      </c>
      <c r="AP24" s="73">
        <v>0</v>
      </c>
      <c r="AQ24" s="73">
        <v>0</v>
      </c>
      <c r="AR24" s="25">
        <f t="shared" si="11"/>
        <v>0</v>
      </c>
      <c r="AS24" s="73">
        <v>0</v>
      </c>
      <c r="AT24" s="73">
        <v>0</v>
      </c>
      <c r="AU24" s="73">
        <v>0</v>
      </c>
      <c r="AV24" s="25">
        <f t="shared" si="12"/>
        <v>0</v>
      </c>
      <c r="AW24" s="73">
        <v>0</v>
      </c>
      <c r="AX24" s="73">
        <v>0</v>
      </c>
      <c r="AY24" s="74"/>
      <c r="AZ24" s="75">
        <f t="shared" si="13"/>
        <v>0</v>
      </c>
      <c r="BA24" s="25">
        <f t="shared" si="14"/>
        <v>0</v>
      </c>
      <c r="BB24" s="76">
        <f t="shared" si="15"/>
        <v>2674504.87</v>
      </c>
      <c r="BC24" s="77"/>
      <c r="BE24" s="17"/>
      <c r="BF24" s="17"/>
    </row>
    <row r="25" spans="1:58" ht="12.75">
      <c r="A25" s="69" t="s">
        <v>41</v>
      </c>
      <c r="B25" s="70" t="s">
        <v>42</v>
      </c>
      <c r="C25" s="71">
        <v>247451.02</v>
      </c>
      <c r="D25" s="15">
        <v>233224.35</v>
      </c>
      <c r="E25" s="15">
        <v>262080.21</v>
      </c>
      <c r="F25" s="72">
        <f t="shared" si="1"/>
        <v>742755.58</v>
      </c>
      <c r="G25" s="15">
        <v>211267.65</v>
      </c>
      <c r="H25" s="15">
        <v>227874.25</v>
      </c>
      <c r="I25" s="15">
        <v>234166.29</v>
      </c>
      <c r="J25" s="72">
        <f t="shared" si="2"/>
        <v>673308.19</v>
      </c>
      <c r="K25" s="15">
        <v>239794.89</v>
      </c>
      <c r="L25" s="15">
        <v>226603.03</v>
      </c>
      <c r="M25" s="15">
        <v>236967.44</v>
      </c>
      <c r="N25" s="72">
        <f t="shared" si="3"/>
        <v>703365.36</v>
      </c>
      <c r="O25" s="15">
        <v>271647.75</v>
      </c>
      <c r="P25" s="15">
        <v>263528.16</v>
      </c>
      <c r="Q25" s="15"/>
      <c r="R25" s="72">
        <f t="shared" si="4"/>
        <v>535175.91</v>
      </c>
      <c r="S25" s="72">
        <f t="shared" si="5"/>
        <v>2654605.04</v>
      </c>
      <c r="T25" s="15">
        <v>3357.8199999999997</v>
      </c>
      <c r="U25" s="15">
        <v>3202.74</v>
      </c>
      <c r="V25" s="15">
        <v>3577.56</v>
      </c>
      <c r="W25" s="72">
        <f t="shared" si="6"/>
        <v>10138.12</v>
      </c>
      <c r="X25" s="15">
        <v>4858.3</v>
      </c>
      <c r="Y25" s="16">
        <v>4170.12</v>
      </c>
      <c r="Z25" s="16">
        <v>2362.8</v>
      </c>
      <c r="AA25" s="72">
        <f t="shared" si="7"/>
        <v>11391.22</v>
      </c>
      <c r="AB25" s="15">
        <v>5194.03</v>
      </c>
      <c r="AC25" s="15">
        <v>3523.38</v>
      </c>
      <c r="AD25" s="15">
        <v>3830.75</v>
      </c>
      <c r="AE25" s="72">
        <f t="shared" si="8"/>
        <v>12548.16</v>
      </c>
      <c r="AF25" s="15">
        <v>4275.3</v>
      </c>
      <c r="AG25" s="15">
        <v>4198</v>
      </c>
      <c r="AH25" s="15"/>
      <c r="AI25" s="72">
        <f t="shared" si="9"/>
        <v>8473.3</v>
      </c>
      <c r="AJ25" s="72">
        <f t="shared" si="0"/>
        <v>42550.8</v>
      </c>
      <c r="AK25" s="73">
        <v>0</v>
      </c>
      <c r="AL25" s="73">
        <v>653.56</v>
      </c>
      <c r="AM25" s="73">
        <v>653.56</v>
      </c>
      <c r="AN25" s="25">
        <f t="shared" si="10"/>
        <v>1307.12</v>
      </c>
      <c r="AO25" s="73">
        <v>653.56</v>
      </c>
      <c r="AP25" s="73">
        <v>653.56</v>
      </c>
      <c r="AQ25" s="73">
        <v>653.56</v>
      </c>
      <c r="AR25" s="25">
        <f t="shared" si="11"/>
        <v>1960.68</v>
      </c>
      <c r="AS25" s="73">
        <v>326.78</v>
      </c>
      <c r="AT25" s="73">
        <v>653.56</v>
      </c>
      <c r="AU25" s="73">
        <v>326.78</v>
      </c>
      <c r="AV25" s="25">
        <f t="shared" si="12"/>
        <v>1307.12</v>
      </c>
      <c r="AW25" s="73">
        <v>326.78</v>
      </c>
      <c r="AX25" s="73">
        <v>653.56</v>
      </c>
      <c r="AY25" s="74"/>
      <c r="AZ25" s="75">
        <f t="shared" si="13"/>
        <v>980.34</v>
      </c>
      <c r="BA25" s="25">
        <f t="shared" si="14"/>
        <v>5555.26</v>
      </c>
      <c r="BB25" s="76">
        <f t="shared" si="15"/>
        <v>2702711.1</v>
      </c>
      <c r="BC25" s="77"/>
      <c r="BE25" s="17"/>
      <c r="BF25" s="17"/>
    </row>
    <row r="26" spans="1:58" ht="12.75">
      <c r="A26" s="69" t="s">
        <v>43</v>
      </c>
      <c r="B26" s="70" t="s">
        <v>44</v>
      </c>
      <c r="C26" s="71">
        <v>990304.36</v>
      </c>
      <c r="D26" s="15">
        <v>928212.98</v>
      </c>
      <c r="E26" s="15">
        <v>969303.15</v>
      </c>
      <c r="F26" s="72">
        <f t="shared" si="1"/>
        <v>2887820.49</v>
      </c>
      <c r="G26" s="15">
        <v>1046913.44</v>
      </c>
      <c r="H26" s="15">
        <v>940711.65</v>
      </c>
      <c r="I26" s="15">
        <v>1001939.85</v>
      </c>
      <c r="J26" s="72">
        <f t="shared" si="2"/>
        <v>2989564.94</v>
      </c>
      <c r="K26" s="15">
        <v>1062411.41</v>
      </c>
      <c r="L26" s="15">
        <v>932613.32</v>
      </c>
      <c r="M26" s="15">
        <v>1017591.4</v>
      </c>
      <c r="N26" s="72">
        <f t="shared" si="3"/>
        <v>3012616.13</v>
      </c>
      <c r="O26" s="15">
        <v>1155848.58</v>
      </c>
      <c r="P26" s="15">
        <v>1132012.4</v>
      </c>
      <c r="Q26" s="15"/>
      <c r="R26" s="72">
        <f t="shared" si="4"/>
        <v>2287860.98</v>
      </c>
      <c r="S26" s="72">
        <f t="shared" si="5"/>
        <v>11177862.54</v>
      </c>
      <c r="T26" s="15">
        <v>21331.6</v>
      </c>
      <c r="U26" s="15">
        <v>20565.899999999998</v>
      </c>
      <c r="V26" s="15">
        <v>19239.96</v>
      </c>
      <c r="W26" s="72">
        <f t="shared" si="6"/>
        <v>61137.46</v>
      </c>
      <c r="X26" s="15">
        <v>28343.71</v>
      </c>
      <c r="Y26" s="16">
        <v>23398.78</v>
      </c>
      <c r="Z26" s="16">
        <v>13357.33</v>
      </c>
      <c r="AA26" s="72">
        <f t="shared" si="7"/>
        <v>65099.82</v>
      </c>
      <c r="AB26" s="15">
        <v>34483.92</v>
      </c>
      <c r="AC26" s="15">
        <v>25097.789999999997</v>
      </c>
      <c r="AD26" s="15">
        <v>24975.55</v>
      </c>
      <c r="AE26" s="72">
        <f t="shared" si="8"/>
        <v>84557.26</v>
      </c>
      <c r="AF26" s="15">
        <v>25634.52</v>
      </c>
      <c r="AG26" s="15">
        <v>28239.030000000002</v>
      </c>
      <c r="AH26" s="15"/>
      <c r="AI26" s="72">
        <f t="shared" si="9"/>
        <v>53873.55</v>
      </c>
      <c r="AJ26" s="72">
        <f t="shared" si="0"/>
        <v>264668.09</v>
      </c>
      <c r="AK26" s="73">
        <v>980.34</v>
      </c>
      <c r="AL26" s="73">
        <v>1307.12</v>
      </c>
      <c r="AM26" s="73">
        <v>980.34</v>
      </c>
      <c r="AN26" s="25">
        <f t="shared" si="10"/>
        <v>3267.8</v>
      </c>
      <c r="AO26" s="73">
        <v>980.34</v>
      </c>
      <c r="AP26" s="73">
        <v>2614.24</v>
      </c>
      <c r="AQ26" s="73">
        <v>2941.02</v>
      </c>
      <c r="AR26" s="25">
        <f t="shared" si="11"/>
        <v>6535.6</v>
      </c>
      <c r="AS26" s="73">
        <v>1960.68</v>
      </c>
      <c r="AT26" s="73">
        <v>2287.46</v>
      </c>
      <c r="AU26" s="73">
        <v>3594.58</v>
      </c>
      <c r="AV26" s="25">
        <f t="shared" si="12"/>
        <v>7842.72</v>
      </c>
      <c r="AW26" s="73">
        <v>5228.48</v>
      </c>
      <c r="AX26" s="73">
        <v>6862.3799999999965</v>
      </c>
      <c r="AY26" s="74"/>
      <c r="AZ26" s="75">
        <f t="shared" si="13"/>
        <v>12090.86</v>
      </c>
      <c r="BA26" s="25">
        <f t="shared" si="14"/>
        <v>29736.98</v>
      </c>
      <c r="BB26" s="76">
        <f t="shared" si="15"/>
        <v>11472267.61</v>
      </c>
      <c r="BC26" s="77"/>
      <c r="BE26" s="17"/>
      <c r="BF26" s="17"/>
    </row>
    <row r="27" spans="1:58" ht="12.75">
      <c r="A27" s="69" t="s">
        <v>45</v>
      </c>
      <c r="B27" s="79" t="s">
        <v>46</v>
      </c>
      <c r="C27" s="71">
        <v>143691.18</v>
      </c>
      <c r="D27" s="15">
        <v>202637.73</v>
      </c>
      <c r="E27" s="15">
        <v>215112.63</v>
      </c>
      <c r="F27" s="72">
        <f t="shared" si="1"/>
        <v>561441.54</v>
      </c>
      <c r="G27" s="15">
        <v>215070.2</v>
      </c>
      <c r="H27" s="15">
        <v>223025.33</v>
      </c>
      <c r="I27" s="15">
        <v>207907.92</v>
      </c>
      <c r="J27" s="72">
        <f t="shared" si="2"/>
        <v>646003.45</v>
      </c>
      <c r="K27" s="15">
        <v>223279.66</v>
      </c>
      <c r="L27" s="15">
        <v>205294.18</v>
      </c>
      <c r="M27" s="15">
        <v>218924.3</v>
      </c>
      <c r="N27" s="72">
        <f t="shared" si="3"/>
        <v>647498.14</v>
      </c>
      <c r="O27" s="15">
        <v>214918.29</v>
      </c>
      <c r="P27" s="15">
        <v>228661.53</v>
      </c>
      <c r="Q27" s="15"/>
      <c r="R27" s="72">
        <f t="shared" si="4"/>
        <v>443579.82</v>
      </c>
      <c r="S27" s="72">
        <f t="shared" si="5"/>
        <v>2298522.95</v>
      </c>
      <c r="T27" s="15">
        <v>1526.67</v>
      </c>
      <c r="U27" s="15">
        <v>1522.88</v>
      </c>
      <c r="V27" s="15">
        <v>1183.56</v>
      </c>
      <c r="W27" s="72">
        <f t="shared" si="6"/>
        <v>4233.11</v>
      </c>
      <c r="X27" s="15">
        <v>2002.87</v>
      </c>
      <c r="Y27" s="16">
        <v>1564.03</v>
      </c>
      <c r="Z27" s="16">
        <v>761.17</v>
      </c>
      <c r="AA27" s="72">
        <f t="shared" si="7"/>
        <v>4328.07</v>
      </c>
      <c r="AB27" s="15">
        <v>2000.63</v>
      </c>
      <c r="AC27" s="15">
        <v>1377.69</v>
      </c>
      <c r="AD27" s="15">
        <v>1262.88</v>
      </c>
      <c r="AE27" s="72">
        <f t="shared" si="8"/>
        <v>4641.2</v>
      </c>
      <c r="AF27" s="15">
        <v>1662.41</v>
      </c>
      <c r="AG27" s="15">
        <v>1694.47</v>
      </c>
      <c r="AH27" s="15"/>
      <c r="AI27" s="72">
        <f t="shared" si="9"/>
        <v>3356.88</v>
      </c>
      <c r="AJ27" s="72">
        <f t="shared" si="0"/>
        <v>16559.26</v>
      </c>
      <c r="AK27" s="73">
        <v>0</v>
      </c>
      <c r="AL27" s="73">
        <v>326.78</v>
      </c>
      <c r="AM27" s="73">
        <v>653.56</v>
      </c>
      <c r="AN27" s="25">
        <f t="shared" si="10"/>
        <v>980.34</v>
      </c>
      <c r="AO27" s="73">
        <v>653.56</v>
      </c>
      <c r="AP27" s="73">
        <v>653.56</v>
      </c>
      <c r="AQ27" s="73">
        <v>653.56</v>
      </c>
      <c r="AR27" s="25">
        <f t="shared" si="11"/>
        <v>1960.68</v>
      </c>
      <c r="AS27" s="73">
        <v>653.56</v>
      </c>
      <c r="AT27" s="73">
        <v>980.34</v>
      </c>
      <c r="AU27" s="73">
        <v>653.56</v>
      </c>
      <c r="AV27" s="25">
        <f t="shared" si="12"/>
        <v>2287.46</v>
      </c>
      <c r="AW27" s="73">
        <v>653.56</v>
      </c>
      <c r="AX27" s="73">
        <v>653.56</v>
      </c>
      <c r="AY27" s="74"/>
      <c r="AZ27" s="75">
        <f t="shared" si="13"/>
        <v>1307.12</v>
      </c>
      <c r="BA27" s="25">
        <f t="shared" si="14"/>
        <v>6535.6</v>
      </c>
      <c r="BB27" s="76">
        <f t="shared" si="15"/>
        <v>2321617.81</v>
      </c>
      <c r="BC27" s="77"/>
      <c r="BE27" s="17"/>
      <c r="BF27" s="17"/>
    </row>
    <row r="28" spans="1:58" ht="12.75">
      <c r="A28" s="69" t="s">
        <v>47</v>
      </c>
      <c r="B28" s="70" t="s">
        <v>48</v>
      </c>
      <c r="C28" s="71">
        <v>87483.08</v>
      </c>
      <c r="D28" s="15">
        <v>76773.3</v>
      </c>
      <c r="E28" s="15">
        <v>83081.38</v>
      </c>
      <c r="F28" s="72">
        <f t="shared" si="1"/>
        <v>247337.76</v>
      </c>
      <c r="G28" s="15">
        <v>77367.74</v>
      </c>
      <c r="H28" s="15">
        <v>76766.3</v>
      </c>
      <c r="I28" s="15">
        <v>72501.34</v>
      </c>
      <c r="J28" s="72">
        <f t="shared" si="2"/>
        <v>226635.38</v>
      </c>
      <c r="K28" s="15">
        <v>85693</v>
      </c>
      <c r="L28" s="15">
        <v>78209.78</v>
      </c>
      <c r="M28" s="15">
        <v>71594.5</v>
      </c>
      <c r="N28" s="72">
        <f t="shared" si="3"/>
        <v>235497.28</v>
      </c>
      <c r="O28" s="15">
        <v>93111.86</v>
      </c>
      <c r="P28" s="15">
        <v>93299.48</v>
      </c>
      <c r="Q28" s="15"/>
      <c r="R28" s="72">
        <f t="shared" si="4"/>
        <v>186411.34</v>
      </c>
      <c r="S28" s="72">
        <f t="shared" si="5"/>
        <v>895881.76</v>
      </c>
      <c r="T28" s="15">
        <v>6431.750000000001</v>
      </c>
      <c r="U28" s="15">
        <v>5040.8099999999995</v>
      </c>
      <c r="V28" s="15">
        <v>4952.08</v>
      </c>
      <c r="W28" s="72">
        <f t="shared" si="6"/>
        <v>16424.64</v>
      </c>
      <c r="X28" s="15">
        <v>7041.67</v>
      </c>
      <c r="Y28" s="16">
        <v>5459.63</v>
      </c>
      <c r="Z28" s="16">
        <v>3134.97</v>
      </c>
      <c r="AA28" s="72">
        <f t="shared" si="7"/>
        <v>15636.27</v>
      </c>
      <c r="AB28" s="15">
        <v>9121.44</v>
      </c>
      <c r="AC28" s="15">
        <v>5964.34</v>
      </c>
      <c r="AD28" s="15">
        <v>4928.150000000001</v>
      </c>
      <c r="AE28" s="72">
        <f t="shared" si="8"/>
        <v>20013.93</v>
      </c>
      <c r="AF28" s="15">
        <v>6232.870000000001</v>
      </c>
      <c r="AG28" s="15">
        <v>6874.340000000001</v>
      </c>
      <c r="AH28" s="15"/>
      <c r="AI28" s="72">
        <f t="shared" si="9"/>
        <v>13107.21</v>
      </c>
      <c r="AJ28" s="72">
        <f t="shared" si="0"/>
        <v>65182.05</v>
      </c>
      <c r="AK28" s="73">
        <v>350.12</v>
      </c>
      <c r="AL28" s="73">
        <v>326.78</v>
      </c>
      <c r="AM28" s="73">
        <v>326.78</v>
      </c>
      <c r="AN28" s="25">
        <f t="shared" si="10"/>
        <v>1003.68</v>
      </c>
      <c r="AO28" s="73">
        <v>653.56</v>
      </c>
      <c r="AP28" s="73">
        <v>653.56</v>
      </c>
      <c r="AQ28" s="73">
        <v>653.56</v>
      </c>
      <c r="AR28" s="25">
        <f t="shared" si="11"/>
        <v>1960.68</v>
      </c>
      <c r="AS28" s="73">
        <v>653.56</v>
      </c>
      <c r="AT28" s="73">
        <v>653.56</v>
      </c>
      <c r="AU28" s="73">
        <v>653.56</v>
      </c>
      <c r="AV28" s="25">
        <f t="shared" si="12"/>
        <v>1960.68</v>
      </c>
      <c r="AW28" s="73">
        <v>653.56</v>
      </c>
      <c r="AX28" s="73">
        <v>980.3399999999999</v>
      </c>
      <c r="AY28" s="74"/>
      <c r="AZ28" s="75">
        <f t="shared" si="13"/>
        <v>1633.9</v>
      </c>
      <c r="BA28" s="25">
        <f t="shared" si="14"/>
        <v>6558.94</v>
      </c>
      <c r="BB28" s="76">
        <f t="shared" si="15"/>
        <v>967622.75</v>
      </c>
      <c r="BC28" s="77"/>
      <c r="BE28" s="17"/>
      <c r="BF28" s="17"/>
    </row>
    <row r="29" spans="1:58" ht="12.75">
      <c r="A29" s="69" t="s">
        <v>49</v>
      </c>
      <c r="B29" s="70" t="s">
        <v>50</v>
      </c>
      <c r="C29" s="71">
        <v>31984.93</v>
      </c>
      <c r="D29" s="15">
        <v>29091.02</v>
      </c>
      <c r="E29" s="15">
        <v>30033.86</v>
      </c>
      <c r="F29" s="72">
        <f t="shared" si="1"/>
        <v>91109.81</v>
      </c>
      <c r="G29" s="15">
        <v>28860.92</v>
      </c>
      <c r="H29" s="15">
        <v>32046.43</v>
      </c>
      <c r="I29" s="15">
        <v>26917.87</v>
      </c>
      <c r="J29" s="72">
        <f t="shared" si="2"/>
        <v>87825.22</v>
      </c>
      <c r="K29" s="15">
        <v>29928.22</v>
      </c>
      <c r="L29" s="15">
        <v>31810.14</v>
      </c>
      <c r="M29" s="15">
        <v>32950.76</v>
      </c>
      <c r="N29" s="72">
        <f t="shared" si="3"/>
        <v>94689.12</v>
      </c>
      <c r="O29" s="15">
        <v>38859.13</v>
      </c>
      <c r="P29" s="15">
        <v>40166.53</v>
      </c>
      <c r="Q29" s="15"/>
      <c r="R29" s="72">
        <f t="shared" si="4"/>
        <v>79025.66</v>
      </c>
      <c r="S29" s="72">
        <f t="shared" si="5"/>
        <v>352649.81</v>
      </c>
      <c r="T29" s="15">
        <v>1318.83</v>
      </c>
      <c r="U29" s="15">
        <v>1158.19</v>
      </c>
      <c r="V29" s="15">
        <v>983.41</v>
      </c>
      <c r="W29" s="72">
        <f t="shared" si="6"/>
        <v>3460.43</v>
      </c>
      <c r="X29" s="15">
        <v>1807.78</v>
      </c>
      <c r="Y29" s="16">
        <v>1537.17</v>
      </c>
      <c r="Z29" s="16">
        <v>674.42</v>
      </c>
      <c r="AA29" s="72">
        <f t="shared" si="7"/>
        <v>4019.37</v>
      </c>
      <c r="AB29" s="15">
        <v>1720.61</v>
      </c>
      <c r="AC29" s="15">
        <v>1302.63</v>
      </c>
      <c r="AD29" s="15">
        <v>1254.78</v>
      </c>
      <c r="AE29" s="72">
        <f t="shared" si="8"/>
        <v>4278.02</v>
      </c>
      <c r="AF29" s="15">
        <v>1805.65</v>
      </c>
      <c r="AG29" s="15">
        <v>1930.44</v>
      </c>
      <c r="AH29" s="15"/>
      <c r="AI29" s="72">
        <f t="shared" si="9"/>
        <v>3736.09</v>
      </c>
      <c r="AJ29" s="72">
        <f t="shared" si="0"/>
        <v>15493.91</v>
      </c>
      <c r="AK29" s="73">
        <v>0</v>
      </c>
      <c r="AL29" s="73">
        <v>0</v>
      </c>
      <c r="AM29" s="73">
        <v>0</v>
      </c>
      <c r="AN29" s="25">
        <f t="shared" si="10"/>
        <v>0</v>
      </c>
      <c r="AO29" s="73">
        <v>0</v>
      </c>
      <c r="AP29" s="73">
        <v>0</v>
      </c>
      <c r="AQ29" s="73">
        <v>0</v>
      </c>
      <c r="AR29" s="25">
        <f t="shared" si="11"/>
        <v>0</v>
      </c>
      <c r="AS29" s="73">
        <v>0</v>
      </c>
      <c r="AT29" s="73">
        <v>0</v>
      </c>
      <c r="AU29" s="73">
        <v>0</v>
      </c>
      <c r="AV29" s="25">
        <f t="shared" si="12"/>
        <v>0</v>
      </c>
      <c r="AW29" s="73">
        <v>0</v>
      </c>
      <c r="AX29" s="73">
        <v>0</v>
      </c>
      <c r="AY29" s="74"/>
      <c r="AZ29" s="75">
        <f t="shared" si="13"/>
        <v>0</v>
      </c>
      <c r="BA29" s="25">
        <f t="shared" si="14"/>
        <v>0</v>
      </c>
      <c r="BB29" s="76">
        <f t="shared" si="15"/>
        <v>368143.72</v>
      </c>
      <c r="BC29" s="77"/>
      <c r="BE29" s="17"/>
      <c r="BF29" s="17"/>
    </row>
    <row r="30" spans="1:58" ht="12.75">
      <c r="A30" s="69" t="s">
        <v>51</v>
      </c>
      <c r="B30" s="70" t="s">
        <v>52</v>
      </c>
      <c r="C30" s="71">
        <v>9754.94</v>
      </c>
      <c r="D30" s="15">
        <v>8535.76</v>
      </c>
      <c r="E30" s="15">
        <v>11868.82</v>
      </c>
      <c r="F30" s="72">
        <f t="shared" si="1"/>
        <v>30159.52</v>
      </c>
      <c r="G30" s="15">
        <v>9805.86</v>
      </c>
      <c r="H30" s="15">
        <v>10576.37</v>
      </c>
      <c r="I30" s="15">
        <v>9951.52</v>
      </c>
      <c r="J30" s="72">
        <f t="shared" si="2"/>
        <v>30333.75</v>
      </c>
      <c r="K30" s="15">
        <v>11185.83</v>
      </c>
      <c r="L30" s="15">
        <v>9928.34</v>
      </c>
      <c r="M30" s="15">
        <v>8589.31</v>
      </c>
      <c r="N30" s="72">
        <f t="shared" si="3"/>
        <v>29703.48</v>
      </c>
      <c r="O30" s="15">
        <v>5383.44</v>
      </c>
      <c r="P30" s="15">
        <v>4861.23</v>
      </c>
      <c r="Q30" s="15"/>
      <c r="R30" s="72">
        <f t="shared" si="4"/>
        <v>10244.67</v>
      </c>
      <c r="S30" s="72">
        <f t="shared" si="5"/>
        <v>100441.42</v>
      </c>
      <c r="T30" s="15">
        <v>403.45</v>
      </c>
      <c r="U30" s="15">
        <v>217.92000000000002</v>
      </c>
      <c r="V30" s="15">
        <v>215.94</v>
      </c>
      <c r="W30" s="72">
        <f t="shared" si="6"/>
        <v>837.31</v>
      </c>
      <c r="X30" s="15">
        <v>301.54</v>
      </c>
      <c r="Y30" s="16">
        <v>254.58</v>
      </c>
      <c r="Z30" s="16">
        <v>185.29</v>
      </c>
      <c r="AA30" s="72">
        <f t="shared" si="7"/>
        <v>741.41</v>
      </c>
      <c r="AB30" s="15">
        <v>408.28</v>
      </c>
      <c r="AC30" s="15">
        <v>169.97</v>
      </c>
      <c r="AD30" s="15">
        <v>173.61</v>
      </c>
      <c r="AE30" s="72">
        <f t="shared" si="8"/>
        <v>751.86</v>
      </c>
      <c r="AF30" s="15">
        <v>151.59</v>
      </c>
      <c r="AG30" s="15">
        <v>151.28</v>
      </c>
      <c r="AH30" s="15"/>
      <c r="AI30" s="72">
        <f t="shared" si="9"/>
        <v>302.87</v>
      </c>
      <c r="AJ30" s="72">
        <f t="shared" si="0"/>
        <v>2633.45</v>
      </c>
      <c r="AK30" s="73">
        <v>0</v>
      </c>
      <c r="AL30" s="73">
        <v>0</v>
      </c>
      <c r="AM30" s="73">
        <v>0</v>
      </c>
      <c r="AN30" s="25">
        <f t="shared" si="10"/>
        <v>0</v>
      </c>
      <c r="AO30" s="73">
        <v>0</v>
      </c>
      <c r="AP30" s="73">
        <v>0</v>
      </c>
      <c r="AQ30" s="73">
        <v>0</v>
      </c>
      <c r="AR30" s="25">
        <f t="shared" si="11"/>
        <v>0</v>
      </c>
      <c r="AS30" s="73">
        <v>0</v>
      </c>
      <c r="AT30" s="73">
        <v>0</v>
      </c>
      <c r="AU30" s="73">
        <v>0</v>
      </c>
      <c r="AV30" s="25">
        <f t="shared" si="12"/>
        <v>0</v>
      </c>
      <c r="AW30" s="73">
        <v>0</v>
      </c>
      <c r="AX30" s="73">
        <v>0</v>
      </c>
      <c r="AY30" s="74"/>
      <c r="AZ30" s="75">
        <f t="shared" si="13"/>
        <v>0</v>
      </c>
      <c r="BA30" s="25">
        <f t="shared" si="14"/>
        <v>0</v>
      </c>
      <c r="BB30" s="76">
        <f t="shared" si="15"/>
        <v>103074.87</v>
      </c>
      <c r="BC30" s="77"/>
      <c r="BE30" s="17"/>
      <c r="BF30" s="17"/>
    </row>
    <row r="31" spans="1:58" ht="12.75">
      <c r="A31" s="69" t="s">
        <v>53</v>
      </c>
      <c r="B31" s="70" t="s">
        <v>54</v>
      </c>
      <c r="C31" s="71">
        <v>38238.04</v>
      </c>
      <c r="D31" s="15">
        <v>38029.54</v>
      </c>
      <c r="E31" s="15">
        <v>41171.13</v>
      </c>
      <c r="F31" s="72">
        <f t="shared" si="1"/>
        <v>117438.71</v>
      </c>
      <c r="G31" s="15">
        <v>39749.23</v>
      </c>
      <c r="H31" s="15">
        <v>37341.28</v>
      </c>
      <c r="I31" s="15">
        <v>38008.96</v>
      </c>
      <c r="J31" s="72">
        <f t="shared" si="2"/>
        <v>115099.47</v>
      </c>
      <c r="K31" s="15">
        <v>37314.36</v>
      </c>
      <c r="L31" s="15">
        <v>37546.42</v>
      </c>
      <c r="M31" s="15">
        <v>43991.68</v>
      </c>
      <c r="N31" s="72">
        <f t="shared" si="3"/>
        <v>118852.46</v>
      </c>
      <c r="O31" s="15">
        <v>38508.17</v>
      </c>
      <c r="P31" s="15">
        <v>41472.52</v>
      </c>
      <c r="Q31" s="15"/>
      <c r="R31" s="72">
        <f t="shared" si="4"/>
        <v>79980.69</v>
      </c>
      <c r="S31" s="72">
        <f t="shared" si="5"/>
        <v>431371.33</v>
      </c>
      <c r="T31" s="15">
        <v>850.14</v>
      </c>
      <c r="U31" s="15">
        <v>580.24</v>
      </c>
      <c r="V31" s="15">
        <v>566.78</v>
      </c>
      <c r="W31" s="72">
        <f t="shared" si="6"/>
        <v>1997.16</v>
      </c>
      <c r="X31" s="15">
        <v>1119.95</v>
      </c>
      <c r="Y31" s="16">
        <v>1186.85</v>
      </c>
      <c r="Z31" s="16">
        <v>508.89</v>
      </c>
      <c r="AA31" s="72">
        <f t="shared" si="7"/>
        <v>2815.69</v>
      </c>
      <c r="AB31" s="15">
        <v>1448.53</v>
      </c>
      <c r="AC31" s="15">
        <v>2889.58</v>
      </c>
      <c r="AD31" s="15">
        <v>2730.44</v>
      </c>
      <c r="AE31" s="72">
        <f t="shared" si="8"/>
        <v>7068.55</v>
      </c>
      <c r="AF31" s="15">
        <v>3245.1</v>
      </c>
      <c r="AG31" s="15">
        <v>2580.83</v>
      </c>
      <c r="AH31" s="15"/>
      <c r="AI31" s="72">
        <f t="shared" si="9"/>
        <v>5825.93</v>
      </c>
      <c r="AJ31" s="72">
        <f t="shared" si="0"/>
        <v>17707.33</v>
      </c>
      <c r="AK31" s="73">
        <v>0</v>
      </c>
      <c r="AL31" s="73">
        <v>0</v>
      </c>
      <c r="AM31" s="73">
        <v>0</v>
      </c>
      <c r="AN31" s="25">
        <f t="shared" si="10"/>
        <v>0</v>
      </c>
      <c r="AO31" s="73">
        <v>0</v>
      </c>
      <c r="AP31" s="73">
        <v>0</v>
      </c>
      <c r="AQ31" s="73">
        <v>0</v>
      </c>
      <c r="AR31" s="25">
        <f t="shared" si="11"/>
        <v>0</v>
      </c>
      <c r="AS31" s="73">
        <v>0</v>
      </c>
      <c r="AT31" s="73">
        <v>0</v>
      </c>
      <c r="AU31" s="73">
        <v>0</v>
      </c>
      <c r="AV31" s="25">
        <f t="shared" si="12"/>
        <v>0</v>
      </c>
      <c r="AW31" s="73">
        <v>0</v>
      </c>
      <c r="AX31" s="73">
        <v>0</v>
      </c>
      <c r="AY31" s="74"/>
      <c r="AZ31" s="75">
        <f t="shared" si="13"/>
        <v>0</v>
      </c>
      <c r="BA31" s="25">
        <f t="shared" si="14"/>
        <v>0</v>
      </c>
      <c r="BB31" s="76">
        <f t="shared" si="15"/>
        <v>449078.66</v>
      </c>
      <c r="BC31" s="77"/>
      <c r="BE31" s="17"/>
      <c r="BF31" s="17"/>
    </row>
    <row r="32" spans="1:58" ht="12.75">
      <c r="A32" s="69" t="s">
        <v>55</v>
      </c>
      <c r="B32" s="70" t="s">
        <v>56</v>
      </c>
      <c r="C32" s="71">
        <v>34139.06</v>
      </c>
      <c r="D32" s="15">
        <v>33931.5</v>
      </c>
      <c r="E32" s="15">
        <v>36535.72</v>
      </c>
      <c r="F32" s="72">
        <f t="shared" si="1"/>
        <v>104606.28</v>
      </c>
      <c r="G32" s="15">
        <v>32754.61</v>
      </c>
      <c r="H32" s="15">
        <v>34158.56</v>
      </c>
      <c r="I32" s="15">
        <v>30856.8</v>
      </c>
      <c r="J32" s="72">
        <f t="shared" si="2"/>
        <v>97769.97</v>
      </c>
      <c r="K32" s="15">
        <v>34345.87</v>
      </c>
      <c r="L32" s="15">
        <v>31473.85</v>
      </c>
      <c r="M32" s="15">
        <v>32865.69</v>
      </c>
      <c r="N32" s="72">
        <f t="shared" si="3"/>
        <v>98685.41</v>
      </c>
      <c r="O32" s="15">
        <v>36224.64</v>
      </c>
      <c r="P32" s="15">
        <v>36742.18</v>
      </c>
      <c r="Q32" s="15"/>
      <c r="R32" s="72">
        <f t="shared" si="4"/>
        <v>72966.82</v>
      </c>
      <c r="S32" s="72">
        <f t="shared" si="5"/>
        <v>374028.48</v>
      </c>
      <c r="T32" s="15">
        <v>266.11</v>
      </c>
      <c r="U32" s="15">
        <v>201.76</v>
      </c>
      <c r="V32" s="15">
        <v>151.84</v>
      </c>
      <c r="W32" s="72">
        <f t="shared" si="6"/>
        <v>619.71</v>
      </c>
      <c r="X32" s="15">
        <v>443.1</v>
      </c>
      <c r="Y32" s="16">
        <v>259</v>
      </c>
      <c r="Z32" s="16">
        <v>171.57</v>
      </c>
      <c r="AA32" s="72">
        <f t="shared" si="7"/>
        <v>873.67</v>
      </c>
      <c r="AB32" s="15">
        <v>517.72</v>
      </c>
      <c r="AC32" s="15">
        <v>318.46</v>
      </c>
      <c r="AD32" s="15">
        <v>308.28</v>
      </c>
      <c r="AE32" s="72">
        <f t="shared" si="8"/>
        <v>1144.46</v>
      </c>
      <c r="AF32" s="15">
        <v>477.05</v>
      </c>
      <c r="AG32" s="15">
        <v>380.87</v>
      </c>
      <c r="AH32" s="15"/>
      <c r="AI32" s="72">
        <f t="shared" si="9"/>
        <v>857.92</v>
      </c>
      <c r="AJ32" s="72">
        <f t="shared" si="0"/>
        <v>3495.76</v>
      </c>
      <c r="AK32" s="73">
        <v>0</v>
      </c>
      <c r="AL32" s="73">
        <v>0</v>
      </c>
      <c r="AM32" s="73">
        <v>0</v>
      </c>
      <c r="AN32" s="25">
        <f t="shared" si="10"/>
        <v>0</v>
      </c>
      <c r="AO32" s="73">
        <v>0</v>
      </c>
      <c r="AP32" s="73">
        <v>0</v>
      </c>
      <c r="AQ32" s="73">
        <v>0</v>
      </c>
      <c r="AR32" s="25">
        <f t="shared" si="11"/>
        <v>0</v>
      </c>
      <c r="AS32" s="73">
        <v>0</v>
      </c>
      <c r="AT32" s="73">
        <v>0</v>
      </c>
      <c r="AU32" s="73">
        <v>0</v>
      </c>
      <c r="AV32" s="25">
        <f t="shared" si="12"/>
        <v>0</v>
      </c>
      <c r="AW32" s="73">
        <v>0</v>
      </c>
      <c r="AX32" s="73">
        <v>0</v>
      </c>
      <c r="AY32" s="74"/>
      <c r="AZ32" s="75">
        <f t="shared" si="13"/>
        <v>0</v>
      </c>
      <c r="BA32" s="25">
        <f t="shared" si="14"/>
        <v>0</v>
      </c>
      <c r="BB32" s="76">
        <f t="shared" si="15"/>
        <v>377524.24</v>
      </c>
      <c r="BC32" s="77"/>
      <c r="BE32" s="17"/>
      <c r="BF32" s="17"/>
    </row>
    <row r="33" spans="1:58" ht="12.75">
      <c r="A33" s="69" t="s">
        <v>57</v>
      </c>
      <c r="B33" s="70" t="s">
        <v>58</v>
      </c>
      <c r="C33" s="71">
        <v>40905.57</v>
      </c>
      <c r="D33" s="15">
        <v>35002.73</v>
      </c>
      <c r="E33" s="15">
        <v>40043.26</v>
      </c>
      <c r="F33" s="72">
        <f t="shared" si="1"/>
        <v>115951.56</v>
      </c>
      <c r="G33" s="15">
        <v>36093.9</v>
      </c>
      <c r="H33" s="15">
        <v>39673.67</v>
      </c>
      <c r="I33" s="15">
        <v>35446.96</v>
      </c>
      <c r="J33" s="72">
        <f t="shared" si="2"/>
        <v>111214.53</v>
      </c>
      <c r="K33" s="15">
        <v>43121.7</v>
      </c>
      <c r="L33" s="15">
        <v>39810.19</v>
      </c>
      <c r="M33" s="15">
        <v>36786.43</v>
      </c>
      <c r="N33" s="72">
        <f t="shared" si="3"/>
        <v>119718.32</v>
      </c>
      <c r="O33" s="15">
        <v>39619.7</v>
      </c>
      <c r="P33" s="15">
        <v>41987.95</v>
      </c>
      <c r="Q33" s="15"/>
      <c r="R33" s="72">
        <f t="shared" si="4"/>
        <v>81607.65</v>
      </c>
      <c r="S33" s="72">
        <f t="shared" si="5"/>
        <v>428492.06</v>
      </c>
      <c r="T33" s="15">
        <v>680.88</v>
      </c>
      <c r="U33" s="15">
        <v>672.66</v>
      </c>
      <c r="V33" s="15">
        <v>834.35</v>
      </c>
      <c r="W33" s="72">
        <f t="shared" si="6"/>
        <v>2187.89</v>
      </c>
      <c r="X33" s="15">
        <v>1162.23</v>
      </c>
      <c r="Y33" s="16">
        <v>951.51</v>
      </c>
      <c r="Z33" s="16">
        <v>454.97</v>
      </c>
      <c r="AA33" s="72">
        <f t="shared" si="7"/>
        <v>2568.71</v>
      </c>
      <c r="AB33" s="15">
        <v>1052.93</v>
      </c>
      <c r="AC33" s="15">
        <v>1021.91</v>
      </c>
      <c r="AD33" s="15">
        <v>628.66</v>
      </c>
      <c r="AE33" s="72">
        <f t="shared" si="8"/>
        <v>2703.5</v>
      </c>
      <c r="AF33" s="15">
        <v>640.71</v>
      </c>
      <c r="AG33" s="15">
        <v>726.34</v>
      </c>
      <c r="AH33" s="15"/>
      <c r="AI33" s="72">
        <f t="shared" si="9"/>
        <v>1367.05</v>
      </c>
      <c r="AJ33" s="72">
        <f t="shared" si="0"/>
        <v>8827.15</v>
      </c>
      <c r="AK33" s="73">
        <v>0</v>
      </c>
      <c r="AL33" s="73">
        <v>0</v>
      </c>
      <c r="AM33" s="73">
        <v>0</v>
      </c>
      <c r="AN33" s="25">
        <f t="shared" si="10"/>
        <v>0</v>
      </c>
      <c r="AO33" s="73">
        <v>0</v>
      </c>
      <c r="AP33" s="73">
        <v>0</v>
      </c>
      <c r="AQ33" s="73">
        <v>0</v>
      </c>
      <c r="AR33" s="25">
        <f t="shared" si="11"/>
        <v>0</v>
      </c>
      <c r="AS33" s="73">
        <v>0</v>
      </c>
      <c r="AT33" s="73">
        <v>0</v>
      </c>
      <c r="AU33" s="73">
        <v>0</v>
      </c>
      <c r="AV33" s="25">
        <f t="shared" si="12"/>
        <v>0</v>
      </c>
      <c r="AW33" s="73">
        <v>0</v>
      </c>
      <c r="AX33" s="73">
        <v>0</v>
      </c>
      <c r="AY33" s="74"/>
      <c r="AZ33" s="75">
        <f t="shared" si="13"/>
        <v>0</v>
      </c>
      <c r="BA33" s="25">
        <f t="shared" si="14"/>
        <v>0</v>
      </c>
      <c r="BB33" s="76">
        <f t="shared" si="15"/>
        <v>437319.21</v>
      </c>
      <c r="BC33" s="77"/>
      <c r="BE33" s="17"/>
      <c r="BF33" s="17"/>
    </row>
    <row r="34" spans="1:58" ht="12.75">
      <c r="A34" s="69" t="s">
        <v>59</v>
      </c>
      <c r="B34" s="70" t="s">
        <v>60</v>
      </c>
      <c r="C34" s="71">
        <v>58246.04</v>
      </c>
      <c r="D34" s="15">
        <v>58559.31</v>
      </c>
      <c r="E34" s="15">
        <v>60422.1</v>
      </c>
      <c r="F34" s="72">
        <f t="shared" si="1"/>
        <v>177227.45</v>
      </c>
      <c r="G34" s="15">
        <v>48439.8</v>
      </c>
      <c r="H34" s="15">
        <v>58017.75</v>
      </c>
      <c r="I34" s="15">
        <v>53441.78</v>
      </c>
      <c r="J34" s="72">
        <f t="shared" si="2"/>
        <v>159899.33</v>
      </c>
      <c r="K34" s="15">
        <v>54101.37</v>
      </c>
      <c r="L34" s="15">
        <v>54830.44</v>
      </c>
      <c r="M34" s="15">
        <v>58752.65</v>
      </c>
      <c r="N34" s="72">
        <f t="shared" si="3"/>
        <v>167684.46</v>
      </c>
      <c r="O34" s="15">
        <v>70573.39</v>
      </c>
      <c r="P34" s="15">
        <v>65461.82</v>
      </c>
      <c r="Q34" s="15"/>
      <c r="R34" s="72">
        <f t="shared" si="4"/>
        <v>136035.21</v>
      </c>
      <c r="S34" s="72">
        <f t="shared" si="5"/>
        <v>640846.45</v>
      </c>
      <c r="T34" s="15">
        <v>1290.07</v>
      </c>
      <c r="U34" s="15">
        <v>981.28</v>
      </c>
      <c r="V34" s="15">
        <v>942.15</v>
      </c>
      <c r="W34" s="72">
        <f t="shared" si="6"/>
        <v>3213.5</v>
      </c>
      <c r="X34" s="15">
        <v>1289.59</v>
      </c>
      <c r="Y34" s="16">
        <v>1039.15</v>
      </c>
      <c r="Z34" s="16">
        <v>548.17</v>
      </c>
      <c r="AA34" s="72">
        <f t="shared" si="7"/>
        <v>2876.91</v>
      </c>
      <c r="AB34" s="15">
        <v>1387.49</v>
      </c>
      <c r="AC34" s="15">
        <v>1293.62</v>
      </c>
      <c r="AD34" s="15">
        <v>1075.26</v>
      </c>
      <c r="AE34" s="72">
        <f t="shared" si="8"/>
        <v>3756.37</v>
      </c>
      <c r="AF34" s="15">
        <v>1367.48</v>
      </c>
      <c r="AG34" s="15">
        <v>1379.28</v>
      </c>
      <c r="AH34" s="15"/>
      <c r="AI34" s="72">
        <f t="shared" si="9"/>
        <v>2746.76</v>
      </c>
      <c r="AJ34" s="72">
        <f t="shared" si="0"/>
        <v>12593.54</v>
      </c>
      <c r="AK34" s="73">
        <v>350.12</v>
      </c>
      <c r="AL34" s="73">
        <v>350.12</v>
      </c>
      <c r="AM34" s="73">
        <v>0</v>
      </c>
      <c r="AN34" s="25">
        <f t="shared" si="10"/>
        <v>700.24</v>
      </c>
      <c r="AO34" s="73">
        <v>326.78</v>
      </c>
      <c r="AP34" s="73">
        <v>326.78</v>
      </c>
      <c r="AQ34" s="73">
        <v>0</v>
      </c>
      <c r="AR34" s="25">
        <f t="shared" si="11"/>
        <v>653.56</v>
      </c>
      <c r="AS34" s="73">
        <v>326.78</v>
      </c>
      <c r="AT34" s="73">
        <v>653.56</v>
      </c>
      <c r="AU34" s="73">
        <v>326.78</v>
      </c>
      <c r="AV34" s="25">
        <f t="shared" si="12"/>
        <v>1307.12</v>
      </c>
      <c r="AW34" s="73">
        <v>326.78</v>
      </c>
      <c r="AX34" s="73">
        <v>653.56</v>
      </c>
      <c r="AY34" s="74"/>
      <c r="AZ34" s="75">
        <f t="shared" si="13"/>
        <v>980.34</v>
      </c>
      <c r="BA34" s="25">
        <f t="shared" si="14"/>
        <v>3641.26</v>
      </c>
      <c r="BB34" s="76">
        <f t="shared" si="15"/>
        <v>657081.25</v>
      </c>
      <c r="BC34" s="77"/>
      <c r="BE34" s="17"/>
      <c r="BF34" s="17"/>
    </row>
    <row r="35" spans="1:58" ht="12.75">
      <c r="A35" s="69" t="s">
        <v>61</v>
      </c>
      <c r="B35" s="70" t="s">
        <v>62</v>
      </c>
      <c r="C35" s="71">
        <v>162640.19</v>
      </c>
      <c r="D35" s="15">
        <v>134618.4</v>
      </c>
      <c r="E35" s="15">
        <v>151920.26</v>
      </c>
      <c r="F35" s="72">
        <f t="shared" si="1"/>
        <v>449178.85</v>
      </c>
      <c r="G35" s="15">
        <v>133431.37</v>
      </c>
      <c r="H35" s="15">
        <v>135905.29</v>
      </c>
      <c r="I35" s="15">
        <v>128695.63</v>
      </c>
      <c r="J35" s="72">
        <f t="shared" si="2"/>
        <v>398032.29</v>
      </c>
      <c r="K35" s="15">
        <v>136616.98</v>
      </c>
      <c r="L35" s="15">
        <v>142750.03</v>
      </c>
      <c r="M35" s="15">
        <v>128120.06</v>
      </c>
      <c r="N35" s="72">
        <f t="shared" si="3"/>
        <v>407487.07</v>
      </c>
      <c r="O35" s="15">
        <v>154048.58</v>
      </c>
      <c r="P35" s="15">
        <v>149441.99</v>
      </c>
      <c r="Q35" s="15"/>
      <c r="R35" s="72">
        <f t="shared" si="4"/>
        <v>303490.57</v>
      </c>
      <c r="S35" s="72">
        <f t="shared" si="5"/>
        <v>1558188.78</v>
      </c>
      <c r="T35" s="15">
        <v>7622.41</v>
      </c>
      <c r="U35" s="15">
        <v>6085.790000000001</v>
      </c>
      <c r="V35" s="15">
        <v>5998.65</v>
      </c>
      <c r="W35" s="72">
        <f t="shared" si="6"/>
        <v>19706.85</v>
      </c>
      <c r="X35" s="15">
        <v>7763.55</v>
      </c>
      <c r="Y35" s="16">
        <v>6209.98</v>
      </c>
      <c r="Z35" s="16">
        <v>3726.01</v>
      </c>
      <c r="AA35" s="72">
        <f t="shared" si="7"/>
        <v>17699.54</v>
      </c>
      <c r="AB35" s="15">
        <v>10571.3</v>
      </c>
      <c r="AC35" s="15">
        <v>5630.98</v>
      </c>
      <c r="AD35" s="15">
        <v>7295.31</v>
      </c>
      <c r="AE35" s="72">
        <f t="shared" si="8"/>
        <v>23497.59</v>
      </c>
      <c r="AF35" s="15">
        <v>7562.68</v>
      </c>
      <c r="AG35" s="15">
        <v>7216.280000000001</v>
      </c>
      <c r="AH35" s="15"/>
      <c r="AI35" s="72">
        <f t="shared" si="9"/>
        <v>14778.96</v>
      </c>
      <c r="AJ35" s="72">
        <f t="shared" si="0"/>
        <v>75682.94</v>
      </c>
      <c r="AK35" s="73">
        <v>0</v>
      </c>
      <c r="AL35" s="73">
        <v>0</v>
      </c>
      <c r="AM35" s="73">
        <v>0</v>
      </c>
      <c r="AN35" s="25">
        <f t="shared" si="10"/>
        <v>0</v>
      </c>
      <c r="AO35" s="73">
        <v>0</v>
      </c>
      <c r="AP35" s="73">
        <v>0</v>
      </c>
      <c r="AQ35" s="73">
        <v>0</v>
      </c>
      <c r="AR35" s="25">
        <f t="shared" si="11"/>
        <v>0</v>
      </c>
      <c r="AS35" s="73">
        <v>0</v>
      </c>
      <c r="AT35" s="73">
        <v>0</v>
      </c>
      <c r="AU35" s="73">
        <v>0</v>
      </c>
      <c r="AV35" s="25">
        <f t="shared" si="12"/>
        <v>0</v>
      </c>
      <c r="AW35" s="73">
        <v>0</v>
      </c>
      <c r="AX35" s="73">
        <v>0</v>
      </c>
      <c r="AY35" s="74"/>
      <c r="AZ35" s="75">
        <f t="shared" si="13"/>
        <v>0</v>
      </c>
      <c r="BA35" s="25">
        <f t="shared" si="14"/>
        <v>0</v>
      </c>
      <c r="BB35" s="76">
        <f t="shared" si="15"/>
        <v>1633871.72</v>
      </c>
      <c r="BC35" s="77"/>
      <c r="BE35" s="17"/>
      <c r="BF35" s="17"/>
    </row>
    <row r="36" spans="1:58" ht="12.75">
      <c r="A36" s="69" t="s">
        <v>63</v>
      </c>
      <c r="B36" s="70" t="s">
        <v>64</v>
      </c>
      <c r="C36" s="71">
        <v>200571.34</v>
      </c>
      <c r="D36" s="15">
        <v>196013.7</v>
      </c>
      <c r="E36" s="15">
        <v>196871.86</v>
      </c>
      <c r="F36" s="72">
        <f t="shared" si="1"/>
        <v>593456.9</v>
      </c>
      <c r="G36" s="15">
        <v>171893.92</v>
      </c>
      <c r="H36" s="15">
        <v>200718.54</v>
      </c>
      <c r="I36" s="15">
        <v>185984.03</v>
      </c>
      <c r="J36" s="72">
        <f t="shared" si="2"/>
        <v>558596.49</v>
      </c>
      <c r="K36" s="15">
        <v>220477.22</v>
      </c>
      <c r="L36" s="15">
        <v>166729.83</v>
      </c>
      <c r="M36" s="15">
        <v>174983.17</v>
      </c>
      <c r="N36" s="72">
        <f t="shared" si="3"/>
        <v>562190.22</v>
      </c>
      <c r="O36" s="15">
        <v>213597.78</v>
      </c>
      <c r="P36" s="15">
        <v>188028.13</v>
      </c>
      <c r="Q36" s="15"/>
      <c r="R36" s="72">
        <f t="shared" si="4"/>
        <v>401625.91</v>
      </c>
      <c r="S36" s="72">
        <f t="shared" si="5"/>
        <v>2115869.52</v>
      </c>
      <c r="T36" s="15">
        <v>7843.05</v>
      </c>
      <c r="U36" s="15">
        <v>7857.27</v>
      </c>
      <c r="V36" s="15">
        <v>6223.01</v>
      </c>
      <c r="W36" s="72">
        <f t="shared" si="6"/>
        <v>21923.33</v>
      </c>
      <c r="X36" s="15">
        <v>8784.32</v>
      </c>
      <c r="Y36" s="16">
        <v>7472.65</v>
      </c>
      <c r="Z36" s="16">
        <v>3429.98</v>
      </c>
      <c r="AA36" s="72">
        <f t="shared" si="7"/>
        <v>19686.95</v>
      </c>
      <c r="AB36" s="15">
        <v>9176.47</v>
      </c>
      <c r="AC36" s="15">
        <v>6536.02</v>
      </c>
      <c r="AD36" s="15">
        <v>6259.2699999999995</v>
      </c>
      <c r="AE36" s="72">
        <f t="shared" si="8"/>
        <v>21971.76</v>
      </c>
      <c r="AF36" s="15">
        <v>7133.28</v>
      </c>
      <c r="AG36" s="15">
        <v>7076.57</v>
      </c>
      <c r="AH36" s="15"/>
      <c r="AI36" s="72">
        <f t="shared" si="9"/>
        <v>14209.85</v>
      </c>
      <c r="AJ36" s="72">
        <f t="shared" si="0"/>
        <v>77791.89</v>
      </c>
      <c r="AK36" s="73">
        <v>350.12</v>
      </c>
      <c r="AL36" s="73">
        <v>175.06</v>
      </c>
      <c r="AM36" s="73">
        <v>350.12</v>
      </c>
      <c r="AN36" s="25">
        <f t="shared" si="10"/>
        <v>875.3</v>
      </c>
      <c r="AO36" s="73">
        <v>326.78</v>
      </c>
      <c r="AP36" s="73">
        <v>326.78</v>
      </c>
      <c r="AQ36" s="73">
        <v>326.78</v>
      </c>
      <c r="AR36" s="25">
        <f t="shared" si="11"/>
        <v>980.34</v>
      </c>
      <c r="AS36" s="73">
        <v>653.56</v>
      </c>
      <c r="AT36" s="73">
        <v>653.56</v>
      </c>
      <c r="AU36" s="73">
        <v>326.78</v>
      </c>
      <c r="AV36" s="25">
        <f t="shared" si="12"/>
        <v>1633.9</v>
      </c>
      <c r="AW36" s="73">
        <v>980.34</v>
      </c>
      <c r="AX36" s="73">
        <v>980.3399999999999</v>
      </c>
      <c r="AY36" s="74"/>
      <c r="AZ36" s="75">
        <f t="shared" si="13"/>
        <v>1960.68</v>
      </c>
      <c r="BA36" s="25">
        <f t="shared" si="14"/>
        <v>5450.22</v>
      </c>
      <c r="BB36" s="76">
        <f t="shared" si="15"/>
        <v>2199111.63</v>
      </c>
      <c r="BC36" s="77"/>
      <c r="BE36" s="17"/>
      <c r="BF36" s="17"/>
    </row>
    <row r="37" spans="1:58" ht="12.75">
      <c r="A37" s="69" t="s">
        <v>65</v>
      </c>
      <c r="B37" s="70" t="s">
        <v>66</v>
      </c>
      <c r="C37" s="71">
        <v>28458</v>
      </c>
      <c r="D37" s="15">
        <v>31346.18</v>
      </c>
      <c r="E37" s="15">
        <v>39182.86</v>
      </c>
      <c r="F37" s="72">
        <f t="shared" si="1"/>
        <v>98987.04</v>
      </c>
      <c r="G37" s="15">
        <v>26458.69</v>
      </c>
      <c r="H37" s="15">
        <v>30771.94</v>
      </c>
      <c r="I37" s="15">
        <v>31258.21</v>
      </c>
      <c r="J37" s="72">
        <f t="shared" si="2"/>
        <v>88488.84</v>
      </c>
      <c r="K37" s="15">
        <v>28316.37</v>
      </c>
      <c r="L37" s="15">
        <v>30641.04</v>
      </c>
      <c r="M37" s="15">
        <v>30146.81</v>
      </c>
      <c r="N37" s="72">
        <f t="shared" si="3"/>
        <v>89104.22</v>
      </c>
      <c r="O37" s="15">
        <v>33465.83</v>
      </c>
      <c r="P37" s="15">
        <v>38481.26</v>
      </c>
      <c r="Q37" s="15"/>
      <c r="R37" s="72">
        <f t="shared" si="4"/>
        <v>71947.09</v>
      </c>
      <c r="S37" s="72">
        <f t="shared" si="5"/>
        <v>348527.19</v>
      </c>
      <c r="T37" s="15">
        <v>1668.31</v>
      </c>
      <c r="U37" s="15">
        <v>1163.1100000000001</v>
      </c>
      <c r="V37" s="15">
        <v>1438.99</v>
      </c>
      <c r="W37" s="72">
        <f t="shared" si="6"/>
        <v>4270.41</v>
      </c>
      <c r="X37" s="15">
        <v>1724.38</v>
      </c>
      <c r="Y37" s="16">
        <v>1878.26</v>
      </c>
      <c r="Z37" s="16">
        <v>836.71</v>
      </c>
      <c r="AA37" s="72">
        <f t="shared" si="7"/>
        <v>4439.35</v>
      </c>
      <c r="AB37" s="15">
        <v>2651.73</v>
      </c>
      <c r="AC37" s="15">
        <v>1254.94</v>
      </c>
      <c r="AD37" s="15">
        <v>1157.92</v>
      </c>
      <c r="AE37" s="72">
        <f t="shared" si="8"/>
        <v>5064.59</v>
      </c>
      <c r="AF37" s="15">
        <v>1588.37</v>
      </c>
      <c r="AG37" s="15">
        <v>2167.45</v>
      </c>
      <c r="AH37" s="15"/>
      <c r="AI37" s="72">
        <f t="shared" si="9"/>
        <v>3755.82</v>
      </c>
      <c r="AJ37" s="72">
        <f t="shared" si="0"/>
        <v>17530.17</v>
      </c>
      <c r="AK37" s="73">
        <v>0</v>
      </c>
      <c r="AL37" s="73">
        <v>0</v>
      </c>
      <c r="AM37" s="73">
        <v>0</v>
      </c>
      <c r="AN37" s="25">
        <f t="shared" si="10"/>
        <v>0</v>
      </c>
      <c r="AO37" s="73">
        <v>0</v>
      </c>
      <c r="AP37" s="73">
        <v>0</v>
      </c>
      <c r="AQ37" s="73">
        <v>0</v>
      </c>
      <c r="AR37" s="25">
        <f t="shared" si="11"/>
        <v>0</v>
      </c>
      <c r="AS37" s="73">
        <v>0</v>
      </c>
      <c r="AT37" s="73">
        <v>0</v>
      </c>
      <c r="AU37" s="73">
        <v>0</v>
      </c>
      <c r="AV37" s="25">
        <f t="shared" si="12"/>
        <v>0</v>
      </c>
      <c r="AW37" s="73">
        <v>0</v>
      </c>
      <c r="AX37" s="73">
        <v>0</v>
      </c>
      <c r="AY37" s="74"/>
      <c r="AZ37" s="75">
        <f t="shared" si="13"/>
        <v>0</v>
      </c>
      <c r="BA37" s="25">
        <f t="shared" si="14"/>
        <v>0</v>
      </c>
      <c r="BB37" s="76">
        <f t="shared" si="15"/>
        <v>366057.36</v>
      </c>
      <c r="BC37" s="77"/>
      <c r="BE37" s="17"/>
      <c r="BF37" s="17"/>
    </row>
    <row r="38" spans="1:58" ht="12.75">
      <c r="A38" s="69" t="s">
        <v>67</v>
      </c>
      <c r="B38" s="70" t="s">
        <v>68</v>
      </c>
      <c r="C38" s="71">
        <v>108302.13</v>
      </c>
      <c r="D38" s="15">
        <v>104874.88</v>
      </c>
      <c r="E38" s="15">
        <v>96666.53</v>
      </c>
      <c r="F38" s="72">
        <f t="shared" si="1"/>
        <v>309843.54</v>
      </c>
      <c r="G38" s="15">
        <v>96343.99</v>
      </c>
      <c r="H38" s="15">
        <v>93280.06</v>
      </c>
      <c r="I38" s="15">
        <v>93028.98</v>
      </c>
      <c r="J38" s="72">
        <f t="shared" si="2"/>
        <v>282653.03</v>
      </c>
      <c r="K38" s="15">
        <v>82113.68</v>
      </c>
      <c r="L38" s="15">
        <v>91841.99</v>
      </c>
      <c r="M38" s="15">
        <v>88897.25</v>
      </c>
      <c r="N38" s="72">
        <f t="shared" si="3"/>
        <v>262852.92</v>
      </c>
      <c r="O38" s="15">
        <v>100988.28</v>
      </c>
      <c r="P38" s="15">
        <v>93989.08</v>
      </c>
      <c r="Q38" s="15"/>
      <c r="R38" s="72">
        <f t="shared" si="4"/>
        <v>194977.36</v>
      </c>
      <c r="S38" s="72">
        <f t="shared" si="5"/>
        <v>1050326.85</v>
      </c>
      <c r="T38" s="15">
        <v>4174.6900000000005</v>
      </c>
      <c r="U38" s="15">
        <v>4229.46</v>
      </c>
      <c r="V38" s="15">
        <v>3318.64</v>
      </c>
      <c r="W38" s="72">
        <f t="shared" si="6"/>
        <v>11722.79</v>
      </c>
      <c r="X38" s="15">
        <v>5418.05</v>
      </c>
      <c r="Y38" s="16">
        <v>3937.9900000000002</v>
      </c>
      <c r="Z38" s="16">
        <v>2619.54</v>
      </c>
      <c r="AA38" s="72">
        <f t="shared" si="7"/>
        <v>11975.58</v>
      </c>
      <c r="AB38" s="15">
        <v>5634.59</v>
      </c>
      <c r="AC38" s="15">
        <v>4248.15</v>
      </c>
      <c r="AD38" s="15">
        <v>3469.66</v>
      </c>
      <c r="AE38" s="72">
        <f t="shared" si="8"/>
        <v>13352.4</v>
      </c>
      <c r="AF38" s="15">
        <v>4133.36</v>
      </c>
      <c r="AG38" s="15">
        <v>4124.32</v>
      </c>
      <c r="AH38" s="15"/>
      <c r="AI38" s="72">
        <f t="shared" si="9"/>
        <v>8257.68</v>
      </c>
      <c r="AJ38" s="72">
        <f t="shared" si="0"/>
        <v>45308.45</v>
      </c>
      <c r="AK38" s="73">
        <v>0</v>
      </c>
      <c r="AL38" s="73">
        <v>326.78</v>
      </c>
      <c r="AM38" s="73">
        <v>326.78</v>
      </c>
      <c r="AN38" s="25">
        <f t="shared" si="10"/>
        <v>653.56</v>
      </c>
      <c r="AO38" s="73">
        <v>326.78</v>
      </c>
      <c r="AP38" s="73">
        <v>0</v>
      </c>
      <c r="AQ38" s="73">
        <v>0</v>
      </c>
      <c r="AR38" s="25">
        <f t="shared" si="11"/>
        <v>326.78</v>
      </c>
      <c r="AS38" s="73">
        <v>490.17</v>
      </c>
      <c r="AT38" s="73">
        <v>653.56</v>
      </c>
      <c r="AU38" s="73">
        <v>653.56</v>
      </c>
      <c r="AV38" s="25">
        <f t="shared" si="12"/>
        <v>1797.29</v>
      </c>
      <c r="AW38" s="73">
        <v>326.78</v>
      </c>
      <c r="AX38" s="73">
        <v>326.78</v>
      </c>
      <c r="AY38" s="74"/>
      <c r="AZ38" s="75">
        <f t="shared" si="13"/>
        <v>653.56</v>
      </c>
      <c r="BA38" s="25">
        <f t="shared" si="14"/>
        <v>3431.19</v>
      </c>
      <c r="BB38" s="76">
        <f t="shared" si="15"/>
        <v>1099066.49</v>
      </c>
      <c r="BC38" s="77"/>
      <c r="BE38" s="17"/>
      <c r="BF38" s="17"/>
    </row>
    <row r="39" spans="1:58" ht="12.75">
      <c r="A39" s="69" t="s">
        <v>69</v>
      </c>
      <c r="B39" s="70" t="s">
        <v>70</v>
      </c>
      <c r="C39" s="71">
        <v>64348.54</v>
      </c>
      <c r="D39" s="15">
        <v>62028.15</v>
      </c>
      <c r="E39" s="15">
        <v>64957.01</v>
      </c>
      <c r="F39" s="72">
        <f t="shared" si="1"/>
        <v>191333.7</v>
      </c>
      <c r="G39" s="15">
        <v>60585.01</v>
      </c>
      <c r="H39" s="15">
        <v>60361.16</v>
      </c>
      <c r="I39" s="15">
        <v>65938.6</v>
      </c>
      <c r="J39" s="72">
        <f t="shared" si="2"/>
        <v>186884.77</v>
      </c>
      <c r="K39" s="15">
        <v>62259.93</v>
      </c>
      <c r="L39" s="15">
        <v>57030.92</v>
      </c>
      <c r="M39" s="15">
        <v>59607.81</v>
      </c>
      <c r="N39" s="72">
        <f t="shared" si="3"/>
        <v>178898.66</v>
      </c>
      <c r="O39" s="15">
        <v>65244.29</v>
      </c>
      <c r="P39" s="15">
        <v>64385.9</v>
      </c>
      <c r="Q39" s="15"/>
      <c r="R39" s="72">
        <f t="shared" si="4"/>
        <v>129630.19</v>
      </c>
      <c r="S39" s="72">
        <f t="shared" si="5"/>
        <v>686747.32</v>
      </c>
      <c r="T39" s="15">
        <v>4960.82</v>
      </c>
      <c r="U39" s="15">
        <v>4545.200000000001</v>
      </c>
      <c r="V39" s="15">
        <v>3879.95</v>
      </c>
      <c r="W39" s="72">
        <f t="shared" si="6"/>
        <v>13385.97</v>
      </c>
      <c r="X39" s="15">
        <v>5819.41</v>
      </c>
      <c r="Y39" s="16">
        <v>4893.27</v>
      </c>
      <c r="Z39" s="16">
        <v>3320.69</v>
      </c>
      <c r="AA39" s="72">
        <f t="shared" si="7"/>
        <v>14033.37</v>
      </c>
      <c r="AB39" s="15">
        <v>7230.01</v>
      </c>
      <c r="AC39" s="15">
        <v>4931.49</v>
      </c>
      <c r="AD39" s="15">
        <v>4627.65</v>
      </c>
      <c r="AE39" s="72">
        <f t="shared" si="8"/>
        <v>16789.15</v>
      </c>
      <c r="AF39" s="15">
        <v>5613.88</v>
      </c>
      <c r="AG39" s="15">
        <v>5234.58</v>
      </c>
      <c r="AH39" s="15"/>
      <c r="AI39" s="72">
        <f t="shared" si="9"/>
        <v>10848.46</v>
      </c>
      <c r="AJ39" s="72">
        <f t="shared" si="0"/>
        <v>55056.95</v>
      </c>
      <c r="AK39" s="73">
        <v>0</v>
      </c>
      <c r="AL39" s="73">
        <v>0</v>
      </c>
      <c r="AM39" s="73">
        <v>0</v>
      </c>
      <c r="AN39" s="25">
        <f t="shared" si="10"/>
        <v>0</v>
      </c>
      <c r="AO39" s="73">
        <v>0</v>
      </c>
      <c r="AP39" s="73">
        <v>0</v>
      </c>
      <c r="AQ39" s="73">
        <v>0</v>
      </c>
      <c r="AR39" s="25">
        <f t="shared" si="11"/>
        <v>0</v>
      </c>
      <c r="AS39" s="73">
        <v>0</v>
      </c>
      <c r="AT39" s="73">
        <v>0</v>
      </c>
      <c r="AU39" s="73">
        <v>0</v>
      </c>
      <c r="AV39" s="25">
        <f t="shared" si="12"/>
        <v>0</v>
      </c>
      <c r="AW39" s="73">
        <v>0</v>
      </c>
      <c r="AX39" s="73">
        <v>0</v>
      </c>
      <c r="AY39" s="74"/>
      <c r="AZ39" s="75">
        <f t="shared" si="13"/>
        <v>0</v>
      </c>
      <c r="BA39" s="25">
        <f t="shared" si="14"/>
        <v>0</v>
      </c>
      <c r="BB39" s="76">
        <f t="shared" si="15"/>
        <v>741804.27</v>
      </c>
      <c r="BC39" s="77"/>
      <c r="BE39" s="17"/>
      <c r="BF39" s="17"/>
    </row>
    <row r="40" spans="1:58" ht="12.75">
      <c r="A40" s="69" t="s">
        <v>71</v>
      </c>
      <c r="B40" s="70" t="s">
        <v>72</v>
      </c>
      <c r="C40" s="71">
        <v>526126.21</v>
      </c>
      <c r="D40" s="15">
        <v>444636.32</v>
      </c>
      <c r="E40" s="15">
        <v>504774.75</v>
      </c>
      <c r="F40" s="72">
        <f t="shared" si="1"/>
        <v>1475537.28</v>
      </c>
      <c r="G40" s="15">
        <v>452950.68</v>
      </c>
      <c r="H40" s="15">
        <v>490107.93</v>
      </c>
      <c r="I40" s="15">
        <v>414802.43</v>
      </c>
      <c r="J40" s="72">
        <f t="shared" si="2"/>
        <v>1357861.04</v>
      </c>
      <c r="K40" s="15">
        <v>476203.65</v>
      </c>
      <c r="L40" s="15">
        <v>436552.59</v>
      </c>
      <c r="M40" s="15">
        <v>397394.59</v>
      </c>
      <c r="N40" s="72">
        <f t="shared" si="3"/>
        <v>1310150.83</v>
      </c>
      <c r="O40" s="15">
        <v>453634.12</v>
      </c>
      <c r="P40" s="15">
        <v>434022.4</v>
      </c>
      <c r="Q40" s="15"/>
      <c r="R40" s="72">
        <f t="shared" si="4"/>
        <v>887656.52</v>
      </c>
      <c r="S40" s="72">
        <f t="shared" si="5"/>
        <v>5031205.67</v>
      </c>
      <c r="T40" s="15">
        <v>10331.65</v>
      </c>
      <c r="U40" s="15">
        <v>9557.429999999998</v>
      </c>
      <c r="V40" s="15">
        <v>9127.43</v>
      </c>
      <c r="W40" s="72">
        <f t="shared" si="6"/>
        <v>29016.51</v>
      </c>
      <c r="X40" s="15">
        <v>11900.61</v>
      </c>
      <c r="Y40" s="16">
        <v>11029.07</v>
      </c>
      <c r="Z40" s="16">
        <v>5360.72</v>
      </c>
      <c r="AA40" s="72">
        <f t="shared" si="7"/>
        <v>28290.4</v>
      </c>
      <c r="AB40" s="15">
        <v>13534.94</v>
      </c>
      <c r="AC40" s="15">
        <v>9695.52</v>
      </c>
      <c r="AD40" s="15">
        <v>10109.84</v>
      </c>
      <c r="AE40" s="72">
        <f t="shared" si="8"/>
        <v>33340.3</v>
      </c>
      <c r="AF40" s="15">
        <v>10110.650000000001</v>
      </c>
      <c r="AG40" s="15">
        <v>10295.439999999999</v>
      </c>
      <c r="AH40" s="15"/>
      <c r="AI40" s="72">
        <f t="shared" si="9"/>
        <v>20406.09</v>
      </c>
      <c r="AJ40" s="72">
        <f t="shared" si="0"/>
        <v>111053.3</v>
      </c>
      <c r="AK40" s="73">
        <v>980.31</v>
      </c>
      <c r="AL40" s="73">
        <v>326.77</v>
      </c>
      <c r="AM40" s="73">
        <v>653.54</v>
      </c>
      <c r="AN40" s="25">
        <f t="shared" si="10"/>
        <v>1960.62</v>
      </c>
      <c r="AO40" s="73">
        <v>653.54</v>
      </c>
      <c r="AP40" s="73">
        <v>326.77</v>
      </c>
      <c r="AQ40" s="73">
        <v>0</v>
      </c>
      <c r="AR40" s="25">
        <f t="shared" si="11"/>
        <v>980.31</v>
      </c>
      <c r="AS40" s="73">
        <v>326.77</v>
      </c>
      <c r="AT40" s="73">
        <v>0</v>
      </c>
      <c r="AU40" s="73">
        <v>0</v>
      </c>
      <c r="AV40" s="25">
        <f t="shared" si="12"/>
        <v>326.77</v>
      </c>
      <c r="AW40" s="73">
        <v>0</v>
      </c>
      <c r="AX40" s="73">
        <v>0</v>
      </c>
      <c r="AY40" s="74"/>
      <c r="AZ40" s="75">
        <f t="shared" si="13"/>
        <v>0</v>
      </c>
      <c r="BA40" s="25">
        <f t="shared" si="14"/>
        <v>3267.7</v>
      </c>
      <c r="BB40" s="76">
        <f t="shared" si="15"/>
        <v>5145526.67</v>
      </c>
      <c r="BC40" s="77"/>
      <c r="BE40" s="17"/>
      <c r="BF40" s="17"/>
    </row>
    <row r="41" spans="1:58" ht="12.75">
      <c r="A41" s="69" t="s">
        <v>73</v>
      </c>
      <c r="B41" s="70" t="s">
        <v>74</v>
      </c>
      <c r="C41" s="71">
        <v>14880.01</v>
      </c>
      <c r="D41" s="15">
        <v>18219.06</v>
      </c>
      <c r="E41" s="15">
        <v>15058.33</v>
      </c>
      <c r="F41" s="72">
        <f t="shared" si="1"/>
        <v>48157.4</v>
      </c>
      <c r="G41" s="15">
        <v>12139.21</v>
      </c>
      <c r="H41" s="15">
        <v>13962.56</v>
      </c>
      <c r="I41" s="15">
        <v>13532.4</v>
      </c>
      <c r="J41" s="72">
        <f t="shared" si="2"/>
        <v>39634.17</v>
      </c>
      <c r="K41" s="15">
        <v>13739.32</v>
      </c>
      <c r="L41" s="15">
        <v>13049.24</v>
      </c>
      <c r="M41" s="15">
        <v>11067.28</v>
      </c>
      <c r="N41" s="72">
        <f t="shared" si="3"/>
        <v>37855.84</v>
      </c>
      <c r="O41" s="15">
        <v>15220.71</v>
      </c>
      <c r="P41" s="15">
        <v>12789.75</v>
      </c>
      <c r="Q41" s="15"/>
      <c r="R41" s="72">
        <f t="shared" si="4"/>
        <v>28010.46</v>
      </c>
      <c r="S41" s="72">
        <f t="shared" si="5"/>
        <v>153657.87</v>
      </c>
      <c r="T41" s="15">
        <v>662.38</v>
      </c>
      <c r="U41" s="15">
        <v>689.47</v>
      </c>
      <c r="V41" s="15">
        <v>601.62</v>
      </c>
      <c r="W41" s="72">
        <f t="shared" si="6"/>
        <v>1953.47</v>
      </c>
      <c r="X41" s="15">
        <v>695.35</v>
      </c>
      <c r="Y41" s="16">
        <v>843.15</v>
      </c>
      <c r="Z41" s="16">
        <v>467.04</v>
      </c>
      <c r="AA41" s="72">
        <f t="shared" si="7"/>
        <v>2005.54</v>
      </c>
      <c r="AB41" s="15">
        <v>1080.18</v>
      </c>
      <c r="AC41" s="15">
        <v>691.44</v>
      </c>
      <c r="AD41" s="15">
        <v>559.86</v>
      </c>
      <c r="AE41" s="72">
        <f t="shared" si="8"/>
        <v>2331.48</v>
      </c>
      <c r="AF41" s="15">
        <v>668.74</v>
      </c>
      <c r="AG41" s="15">
        <v>624.41</v>
      </c>
      <c r="AH41" s="15"/>
      <c r="AI41" s="72">
        <f t="shared" si="9"/>
        <v>1293.15</v>
      </c>
      <c r="AJ41" s="72">
        <f t="shared" si="0"/>
        <v>7583.64</v>
      </c>
      <c r="AK41" s="73">
        <v>0</v>
      </c>
      <c r="AL41" s="73">
        <v>0</v>
      </c>
      <c r="AM41" s="73">
        <v>0</v>
      </c>
      <c r="AN41" s="25">
        <f t="shared" si="10"/>
        <v>0</v>
      </c>
      <c r="AO41" s="73">
        <v>0</v>
      </c>
      <c r="AP41" s="73">
        <v>0</v>
      </c>
      <c r="AQ41" s="73">
        <v>0</v>
      </c>
      <c r="AR41" s="25">
        <f t="shared" si="11"/>
        <v>0</v>
      </c>
      <c r="AS41" s="73">
        <v>0</v>
      </c>
      <c r="AT41" s="73">
        <v>0</v>
      </c>
      <c r="AU41" s="73">
        <v>0</v>
      </c>
      <c r="AV41" s="25">
        <f t="shared" si="12"/>
        <v>0</v>
      </c>
      <c r="AW41" s="73">
        <v>0</v>
      </c>
      <c r="AX41" s="73">
        <v>0</v>
      </c>
      <c r="AY41" s="74"/>
      <c r="AZ41" s="75">
        <f t="shared" si="13"/>
        <v>0</v>
      </c>
      <c r="BA41" s="25">
        <f t="shared" si="14"/>
        <v>0</v>
      </c>
      <c r="BB41" s="76">
        <f t="shared" si="15"/>
        <v>161241.51</v>
      </c>
      <c r="BC41" s="77"/>
      <c r="BE41" s="17"/>
      <c r="BF41" s="17"/>
    </row>
    <row r="42" spans="1:58" ht="12.75">
      <c r="A42" s="69" t="s">
        <v>75</v>
      </c>
      <c r="B42" s="70" t="s">
        <v>76</v>
      </c>
      <c r="C42" s="71">
        <v>91980.21</v>
      </c>
      <c r="D42" s="15">
        <v>83992.51</v>
      </c>
      <c r="E42" s="15">
        <v>90345.09</v>
      </c>
      <c r="F42" s="72">
        <f t="shared" si="1"/>
        <v>266317.81</v>
      </c>
      <c r="G42" s="15">
        <v>86707.7</v>
      </c>
      <c r="H42" s="15">
        <v>74277.78</v>
      </c>
      <c r="I42" s="15">
        <v>76040.39</v>
      </c>
      <c r="J42" s="72">
        <f t="shared" si="2"/>
        <v>237025.87</v>
      </c>
      <c r="K42" s="15">
        <v>109060.59</v>
      </c>
      <c r="L42" s="15">
        <v>74955.26</v>
      </c>
      <c r="M42" s="15">
        <v>93307.97</v>
      </c>
      <c r="N42" s="72">
        <f t="shared" si="3"/>
        <v>277323.82</v>
      </c>
      <c r="O42" s="15">
        <v>109623.55</v>
      </c>
      <c r="P42" s="15">
        <v>93424.77</v>
      </c>
      <c r="Q42" s="15"/>
      <c r="R42" s="72">
        <f t="shared" si="4"/>
        <v>203048.32</v>
      </c>
      <c r="S42" s="72">
        <f t="shared" si="5"/>
        <v>983715.82</v>
      </c>
      <c r="T42" s="15">
        <v>1737.3999999999999</v>
      </c>
      <c r="U42" s="15">
        <v>1593.9</v>
      </c>
      <c r="V42" s="15">
        <v>1375.52</v>
      </c>
      <c r="W42" s="72">
        <f t="shared" si="6"/>
        <v>4706.82</v>
      </c>
      <c r="X42" s="15">
        <v>1547.52</v>
      </c>
      <c r="Y42" s="16">
        <v>2237.29</v>
      </c>
      <c r="Z42" s="16">
        <v>1322.61</v>
      </c>
      <c r="AA42" s="72">
        <f t="shared" si="7"/>
        <v>5107.42</v>
      </c>
      <c r="AB42" s="15">
        <v>2900.27</v>
      </c>
      <c r="AC42" s="15">
        <v>1776.56</v>
      </c>
      <c r="AD42" s="15">
        <v>1807.38</v>
      </c>
      <c r="AE42" s="72">
        <f t="shared" si="8"/>
        <v>6484.21</v>
      </c>
      <c r="AF42" s="15">
        <v>1680.2</v>
      </c>
      <c r="AG42" s="15">
        <v>1724.1399999999999</v>
      </c>
      <c r="AH42" s="15"/>
      <c r="AI42" s="72">
        <f t="shared" si="9"/>
        <v>3404.34</v>
      </c>
      <c r="AJ42" s="72">
        <f t="shared" si="0"/>
        <v>19702.79</v>
      </c>
      <c r="AK42" s="73">
        <v>350.12</v>
      </c>
      <c r="AL42" s="73">
        <v>0</v>
      </c>
      <c r="AM42" s="73">
        <v>0</v>
      </c>
      <c r="AN42" s="25">
        <f t="shared" si="10"/>
        <v>350.12</v>
      </c>
      <c r="AO42" s="73">
        <v>326.78</v>
      </c>
      <c r="AP42" s="73">
        <v>326.78</v>
      </c>
      <c r="AQ42" s="73">
        <v>0</v>
      </c>
      <c r="AR42" s="25">
        <f t="shared" si="11"/>
        <v>653.56</v>
      </c>
      <c r="AS42" s="73">
        <v>326.78</v>
      </c>
      <c r="AT42" s="73">
        <v>326.78</v>
      </c>
      <c r="AU42" s="73">
        <v>163.39</v>
      </c>
      <c r="AV42" s="25">
        <f t="shared" si="12"/>
        <v>816.95</v>
      </c>
      <c r="AW42" s="73">
        <v>326.78</v>
      </c>
      <c r="AX42" s="73">
        <v>0</v>
      </c>
      <c r="AY42" s="74"/>
      <c r="AZ42" s="75">
        <f t="shared" si="13"/>
        <v>326.78</v>
      </c>
      <c r="BA42" s="25">
        <f t="shared" si="14"/>
        <v>2147.41</v>
      </c>
      <c r="BB42" s="76">
        <f t="shared" si="15"/>
        <v>1005566.02</v>
      </c>
      <c r="BC42" s="77"/>
      <c r="BE42" s="17"/>
      <c r="BF42" s="17"/>
    </row>
    <row r="43" spans="1:58" ht="12.75">
      <c r="A43" s="69" t="s">
        <v>77</v>
      </c>
      <c r="B43" s="70" t="s">
        <v>78</v>
      </c>
      <c r="C43" s="71">
        <v>189003.11</v>
      </c>
      <c r="D43" s="15">
        <v>168749.7</v>
      </c>
      <c r="E43" s="15">
        <v>189141.12</v>
      </c>
      <c r="F43" s="72">
        <f t="shared" si="1"/>
        <v>546893.93</v>
      </c>
      <c r="G43" s="15">
        <v>162231.62</v>
      </c>
      <c r="H43" s="15">
        <v>178478.54</v>
      </c>
      <c r="I43" s="15">
        <v>174722.7</v>
      </c>
      <c r="J43" s="72">
        <f t="shared" si="2"/>
        <v>515432.86</v>
      </c>
      <c r="K43" s="15">
        <v>180258.93</v>
      </c>
      <c r="L43" s="15">
        <v>173803.95</v>
      </c>
      <c r="M43" s="15">
        <v>170607.99</v>
      </c>
      <c r="N43" s="72">
        <f t="shared" si="3"/>
        <v>524670.87</v>
      </c>
      <c r="O43" s="15">
        <v>204568.99</v>
      </c>
      <c r="P43" s="15">
        <v>188441.14</v>
      </c>
      <c r="Q43" s="15"/>
      <c r="R43" s="72">
        <f t="shared" si="4"/>
        <v>393010.13</v>
      </c>
      <c r="S43" s="72">
        <f t="shared" si="5"/>
        <v>1980007.79</v>
      </c>
      <c r="T43" s="15">
        <v>10057.910000000002</v>
      </c>
      <c r="U43" s="15">
        <v>8732.32</v>
      </c>
      <c r="V43" s="15">
        <v>7700.93</v>
      </c>
      <c r="W43" s="72">
        <f t="shared" si="6"/>
        <v>26491.16</v>
      </c>
      <c r="X43" s="15">
        <v>10880.22</v>
      </c>
      <c r="Y43" s="16">
        <v>10498.58</v>
      </c>
      <c r="Z43" s="16">
        <v>5459.78</v>
      </c>
      <c r="AA43" s="72">
        <f t="shared" si="7"/>
        <v>26838.58</v>
      </c>
      <c r="AB43" s="15">
        <v>13507.75</v>
      </c>
      <c r="AC43" s="15">
        <v>9266.56</v>
      </c>
      <c r="AD43" s="15">
        <v>7834.98</v>
      </c>
      <c r="AE43" s="72">
        <f t="shared" si="8"/>
        <v>30609.29</v>
      </c>
      <c r="AF43" s="15">
        <v>10262.78</v>
      </c>
      <c r="AG43" s="15">
        <v>9469.079999999998</v>
      </c>
      <c r="AH43" s="15"/>
      <c r="AI43" s="72">
        <f t="shared" si="9"/>
        <v>19731.86</v>
      </c>
      <c r="AJ43" s="72">
        <f t="shared" si="0"/>
        <v>103670.89</v>
      </c>
      <c r="AK43" s="73">
        <v>0</v>
      </c>
      <c r="AL43" s="73">
        <v>350.12</v>
      </c>
      <c r="AM43" s="73">
        <v>326.78</v>
      </c>
      <c r="AN43" s="25">
        <f t="shared" si="10"/>
        <v>676.9</v>
      </c>
      <c r="AO43" s="73">
        <v>326.78</v>
      </c>
      <c r="AP43" s="73">
        <v>326.78</v>
      </c>
      <c r="AQ43" s="73">
        <v>0</v>
      </c>
      <c r="AR43" s="25">
        <f t="shared" si="11"/>
        <v>653.56</v>
      </c>
      <c r="AS43" s="73">
        <v>326.78</v>
      </c>
      <c r="AT43" s="73">
        <v>326.78</v>
      </c>
      <c r="AU43" s="73">
        <v>326.78</v>
      </c>
      <c r="AV43" s="25">
        <f t="shared" si="12"/>
        <v>980.34</v>
      </c>
      <c r="AW43" s="73">
        <v>653.56</v>
      </c>
      <c r="AX43" s="73">
        <v>653.56</v>
      </c>
      <c r="AY43" s="74"/>
      <c r="AZ43" s="75">
        <f t="shared" si="13"/>
        <v>1307.12</v>
      </c>
      <c r="BA43" s="25">
        <f t="shared" si="14"/>
        <v>3617.92</v>
      </c>
      <c r="BB43" s="76">
        <f t="shared" si="15"/>
        <v>2087296.6</v>
      </c>
      <c r="BC43" s="77"/>
      <c r="BE43" s="17"/>
      <c r="BF43" s="17"/>
    </row>
    <row r="44" spans="1:58" ht="12.75">
      <c r="A44" s="69" t="s">
        <v>79</v>
      </c>
      <c r="B44" s="70" t="s">
        <v>80</v>
      </c>
      <c r="C44" s="71">
        <v>89803.56</v>
      </c>
      <c r="D44" s="15">
        <v>78159.93</v>
      </c>
      <c r="E44" s="15">
        <v>77783.14</v>
      </c>
      <c r="F44" s="72">
        <f t="shared" si="1"/>
        <v>245746.63</v>
      </c>
      <c r="G44" s="15">
        <v>75079.12</v>
      </c>
      <c r="H44" s="15">
        <v>78666.18</v>
      </c>
      <c r="I44" s="15">
        <v>75049.33</v>
      </c>
      <c r="J44" s="72">
        <f t="shared" si="2"/>
        <v>228794.63</v>
      </c>
      <c r="K44" s="15">
        <v>75648.57</v>
      </c>
      <c r="L44" s="15">
        <v>82906.43</v>
      </c>
      <c r="M44" s="15">
        <v>72646.76</v>
      </c>
      <c r="N44" s="72">
        <f t="shared" si="3"/>
        <v>231201.76</v>
      </c>
      <c r="O44" s="15">
        <v>92806.4</v>
      </c>
      <c r="P44" s="15">
        <v>87913.68</v>
      </c>
      <c r="Q44" s="15"/>
      <c r="R44" s="72">
        <f t="shared" si="4"/>
        <v>180720.08</v>
      </c>
      <c r="S44" s="72">
        <f t="shared" si="5"/>
        <v>886463.1</v>
      </c>
      <c r="T44" s="15">
        <v>2315.89</v>
      </c>
      <c r="U44" s="15">
        <v>1946.52</v>
      </c>
      <c r="V44" s="15">
        <v>1700.99</v>
      </c>
      <c r="W44" s="72">
        <f t="shared" si="6"/>
        <v>5963.4</v>
      </c>
      <c r="X44" s="15">
        <v>2760.68</v>
      </c>
      <c r="Y44" s="16">
        <v>2292.08</v>
      </c>
      <c r="Z44" s="16">
        <v>1112.08</v>
      </c>
      <c r="AA44" s="72">
        <f t="shared" si="7"/>
        <v>6164.84</v>
      </c>
      <c r="AB44" s="15">
        <v>2704.19</v>
      </c>
      <c r="AC44" s="15">
        <v>2174.3199999999997</v>
      </c>
      <c r="AD44" s="15">
        <v>1993.0300000000002</v>
      </c>
      <c r="AE44" s="72">
        <f t="shared" si="8"/>
        <v>6871.54</v>
      </c>
      <c r="AF44" s="15">
        <v>2371.87</v>
      </c>
      <c r="AG44" s="15">
        <v>2245.0200000000004</v>
      </c>
      <c r="AH44" s="15"/>
      <c r="AI44" s="72">
        <f t="shared" si="9"/>
        <v>4616.89</v>
      </c>
      <c r="AJ44" s="72">
        <f t="shared" si="0"/>
        <v>23616.67</v>
      </c>
      <c r="AK44" s="73">
        <v>326.78</v>
      </c>
      <c r="AL44" s="73">
        <v>653.56</v>
      </c>
      <c r="AM44" s="73">
        <v>653.56</v>
      </c>
      <c r="AN44" s="25">
        <f t="shared" si="10"/>
        <v>1633.9</v>
      </c>
      <c r="AO44" s="73">
        <v>326.78</v>
      </c>
      <c r="AP44" s="73">
        <v>980.34</v>
      </c>
      <c r="AQ44" s="73">
        <v>653.56</v>
      </c>
      <c r="AR44" s="25">
        <f t="shared" si="11"/>
        <v>1960.68</v>
      </c>
      <c r="AS44" s="73">
        <v>653.56</v>
      </c>
      <c r="AT44" s="73">
        <v>653.56</v>
      </c>
      <c r="AU44" s="73">
        <v>653.56</v>
      </c>
      <c r="AV44" s="25">
        <f t="shared" si="12"/>
        <v>1960.68</v>
      </c>
      <c r="AW44" s="73">
        <v>326.78</v>
      </c>
      <c r="AX44" s="73">
        <v>0</v>
      </c>
      <c r="AY44" s="74"/>
      <c r="AZ44" s="75">
        <f t="shared" si="13"/>
        <v>326.78</v>
      </c>
      <c r="BA44" s="25">
        <f t="shared" si="14"/>
        <v>5882.04</v>
      </c>
      <c r="BB44" s="76">
        <f t="shared" si="15"/>
        <v>915961.81</v>
      </c>
      <c r="BC44" s="77"/>
      <c r="BE44" s="17"/>
      <c r="BF44" s="17"/>
    </row>
    <row r="45" spans="1:58" ht="12.75">
      <c r="A45" s="69" t="s">
        <v>81</v>
      </c>
      <c r="B45" s="70" t="s">
        <v>82</v>
      </c>
      <c r="C45" s="71">
        <v>61851.14</v>
      </c>
      <c r="D45" s="15">
        <v>59780.58</v>
      </c>
      <c r="E45" s="15">
        <v>64507.72</v>
      </c>
      <c r="F45" s="72">
        <f t="shared" si="1"/>
        <v>186139.44</v>
      </c>
      <c r="G45" s="15">
        <v>51703.88</v>
      </c>
      <c r="H45" s="15">
        <v>59513.69</v>
      </c>
      <c r="I45" s="15">
        <v>56002.04</v>
      </c>
      <c r="J45" s="72">
        <f t="shared" si="2"/>
        <v>167219.61</v>
      </c>
      <c r="K45" s="15">
        <v>53924.66</v>
      </c>
      <c r="L45" s="15">
        <v>54049.52</v>
      </c>
      <c r="M45" s="15">
        <v>57350.53</v>
      </c>
      <c r="N45" s="72">
        <f t="shared" si="3"/>
        <v>165324.71</v>
      </c>
      <c r="O45" s="15">
        <v>64147.52</v>
      </c>
      <c r="P45" s="15">
        <v>62035.41</v>
      </c>
      <c r="Q45" s="15"/>
      <c r="R45" s="72">
        <f t="shared" si="4"/>
        <v>126182.93</v>
      </c>
      <c r="S45" s="72">
        <f t="shared" si="5"/>
        <v>644866.69</v>
      </c>
      <c r="T45" s="15">
        <v>2742.83</v>
      </c>
      <c r="U45" s="15">
        <v>3106.54</v>
      </c>
      <c r="V45" s="15">
        <v>2347.89</v>
      </c>
      <c r="W45" s="72">
        <f t="shared" si="6"/>
        <v>8197.26</v>
      </c>
      <c r="X45" s="15">
        <v>3079.57</v>
      </c>
      <c r="Y45" s="16">
        <v>2718.01</v>
      </c>
      <c r="Z45" s="16">
        <v>1678.86</v>
      </c>
      <c r="AA45" s="72">
        <f t="shared" si="7"/>
        <v>7476.44</v>
      </c>
      <c r="AB45" s="15">
        <v>4496.04</v>
      </c>
      <c r="AC45" s="15">
        <v>2772.2400000000002</v>
      </c>
      <c r="AD45" s="15">
        <v>2861.78</v>
      </c>
      <c r="AE45" s="72">
        <f t="shared" si="8"/>
        <v>10130.06</v>
      </c>
      <c r="AF45" s="15">
        <v>2937.4900000000002</v>
      </c>
      <c r="AG45" s="15">
        <v>2812.6800000000003</v>
      </c>
      <c r="AH45" s="15"/>
      <c r="AI45" s="72">
        <f t="shared" si="9"/>
        <v>5750.17</v>
      </c>
      <c r="AJ45" s="72">
        <f t="shared" si="0"/>
        <v>31553.93</v>
      </c>
      <c r="AK45" s="73">
        <v>0</v>
      </c>
      <c r="AL45" s="73">
        <v>0</v>
      </c>
      <c r="AM45" s="73">
        <v>0</v>
      </c>
      <c r="AN45" s="25">
        <f t="shared" si="10"/>
        <v>0</v>
      </c>
      <c r="AO45" s="73">
        <v>0</v>
      </c>
      <c r="AP45" s="73">
        <v>0</v>
      </c>
      <c r="AQ45" s="73">
        <v>0</v>
      </c>
      <c r="AR45" s="25">
        <f t="shared" si="11"/>
        <v>0</v>
      </c>
      <c r="AS45" s="73">
        <v>0</v>
      </c>
      <c r="AT45" s="73">
        <v>0</v>
      </c>
      <c r="AU45" s="73">
        <v>0</v>
      </c>
      <c r="AV45" s="25">
        <f t="shared" si="12"/>
        <v>0</v>
      </c>
      <c r="AW45" s="73">
        <v>0</v>
      </c>
      <c r="AX45" s="73">
        <v>0</v>
      </c>
      <c r="AY45" s="74"/>
      <c r="AZ45" s="75">
        <f t="shared" si="13"/>
        <v>0</v>
      </c>
      <c r="BA45" s="25">
        <f t="shared" si="14"/>
        <v>0</v>
      </c>
      <c r="BB45" s="76">
        <f t="shared" si="15"/>
        <v>676420.62</v>
      </c>
      <c r="BC45" s="77"/>
      <c r="BE45" s="17"/>
      <c r="BF45" s="17"/>
    </row>
    <row r="46" spans="1:58" ht="12.75">
      <c r="A46" s="69" t="s">
        <v>83</v>
      </c>
      <c r="B46" s="70" t="s">
        <v>84</v>
      </c>
      <c r="C46" s="71">
        <v>87320.9</v>
      </c>
      <c r="D46" s="15">
        <v>80020.13</v>
      </c>
      <c r="E46" s="15">
        <v>91809.65</v>
      </c>
      <c r="F46" s="72">
        <f t="shared" si="1"/>
        <v>259150.68</v>
      </c>
      <c r="G46" s="15">
        <v>77985.12</v>
      </c>
      <c r="H46" s="15">
        <v>86597.48</v>
      </c>
      <c r="I46" s="15">
        <v>76616.62</v>
      </c>
      <c r="J46" s="72">
        <f t="shared" si="2"/>
        <v>241199.22</v>
      </c>
      <c r="K46" s="15">
        <v>82945.04</v>
      </c>
      <c r="L46" s="15">
        <v>69119.5</v>
      </c>
      <c r="M46" s="15">
        <v>72758.97</v>
      </c>
      <c r="N46" s="72">
        <f t="shared" si="3"/>
        <v>224823.51</v>
      </c>
      <c r="O46" s="15">
        <v>86107.02</v>
      </c>
      <c r="P46" s="15">
        <v>85871.96</v>
      </c>
      <c r="Q46" s="15"/>
      <c r="R46" s="72">
        <f t="shared" si="4"/>
        <v>171978.98</v>
      </c>
      <c r="S46" s="72">
        <f t="shared" si="5"/>
        <v>897152.39</v>
      </c>
      <c r="T46" s="15">
        <v>2600.62</v>
      </c>
      <c r="U46" s="15">
        <v>2581.93</v>
      </c>
      <c r="V46" s="15">
        <v>2106.02</v>
      </c>
      <c r="W46" s="72">
        <f t="shared" si="6"/>
        <v>7288.57</v>
      </c>
      <c r="X46" s="15">
        <v>3059.05</v>
      </c>
      <c r="Y46" s="16">
        <v>2106.18</v>
      </c>
      <c r="Z46" s="16">
        <v>1195.3</v>
      </c>
      <c r="AA46" s="72">
        <f t="shared" si="7"/>
        <v>6360.53</v>
      </c>
      <c r="AB46" s="15">
        <v>3264.33</v>
      </c>
      <c r="AC46" s="15">
        <v>2420.13</v>
      </c>
      <c r="AD46" s="15">
        <v>2309.43</v>
      </c>
      <c r="AE46" s="72">
        <f t="shared" si="8"/>
        <v>7993.89</v>
      </c>
      <c r="AF46" s="15">
        <v>3001.15</v>
      </c>
      <c r="AG46" s="15">
        <v>2541.64</v>
      </c>
      <c r="AH46" s="15"/>
      <c r="AI46" s="72">
        <f t="shared" si="9"/>
        <v>5542.79</v>
      </c>
      <c r="AJ46" s="72">
        <f t="shared" si="0"/>
        <v>27185.78</v>
      </c>
      <c r="AK46" s="73">
        <v>0</v>
      </c>
      <c r="AL46" s="73">
        <v>0</v>
      </c>
      <c r="AM46" s="73">
        <v>0</v>
      </c>
      <c r="AN46" s="25">
        <f t="shared" si="10"/>
        <v>0</v>
      </c>
      <c r="AO46" s="73">
        <v>0</v>
      </c>
      <c r="AP46" s="73">
        <v>0</v>
      </c>
      <c r="AQ46" s="73">
        <v>0</v>
      </c>
      <c r="AR46" s="25">
        <f t="shared" si="11"/>
        <v>0</v>
      </c>
      <c r="AS46" s="73">
        <v>0</v>
      </c>
      <c r="AT46" s="73">
        <v>0</v>
      </c>
      <c r="AU46" s="73">
        <v>0</v>
      </c>
      <c r="AV46" s="25">
        <f t="shared" si="12"/>
        <v>0</v>
      </c>
      <c r="AW46" s="73">
        <v>326.78</v>
      </c>
      <c r="AX46" s="73">
        <v>326.78</v>
      </c>
      <c r="AY46" s="74"/>
      <c r="AZ46" s="75">
        <f t="shared" si="13"/>
        <v>653.56</v>
      </c>
      <c r="BA46" s="25">
        <f t="shared" si="14"/>
        <v>653.56</v>
      </c>
      <c r="BB46" s="76">
        <f t="shared" si="15"/>
        <v>924991.73</v>
      </c>
      <c r="BC46" s="77"/>
      <c r="BE46" s="17"/>
      <c r="BF46" s="17"/>
    </row>
    <row r="47" spans="1:58" ht="12.75">
      <c r="A47" s="69" t="s">
        <v>85</v>
      </c>
      <c r="B47" s="70" t="s">
        <v>86</v>
      </c>
      <c r="C47" s="71">
        <v>40639.68</v>
      </c>
      <c r="D47" s="15">
        <v>36538.54</v>
      </c>
      <c r="E47" s="15">
        <v>38114.98</v>
      </c>
      <c r="F47" s="72">
        <f t="shared" si="1"/>
        <v>115293.2</v>
      </c>
      <c r="G47" s="15">
        <v>36331.9</v>
      </c>
      <c r="H47" s="15">
        <v>34999.91</v>
      </c>
      <c r="I47" s="15">
        <v>33102.35</v>
      </c>
      <c r="J47" s="72">
        <f t="shared" si="2"/>
        <v>104434.16</v>
      </c>
      <c r="K47" s="15">
        <v>38371.76</v>
      </c>
      <c r="L47" s="15">
        <v>35953.63</v>
      </c>
      <c r="M47" s="15">
        <v>33499.02</v>
      </c>
      <c r="N47" s="72">
        <f t="shared" si="3"/>
        <v>107824.41</v>
      </c>
      <c r="O47" s="15">
        <v>39442.5</v>
      </c>
      <c r="P47" s="15">
        <v>40176.36</v>
      </c>
      <c r="Q47" s="15"/>
      <c r="R47" s="72">
        <f t="shared" si="4"/>
        <v>79618.86</v>
      </c>
      <c r="S47" s="72">
        <f t="shared" si="5"/>
        <v>407170.63</v>
      </c>
      <c r="T47" s="15">
        <v>2505.6099999999997</v>
      </c>
      <c r="U47" s="15">
        <v>1978.62</v>
      </c>
      <c r="V47" s="15">
        <v>1688.17</v>
      </c>
      <c r="W47" s="72">
        <f t="shared" si="6"/>
        <v>6172.4</v>
      </c>
      <c r="X47" s="15">
        <v>2567.3</v>
      </c>
      <c r="Y47" s="16">
        <v>2405.64</v>
      </c>
      <c r="Z47" s="16">
        <v>1189.4</v>
      </c>
      <c r="AA47" s="72">
        <f t="shared" si="7"/>
        <v>6162.34</v>
      </c>
      <c r="AB47" s="15">
        <v>3042.96</v>
      </c>
      <c r="AC47" s="15">
        <v>2468</v>
      </c>
      <c r="AD47" s="15">
        <v>2108.48</v>
      </c>
      <c r="AE47" s="72">
        <f t="shared" si="8"/>
        <v>7619.44</v>
      </c>
      <c r="AF47" s="15">
        <v>2561.55</v>
      </c>
      <c r="AG47" s="15">
        <v>2371.8599999999997</v>
      </c>
      <c r="AH47" s="15"/>
      <c r="AI47" s="72">
        <f t="shared" si="9"/>
        <v>4933.41</v>
      </c>
      <c r="AJ47" s="72">
        <f t="shared" si="0"/>
        <v>24887.59</v>
      </c>
      <c r="AK47" s="73">
        <v>0</v>
      </c>
      <c r="AL47" s="73">
        <v>0</v>
      </c>
      <c r="AM47" s="73">
        <v>0</v>
      </c>
      <c r="AN47" s="25">
        <f t="shared" si="10"/>
        <v>0</v>
      </c>
      <c r="AO47" s="73">
        <v>0</v>
      </c>
      <c r="AP47" s="73">
        <v>0</v>
      </c>
      <c r="AQ47" s="73">
        <v>0</v>
      </c>
      <c r="AR47" s="25">
        <f t="shared" si="11"/>
        <v>0</v>
      </c>
      <c r="AS47" s="73">
        <v>0</v>
      </c>
      <c r="AT47" s="73">
        <v>0</v>
      </c>
      <c r="AU47" s="73">
        <v>0</v>
      </c>
      <c r="AV47" s="25">
        <f t="shared" si="12"/>
        <v>0</v>
      </c>
      <c r="AW47" s="73">
        <v>0</v>
      </c>
      <c r="AX47" s="73">
        <v>0</v>
      </c>
      <c r="AY47" s="74"/>
      <c r="AZ47" s="75">
        <f t="shared" si="13"/>
        <v>0</v>
      </c>
      <c r="BA47" s="25">
        <f t="shared" si="14"/>
        <v>0</v>
      </c>
      <c r="BB47" s="76">
        <f t="shared" si="15"/>
        <v>432058.22</v>
      </c>
      <c r="BC47" s="77"/>
      <c r="BE47" s="17"/>
      <c r="BF47" s="17"/>
    </row>
    <row r="48" spans="1:58" ht="12.75">
      <c r="A48" s="69" t="s">
        <v>87</v>
      </c>
      <c r="B48" s="80" t="s">
        <v>88</v>
      </c>
      <c r="C48" s="71">
        <v>21794.61</v>
      </c>
      <c r="D48" s="15">
        <v>22159.63</v>
      </c>
      <c r="E48" s="15">
        <v>20490.67</v>
      </c>
      <c r="F48" s="72">
        <f t="shared" si="1"/>
        <v>64444.91</v>
      </c>
      <c r="G48" s="15">
        <v>19678.62</v>
      </c>
      <c r="H48" s="15">
        <v>20433.31</v>
      </c>
      <c r="I48" s="15">
        <v>19201.55</v>
      </c>
      <c r="J48" s="72">
        <f t="shared" si="2"/>
        <v>59313.48</v>
      </c>
      <c r="K48" s="15">
        <v>17955.18</v>
      </c>
      <c r="L48" s="15">
        <v>17099.53</v>
      </c>
      <c r="M48" s="15">
        <v>19700.42</v>
      </c>
      <c r="N48" s="72">
        <f t="shared" si="3"/>
        <v>54755.13</v>
      </c>
      <c r="O48" s="15">
        <v>23749.94</v>
      </c>
      <c r="P48" s="15">
        <v>25774.35</v>
      </c>
      <c r="Q48" s="15"/>
      <c r="R48" s="72">
        <f t="shared" si="4"/>
        <v>49524.29</v>
      </c>
      <c r="S48" s="72">
        <f t="shared" si="5"/>
        <v>228037.81</v>
      </c>
      <c r="T48" s="15">
        <v>340.65</v>
      </c>
      <c r="U48" s="15">
        <v>293.63</v>
      </c>
      <c r="V48" s="15">
        <v>189.09</v>
      </c>
      <c r="W48" s="72">
        <f t="shared" si="6"/>
        <v>823.37</v>
      </c>
      <c r="X48" s="15">
        <v>414.39</v>
      </c>
      <c r="Y48" s="16">
        <v>218.07</v>
      </c>
      <c r="Z48" s="16">
        <v>63.35</v>
      </c>
      <c r="AA48" s="72">
        <f t="shared" si="7"/>
        <v>695.81</v>
      </c>
      <c r="AB48" s="15">
        <v>358.12</v>
      </c>
      <c r="AC48" s="15">
        <v>186.73</v>
      </c>
      <c r="AD48" s="15">
        <v>361.21999999999997</v>
      </c>
      <c r="AE48" s="72">
        <f t="shared" si="8"/>
        <v>906.07</v>
      </c>
      <c r="AF48" s="15">
        <v>232.11</v>
      </c>
      <c r="AG48" s="15">
        <v>273.48</v>
      </c>
      <c r="AH48" s="15"/>
      <c r="AI48" s="72">
        <f t="shared" si="9"/>
        <v>505.59</v>
      </c>
      <c r="AJ48" s="72">
        <f t="shared" si="0"/>
        <v>2930.84</v>
      </c>
      <c r="AK48" s="73">
        <v>0</v>
      </c>
      <c r="AL48" s="73">
        <v>0</v>
      </c>
      <c r="AM48" s="73">
        <v>0</v>
      </c>
      <c r="AN48" s="25">
        <f t="shared" si="10"/>
        <v>0</v>
      </c>
      <c r="AO48" s="73">
        <v>0</v>
      </c>
      <c r="AP48" s="73">
        <v>0</v>
      </c>
      <c r="AQ48" s="73">
        <v>0</v>
      </c>
      <c r="AR48" s="25">
        <f t="shared" si="11"/>
        <v>0</v>
      </c>
      <c r="AS48" s="73">
        <v>0</v>
      </c>
      <c r="AT48" s="73">
        <v>0</v>
      </c>
      <c r="AU48" s="73">
        <v>0</v>
      </c>
      <c r="AV48" s="25">
        <f t="shared" si="12"/>
        <v>0</v>
      </c>
      <c r="AW48" s="73">
        <v>0</v>
      </c>
      <c r="AX48" s="73">
        <v>0</v>
      </c>
      <c r="AY48" s="74"/>
      <c r="AZ48" s="75">
        <f t="shared" si="13"/>
        <v>0</v>
      </c>
      <c r="BA48" s="25">
        <f t="shared" si="14"/>
        <v>0</v>
      </c>
      <c r="BB48" s="76">
        <f t="shared" si="15"/>
        <v>230968.65</v>
      </c>
      <c r="BC48" s="77"/>
      <c r="BE48" s="17"/>
      <c r="BF48" s="17"/>
    </row>
    <row r="49" spans="1:58" ht="12.75">
      <c r="A49" s="81" t="s">
        <v>89</v>
      </c>
      <c r="B49" s="80" t="s">
        <v>90</v>
      </c>
      <c r="C49" s="71">
        <v>5710.66</v>
      </c>
      <c r="D49" s="15">
        <v>7691.72</v>
      </c>
      <c r="E49" s="15">
        <v>5288.73</v>
      </c>
      <c r="F49" s="72">
        <f t="shared" si="1"/>
        <v>18691.11</v>
      </c>
      <c r="G49" s="15">
        <v>6809.14</v>
      </c>
      <c r="H49" s="15">
        <v>6858.48</v>
      </c>
      <c r="I49" s="15">
        <v>4360.15</v>
      </c>
      <c r="J49" s="72">
        <f t="shared" si="2"/>
        <v>18027.77</v>
      </c>
      <c r="K49" s="15">
        <v>5099.79</v>
      </c>
      <c r="L49" s="15">
        <v>5149.14</v>
      </c>
      <c r="M49" s="15">
        <v>5012.17</v>
      </c>
      <c r="N49" s="72">
        <f t="shared" si="3"/>
        <v>15261.1</v>
      </c>
      <c r="O49" s="15">
        <v>7732.16</v>
      </c>
      <c r="P49" s="15">
        <v>8405.07</v>
      </c>
      <c r="Q49" s="15"/>
      <c r="R49" s="72">
        <f>ROUND(O49+P49+Q49,2)</f>
        <v>16137.23</v>
      </c>
      <c r="S49" s="72">
        <f>ROUND(F49+J49+N49+R49,2)</f>
        <v>68117.21</v>
      </c>
      <c r="T49" s="15">
        <v>70.61</v>
      </c>
      <c r="U49" s="15">
        <v>146.34</v>
      </c>
      <c r="V49" s="15">
        <v>64.79</v>
      </c>
      <c r="W49" s="72">
        <f t="shared" si="6"/>
        <v>281.74</v>
      </c>
      <c r="X49" s="15">
        <v>151.12</v>
      </c>
      <c r="Y49" s="16">
        <v>92.56</v>
      </c>
      <c r="Z49" s="16">
        <v>64.32</v>
      </c>
      <c r="AA49" s="72">
        <f t="shared" si="7"/>
        <v>308</v>
      </c>
      <c r="AB49" s="15">
        <v>266.13</v>
      </c>
      <c r="AC49" s="15">
        <v>211.57</v>
      </c>
      <c r="AD49" s="15">
        <v>157.35</v>
      </c>
      <c r="AE49" s="72">
        <f t="shared" si="8"/>
        <v>635.05</v>
      </c>
      <c r="AF49" s="15">
        <v>144.15</v>
      </c>
      <c r="AG49" s="15">
        <v>275.92</v>
      </c>
      <c r="AH49" s="15"/>
      <c r="AI49" s="72">
        <f>ROUND(AF49+AG49+AH49,2)</f>
        <v>420.07</v>
      </c>
      <c r="AJ49" s="72">
        <f t="shared" si="0"/>
        <v>1644.86</v>
      </c>
      <c r="AK49" s="73">
        <v>0</v>
      </c>
      <c r="AL49" s="73">
        <v>0</v>
      </c>
      <c r="AM49" s="73">
        <v>0</v>
      </c>
      <c r="AN49" s="25">
        <f t="shared" si="10"/>
        <v>0</v>
      </c>
      <c r="AO49" s="73">
        <v>0</v>
      </c>
      <c r="AP49" s="73">
        <v>0</v>
      </c>
      <c r="AQ49" s="73">
        <v>0</v>
      </c>
      <c r="AR49" s="25">
        <f t="shared" si="11"/>
        <v>0</v>
      </c>
      <c r="AS49" s="73">
        <v>0</v>
      </c>
      <c r="AT49" s="73">
        <v>0</v>
      </c>
      <c r="AU49" s="73">
        <v>0</v>
      </c>
      <c r="AV49" s="25">
        <f t="shared" si="12"/>
        <v>0</v>
      </c>
      <c r="AW49" s="73">
        <v>0</v>
      </c>
      <c r="AX49" s="73">
        <v>0</v>
      </c>
      <c r="AY49" s="74"/>
      <c r="AZ49" s="75">
        <f t="shared" si="13"/>
        <v>0</v>
      </c>
      <c r="BA49" s="25">
        <f t="shared" si="14"/>
        <v>0</v>
      </c>
      <c r="BB49" s="76">
        <f t="shared" si="15"/>
        <v>69762.07</v>
      </c>
      <c r="BC49" s="77"/>
      <c r="BE49" s="17"/>
      <c r="BF49" s="17"/>
    </row>
    <row r="50" spans="1:58" s="144" customFormat="1" ht="13.5">
      <c r="A50" s="146" t="s">
        <v>91</v>
      </c>
      <c r="B50" s="147" t="s">
        <v>92</v>
      </c>
      <c r="C50" s="135">
        <v>19605.81</v>
      </c>
      <c r="D50" s="136">
        <v>15844.98</v>
      </c>
      <c r="E50" s="136">
        <v>16518</v>
      </c>
      <c r="F50" s="137">
        <f t="shared" si="1"/>
        <v>51968.79</v>
      </c>
      <c r="G50" s="136">
        <v>13777.07</v>
      </c>
      <c r="H50" s="136">
        <v>11026.49</v>
      </c>
      <c r="I50" s="136">
        <v>0</v>
      </c>
      <c r="J50" s="137">
        <f t="shared" si="2"/>
        <v>24803.56</v>
      </c>
      <c r="K50" s="136">
        <v>0</v>
      </c>
      <c r="L50" s="136">
        <v>0</v>
      </c>
      <c r="M50" s="136">
        <v>0</v>
      </c>
      <c r="N50" s="137">
        <f t="shared" si="3"/>
        <v>0</v>
      </c>
      <c r="O50" s="136">
        <v>0</v>
      </c>
      <c r="P50" s="136">
        <v>0</v>
      </c>
      <c r="Q50" s="136"/>
      <c r="R50" s="137">
        <f t="shared" si="4"/>
        <v>0</v>
      </c>
      <c r="S50" s="137">
        <f t="shared" si="5"/>
        <v>76772.35</v>
      </c>
      <c r="T50" s="136">
        <v>695.11</v>
      </c>
      <c r="U50" s="136">
        <v>652.6</v>
      </c>
      <c r="V50" s="136">
        <v>668.25</v>
      </c>
      <c r="W50" s="137">
        <f t="shared" si="6"/>
        <v>2015.96</v>
      </c>
      <c r="X50" s="136">
        <v>1050.89</v>
      </c>
      <c r="Y50" s="148">
        <v>455.22</v>
      </c>
      <c r="Z50" s="148">
        <v>0</v>
      </c>
      <c r="AA50" s="137">
        <f t="shared" si="7"/>
        <v>1506.11</v>
      </c>
      <c r="AB50" s="136">
        <v>0</v>
      </c>
      <c r="AC50" s="136">
        <v>0</v>
      </c>
      <c r="AD50" s="136">
        <v>0</v>
      </c>
      <c r="AE50" s="137">
        <f t="shared" si="8"/>
        <v>0</v>
      </c>
      <c r="AF50" s="136">
        <v>0</v>
      </c>
      <c r="AG50" s="136">
        <v>0</v>
      </c>
      <c r="AH50" s="136"/>
      <c r="AI50" s="137">
        <f t="shared" si="9"/>
        <v>0</v>
      </c>
      <c r="AJ50" s="137">
        <f t="shared" si="0"/>
        <v>3522.07</v>
      </c>
      <c r="AK50" s="139">
        <v>0</v>
      </c>
      <c r="AL50" s="139">
        <v>0</v>
      </c>
      <c r="AM50" s="139">
        <v>0</v>
      </c>
      <c r="AN50" s="137">
        <f t="shared" si="10"/>
        <v>0</v>
      </c>
      <c r="AO50" s="139">
        <v>0</v>
      </c>
      <c r="AP50" s="139">
        <v>0</v>
      </c>
      <c r="AQ50" s="139">
        <v>0</v>
      </c>
      <c r="AR50" s="137">
        <f t="shared" si="11"/>
        <v>0</v>
      </c>
      <c r="AS50" s="139">
        <v>0</v>
      </c>
      <c r="AT50" s="139">
        <v>0</v>
      </c>
      <c r="AU50" s="139">
        <v>0</v>
      </c>
      <c r="AV50" s="137">
        <f t="shared" si="12"/>
        <v>0</v>
      </c>
      <c r="AW50" s="139">
        <v>0</v>
      </c>
      <c r="AX50" s="139">
        <v>0</v>
      </c>
      <c r="AY50" s="140"/>
      <c r="AZ50" s="141">
        <f t="shared" si="13"/>
        <v>0</v>
      </c>
      <c r="BA50" s="137">
        <f t="shared" si="14"/>
        <v>0</v>
      </c>
      <c r="BB50" s="142">
        <f t="shared" si="15"/>
        <v>80294.42</v>
      </c>
      <c r="BC50" s="143"/>
      <c r="BE50" s="145"/>
      <c r="BF50" s="145"/>
    </row>
    <row r="51" spans="1:58" ht="12.75">
      <c r="A51" s="69" t="s">
        <v>93</v>
      </c>
      <c r="B51" s="82" t="s">
        <v>94</v>
      </c>
      <c r="C51" s="71">
        <v>20642.92</v>
      </c>
      <c r="D51" s="15">
        <v>21370.35</v>
      </c>
      <c r="E51" s="15">
        <v>19245.77</v>
      </c>
      <c r="F51" s="72">
        <f t="shared" si="1"/>
        <v>61259.04</v>
      </c>
      <c r="G51" s="15">
        <v>15654.33</v>
      </c>
      <c r="H51" s="15">
        <v>16839.51</v>
      </c>
      <c r="I51" s="15">
        <v>15814.99</v>
      </c>
      <c r="J51" s="72">
        <f t="shared" si="2"/>
        <v>48308.83</v>
      </c>
      <c r="K51" s="15">
        <v>15539.15</v>
      </c>
      <c r="L51" s="15">
        <v>15723.38</v>
      </c>
      <c r="M51" s="15">
        <v>18342.17</v>
      </c>
      <c r="N51" s="72">
        <f t="shared" si="3"/>
        <v>49604.7</v>
      </c>
      <c r="O51" s="15">
        <v>19730.2</v>
      </c>
      <c r="P51" s="15">
        <v>19086.76</v>
      </c>
      <c r="Q51" s="15"/>
      <c r="R51" s="72">
        <f t="shared" si="4"/>
        <v>38816.96</v>
      </c>
      <c r="S51" s="72">
        <f t="shared" si="5"/>
        <v>197989.53</v>
      </c>
      <c r="T51" s="15">
        <v>528.54</v>
      </c>
      <c r="U51" s="15">
        <v>543.73</v>
      </c>
      <c r="V51" s="15">
        <v>421.99</v>
      </c>
      <c r="W51" s="72">
        <f t="shared" si="6"/>
        <v>1494.26</v>
      </c>
      <c r="X51" s="15">
        <v>726.8</v>
      </c>
      <c r="Y51" s="16">
        <v>440.08</v>
      </c>
      <c r="Z51" s="16">
        <v>292.42</v>
      </c>
      <c r="AA51" s="72">
        <f t="shared" si="7"/>
        <v>1459.3</v>
      </c>
      <c r="AB51" s="15">
        <v>605.4</v>
      </c>
      <c r="AC51" s="15">
        <v>386.39</v>
      </c>
      <c r="AD51" s="15">
        <v>479.62</v>
      </c>
      <c r="AE51" s="72">
        <f t="shared" si="8"/>
        <v>1471.41</v>
      </c>
      <c r="AF51" s="15">
        <v>435.35</v>
      </c>
      <c r="AG51" s="15">
        <v>628.7</v>
      </c>
      <c r="AH51" s="15"/>
      <c r="AI51" s="72">
        <f t="shared" si="9"/>
        <v>1064.05</v>
      </c>
      <c r="AJ51" s="72">
        <f t="shared" si="0"/>
        <v>5489.02</v>
      </c>
      <c r="AK51" s="73">
        <v>0</v>
      </c>
      <c r="AL51" s="73">
        <v>0</v>
      </c>
      <c r="AM51" s="73">
        <v>0</v>
      </c>
      <c r="AN51" s="25">
        <f t="shared" si="10"/>
        <v>0</v>
      </c>
      <c r="AO51" s="73">
        <v>0</v>
      </c>
      <c r="AP51" s="73">
        <v>0</v>
      </c>
      <c r="AQ51" s="73">
        <v>0</v>
      </c>
      <c r="AR51" s="25">
        <f t="shared" si="11"/>
        <v>0</v>
      </c>
      <c r="AS51" s="73">
        <v>0</v>
      </c>
      <c r="AT51" s="73">
        <v>0</v>
      </c>
      <c r="AU51" s="73">
        <v>0</v>
      </c>
      <c r="AV51" s="25">
        <f t="shared" si="12"/>
        <v>0</v>
      </c>
      <c r="AW51" s="73">
        <v>0</v>
      </c>
      <c r="AX51" s="73">
        <v>0</v>
      </c>
      <c r="AY51" s="74"/>
      <c r="AZ51" s="75">
        <f t="shared" si="13"/>
        <v>0</v>
      </c>
      <c r="BA51" s="25">
        <f t="shared" si="14"/>
        <v>0</v>
      </c>
      <c r="BB51" s="76">
        <f t="shared" si="15"/>
        <v>203478.55</v>
      </c>
      <c r="BC51" s="77"/>
      <c r="BE51" s="17"/>
      <c r="BF51" s="17"/>
    </row>
    <row r="52" spans="1:58" ht="12.75">
      <c r="A52" s="69" t="s">
        <v>95</v>
      </c>
      <c r="B52" s="82" t="s">
        <v>96</v>
      </c>
      <c r="C52" s="71">
        <v>7022.83</v>
      </c>
      <c r="D52" s="15">
        <v>7064.35</v>
      </c>
      <c r="E52" s="15">
        <v>7167.6</v>
      </c>
      <c r="F52" s="72">
        <f t="shared" si="1"/>
        <v>21254.78</v>
      </c>
      <c r="G52" s="15">
        <v>5838.95</v>
      </c>
      <c r="H52" s="15">
        <v>6654.04</v>
      </c>
      <c r="I52" s="15">
        <v>7471.85</v>
      </c>
      <c r="J52" s="72">
        <f t="shared" si="2"/>
        <v>19964.84</v>
      </c>
      <c r="K52" s="15">
        <v>7053.5</v>
      </c>
      <c r="L52" s="15">
        <v>8547.42</v>
      </c>
      <c r="M52" s="15">
        <v>7398.65</v>
      </c>
      <c r="N52" s="72">
        <f t="shared" si="3"/>
        <v>22999.57</v>
      </c>
      <c r="O52" s="15">
        <v>6298.41</v>
      </c>
      <c r="P52" s="15">
        <v>7685.48</v>
      </c>
      <c r="Q52" s="15"/>
      <c r="R52" s="72">
        <f t="shared" si="4"/>
        <v>13983.89</v>
      </c>
      <c r="S52" s="72">
        <f t="shared" si="5"/>
        <v>78203.08</v>
      </c>
      <c r="T52" s="15">
        <v>619.29</v>
      </c>
      <c r="U52" s="15">
        <v>515.78</v>
      </c>
      <c r="V52" s="15">
        <v>396.1</v>
      </c>
      <c r="W52" s="72">
        <f t="shared" si="6"/>
        <v>1531.17</v>
      </c>
      <c r="X52" s="15">
        <v>635.32</v>
      </c>
      <c r="Y52" s="16">
        <v>456.01</v>
      </c>
      <c r="Z52" s="16">
        <v>286.18</v>
      </c>
      <c r="AA52" s="72">
        <f t="shared" si="7"/>
        <v>1377.51</v>
      </c>
      <c r="AB52" s="15">
        <v>820.57</v>
      </c>
      <c r="AC52" s="15">
        <v>607.72</v>
      </c>
      <c r="AD52" s="15">
        <v>608.21</v>
      </c>
      <c r="AE52" s="72">
        <f t="shared" si="8"/>
        <v>2036.5</v>
      </c>
      <c r="AF52" s="15">
        <v>669.52</v>
      </c>
      <c r="AG52" s="15">
        <v>566.63</v>
      </c>
      <c r="AH52" s="15"/>
      <c r="AI52" s="72">
        <f t="shared" si="9"/>
        <v>1236.15</v>
      </c>
      <c r="AJ52" s="72">
        <f t="shared" si="0"/>
        <v>6181.33</v>
      </c>
      <c r="AK52" s="73">
        <v>0</v>
      </c>
      <c r="AL52" s="73">
        <v>0</v>
      </c>
      <c r="AM52" s="73">
        <v>0</v>
      </c>
      <c r="AN52" s="25">
        <f t="shared" si="10"/>
        <v>0</v>
      </c>
      <c r="AO52" s="73">
        <v>0</v>
      </c>
      <c r="AP52" s="73">
        <v>0</v>
      </c>
      <c r="AQ52" s="73">
        <v>0</v>
      </c>
      <c r="AR52" s="25">
        <f t="shared" si="11"/>
        <v>0</v>
      </c>
      <c r="AS52" s="73">
        <v>0</v>
      </c>
      <c r="AT52" s="73">
        <v>0</v>
      </c>
      <c r="AU52" s="73">
        <v>0</v>
      </c>
      <c r="AV52" s="25">
        <f t="shared" si="12"/>
        <v>0</v>
      </c>
      <c r="AW52" s="73">
        <v>0</v>
      </c>
      <c r="AX52" s="73">
        <v>0</v>
      </c>
      <c r="AY52" s="74"/>
      <c r="AZ52" s="75">
        <f t="shared" si="13"/>
        <v>0</v>
      </c>
      <c r="BA52" s="25">
        <f t="shared" si="14"/>
        <v>0</v>
      </c>
      <c r="BB52" s="76">
        <f t="shared" si="15"/>
        <v>84384.41</v>
      </c>
      <c r="BC52" s="77"/>
      <c r="BE52" s="17"/>
      <c r="BF52" s="17"/>
    </row>
    <row r="53" spans="1:58" ht="12.75">
      <c r="A53" s="69" t="s">
        <v>97</v>
      </c>
      <c r="B53" s="83" t="s">
        <v>98</v>
      </c>
      <c r="C53" s="71">
        <v>282189.46</v>
      </c>
      <c r="D53" s="15">
        <v>280209.28</v>
      </c>
      <c r="E53" s="15">
        <v>283003.32</v>
      </c>
      <c r="F53" s="72">
        <f t="shared" si="1"/>
        <v>845402.06</v>
      </c>
      <c r="G53" s="15">
        <v>257318.33</v>
      </c>
      <c r="H53" s="15">
        <v>285924.69</v>
      </c>
      <c r="I53" s="15">
        <v>260161.39</v>
      </c>
      <c r="J53" s="72">
        <f t="shared" si="2"/>
        <v>803404.41</v>
      </c>
      <c r="K53" s="15">
        <v>280956.47</v>
      </c>
      <c r="L53" s="15">
        <v>277030.48</v>
      </c>
      <c r="M53" s="15">
        <v>253712.39</v>
      </c>
      <c r="N53" s="72">
        <f t="shared" si="3"/>
        <v>811699.34</v>
      </c>
      <c r="O53" s="15">
        <v>292009.75</v>
      </c>
      <c r="P53" s="15">
        <v>301998.27</v>
      </c>
      <c r="Q53" s="15"/>
      <c r="R53" s="72">
        <f t="shared" si="4"/>
        <v>594008.02</v>
      </c>
      <c r="S53" s="72">
        <f t="shared" si="5"/>
        <v>3054513.83</v>
      </c>
      <c r="T53" s="15">
        <v>5660.97</v>
      </c>
      <c r="U53" s="15">
        <v>4948.929999999999</v>
      </c>
      <c r="V53" s="15">
        <v>4447.27</v>
      </c>
      <c r="W53" s="72">
        <f t="shared" si="6"/>
        <v>15057.17</v>
      </c>
      <c r="X53" s="15">
        <v>6622.95</v>
      </c>
      <c r="Y53" s="16">
        <v>5771.0199999999995</v>
      </c>
      <c r="Z53" s="16">
        <v>3411.64</v>
      </c>
      <c r="AA53" s="72">
        <f t="shared" si="7"/>
        <v>15805.61</v>
      </c>
      <c r="AB53" s="15">
        <v>8556.85</v>
      </c>
      <c r="AC53" s="15">
        <v>5113.54</v>
      </c>
      <c r="AD53" s="15">
        <v>5573.42</v>
      </c>
      <c r="AE53" s="72">
        <f t="shared" si="8"/>
        <v>19243.81</v>
      </c>
      <c r="AF53" s="15">
        <v>6240.62</v>
      </c>
      <c r="AG53" s="15">
        <v>5709.12</v>
      </c>
      <c r="AH53" s="15"/>
      <c r="AI53" s="72">
        <f t="shared" si="9"/>
        <v>11949.74</v>
      </c>
      <c r="AJ53" s="72">
        <f t="shared" si="0"/>
        <v>62056.33</v>
      </c>
      <c r="AK53" s="73">
        <v>980.34</v>
      </c>
      <c r="AL53" s="73">
        <v>1657.24</v>
      </c>
      <c r="AM53" s="73">
        <v>1330.46</v>
      </c>
      <c r="AN53" s="25">
        <f t="shared" si="10"/>
        <v>3968.04</v>
      </c>
      <c r="AO53" s="73">
        <v>1307.12</v>
      </c>
      <c r="AP53" s="73">
        <v>653.56</v>
      </c>
      <c r="AQ53" s="73">
        <v>980.34</v>
      </c>
      <c r="AR53" s="25">
        <f t="shared" si="11"/>
        <v>2941.02</v>
      </c>
      <c r="AS53" s="73">
        <v>980.34</v>
      </c>
      <c r="AT53" s="73">
        <v>1143.73</v>
      </c>
      <c r="AU53" s="73">
        <v>980.34</v>
      </c>
      <c r="AV53" s="25">
        <f t="shared" si="12"/>
        <v>3104.41</v>
      </c>
      <c r="AW53" s="73">
        <v>1633.9</v>
      </c>
      <c r="AX53" s="73">
        <v>1960.6799999999998</v>
      </c>
      <c r="AY53" s="74"/>
      <c r="AZ53" s="75">
        <f t="shared" si="13"/>
        <v>3594.58</v>
      </c>
      <c r="BA53" s="25">
        <f t="shared" si="14"/>
        <v>13608.05</v>
      </c>
      <c r="BB53" s="76">
        <f t="shared" si="15"/>
        <v>3130178.21</v>
      </c>
      <c r="BC53" s="77"/>
      <c r="BE53" s="17"/>
      <c r="BF53" s="17"/>
    </row>
    <row r="54" spans="1:58" ht="12.75">
      <c r="A54" s="69" t="s">
        <v>99</v>
      </c>
      <c r="B54" s="84" t="s">
        <v>100</v>
      </c>
      <c r="C54" s="71">
        <v>233326.22</v>
      </c>
      <c r="D54" s="15">
        <v>211325.49</v>
      </c>
      <c r="E54" s="15">
        <v>236465.08</v>
      </c>
      <c r="F54" s="72">
        <f t="shared" si="1"/>
        <v>681116.79</v>
      </c>
      <c r="G54" s="15">
        <v>207382.12</v>
      </c>
      <c r="H54" s="15">
        <v>232475.07</v>
      </c>
      <c r="I54" s="15">
        <v>223117.33</v>
      </c>
      <c r="J54" s="72">
        <f t="shared" si="2"/>
        <v>662974.52</v>
      </c>
      <c r="K54" s="15">
        <v>243462.33</v>
      </c>
      <c r="L54" s="15">
        <v>238381.06</v>
      </c>
      <c r="M54" s="15">
        <v>236354.65</v>
      </c>
      <c r="N54" s="72">
        <f t="shared" si="3"/>
        <v>718198.04</v>
      </c>
      <c r="O54" s="15">
        <v>270085.19</v>
      </c>
      <c r="P54" s="15">
        <v>279616.59</v>
      </c>
      <c r="Q54" s="15"/>
      <c r="R54" s="72">
        <f t="shared" si="4"/>
        <v>549701.78</v>
      </c>
      <c r="S54" s="72">
        <f t="shared" si="5"/>
        <v>2611991.13</v>
      </c>
      <c r="T54" s="15">
        <v>7072.509999999999</v>
      </c>
      <c r="U54" s="15">
        <v>6918.310000000001</v>
      </c>
      <c r="V54" s="15">
        <v>6241.22</v>
      </c>
      <c r="W54" s="72">
        <f t="shared" si="6"/>
        <v>20232.04</v>
      </c>
      <c r="X54" s="15">
        <v>9489.33</v>
      </c>
      <c r="Y54" s="16">
        <v>7367.15</v>
      </c>
      <c r="Z54" s="16">
        <v>3879.17</v>
      </c>
      <c r="AA54" s="72">
        <f t="shared" si="7"/>
        <v>20735.65</v>
      </c>
      <c r="AB54" s="15">
        <v>11359.93</v>
      </c>
      <c r="AC54" s="15">
        <v>7626.140000000001</v>
      </c>
      <c r="AD54" s="15">
        <v>6855.59</v>
      </c>
      <c r="AE54" s="72">
        <f t="shared" si="8"/>
        <v>25841.66</v>
      </c>
      <c r="AF54" s="15">
        <v>8800.310000000001</v>
      </c>
      <c r="AG54" s="15">
        <v>9146.4</v>
      </c>
      <c r="AH54" s="15"/>
      <c r="AI54" s="72">
        <f t="shared" si="9"/>
        <v>17946.71</v>
      </c>
      <c r="AJ54" s="72">
        <f t="shared" si="0"/>
        <v>84756.06</v>
      </c>
      <c r="AK54" s="73">
        <v>0</v>
      </c>
      <c r="AL54" s="73">
        <v>0</v>
      </c>
      <c r="AM54" s="73">
        <v>326.78</v>
      </c>
      <c r="AN54" s="25">
        <f t="shared" si="10"/>
        <v>326.78</v>
      </c>
      <c r="AO54" s="73">
        <v>0</v>
      </c>
      <c r="AP54" s="73">
        <v>326.78</v>
      </c>
      <c r="AQ54" s="73">
        <v>0</v>
      </c>
      <c r="AR54" s="25">
        <f t="shared" si="11"/>
        <v>326.78</v>
      </c>
      <c r="AS54" s="73">
        <v>326.78</v>
      </c>
      <c r="AT54" s="73">
        <v>326.78</v>
      </c>
      <c r="AU54" s="73">
        <v>326.78</v>
      </c>
      <c r="AV54" s="25">
        <f t="shared" si="12"/>
        <v>980.34</v>
      </c>
      <c r="AW54" s="73">
        <v>326.78</v>
      </c>
      <c r="AX54" s="73">
        <v>326.78</v>
      </c>
      <c r="AY54" s="74"/>
      <c r="AZ54" s="75">
        <f t="shared" si="13"/>
        <v>653.56</v>
      </c>
      <c r="BA54" s="25">
        <f t="shared" si="14"/>
        <v>2287.46</v>
      </c>
      <c r="BB54" s="76">
        <f t="shared" si="15"/>
        <v>2699034.65</v>
      </c>
      <c r="BC54" s="77"/>
      <c r="BE54" s="17"/>
      <c r="BF54" s="17"/>
    </row>
    <row r="55" spans="1:58" ht="12.75">
      <c r="A55" s="85" t="s">
        <v>101</v>
      </c>
      <c r="B55" s="86" t="s">
        <v>102</v>
      </c>
      <c r="C55" s="71">
        <v>382103.99</v>
      </c>
      <c r="D55" s="15">
        <v>305442.83</v>
      </c>
      <c r="E55" s="15">
        <v>345896.99</v>
      </c>
      <c r="F55" s="72">
        <f t="shared" si="1"/>
        <v>1033443.81</v>
      </c>
      <c r="G55" s="15">
        <v>318133.56</v>
      </c>
      <c r="H55" s="15">
        <v>337852.62</v>
      </c>
      <c r="I55" s="15">
        <v>354693.75</v>
      </c>
      <c r="J55" s="72">
        <f t="shared" si="2"/>
        <v>1010679.93</v>
      </c>
      <c r="K55" s="15">
        <v>349042.77</v>
      </c>
      <c r="L55" s="15">
        <v>316926.38</v>
      </c>
      <c r="M55" s="15">
        <v>320078.32</v>
      </c>
      <c r="N55" s="72">
        <f t="shared" si="3"/>
        <v>986047.47</v>
      </c>
      <c r="O55" s="15">
        <v>351043.82</v>
      </c>
      <c r="P55" s="15">
        <v>372880.2</v>
      </c>
      <c r="Q55" s="15"/>
      <c r="R55" s="72">
        <f t="shared" si="4"/>
        <v>723924.02</v>
      </c>
      <c r="S55" s="72">
        <f t="shared" si="5"/>
        <v>3754095.23</v>
      </c>
      <c r="T55" s="15">
        <v>9638.95</v>
      </c>
      <c r="U55" s="15">
        <v>8718.32</v>
      </c>
      <c r="V55" s="15">
        <v>7633.08</v>
      </c>
      <c r="W55" s="72">
        <f t="shared" si="6"/>
        <v>25990.35</v>
      </c>
      <c r="X55" s="15">
        <v>11574.08</v>
      </c>
      <c r="Y55" s="16">
        <v>9290.49</v>
      </c>
      <c r="Z55" s="16">
        <v>5150.47</v>
      </c>
      <c r="AA55" s="72">
        <f t="shared" si="7"/>
        <v>26015.04</v>
      </c>
      <c r="AB55" s="15">
        <v>13001.33</v>
      </c>
      <c r="AC55" s="15">
        <v>8823.6</v>
      </c>
      <c r="AD55" s="15">
        <v>8611.22</v>
      </c>
      <c r="AE55" s="72">
        <f t="shared" si="8"/>
        <v>30436.15</v>
      </c>
      <c r="AF55" s="15">
        <v>9425.68</v>
      </c>
      <c r="AG55" s="15">
        <v>10448.09</v>
      </c>
      <c r="AH55" s="15"/>
      <c r="AI55" s="72">
        <f t="shared" si="9"/>
        <v>19873.77</v>
      </c>
      <c r="AJ55" s="72">
        <f t="shared" si="0"/>
        <v>102315.31</v>
      </c>
      <c r="AK55" s="73">
        <v>326.78</v>
      </c>
      <c r="AL55" s="73">
        <v>653.56</v>
      </c>
      <c r="AM55" s="73">
        <v>980.34</v>
      </c>
      <c r="AN55" s="25">
        <f t="shared" si="10"/>
        <v>1960.68</v>
      </c>
      <c r="AO55" s="73">
        <v>653.56</v>
      </c>
      <c r="AP55" s="73">
        <v>1633.9</v>
      </c>
      <c r="AQ55" s="73">
        <v>980.34</v>
      </c>
      <c r="AR55" s="25">
        <f t="shared" si="11"/>
        <v>3267.8</v>
      </c>
      <c r="AS55" s="73">
        <v>980.34</v>
      </c>
      <c r="AT55" s="73">
        <v>980.34</v>
      </c>
      <c r="AU55" s="73">
        <v>980.34</v>
      </c>
      <c r="AV55" s="25">
        <f t="shared" si="12"/>
        <v>2941.02</v>
      </c>
      <c r="AW55" s="73">
        <v>653.56</v>
      </c>
      <c r="AX55" s="73">
        <v>980.3399999999999</v>
      </c>
      <c r="AY55" s="74"/>
      <c r="AZ55" s="75">
        <f t="shared" si="13"/>
        <v>1633.9</v>
      </c>
      <c r="BA55" s="25">
        <f t="shared" si="14"/>
        <v>9803.4</v>
      </c>
      <c r="BB55" s="76">
        <f t="shared" si="15"/>
        <v>3866213.94</v>
      </c>
      <c r="BC55" s="77"/>
      <c r="BE55" s="17"/>
      <c r="BF55" s="17"/>
    </row>
    <row r="56" spans="1:58" ht="12.75">
      <c r="A56" s="85" t="s">
        <v>103</v>
      </c>
      <c r="B56" s="86" t="s">
        <v>104</v>
      </c>
      <c r="C56" s="71">
        <v>9524.45</v>
      </c>
      <c r="D56" s="15">
        <v>6927.1</v>
      </c>
      <c r="E56" s="15">
        <v>7472.83</v>
      </c>
      <c r="F56" s="72">
        <f t="shared" si="1"/>
        <v>23924.38</v>
      </c>
      <c r="G56" s="15">
        <v>6760.67</v>
      </c>
      <c r="H56" s="15">
        <v>8877.69</v>
      </c>
      <c r="I56" s="15">
        <v>7525.94</v>
      </c>
      <c r="J56" s="72">
        <f t="shared" si="2"/>
        <v>23164.3</v>
      </c>
      <c r="K56" s="15">
        <v>7948.48</v>
      </c>
      <c r="L56" s="15">
        <v>8144.59</v>
      </c>
      <c r="M56" s="15">
        <v>8241.24</v>
      </c>
      <c r="N56" s="72">
        <f t="shared" si="3"/>
        <v>24334.31</v>
      </c>
      <c r="O56" s="15">
        <v>10515.21</v>
      </c>
      <c r="P56" s="15">
        <v>9884.32</v>
      </c>
      <c r="Q56" s="15"/>
      <c r="R56" s="72">
        <f t="shared" si="4"/>
        <v>20399.53</v>
      </c>
      <c r="S56" s="72">
        <f t="shared" si="5"/>
        <v>91822.52</v>
      </c>
      <c r="T56" s="15">
        <v>84.33</v>
      </c>
      <c r="U56" s="15">
        <v>94.41</v>
      </c>
      <c r="V56" s="15">
        <v>88.4</v>
      </c>
      <c r="W56" s="72">
        <f t="shared" si="6"/>
        <v>267.14</v>
      </c>
      <c r="X56" s="15">
        <v>133.16</v>
      </c>
      <c r="Y56" s="16">
        <v>177.53</v>
      </c>
      <c r="Z56" s="16">
        <v>54.21</v>
      </c>
      <c r="AA56" s="72">
        <f t="shared" si="7"/>
        <v>364.9</v>
      </c>
      <c r="AB56" s="15">
        <v>244.5</v>
      </c>
      <c r="AC56" s="15">
        <v>255.94</v>
      </c>
      <c r="AD56" s="15">
        <v>196.60000000000002</v>
      </c>
      <c r="AE56" s="72">
        <f t="shared" si="8"/>
        <v>697.04</v>
      </c>
      <c r="AF56" s="15">
        <v>138.39</v>
      </c>
      <c r="AG56" s="15">
        <v>168.59</v>
      </c>
      <c r="AH56" s="15"/>
      <c r="AI56" s="72">
        <f t="shared" si="9"/>
        <v>306.98</v>
      </c>
      <c r="AJ56" s="72">
        <f t="shared" si="0"/>
        <v>1636.06</v>
      </c>
      <c r="AK56" s="73">
        <v>0</v>
      </c>
      <c r="AL56" s="73">
        <v>0</v>
      </c>
      <c r="AM56" s="73">
        <v>0</v>
      </c>
      <c r="AN56" s="25">
        <f t="shared" si="10"/>
        <v>0</v>
      </c>
      <c r="AO56" s="73">
        <v>0</v>
      </c>
      <c r="AP56" s="73">
        <v>0</v>
      </c>
      <c r="AQ56" s="73">
        <v>0</v>
      </c>
      <c r="AR56" s="25">
        <f t="shared" si="11"/>
        <v>0</v>
      </c>
      <c r="AS56" s="73">
        <v>0</v>
      </c>
      <c r="AT56" s="73">
        <v>0</v>
      </c>
      <c r="AU56" s="73">
        <v>0</v>
      </c>
      <c r="AV56" s="25">
        <f t="shared" si="12"/>
        <v>0</v>
      </c>
      <c r="AW56" s="73">
        <v>0</v>
      </c>
      <c r="AX56" s="73">
        <v>0</v>
      </c>
      <c r="AY56" s="74"/>
      <c r="AZ56" s="75">
        <f t="shared" si="13"/>
        <v>0</v>
      </c>
      <c r="BA56" s="25">
        <f t="shared" si="14"/>
        <v>0</v>
      </c>
      <c r="BB56" s="76">
        <f t="shared" si="15"/>
        <v>93458.58</v>
      </c>
      <c r="BC56" s="77"/>
      <c r="BE56" s="17"/>
      <c r="BF56" s="17"/>
    </row>
    <row r="57" spans="1:58" ht="12.75">
      <c r="A57" s="85" t="s">
        <v>105</v>
      </c>
      <c r="B57" s="87" t="s">
        <v>106</v>
      </c>
      <c r="C57" s="71">
        <v>230002.62</v>
      </c>
      <c r="D57" s="15">
        <v>208498.53</v>
      </c>
      <c r="E57" s="15">
        <v>230785.24</v>
      </c>
      <c r="F57" s="72">
        <f t="shared" si="1"/>
        <v>669286.39</v>
      </c>
      <c r="G57" s="15">
        <v>234448.65</v>
      </c>
      <c r="H57" s="15">
        <v>249889.51</v>
      </c>
      <c r="I57" s="15">
        <v>230476.47</v>
      </c>
      <c r="J57" s="72">
        <f t="shared" si="2"/>
        <v>714814.63</v>
      </c>
      <c r="K57" s="15">
        <v>257156.46</v>
      </c>
      <c r="L57" s="15">
        <v>217337.31</v>
      </c>
      <c r="M57" s="15">
        <v>214766.8</v>
      </c>
      <c r="N57" s="72">
        <f t="shared" si="3"/>
        <v>689260.57</v>
      </c>
      <c r="O57" s="15">
        <v>246818.59</v>
      </c>
      <c r="P57" s="15">
        <v>219381.32</v>
      </c>
      <c r="Q57" s="15"/>
      <c r="R57" s="72">
        <f t="shared" si="4"/>
        <v>466199.91</v>
      </c>
      <c r="S57" s="72">
        <f t="shared" si="5"/>
        <v>2539561.5</v>
      </c>
      <c r="T57" s="15">
        <v>3745.07</v>
      </c>
      <c r="U57" s="15">
        <v>3670.9</v>
      </c>
      <c r="V57" s="15">
        <v>3726.23</v>
      </c>
      <c r="W57" s="72">
        <f t="shared" si="6"/>
        <v>11142.2</v>
      </c>
      <c r="X57" s="15">
        <v>4612.07</v>
      </c>
      <c r="Y57" s="15">
        <v>5041.49</v>
      </c>
      <c r="Z57" s="15">
        <v>2109.88</v>
      </c>
      <c r="AA57" s="72">
        <f t="shared" si="7"/>
        <v>11763.44</v>
      </c>
      <c r="AB57" s="15">
        <v>6257.54</v>
      </c>
      <c r="AC57" s="15">
        <v>4992.29</v>
      </c>
      <c r="AD57" s="15">
        <v>3830.37</v>
      </c>
      <c r="AE57" s="72">
        <f t="shared" si="8"/>
        <v>15080.2</v>
      </c>
      <c r="AF57" s="15">
        <v>4409.48</v>
      </c>
      <c r="AG57" s="15">
        <v>4740.09</v>
      </c>
      <c r="AH57" s="15"/>
      <c r="AI57" s="72">
        <f t="shared" si="9"/>
        <v>9149.57</v>
      </c>
      <c r="AJ57" s="72">
        <f t="shared" si="0"/>
        <v>47135.41</v>
      </c>
      <c r="AK57" s="73">
        <v>653.56</v>
      </c>
      <c r="AL57" s="73">
        <v>326.78</v>
      </c>
      <c r="AM57" s="73">
        <v>653.56</v>
      </c>
      <c r="AN57" s="25">
        <f t="shared" si="10"/>
        <v>1633.9</v>
      </c>
      <c r="AO57" s="73">
        <v>653.56</v>
      </c>
      <c r="AP57" s="73">
        <v>1307.12</v>
      </c>
      <c r="AQ57" s="73">
        <v>1307.12</v>
      </c>
      <c r="AR57" s="25">
        <f t="shared" si="11"/>
        <v>3267.8</v>
      </c>
      <c r="AS57" s="73">
        <v>980.34</v>
      </c>
      <c r="AT57" s="73">
        <v>653.56</v>
      </c>
      <c r="AU57" s="73">
        <v>653.56</v>
      </c>
      <c r="AV57" s="25">
        <f t="shared" si="12"/>
        <v>2287.46</v>
      </c>
      <c r="AW57" s="73">
        <v>653.56</v>
      </c>
      <c r="AX57" s="73">
        <v>653.56</v>
      </c>
      <c r="AY57" s="74"/>
      <c r="AZ57" s="75">
        <f t="shared" si="13"/>
        <v>1307.12</v>
      </c>
      <c r="BA57" s="25">
        <f t="shared" si="14"/>
        <v>8496.28</v>
      </c>
      <c r="BB57" s="76">
        <f t="shared" si="15"/>
        <v>2595193.19</v>
      </c>
      <c r="BC57" s="77"/>
      <c r="BE57" s="17"/>
      <c r="BF57" s="17"/>
    </row>
    <row r="58" spans="1:58" ht="12.75">
      <c r="A58" s="85" t="s">
        <v>107</v>
      </c>
      <c r="B58" s="86" t="s">
        <v>108</v>
      </c>
      <c r="C58" s="71">
        <v>134304.88</v>
      </c>
      <c r="D58" s="15">
        <v>129138.32</v>
      </c>
      <c r="E58" s="15">
        <v>130885.31</v>
      </c>
      <c r="F58" s="72">
        <f t="shared" si="1"/>
        <v>394328.51</v>
      </c>
      <c r="G58" s="15">
        <v>114780.39</v>
      </c>
      <c r="H58" s="15">
        <v>95451.78</v>
      </c>
      <c r="I58" s="15">
        <v>82726.47</v>
      </c>
      <c r="J58" s="72">
        <f t="shared" si="2"/>
        <v>292958.64</v>
      </c>
      <c r="K58" s="15">
        <v>92326.2</v>
      </c>
      <c r="L58" s="15">
        <v>99295.97</v>
      </c>
      <c r="M58" s="15">
        <v>104707.68</v>
      </c>
      <c r="N58" s="72">
        <f t="shared" si="3"/>
        <v>296329.85</v>
      </c>
      <c r="O58" s="15">
        <v>112622.92</v>
      </c>
      <c r="P58" s="15">
        <v>126590.42</v>
      </c>
      <c r="Q58" s="15"/>
      <c r="R58" s="72">
        <f>ROUND(O58+P58+Q58,2)</f>
        <v>239213.34</v>
      </c>
      <c r="S58" s="72">
        <f>ROUND(F58+J58+N58+R58,2)</f>
        <v>1222830.34</v>
      </c>
      <c r="T58" s="15">
        <v>1571.04</v>
      </c>
      <c r="U58" s="15">
        <v>1346.48</v>
      </c>
      <c r="V58" s="15">
        <v>1113.09</v>
      </c>
      <c r="W58" s="72">
        <f t="shared" si="6"/>
        <v>4030.61</v>
      </c>
      <c r="X58" s="15">
        <v>1869.85</v>
      </c>
      <c r="Y58" s="15">
        <v>1429.0100000000002</v>
      </c>
      <c r="Z58" s="15">
        <v>695.6</v>
      </c>
      <c r="AA58" s="72">
        <f t="shared" si="7"/>
        <v>3994.46</v>
      </c>
      <c r="AB58" s="15">
        <v>1626.84</v>
      </c>
      <c r="AC58" s="15">
        <v>1495.54</v>
      </c>
      <c r="AD58" s="15">
        <v>1916.32</v>
      </c>
      <c r="AE58" s="72">
        <f t="shared" si="8"/>
        <v>5038.7</v>
      </c>
      <c r="AF58" s="15">
        <v>1652.49</v>
      </c>
      <c r="AG58" s="15">
        <v>1632.88</v>
      </c>
      <c r="AH58" s="15"/>
      <c r="AI58" s="72">
        <f>ROUND(AF58+AG58+AH58,2)</f>
        <v>3285.37</v>
      </c>
      <c r="AJ58" s="72">
        <f t="shared" si="0"/>
        <v>16349.14</v>
      </c>
      <c r="AK58" s="73">
        <v>0</v>
      </c>
      <c r="AL58" s="73">
        <v>326.78</v>
      </c>
      <c r="AM58" s="73">
        <v>326.78</v>
      </c>
      <c r="AN58" s="25">
        <f t="shared" si="10"/>
        <v>653.56</v>
      </c>
      <c r="AO58" s="73">
        <v>326.78</v>
      </c>
      <c r="AP58" s="73">
        <v>326.78</v>
      </c>
      <c r="AQ58" s="73">
        <v>653.56</v>
      </c>
      <c r="AR58" s="25">
        <f t="shared" si="11"/>
        <v>1307.12</v>
      </c>
      <c r="AS58" s="73">
        <v>653.56</v>
      </c>
      <c r="AT58" s="73">
        <v>653.56</v>
      </c>
      <c r="AU58" s="73">
        <v>653.56</v>
      </c>
      <c r="AV58" s="25">
        <f t="shared" si="12"/>
        <v>1960.68</v>
      </c>
      <c r="AW58" s="73">
        <v>653.56</v>
      </c>
      <c r="AX58" s="73">
        <v>653.56</v>
      </c>
      <c r="AY58" s="74"/>
      <c r="AZ58" s="75">
        <f t="shared" si="13"/>
        <v>1307.12</v>
      </c>
      <c r="BA58" s="25">
        <f t="shared" si="14"/>
        <v>5228.48</v>
      </c>
      <c r="BB58" s="76">
        <f t="shared" si="15"/>
        <v>1244407.96</v>
      </c>
      <c r="BC58" s="77"/>
      <c r="BE58" s="17"/>
      <c r="BF58" s="17"/>
    </row>
    <row r="59" spans="1:58" ht="12.75">
      <c r="A59" s="85" t="s">
        <v>109</v>
      </c>
      <c r="B59" s="86" t="s">
        <v>110</v>
      </c>
      <c r="C59" s="71">
        <v>3084.58</v>
      </c>
      <c r="D59" s="15">
        <v>2068.44</v>
      </c>
      <c r="E59" s="15">
        <v>2164.51</v>
      </c>
      <c r="F59" s="72">
        <f t="shared" si="1"/>
        <v>7317.53</v>
      </c>
      <c r="G59" s="15">
        <v>2402.92</v>
      </c>
      <c r="H59" s="15">
        <v>2920.31</v>
      </c>
      <c r="I59" s="15">
        <v>1381.69</v>
      </c>
      <c r="J59" s="72">
        <f t="shared" si="2"/>
        <v>6704.92</v>
      </c>
      <c r="K59" s="15">
        <v>2531.88</v>
      </c>
      <c r="L59" s="15">
        <v>2463.88</v>
      </c>
      <c r="M59" s="15">
        <v>1785.26</v>
      </c>
      <c r="N59" s="72">
        <f t="shared" si="3"/>
        <v>6781.02</v>
      </c>
      <c r="O59" s="15">
        <v>2178.95</v>
      </c>
      <c r="P59" s="15">
        <v>1306.57</v>
      </c>
      <c r="Q59" s="15"/>
      <c r="R59" s="72">
        <f t="shared" si="4"/>
        <v>3485.52</v>
      </c>
      <c r="S59" s="72">
        <f t="shared" si="5"/>
        <v>24288.99</v>
      </c>
      <c r="T59" s="15">
        <v>0</v>
      </c>
      <c r="U59" s="15">
        <v>0</v>
      </c>
      <c r="V59" s="15">
        <v>0</v>
      </c>
      <c r="W59" s="72">
        <f t="shared" si="6"/>
        <v>0</v>
      </c>
      <c r="X59" s="15">
        <v>0</v>
      </c>
      <c r="Y59" s="15">
        <v>0</v>
      </c>
      <c r="Z59" s="15">
        <v>0</v>
      </c>
      <c r="AA59" s="72">
        <f t="shared" si="7"/>
        <v>0</v>
      </c>
      <c r="AB59" s="15">
        <v>0</v>
      </c>
      <c r="AC59" s="15">
        <v>0</v>
      </c>
      <c r="AD59" s="15">
        <v>0</v>
      </c>
      <c r="AE59" s="72">
        <f t="shared" si="8"/>
        <v>0</v>
      </c>
      <c r="AF59" s="15">
        <v>0</v>
      </c>
      <c r="AG59" s="15">
        <v>0</v>
      </c>
      <c r="AH59" s="15"/>
      <c r="AI59" s="72">
        <f t="shared" si="9"/>
        <v>0</v>
      </c>
      <c r="AJ59" s="72">
        <f t="shared" si="0"/>
        <v>0</v>
      </c>
      <c r="AK59" s="73">
        <v>0</v>
      </c>
      <c r="AL59" s="73">
        <v>0</v>
      </c>
      <c r="AM59" s="73">
        <v>0</v>
      </c>
      <c r="AN59" s="25">
        <f t="shared" si="10"/>
        <v>0</v>
      </c>
      <c r="AO59" s="73">
        <v>0</v>
      </c>
      <c r="AP59" s="73">
        <v>0</v>
      </c>
      <c r="AQ59" s="73">
        <v>0</v>
      </c>
      <c r="AR59" s="25">
        <f t="shared" si="11"/>
        <v>0</v>
      </c>
      <c r="AS59" s="73">
        <v>0</v>
      </c>
      <c r="AT59" s="73">
        <v>0</v>
      </c>
      <c r="AU59" s="73">
        <v>0</v>
      </c>
      <c r="AV59" s="25">
        <f t="shared" si="12"/>
        <v>0</v>
      </c>
      <c r="AW59" s="73">
        <v>0</v>
      </c>
      <c r="AX59" s="73">
        <v>0</v>
      </c>
      <c r="AY59" s="74"/>
      <c r="AZ59" s="75">
        <f t="shared" si="13"/>
        <v>0</v>
      </c>
      <c r="BA59" s="25">
        <f t="shared" si="14"/>
        <v>0</v>
      </c>
      <c r="BB59" s="76">
        <f t="shared" si="15"/>
        <v>24288.99</v>
      </c>
      <c r="BC59" s="77"/>
      <c r="BE59" s="17"/>
      <c r="BF59" s="17"/>
    </row>
    <row r="60" spans="1:58" s="144" customFormat="1" ht="13.5">
      <c r="A60" s="133" t="s">
        <v>111</v>
      </c>
      <c r="B60" s="149" t="s">
        <v>112</v>
      </c>
      <c r="C60" s="135">
        <v>9727.73</v>
      </c>
      <c r="D60" s="136">
        <v>7416</v>
      </c>
      <c r="E60" s="136">
        <v>8340.02</v>
      </c>
      <c r="F60" s="137">
        <f t="shared" si="1"/>
        <v>25483.75</v>
      </c>
      <c r="G60" s="136">
        <v>3536.32</v>
      </c>
      <c r="H60" s="136">
        <v>3542.42</v>
      </c>
      <c r="I60" s="136">
        <v>2869.24</v>
      </c>
      <c r="J60" s="137">
        <f t="shared" si="2"/>
        <v>9947.98</v>
      </c>
      <c r="K60" s="136">
        <v>0</v>
      </c>
      <c r="L60" s="136">
        <v>0</v>
      </c>
      <c r="M60" s="136">
        <v>0</v>
      </c>
      <c r="N60" s="137">
        <f t="shared" si="3"/>
        <v>0</v>
      </c>
      <c r="O60" s="136">
        <v>0</v>
      </c>
      <c r="P60" s="136">
        <v>0</v>
      </c>
      <c r="Q60" s="136"/>
      <c r="R60" s="137">
        <f t="shared" si="4"/>
        <v>0</v>
      </c>
      <c r="S60" s="137">
        <f t="shared" si="5"/>
        <v>35431.73</v>
      </c>
      <c r="T60" s="136">
        <v>570.22</v>
      </c>
      <c r="U60" s="136">
        <v>460.31</v>
      </c>
      <c r="V60" s="136">
        <v>512.8</v>
      </c>
      <c r="W60" s="137">
        <f t="shared" si="6"/>
        <v>1543.33</v>
      </c>
      <c r="X60" s="136">
        <v>456.69</v>
      </c>
      <c r="Y60" s="136">
        <v>340.3</v>
      </c>
      <c r="Z60" s="136">
        <v>97.32</v>
      </c>
      <c r="AA60" s="137">
        <f t="shared" si="7"/>
        <v>894.31</v>
      </c>
      <c r="AB60" s="136">
        <v>76.46</v>
      </c>
      <c r="AC60" s="136">
        <v>0</v>
      </c>
      <c r="AD60" s="136">
        <v>0</v>
      </c>
      <c r="AE60" s="137">
        <f t="shared" si="8"/>
        <v>76.46</v>
      </c>
      <c r="AF60" s="136">
        <v>0</v>
      </c>
      <c r="AG60" s="136">
        <v>0</v>
      </c>
      <c r="AH60" s="136"/>
      <c r="AI60" s="137">
        <f t="shared" si="9"/>
        <v>0</v>
      </c>
      <c r="AJ60" s="137">
        <f t="shared" si="0"/>
        <v>2514.1</v>
      </c>
      <c r="AK60" s="139">
        <v>0</v>
      </c>
      <c r="AL60" s="139">
        <v>0</v>
      </c>
      <c r="AM60" s="139">
        <v>0</v>
      </c>
      <c r="AN60" s="137">
        <f t="shared" si="10"/>
        <v>0</v>
      </c>
      <c r="AO60" s="139">
        <v>0</v>
      </c>
      <c r="AP60" s="139">
        <v>0</v>
      </c>
      <c r="AQ60" s="139">
        <v>0</v>
      </c>
      <c r="AR60" s="137">
        <f t="shared" si="11"/>
        <v>0</v>
      </c>
      <c r="AS60" s="139">
        <v>0</v>
      </c>
      <c r="AT60" s="139">
        <v>0</v>
      </c>
      <c r="AU60" s="139">
        <v>0</v>
      </c>
      <c r="AV60" s="137">
        <f t="shared" si="12"/>
        <v>0</v>
      </c>
      <c r="AW60" s="139">
        <v>0</v>
      </c>
      <c r="AX60" s="139">
        <v>0</v>
      </c>
      <c r="AY60" s="140"/>
      <c r="AZ60" s="141">
        <f t="shared" si="13"/>
        <v>0</v>
      </c>
      <c r="BA60" s="137">
        <f t="shared" si="14"/>
        <v>0</v>
      </c>
      <c r="BB60" s="142">
        <f t="shared" si="15"/>
        <v>37945.83</v>
      </c>
      <c r="BC60" s="143"/>
      <c r="BE60" s="145"/>
      <c r="BF60" s="145"/>
    </row>
    <row r="61" spans="1:58" ht="12.75">
      <c r="A61" s="85" t="s">
        <v>113</v>
      </c>
      <c r="B61" s="86" t="s">
        <v>114</v>
      </c>
      <c r="C61" s="71">
        <v>42900.47</v>
      </c>
      <c r="D61" s="15">
        <v>52899.66</v>
      </c>
      <c r="E61" s="15">
        <v>48883.03</v>
      </c>
      <c r="F61" s="72">
        <f t="shared" si="1"/>
        <v>144683.16</v>
      </c>
      <c r="G61" s="15">
        <v>40453.66</v>
      </c>
      <c r="H61" s="15">
        <v>48122.72</v>
      </c>
      <c r="I61" s="15">
        <v>46747.26</v>
      </c>
      <c r="J61" s="72">
        <f t="shared" si="2"/>
        <v>135323.64</v>
      </c>
      <c r="K61" s="15">
        <v>36081.82</v>
      </c>
      <c r="L61" s="15">
        <v>48782.5</v>
      </c>
      <c r="M61" s="15">
        <v>44896.61</v>
      </c>
      <c r="N61" s="72">
        <f t="shared" si="3"/>
        <v>129760.93</v>
      </c>
      <c r="O61" s="15">
        <v>60878.73</v>
      </c>
      <c r="P61" s="15">
        <v>46884.62</v>
      </c>
      <c r="Q61" s="88"/>
      <c r="R61" s="72">
        <f t="shared" si="4"/>
        <v>107763.35</v>
      </c>
      <c r="S61" s="72">
        <f t="shared" si="5"/>
        <v>517531.08</v>
      </c>
      <c r="T61" s="15">
        <v>367.17</v>
      </c>
      <c r="U61" s="15">
        <v>896.59</v>
      </c>
      <c r="V61" s="15">
        <v>482.06</v>
      </c>
      <c r="W61" s="72">
        <f t="shared" si="6"/>
        <v>1745.82</v>
      </c>
      <c r="X61" s="15">
        <v>729.25</v>
      </c>
      <c r="Y61" s="15">
        <v>480.58000000000004</v>
      </c>
      <c r="Z61" s="15">
        <v>412.45</v>
      </c>
      <c r="AA61" s="72">
        <f t="shared" si="7"/>
        <v>1622.28</v>
      </c>
      <c r="AB61" s="15">
        <v>769.21</v>
      </c>
      <c r="AC61" s="15">
        <v>806.1</v>
      </c>
      <c r="AD61" s="15">
        <v>412.47</v>
      </c>
      <c r="AE61" s="72">
        <f t="shared" si="8"/>
        <v>1987.78</v>
      </c>
      <c r="AF61" s="15">
        <v>848.3</v>
      </c>
      <c r="AG61" s="15">
        <v>883.5899999999999</v>
      </c>
      <c r="AH61" s="15"/>
      <c r="AI61" s="72">
        <f t="shared" si="9"/>
        <v>1731.89</v>
      </c>
      <c r="AJ61" s="72">
        <f t="shared" si="0"/>
        <v>7087.77</v>
      </c>
      <c r="AK61" s="73">
        <v>0</v>
      </c>
      <c r="AL61" s="73">
        <v>0</v>
      </c>
      <c r="AM61" s="73">
        <v>0</v>
      </c>
      <c r="AN61" s="25">
        <f t="shared" si="10"/>
        <v>0</v>
      </c>
      <c r="AO61" s="73">
        <v>0</v>
      </c>
      <c r="AP61" s="73">
        <v>0</v>
      </c>
      <c r="AQ61" s="73">
        <v>0</v>
      </c>
      <c r="AR61" s="25">
        <f t="shared" si="11"/>
        <v>0</v>
      </c>
      <c r="AS61" s="73">
        <v>326.78</v>
      </c>
      <c r="AT61" s="73">
        <v>0</v>
      </c>
      <c r="AU61" s="73">
        <v>0</v>
      </c>
      <c r="AV61" s="25">
        <f t="shared" si="12"/>
        <v>326.78</v>
      </c>
      <c r="AW61" s="73">
        <v>0</v>
      </c>
      <c r="AX61" s="73">
        <v>0</v>
      </c>
      <c r="AY61" s="74"/>
      <c r="AZ61" s="75">
        <f t="shared" si="13"/>
        <v>0</v>
      </c>
      <c r="BA61" s="25">
        <f t="shared" si="14"/>
        <v>326.78</v>
      </c>
      <c r="BB61" s="76">
        <f t="shared" si="15"/>
        <v>524945.63</v>
      </c>
      <c r="BC61" s="77"/>
      <c r="BE61" s="17"/>
      <c r="BF61" s="17"/>
    </row>
    <row r="62" spans="1:58" ht="12.75">
      <c r="A62" s="85" t="s">
        <v>115</v>
      </c>
      <c r="B62" s="5" t="s">
        <v>116</v>
      </c>
      <c r="C62" s="71">
        <v>9737.2</v>
      </c>
      <c r="D62" s="15">
        <v>7755.03</v>
      </c>
      <c r="E62" s="15">
        <v>9525.05</v>
      </c>
      <c r="F62" s="72">
        <f t="shared" si="1"/>
        <v>27017.28</v>
      </c>
      <c r="G62" s="15">
        <v>7747.02</v>
      </c>
      <c r="H62" s="15">
        <v>9104.15</v>
      </c>
      <c r="I62" s="15">
        <v>7988.44</v>
      </c>
      <c r="J62" s="72">
        <f t="shared" si="2"/>
        <v>24839.61</v>
      </c>
      <c r="K62" s="15">
        <v>5337.27</v>
      </c>
      <c r="L62" s="15">
        <v>0</v>
      </c>
      <c r="M62" s="15">
        <v>0</v>
      </c>
      <c r="N62" s="72">
        <f t="shared" si="3"/>
        <v>5337.27</v>
      </c>
      <c r="O62" s="15">
        <v>0</v>
      </c>
      <c r="P62" s="15">
        <v>0</v>
      </c>
      <c r="Q62" s="88"/>
      <c r="R62" s="72">
        <f t="shared" si="4"/>
        <v>0</v>
      </c>
      <c r="S62" s="72">
        <f t="shared" si="5"/>
        <v>57194.16</v>
      </c>
      <c r="T62" s="15">
        <v>748.59</v>
      </c>
      <c r="U62" s="15">
        <v>535.64</v>
      </c>
      <c r="V62" s="15">
        <v>381.82</v>
      </c>
      <c r="W62" s="72">
        <f t="shared" si="6"/>
        <v>1666.05</v>
      </c>
      <c r="X62" s="15">
        <v>592.22</v>
      </c>
      <c r="Y62" s="15">
        <v>705.48</v>
      </c>
      <c r="Z62" s="15">
        <v>228.7</v>
      </c>
      <c r="AA62" s="72">
        <f t="shared" si="7"/>
        <v>1526.4</v>
      </c>
      <c r="AB62" s="15">
        <v>622.15</v>
      </c>
      <c r="AC62" s="15">
        <v>0</v>
      </c>
      <c r="AD62" s="15">
        <v>0</v>
      </c>
      <c r="AE62" s="72">
        <f t="shared" si="8"/>
        <v>622.15</v>
      </c>
      <c r="AF62" s="15">
        <v>0</v>
      </c>
      <c r="AG62" s="15">
        <v>0</v>
      </c>
      <c r="AH62" s="15"/>
      <c r="AI62" s="72">
        <f t="shared" si="9"/>
        <v>0</v>
      </c>
      <c r="AJ62" s="72">
        <f t="shared" si="0"/>
        <v>3814.6</v>
      </c>
      <c r="AK62" s="73">
        <v>0</v>
      </c>
      <c r="AL62" s="73">
        <v>0</v>
      </c>
      <c r="AM62" s="73">
        <v>0</v>
      </c>
      <c r="AN62" s="25">
        <f t="shared" si="10"/>
        <v>0</v>
      </c>
      <c r="AO62" s="73">
        <v>0</v>
      </c>
      <c r="AP62" s="73">
        <v>0</v>
      </c>
      <c r="AQ62" s="73">
        <v>0</v>
      </c>
      <c r="AR62" s="25">
        <f t="shared" si="11"/>
        <v>0</v>
      </c>
      <c r="AS62" s="73">
        <v>0</v>
      </c>
      <c r="AT62" s="73">
        <v>0</v>
      </c>
      <c r="AU62" s="73">
        <v>0</v>
      </c>
      <c r="AV62" s="25">
        <f t="shared" si="12"/>
        <v>0</v>
      </c>
      <c r="AW62" s="73">
        <v>0</v>
      </c>
      <c r="AX62" s="73">
        <v>0</v>
      </c>
      <c r="AY62" s="74"/>
      <c r="AZ62" s="75">
        <f t="shared" si="13"/>
        <v>0</v>
      </c>
      <c r="BA62" s="25">
        <f t="shared" si="14"/>
        <v>0</v>
      </c>
      <c r="BB62" s="76">
        <f t="shared" si="15"/>
        <v>61008.76</v>
      </c>
      <c r="BC62" s="77"/>
      <c r="BE62" s="17"/>
      <c r="BF62" s="17"/>
    </row>
    <row r="63" spans="1:58" ht="12.75">
      <c r="A63" s="85" t="s">
        <v>117</v>
      </c>
      <c r="B63" s="5" t="s">
        <v>118</v>
      </c>
      <c r="C63" s="71">
        <v>24751.39</v>
      </c>
      <c r="D63" s="15">
        <v>23286.26</v>
      </c>
      <c r="E63" s="15">
        <v>23160.18</v>
      </c>
      <c r="F63" s="72">
        <f t="shared" si="1"/>
        <v>71197.83</v>
      </c>
      <c r="G63" s="15">
        <v>20907.31</v>
      </c>
      <c r="H63" s="15">
        <v>21150.08</v>
      </c>
      <c r="I63" s="15">
        <v>19490.06</v>
      </c>
      <c r="J63" s="72">
        <f t="shared" si="2"/>
        <v>61547.45</v>
      </c>
      <c r="K63" s="15">
        <v>19778.4</v>
      </c>
      <c r="L63" s="15">
        <v>22329.77</v>
      </c>
      <c r="M63" s="15">
        <v>21809.65</v>
      </c>
      <c r="N63" s="72">
        <f t="shared" si="3"/>
        <v>63917.82</v>
      </c>
      <c r="O63" s="15">
        <v>27675.96</v>
      </c>
      <c r="P63" s="15">
        <v>27617.16</v>
      </c>
      <c r="Q63" s="88"/>
      <c r="R63" s="72">
        <f t="shared" si="4"/>
        <v>55293.12</v>
      </c>
      <c r="S63" s="72">
        <f t="shared" si="5"/>
        <v>251956.22</v>
      </c>
      <c r="T63" s="15">
        <v>1541.63</v>
      </c>
      <c r="U63" s="15">
        <v>1119.78</v>
      </c>
      <c r="V63" s="15">
        <v>1180.79</v>
      </c>
      <c r="W63" s="72">
        <f t="shared" si="6"/>
        <v>3842.2</v>
      </c>
      <c r="X63" s="15">
        <v>1650.49</v>
      </c>
      <c r="Y63" s="15">
        <v>1406.1399999999999</v>
      </c>
      <c r="Z63" s="15">
        <v>687.65</v>
      </c>
      <c r="AA63" s="72">
        <f t="shared" si="7"/>
        <v>3744.28</v>
      </c>
      <c r="AB63" s="15">
        <v>1866.15</v>
      </c>
      <c r="AC63" s="15">
        <v>1343.1799999999998</v>
      </c>
      <c r="AD63" s="15">
        <v>1436.49</v>
      </c>
      <c r="AE63" s="72">
        <f t="shared" si="8"/>
        <v>4645.82</v>
      </c>
      <c r="AF63" s="15">
        <v>1598.6100000000001</v>
      </c>
      <c r="AG63" s="15">
        <v>1717.0700000000002</v>
      </c>
      <c r="AH63" s="15"/>
      <c r="AI63" s="72">
        <f t="shared" si="9"/>
        <v>3315.68</v>
      </c>
      <c r="AJ63" s="72">
        <f t="shared" si="0"/>
        <v>15547.98</v>
      </c>
      <c r="AK63" s="73">
        <v>0</v>
      </c>
      <c r="AL63" s="73">
        <v>0</v>
      </c>
      <c r="AM63" s="73">
        <v>0</v>
      </c>
      <c r="AN63" s="25">
        <f t="shared" si="10"/>
        <v>0</v>
      </c>
      <c r="AO63" s="73">
        <v>0</v>
      </c>
      <c r="AP63" s="73">
        <v>0</v>
      </c>
      <c r="AQ63" s="73">
        <v>0</v>
      </c>
      <c r="AR63" s="25">
        <f t="shared" si="11"/>
        <v>0</v>
      </c>
      <c r="AS63" s="73">
        <v>0</v>
      </c>
      <c r="AT63" s="73">
        <v>0</v>
      </c>
      <c r="AU63" s="73">
        <v>0</v>
      </c>
      <c r="AV63" s="25">
        <f t="shared" si="12"/>
        <v>0</v>
      </c>
      <c r="AW63" s="73">
        <v>0</v>
      </c>
      <c r="AX63" s="73">
        <v>0</v>
      </c>
      <c r="AY63" s="74"/>
      <c r="AZ63" s="75">
        <f t="shared" si="13"/>
        <v>0</v>
      </c>
      <c r="BA63" s="25">
        <f t="shared" si="14"/>
        <v>0</v>
      </c>
      <c r="BB63" s="76">
        <f t="shared" si="15"/>
        <v>267504.2</v>
      </c>
      <c r="BC63" s="77"/>
      <c r="BE63" s="17"/>
      <c r="BF63" s="17"/>
    </row>
    <row r="64" spans="1:58" ht="12.75">
      <c r="A64" s="85" t="s">
        <v>119</v>
      </c>
      <c r="B64" s="5" t="s">
        <v>120</v>
      </c>
      <c r="C64" s="71">
        <v>12155.44</v>
      </c>
      <c r="D64" s="15">
        <v>8732.15</v>
      </c>
      <c r="E64" s="15">
        <v>9135.47</v>
      </c>
      <c r="F64" s="72">
        <f t="shared" si="1"/>
        <v>30023.06</v>
      </c>
      <c r="G64" s="15">
        <v>9496.41</v>
      </c>
      <c r="H64" s="15">
        <v>10196.4</v>
      </c>
      <c r="I64" s="15">
        <v>9036.66</v>
      </c>
      <c r="J64" s="72">
        <f t="shared" si="2"/>
        <v>28729.47</v>
      </c>
      <c r="K64" s="15">
        <v>6840.91</v>
      </c>
      <c r="L64" s="15">
        <v>7979.17</v>
      </c>
      <c r="M64" s="15">
        <v>7398.92</v>
      </c>
      <c r="N64" s="72">
        <f t="shared" si="3"/>
        <v>22219</v>
      </c>
      <c r="O64" s="15">
        <v>9453.61</v>
      </c>
      <c r="P64" s="15">
        <v>7565</v>
      </c>
      <c r="Q64" s="88"/>
      <c r="R64" s="72">
        <f t="shared" si="4"/>
        <v>17018.61</v>
      </c>
      <c r="S64" s="72">
        <f t="shared" si="5"/>
        <v>97990.14</v>
      </c>
      <c r="T64" s="15">
        <v>1013.71</v>
      </c>
      <c r="U64" s="15">
        <v>737.38</v>
      </c>
      <c r="V64" s="15">
        <v>625.38</v>
      </c>
      <c r="W64" s="72">
        <f t="shared" si="6"/>
        <v>2376.47</v>
      </c>
      <c r="X64" s="15">
        <v>844.75</v>
      </c>
      <c r="Y64" s="15">
        <v>831.79</v>
      </c>
      <c r="Z64" s="15">
        <v>375.77</v>
      </c>
      <c r="AA64" s="72">
        <f t="shared" si="7"/>
        <v>2052.31</v>
      </c>
      <c r="AB64" s="15">
        <v>584.03</v>
      </c>
      <c r="AC64" s="15">
        <v>782.56</v>
      </c>
      <c r="AD64" s="15">
        <v>440.95</v>
      </c>
      <c r="AE64" s="72">
        <f t="shared" si="8"/>
        <v>1807.54</v>
      </c>
      <c r="AF64" s="15">
        <v>767.09</v>
      </c>
      <c r="AG64" s="15">
        <v>502.29</v>
      </c>
      <c r="AH64" s="15"/>
      <c r="AI64" s="72">
        <f t="shared" si="9"/>
        <v>1269.38</v>
      </c>
      <c r="AJ64" s="72">
        <f t="shared" si="0"/>
        <v>7505.7</v>
      </c>
      <c r="AK64" s="73">
        <v>0</v>
      </c>
      <c r="AL64" s="73">
        <v>0</v>
      </c>
      <c r="AM64" s="73">
        <v>0</v>
      </c>
      <c r="AN64" s="25">
        <f t="shared" si="10"/>
        <v>0</v>
      </c>
      <c r="AO64" s="73">
        <v>0</v>
      </c>
      <c r="AP64" s="73">
        <v>0</v>
      </c>
      <c r="AQ64" s="73">
        <v>0</v>
      </c>
      <c r="AR64" s="25">
        <f t="shared" si="11"/>
        <v>0</v>
      </c>
      <c r="AS64" s="73">
        <v>0</v>
      </c>
      <c r="AT64" s="73">
        <v>0</v>
      </c>
      <c r="AU64" s="73">
        <v>0</v>
      </c>
      <c r="AV64" s="25">
        <f t="shared" si="12"/>
        <v>0</v>
      </c>
      <c r="AW64" s="73">
        <v>0</v>
      </c>
      <c r="AX64" s="73">
        <v>0</v>
      </c>
      <c r="AY64" s="74"/>
      <c r="AZ64" s="75">
        <f t="shared" si="13"/>
        <v>0</v>
      </c>
      <c r="BA64" s="25">
        <f t="shared" si="14"/>
        <v>0</v>
      </c>
      <c r="BB64" s="76">
        <f t="shared" si="15"/>
        <v>105495.84</v>
      </c>
      <c r="BC64" s="77"/>
      <c r="BE64" s="17"/>
      <c r="BF64" s="17"/>
    </row>
    <row r="65" spans="1:58" ht="12.75">
      <c r="A65" s="85" t="s">
        <v>121</v>
      </c>
      <c r="B65" s="5" t="s">
        <v>122</v>
      </c>
      <c r="C65" s="71">
        <v>9661.51</v>
      </c>
      <c r="D65" s="15">
        <v>8860.8</v>
      </c>
      <c r="E65" s="15">
        <v>11505.65</v>
      </c>
      <c r="F65" s="72">
        <f t="shared" si="1"/>
        <v>30027.96</v>
      </c>
      <c r="G65" s="15">
        <v>7700.61</v>
      </c>
      <c r="H65" s="15">
        <v>10458.75</v>
      </c>
      <c r="I65" s="15">
        <v>11407.49</v>
      </c>
      <c r="J65" s="72">
        <f t="shared" si="2"/>
        <v>29566.85</v>
      </c>
      <c r="K65" s="15">
        <v>14249.4</v>
      </c>
      <c r="L65" s="15">
        <v>7767.36</v>
      </c>
      <c r="M65" s="15">
        <v>10235.21</v>
      </c>
      <c r="N65" s="72">
        <f t="shared" si="3"/>
        <v>32251.97</v>
      </c>
      <c r="O65" s="15">
        <v>12253.76</v>
      </c>
      <c r="P65" s="15">
        <v>13527.39</v>
      </c>
      <c r="Q65" s="88"/>
      <c r="R65" s="72">
        <f t="shared" si="4"/>
        <v>25781.15</v>
      </c>
      <c r="S65" s="72">
        <f t="shared" si="5"/>
        <v>117627.93</v>
      </c>
      <c r="T65" s="15">
        <v>706.4</v>
      </c>
      <c r="U65" s="15">
        <v>586.85</v>
      </c>
      <c r="V65" s="15">
        <v>350.3</v>
      </c>
      <c r="W65" s="72">
        <f t="shared" si="6"/>
        <v>1643.55</v>
      </c>
      <c r="X65" s="15">
        <v>1001.56</v>
      </c>
      <c r="Y65" s="15">
        <v>469.36</v>
      </c>
      <c r="Z65" s="15">
        <v>420.88</v>
      </c>
      <c r="AA65" s="72">
        <f t="shared" si="7"/>
        <v>1891.8</v>
      </c>
      <c r="AB65" s="15">
        <v>1631.8</v>
      </c>
      <c r="AC65" s="15">
        <v>695.4</v>
      </c>
      <c r="AD65" s="15">
        <v>856.83</v>
      </c>
      <c r="AE65" s="72">
        <f t="shared" si="8"/>
        <v>3184.03</v>
      </c>
      <c r="AF65" s="15">
        <v>824</v>
      </c>
      <c r="AG65" s="15">
        <v>956.91</v>
      </c>
      <c r="AH65" s="15"/>
      <c r="AI65" s="72">
        <f t="shared" si="9"/>
        <v>1780.91</v>
      </c>
      <c r="AJ65" s="72">
        <f t="shared" si="0"/>
        <v>8500.29</v>
      </c>
      <c r="AK65" s="73">
        <v>0</v>
      </c>
      <c r="AL65" s="73">
        <v>0</v>
      </c>
      <c r="AM65" s="73">
        <v>0</v>
      </c>
      <c r="AN65" s="25">
        <f t="shared" si="10"/>
        <v>0</v>
      </c>
      <c r="AO65" s="73">
        <v>0</v>
      </c>
      <c r="AP65" s="73">
        <v>0</v>
      </c>
      <c r="AQ65" s="73">
        <v>326.78</v>
      </c>
      <c r="AR65" s="25">
        <f t="shared" si="11"/>
        <v>326.78</v>
      </c>
      <c r="AS65" s="73">
        <v>326.78</v>
      </c>
      <c r="AT65" s="73">
        <v>326.78</v>
      </c>
      <c r="AU65" s="73">
        <v>0</v>
      </c>
      <c r="AV65" s="25">
        <f t="shared" si="12"/>
        <v>653.56</v>
      </c>
      <c r="AW65" s="73">
        <v>326.78</v>
      </c>
      <c r="AX65" s="73">
        <v>326.78</v>
      </c>
      <c r="AY65" s="74"/>
      <c r="AZ65" s="75">
        <f t="shared" si="13"/>
        <v>653.56</v>
      </c>
      <c r="BA65" s="25">
        <f t="shared" si="14"/>
        <v>1633.9</v>
      </c>
      <c r="BB65" s="76">
        <f t="shared" si="15"/>
        <v>127762.12</v>
      </c>
      <c r="BC65" s="77"/>
      <c r="BE65" s="17"/>
      <c r="BF65" s="17"/>
    </row>
    <row r="66" spans="1:58" ht="12.75">
      <c r="A66" s="85" t="s">
        <v>123</v>
      </c>
      <c r="B66" s="5" t="s">
        <v>124</v>
      </c>
      <c r="C66" s="71">
        <v>52068.04</v>
      </c>
      <c r="D66" s="15">
        <v>45704.8</v>
      </c>
      <c r="E66" s="15">
        <v>45745.36</v>
      </c>
      <c r="F66" s="72">
        <f t="shared" si="1"/>
        <v>143518.2</v>
      </c>
      <c r="G66" s="15">
        <v>41473.38</v>
      </c>
      <c r="H66" s="15">
        <v>44802.52</v>
      </c>
      <c r="I66" s="15">
        <v>46280.49</v>
      </c>
      <c r="J66" s="72">
        <f t="shared" si="2"/>
        <v>132556.39</v>
      </c>
      <c r="K66" s="15">
        <v>43956.25</v>
      </c>
      <c r="L66" s="15">
        <v>46591.97</v>
      </c>
      <c r="M66" s="15">
        <v>48568.86</v>
      </c>
      <c r="N66" s="72">
        <f t="shared" si="3"/>
        <v>139117.08</v>
      </c>
      <c r="O66" s="15">
        <v>56363.45</v>
      </c>
      <c r="P66" s="15">
        <v>50315.19</v>
      </c>
      <c r="Q66" s="88"/>
      <c r="R66" s="72">
        <f t="shared" si="4"/>
        <v>106678.64</v>
      </c>
      <c r="S66" s="72">
        <f t="shared" si="5"/>
        <v>521870.31</v>
      </c>
      <c r="T66" s="15">
        <v>3058.09</v>
      </c>
      <c r="U66" s="15">
        <v>3109.58</v>
      </c>
      <c r="V66" s="15">
        <v>2846.75</v>
      </c>
      <c r="W66" s="72">
        <f t="shared" si="6"/>
        <v>9014.42</v>
      </c>
      <c r="X66" s="15">
        <v>3541.2</v>
      </c>
      <c r="Y66" s="15">
        <v>3008.09</v>
      </c>
      <c r="Z66" s="15">
        <v>1674.64</v>
      </c>
      <c r="AA66" s="72">
        <f t="shared" si="7"/>
        <v>8223.93</v>
      </c>
      <c r="AB66" s="15">
        <v>4158.93</v>
      </c>
      <c r="AC66" s="15">
        <v>2588.88</v>
      </c>
      <c r="AD66" s="15">
        <v>2334.46</v>
      </c>
      <c r="AE66" s="72">
        <f t="shared" si="8"/>
        <v>9082.27</v>
      </c>
      <c r="AF66" s="15">
        <v>3157.57</v>
      </c>
      <c r="AG66" s="15">
        <v>3323.74</v>
      </c>
      <c r="AH66" s="15"/>
      <c r="AI66" s="72">
        <f t="shared" si="9"/>
        <v>6481.31</v>
      </c>
      <c r="AJ66" s="72">
        <f t="shared" si="0"/>
        <v>32801.93</v>
      </c>
      <c r="AK66" s="73">
        <v>0</v>
      </c>
      <c r="AL66" s="73">
        <v>326.78</v>
      </c>
      <c r="AM66" s="73">
        <v>326.78</v>
      </c>
      <c r="AN66" s="25">
        <f t="shared" si="10"/>
        <v>653.56</v>
      </c>
      <c r="AO66" s="73">
        <v>326.78</v>
      </c>
      <c r="AP66" s="73">
        <v>326.78</v>
      </c>
      <c r="AQ66" s="73">
        <v>326.78</v>
      </c>
      <c r="AR66" s="25">
        <f t="shared" si="11"/>
        <v>980.34</v>
      </c>
      <c r="AS66" s="73">
        <v>326.78</v>
      </c>
      <c r="AT66" s="73">
        <v>326.78</v>
      </c>
      <c r="AU66" s="73">
        <v>326.78</v>
      </c>
      <c r="AV66" s="25">
        <f t="shared" si="12"/>
        <v>980.34</v>
      </c>
      <c r="AW66" s="73">
        <v>326.78</v>
      </c>
      <c r="AX66" s="73">
        <v>326.78</v>
      </c>
      <c r="AY66" s="74"/>
      <c r="AZ66" s="75">
        <f t="shared" si="13"/>
        <v>653.56</v>
      </c>
      <c r="BA66" s="25">
        <f t="shared" si="14"/>
        <v>3267.8</v>
      </c>
      <c r="BB66" s="76">
        <f t="shared" si="15"/>
        <v>557940.04</v>
      </c>
      <c r="BC66" s="77"/>
      <c r="BE66" s="17"/>
      <c r="BF66" s="17"/>
    </row>
    <row r="67" spans="1:58" ht="12.75">
      <c r="A67" s="85" t="s">
        <v>125</v>
      </c>
      <c r="B67" s="5" t="s">
        <v>126</v>
      </c>
      <c r="C67" s="71">
        <v>16568.97</v>
      </c>
      <c r="D67" s="15">
        <v>25081.71</v>
      </c>
      <c r="E67" s="15">
        <v>13057.72</v>
      </c>
      <c r="F67" s="72">
        <f t="shared" si="1"/>
        <v>54708.4</v>
      </c>
      <c r="G67" s="15">
        <v>33229.67</v>
      </c>
      <c r="H67" s="15">
        <v>33463.28</v>
      </c>
      <c r="I67" s="15">
        <v>15266.74</v>
      </c>
      <c r="J67" s="72">
        <f t="shared" si="2"/>
        <v>81959.69</v>
      </c>
      <c r="K67" s="15">
        <v>32730.38</v>
      </c>
      <c r="L67" s="15">
        <v>33059.49</v>
      </c>
      <c r="M67" s="15">
        <v>33829.94</v>
      </c>
      <c r="N67" s="72">
        <f t="shared" si="3"/>
        <v>99619.81</v>
      </c>
      <c r="O67" s="15">
        <v>19473.2</v>
      </c>
      <c r="P67" s="15">
        <v>40958.74</v>
      </c>
      <c r="Q67" s="88"/>
      <c r="R67" s="72">
        <f t="shared" si="4"/>
        <v>60431.94</v>
      </c>
      <c r="S67" s="72">
        <f t="shared" si="5"/>
        <v>296719.84</v>
      </c>
      <c r="T67" s="15">
        <v>13.83</v>
      </c>
      <c r="U67" s="15">
        <v>19.85</v>
      </c>
      <c r="V67" s="15">
        <v>10.58</v>
      </c>
      <c r="W67" s="72">
        <f t="shared" si="6"/>
        <v>44.26</v>
      </c>
      <c r="X67" s="15">
        <v>12.95</v>
      </c>
      <c r="Y67" s="15">
        <v>24.32</v>
      </c>
      <c r="Z67" s="15">
        <v>7.74</v>
      </c>
      <c r="AA67" s="72">
        <f t="shared" si="7"/>
        <v>45.01</v>
      </c>
      <c r="AB67" s="15">
        <v>19.92</v>
      </c>
      <c r="AC67" s="15">
        <v>91.35</v>
      </c>
      <c r="AD67" s="15">
        <v>13.84</v>
      </c>
      <c r="AE67" s="72">
        <f t="shared" si="8"/>
        <v>125.11</v>
      </c>
      <c r="AF67" s="15">
        <v>13.84</v>
      </c>
      <c r="AG67" s="15">
        <v>27.69</v>
      </c>
      <c r="AH67" s="15"/>
      <c r="AI67" s="72">
        <f t="shared" si="9"/>
        <v>41.53</v>
      </c>
      <c r="AJ67" s="72">
        <f t="shared" si="0"/>
        <v>255.91</v>
      </c>
      <c r="AK67" s="73">
        <v>0</v>
      </c>
      <c r="AL67" s="73">
        <v>0</v>
      </c>
      <c r="AM67" s="73">
        <v>0</v>
      </c>
      <c r="AN67" s="25">
        <f t="shared" si="10"/>
        <v>0</v>
      </c>
      <c r="AO67" s="73">
        <v>0</v>
      </c>
      <c r="AP67" s="73">
        <v>0</v>
      </c>
      <c r="AQ67" s="73">
        <v>0</v>
      </c>
      <c r="AR67" s="25">
        <f t="shared" si="11"/>
        <v>0</v>
      </c>
      <c r="AS67" s="73">
        <v>0</v>
      </c>
      <c r="AT67" s="73">
        <v>0</v>
      </c>
      <c r="AU67" s="73">
        <v>0</v>
      </c>
      <c r="AV67" s="25">
        <f t="shared" si="12"/>
        <v>0</v>
      </c>
      <c r="AW67" s="73">
        <v>0</v>
      </c>
      <c r="AX67" s="73">
        <v>0</v>
      </c>
      <c r="AY67" s="74"/>
      <c r="AZ67" s="75">
        <f t="shared" si="13"/>
        <v>0</v>
      </c>
      <c r="BA67" s="25">
        <f t="shared" si="14"/>
        <v>0</v>
      </c>
      <c r="BB67" s="76">
        <f t="shared" si="15"/>
        <v>296975.75</v>
      </c>
      <c r="BC67" s="77"/>
      <c r="BE67" s="17"/>
      <c r="BF67" s="17"/>
    </row>
    <row r="68" spans="1:58" ht="12.75">
      <c r="A68" s="85" t="s">
        <v>127</v>
      </c>
      <c r="B68" s="5" t="s">
        <v>128</v>
      </c>
      <c r="C68" s="71">
        <v>15395.21</v>
      </c>
      <c r="D68" s="15">
        <v>14590.9</v>
      </c>
      <c r="E68" s="15">
        <v>13355.31</v>
      </c>
      <c r="F68" s="72">
        <f t="shared" si="1"/>
        <v>43341.42</v>
      </c>
      <c r="G68" s="15">
        <v>13425.1</v>
      </c>
      <c r="H68" s="15">
        <v>13435.82</v>
      </c>
      <c r="I68" s="15">
        <v>13212.02</v>
      </c>
      <c r="J68" s="72">
        <f t="shared" si="2"/>
        <v>40072.94</v>
      </c>
      <c r="K68" s="15">
        <v>13866.46</v>
      </c>
      <c r="L68" s="15">
        <v>13897.3</v>
      </c>
      <c r="M68" s="15">
        <v>11652.4</v>
      </c>
      <c r="N68" s="72">
        <f t="shared" si="3"/>
        <v>39416.16</v>
      </c>
      <c r="O68" s="15">
        <v>15653.66</v>
      </c>
      <c r="P68" s="15">
        <v>13758.98</v>
      </c>
      <c r="Q68" s="88"/>
      <c r="R68" s="72">
        <f t="shared" si="4"/>
        <v>29412.64</v>
      </c>
      <c r="S68" s="72">
        <f>ROUND(F68+J68+N68+R68,2)</f>
        <v>152243.16</v>
      </c>
      <c r="T68" s="15">
        <v>1145.84</v>
      </c>
      <c r="U68" s="15">
        <v>922.33</v>
      </c>
      <c r="V68" s="15">
        <v>887.39</v>
      </c>
      <c r="W68" s="72">
        <f t="shared" si="6"/>
        <v>2955.56</v>
      </c>
      <c r="X68" s="15">
        <v>1178.12</v>
      </c>
      <c r="Y68" s="15">
        <v>847.34</v>
      </c>
      <c r="Z68" s="15">
        <v>638.63</v>
      </c>
      <c r="AA68" s="72">
        <f t="shared" si="7"/>
        <v>2664.09</v>
      </c>
      <c r="AB68" s="15">
        <v>1353.55</v>
      </c>
      <c r="AC68" s="15">
        <v>1143.09</v>
      </c>
      <c r="AD68" s="15">
        <v>1162.44</v>
      </c>
      <c r="AE68" s="72">
        <f t="shared" si="8"/>
        <v>3659.08</v>
      </c>
      <c r="AF68" s="15">
        <v>1442.73</v>
      </c>
      <c r="AG68" s="15">
        <v>1200.85</v>
      </c>
      <c r="AH68" s="15"/>
      <c r="AI68" s="72">
        <f t="shared" si="9"/>
        <v>2643.58</v>
      </c>
      <c r="AJ68" s="72">
        <f t="shared" si="0"/>
        <v>11922.31</v>
      </c>
      <c r="AK68" s="73">
        <v>0</v>
      </c>
      <c r="AL68" s="73">
        <v>0</v>
      </c>
      <c r="AM68" s="73">
        <v>0</v>
      </c>
      <c r="AN68" s="25">
        <f t="shared" si="10"/>
        <v>0</v>
      </c>
      <c r="AO68" s="73">
        <v>0</v>
      </c>
      <c r="AP68" s="73">
        <v>0</v>
      </c>
      <c r="AQ68" s="73">
        <v>0</v>
      </c>
      <c r="AR68" s="25">
        <f t="shared" si="11"/>
        <v>0</v>
      </c>
      <c r="AS68" s="73">
        <v>0</v>
      </c>
      <c r="AT68" s="73">
        <v>0</v>
      </c>
      <c r="AU68" s="73">
        <v>0</v>
      </c>
      <c r="AV68" s="25">
        <f t="shared" si="12"/>
        <v>0</v>
      </c>
      <c r="AW68" s="73">
        <v>0</v>
      </c>
      <c r="AX68" s="73">
        <v>0</v>
      </c>
      <c r="AY68" s="74"/>
      <c r="AZ68" s="75">
        <f t="shared" si="13"/>
        <v>0</v>
      </c>
      <c r="BA68" s="25">
        <f t="shared" si="14"/>
        <v>0</v>
      </c>
      <c r="BB68" s="76">
        <f t="shared" si="15"/>
        <v>164165.47</v>
      </c>
      <c r="BC68" s="77"/>
      <c r="BE68" s="17"/>
      <c r="BF68" s="17"/>
    </row>
    <row r="69" spans="1:58" s="90" customFormat="1" ht="12.75">
      <c r="A69" s="85" t="s">
        <v>129</v>
      </c>
      <c r="B69" s="5" t="s">
        <v>130</v>
      </c>
      <c r="C69" s="71">
        <v>18900.94</v>
      </c>
      <c r="D69" s="15">
        <v>19575.08</v>
      </c>
      <c r="E69" s="15">
        <v>26025.88</v>
      </c>
      <c r="F69" s="72">
        <f t="shared" si="1"/>
        <v>64501.9</v>
      </c>
      <c r="G69" s="15">
        <v>21888.84</v>
      </c>
      <c r="H69" s="15">
        <v>23994.5</v>
      </c>
      <c r="I69" s="15">
        <v>22371.76</v>
      </c>
      <c r="J69" s="72">
        <f t="shared" si="2"/>
        <v>68255.1</v>
      </c>
      <c r="K69" s="15">
        <v>23377.79</v>
      </c>
      <c r="L69" s="15">
        <v>19658.5</v>
      </c>
      <c r="M69" s="15">
        <v>24017.86</v>
      </c>
      <c r="N69" s="72">
        <f t="shared" si="3"/>
        <v>67054.15</v>
      </c>
      <c r="O69" s="15">
        <v>25035.87</v>
      </c>
      <c r="P69" s="15">
        <v>21148.32</v>
      </c>
      <c r="Q69" s="88"/>
      <c r="R69" s="72">
        <f t="shared" si="4"/>
        <v>46184.19</v>
      </c>
      <c r="S69" s="72">
        <f aca="true" t="shared" si="16" ref="S69:S83">ROUND(F69+J69+N69+R69,2)</f>
        <v>245995.34</v>
      </c>
      <c r="T69" s="15">
        <v>245.73</v>
      </c>
      <c r="U69" s="15">
        <v>118.84</v>
      </c>
      <c r="V69" s="15">
        <v>184.9</v>
      </c>
      <c r="W69" s="72">
        <f t="shared" si="6"/>
        <v>549.47</v>
      </c>
      <c r="X69" s="15">
        <v>251.32</v>
      </c>
      <c r="Y69" s="15">
        <v>254.39</v>
      </c>
      <c r="Z69" s="15">
        <v>153.42</v>
      </c>
      <c r="AA69" s="72">
        <f t="shared" si="7"/>
        <v>659.13</v>
      </c>
      <c r="AB69" s="15">
        <v>467.98</v>
      </c>
      <c r="AC69" s="15">
        <v>117.65</v>
      </c>
      <c r="AD69" s="15">
        <v>234.38</v>
      </c>
      <c r="AE69" s="72">
        <f t="shared" si="8"/>
        <v>820.01</v>
      </c>
      <c r="AF69" s="15">
        <v>216.15</v>
      </c>
      <c r="AG69" s="15">
        <v>255.96</v>
      </c>
      <c r="AH69" s="15"/>
      <c r="AI69" s="72">
        <f t="shared" si="9"/>
        <v>472.11</v>
      </c>
      <c r="AJ69" s="72">
        <f t="shared" si="0"/>
        <v>2500.72</v>
      </c>
      <c r="AK69" s="73">
        <v>0</v>
      </c>
      <c r="AL69" s="73">
        <v>0</v>
      </c>
      <c r="AM69" s="73">
        <v>0</v>
      </c>
      <c r="AN69" s="25">
        <f t="shared" si="10"/>
        <v>0</v>
      </c>
      <c r="AO69" s="73">
        <v>0</v>
      </c>
      <c r="AP69" s="73">
        <v>0</v>
      </c>
      <c r="AQ69" s="73">
        <v>0</v>
      </c>
      <c r="AR69" s="25">
        <f t="shared" si="11"/>
        <v>0</v>
      </c>
      <c r="AS69" s="73">
        <v>0</v>
      </c>
      <c r="AT69" s="73">
        <v>0</v>
      </c>
      <c r="AU69" s="73">
        <v>326.78</v>
      </c>
      <c r="AV69" s="25">
        <f t="shared" si="12"/>
        <v>326.78</v>
      </c>
      <c r="AW69" s="73">
        <v>0</v>
      </c>
      <c r="AX69" s="73">
        <v>0</v>
      </c>
      <c r="AY69" s="74"/>
      <c r="AZ69" s="75">
        <f t="shared" si="13"/>
        <v>0</v>
      </c>
      <c r="BA69" s="25">
        <f t="shared" si="14"/>
        <v>326.78</v>
      </c>
      <c r="BB69" s="76">
        <f t="shared" si="15"/>
        <v>248822.84</v>
      </c>
      <c r="BC69" s="89"/>
      <c r="BE69" s="91"/>
      <c r="BF69" s="91"/>
    </row>
    <row r="70" spans="1:58" s="90" customFormat="1" ht="12.75">
      <c r="A70" s="85" t="s">
        <v>131</v>
      </c>
      <c r="B70" s="6" t="s">
        <v>132</v>
      </c>
      <c r="C70" s="71">
        <v>23483.95</v>
      </c>
      <c r="D70" s="15">
        <v>21403.85</v>
      </c>
      <c r="E70" s="15">
        <v>29146.26</v>
      </c>
      <c r="F70" s="72">
        <f t="shared" si="1"/>
        <v>74034.06</v>
      </c>
      <c r="G70" s="15">
        <v>24799.28</v>
      </c>
      <c r="H70" s="15">
        <v>23224.23</v>
      </c>
      <c r="I70" s="15">
        <v>20080.52</v>
      </c>
      <c r="J70" s="72">
        <f t="shared" si="2"/>
        <v>68104.03</v>
      </c>
      <c r="K70" s="15">
        <v>23371.43</v>
      </c>
      <c r="L70" s="15">
        <v>22039.75</v>
      </c>
      <c r="M70" s="15">
        <v>23826.99</v>
      </c>
      <c r="N70" s="72">
        <f t="shared" si="3"/>
        <v>69238.17</v>
      </c>
      <c r="O70" s="15">
        <v>25640.61</v>
      </c>
      <c r="P70" s="15">
        <v>23244.02</v>
      </c>
      <c r="Q70" s="88"/>
      <c r="R70" s="72">
        <f t="shared" si="4"/>
        <v>48884.63</v>
      </c>
      <c r="S70" s="72">
        <f t="shared" si="16"/>
        <v>260260.89</v>
      </c>
      <c r="T70" s="15">
        <v>637.83</v>
      </c>
      <c r="U70" s="15">
        <v>411.25</v>
      </c>
      <c r="V70" s="15">
        <v>587.79</v>
      </c>
      <c r="W70" s="72">
        <f t="shared" si="6"/>
        <v>1636.87</v>
      </c>
      <c r="X70" s="15">
        <v>1023.19</v>
      </c>
      <c r="Y70" s="15">
        <v>958.9499999999999</v>
      </c>
      <c r="Z70" s="15">
        <v>356.93</v>
      </c>
      <c r="AA70" s="72">
        <f t="shared" si="7"/>
        <v>2339.07</v>
      </c>
      <c r="AB70" s="15">
        <v>996.73</v>
      </c>
      <c r="AC70" s="15">
        <v>595.8399999999999</v>
      </c>
      <c r="AD70" s="15">
        <v>693.14</v>
      </c>
      <c r="AE70" s="72">
        <f t="shared" si="8"/>
        <v>2285.71</v>
      </c>
      <c r="AF70" s="15">
        <v>648.03</v>
      </c>
      <c r="AG70" s="15">
        <v>651.22</v>
      </c>
      <c r="AH70" s="15"/>
      <c r="AI70" s="72">
        <f t="shared" si="9"/>
        <v>1299.25</v>
      </c>
      <c r="AJ70" s="72">
        <f aca="true" t="shared" si="17" ref="AJ70:AJ85">ROUND(W70+AA70+AE70+AI70,2)</f>
        <v>7560.9</v>
      </c>
      <c r="AK70" s="73">
        <v>0</v>
      </c>
      <c r="AL70" s="73">
        <v>0</v>
      </c>
      <c r="AM70" s="73">
        <v>0</v>
      </c>
      <c r="AN70" s="25">
        <f t="shared" si="10"/>
        <v>0</v>
      </c>
      <c r="AO70" s="73">
        <v>0</v>
      </c>
      <c r="AP70" s="73">
        <v>0</v>
      </c>
      <c r="AQ70" s="73">
        <v>0</v>
      </c>
      <c r="AR70" s="25">
        <f t="shared" si="11"/>
        <v>0</v>
      </c>
      <c r="AS70" s="73">
        <v>0</v>
      </c>
      <c r="AT70" s="73">
        <v>0</v>
      </c>
      <c r="AU70" s="73">
        <v>0</v>
      </c>
      <c r="AV70" s="25">
        <f t="shared" si="12"/>
        <v>0</v>
      </c>
      <c r="AW70" s="73">
        <v>0</v>
      </c>
      <c r="AX70" s="73">
        <v>0</v>
      </c>
      <c r="AY70" s="74"/>
      <c r="AZ70" s="75">
        <f t="shared" si="13"/>
        <v>0</v>
      </c>
      <c r="BA70" s="25">
        <f t="shared" si="14"/>
        <v>0</v>
      </c>
      <c r="BB70" s="76">
        <f t="shared" si="15"/>
        <v>267821.79</v>
      </c>
      <c r="BC70" s="89"/>
      <c r="BE70" s="91"/>
      <c r="BF70" s="91"/>
    </row>
    <row r="71" spans="1:58" ht="12.75">
      <c r="A71" s="85" t="s">
        <v>133</v>
      </c>
      <c r="B71" s="6" t="s">
        <v>134</v>
      </c>
      <c r="C71" s="71">
        <v>40927.7</v>
      </c>
      <c r="D71" s="15">
        <v>34480.85</v>
      </c>
      <c r="E71" s="15">
        <v>35106.04</v>
      </c>
      <c r="F71" s="72">
        <f aca="true" t="shared" si="18" ref="F71:F85">ROUND(C71+D71+E71,2)</f>
        <v>110514.59</v>
      </c>
      <c r="G71" s="15">
        <v>34677.65</v>
      </c>
      <c r="H71" s="15">
        <v>35494.06</v>
      </c>
      <c r="I71" s="15">
        <v>37661.35</v>
      </c>
      <c r="J71" s="72">
        <f aca="true" t="shared" si="19" ref="J71:J81">ROUND(G71+H71+I71,2)</f>
        <v>107833.06</v>
      </c>
      <c r="K71" s="15">
        <v>37775.4</v>
      </c>
      <c r="L71" s="15">
        <v>39270.01</v>
      </c>
      <c r="M71" s="15">
        <v>34155.03</v>
      </c>
      <c r="N71" s="72">
        <f aca="true" t="shared" si="20" ref="N71:N85">ROUND(K71+L71+M71,2)</f>
        <v>111200.44</v>
      </c>
      <c r="O71" s="15">
        <v>42362.51</v>
      </c>
      <c r="P71" s="15">
        <v>43056.99</v>
      </c>
      <c r="Q71" s="88"/>
      <c r="R71" s="72">
        <f aca="true" t="shared" si="21" ref="R71:R83">ROUND(O71+P71+Q71,2)</f>
        <v>85419.5</v>
      </c>
      <c r="S71" s="72">
        <f t="shared" si="16"/>
        <v>414967.59</v>
      </c>
      <c r="T71" s="15">
        <v>320.97</v>
      </c>
      <c r="U71" s="15">
        <v>143.28</v>
      </c>
      <c r="V71" s="15">
        <v>146.23</v>
      </c>
      <c r="W71" s="72">
        <f aca="true" t="shared" si="22" ref="W71:W81">ROUND(T71+U71+V71,2)</f>
        <v>610.48</v>
      </c>
      <c r="X71" s="15">
        <v>233.19</v>
      </c>
      <c r="Y71" s="15">
        <v>142.22</v>
      </c>
      <c r="Z71" s="15">
        <v>142.14</v>
      </c>
      <c r="AA71" s="72">
        <f aca="true" t="shared" si="23" ref="AA71:AA81">ROUND(X71+Y71+Z71,2)</f>
        <v>517.55</v>
      </c>
      <c r="AB71" s="15">
        <v>410.38</v>
      </c>
      <c r="AC71" s="15">
        <v>168.16</v>
      </c>
      <c r="AD71" s="15">
        <v>384.31</v>
      </c>
      <c r="AE71" s="72">
        <f aca="true" t="shared" si="24" ref="AE71:AE83">ROUND(AB71+AC71+AD71,2)</f>
        <v>962.85</v>
      </c>
      <c r="AF71" s="15">
        <v>210.55</v>
      </c>
      <c r="AG71" s="15">
        <v>171.2</v>
      </c>
      <c r="AH71" s="15"/>
      <c r="AI71" s="72">
        <f aca="true" t="shared" si="25" ref="AI71:AI83">ROUND(AF71+AG71+AH71,2)</f>
        <v>381.75</v>
      </c>
      <c r="AJ71" s="72">
        <f t="shared" si="17"/>
        <v>2472.63</v>
      </c>
      <c r="AK71" s="73">
        <v>0</v>
      </c>
      <c r="AL71" s="73">
        <v>0</v>
      </c>
      <c r="AM71" s="73">
        <v>0</v>
      </c>
      <c r="AN71" s="25">
        <f aca="true" t="shared" si="26" ref="AN71:AN85">ROUND(AK71+AL71+AM71,2)</f>
        <v>0</v>
      </c>
      <c r="AO71" s="73">
        <v>0</v>
      </c>
      <c r="AP71" s="73">
        <v>0</v>
      </c>
      <c r="AQ71" s="73">
        <v>0</v>
      </c>
      <c r="AR71" s="25">
        <f aca="true" t="shared" si="27" ref="AR71:AR85">ROUND(AO71+AP71+AQ71,2)</f>
        <v>0</v>
      </c>
      <c r="AS71" s="73">
        <v>0</v>
      </c>
      <c r="AT71" s="73">
        <v>0</v>
      </c>
      <c r="AU71" s="73">
        <v>0</v>
      </c>
      <c r="AV71" s="25">
        <f aca="true" t="shared" si="28" ref="AV71:AV85">ROUND(AS71+AT71+AU71,2)</f>
        <v>0</v>
      </c>
      <c r="AW71" s="73">
        <v>0</v>
      </c>
      <c r="AX71" s="73">
        <v>326.78</v>
      </c>
      <c r="AY71" s="74"/>
      <c r="AZ71" s="75">
        <f aca="true" t="shared" si="29" ref="AZ71:AZ85">ROUND(AW71+AX71+AY71,2)</f>
        <v>326.78</v>
      </c>
      <c r="BA71" s="25">
        <f aca="true" t="shared" si="30" ref="BA71:BA85">ROUND(AN71+AR71+AV71+AZ71,2)</f>
        <v>326.78</v>
      </c>
      <c r="BB71" s="76">
        <f aca="true" t="shared" si="31" ref="BB71:BB85">ROUND(S71+AJ71+BA71,2)</f>
        <v>417767</v>
      </c>
      <c r="BC71" s="77"/>
      <c r="BE71" s="17"/>
      <c r="BF71" s="17"/>
    </row>
    <row r="72" spans="1:58" s="90" customFormat="1" ht="24">
      <c r="A72" s="85" t="s">
        <v>135</v>
      </c>
      <c r="B72" s="6" t="s">
        <v>136</v>
      </c>
      <c r="C72" s="71">
        <v>55227.15</v>
      </c>
      <c r="D72" s="15">
        <v>48512.63</v>
      </c>
      <c r="E72" s="15">
        <v>50439.03</v>
      </c>
      <c r="F72" s="72">
        <f t="shared" si="18"/>
        <v>154178.81</v>
      </c>
      <c r="G72" s="15">
        <v>47781.09</v>
      </c>
      <c r="H72" s="15">
        <v>44113.7</v>
      </c>
      <c r="I72" s="15">
        <v>45327.09</v>
      </c>
      <c r="J72" s="72">
        <f t="shared" si="19"/>
        <v>137221.88</v>
      </c>
      <c r="K72" s="15">
        <v>46585.96</v>
      </c>
      <c r="L72" s="15">
        <v>43646.56</v>
      </c>
      <c r="M72" s="15">
        <v>44608.05</v>
      </c>
      <c r="N72" s="72">
        <f t="shared" si="20"/>
        <v>134840.57</v>
      </c>
      <c r="O72" s="15">
        <v>57485.9</v>
      </c>
      <c r="P72" s="15">
        <v>58127.8</v>
      </c>
      <c r="Q72" s="88"/>
      <c r="R72" s="72">
        <f t="shared" si="21"/>
        <v>115613.7</v>
      </c>
      <c r="S72" s="72">
        <f t="shared" si="16"/>
        <v>541854.96</v>
      </c>
      <c r="T72" s="15">
        <v>441.18</v>
      </c>
      <c r="U72" s="15">
        <v>503.43</v>
      </c>
      <c r="V72" s="15">
        <v>372.5</v>
      </c>
      <c r="W72" s="72">
        <f t="shared" si="22"/>
        <v>1317.11</v>
      </c>
      <c r="X72" s="15">
        <v>514.19</v>
      </c>
      <c r="Y72" s="15">
        <v>435.39000000000004</v>
      </c>
      <c r="Z72" s="15">
        <v>292.2</v>
      </c>
      <c r="AA72" s="72">
        <f t="shared" si="23"/>
        <v>1241.78</v>
      </c>
      <c r="AB72" s="15">
        <v>695.42</v>
      </c>
      <c r="AC72" s="15">
        <v>580</v>
      </c>
      <c r="AD72" s="15">
        <v>861.4499999999999</v>
      </c>
      <c r="AE72" s="72">
        <f t="shared" si="24"/>
        <v>2136.87</v>
      </c>
      <c r="AF72" s="15">
        <v>905.79</v>
      </c>
      <c r="AG72" s="15">
        <v>600.39</v>
      </c>
      <c r="AH72" s="15"/>
      <c r="AI72" s="72">
        <f t="shared" si="25"/>
        <v>1506.18</v>
      </c>
      <c r="AJ72" s="72">
        <f t="shared" si="17"/>
        <v>6201.94</v>
      </c>
      <c r="AK72" s="73">
        <v>0</v>
      </c>
      <c r="AL72" s="73">
        <v>0</v>
      </c>
      <c r="AM72" s="73">
        <v>0</v>
      </c>
      <c r="AN72" s="25">
        <f t="shared" si="26"/>
        <v>0</v>
      </c>
      <c r="AO72" s="73">
        <v>0</v>
      </c>
      <c r="AP72" s="73">
        <v>0</v>
      </c>
      <c r="AQ72" s="73">
        <v>0</v>
      </c>
      <c r="AR72" s="25">
        <f t="shared" si="27"/>
        <v>0</v>
      </c>
      <c r="AS72" s="73">
        <v>0</v>
      </c>
      <c r="AT72" s="73">
        <v>0</v>
      </c>
      <c r="AU72" s="73">
        <v>0</v>
      </c>
      <c r="AV72" s="25">
        <f t="shared" si="28"/>
        <v>0</v>
      </c>
      <c r="AW72" s="73">
        <v>0</v>
      </c>
      <c r="AX72" s="73">
        <v>0</v>
      </c>
      <c r="AY72" s="74"/>
      <c r="AZ72" s="75">
        <f t="shared" si="29"/>
        <v>0</v>
      </c>
      <c r="BA72" s="25">
        <f t="shared" si="30"/>
        <v>0</v>
      </c>
      <c r="BB72" s="76">
        <f t="shared" si="31"/>
        <v>548056.9</v>
      </c>
      <c r="BC72" s="89"/>
      <c r="BE72" s="91"/>
      <c r="BF72" s="91"/>
    </row>
    <row r="73" spans="1:58" s="90" customFormat="1" ht="12.75">
      <c r="A73" s="85" t="s">
        <v>137</v>
      </c>
      <c r="B73" s="7" t="s">
        <v>138</v>
      </c>
      <c r="C73" s="71">
        <v>5756.6</v>
      </c>
      <c r="D73" s="15">
        <v>7078.27</v>
      </c>
      <c r="E73" s="15">
        <v>4264.99</v>
      </c>
      <c r="F73" s="72">
        <f t="shared" si="18"/>
        <v>17099.86</v>
      </c>
      <c r="G73" s="15">
        <v>4347.37</v>
      </c>
      <c r="H73" s="15">
        <v>4911.41</v>
      </c>
      <c r="I73" s="15">
        <v>4054.85</v>
      </c>
      <c r="J73" s="72">
        <f t="shared" si="19"/>
        <v>13313.63</v>
      </c>
      <c r="K73" s="15">
        <v>4285.64</v>
      </c>
      <c r="L73" s="15">
        <v>4431.38</v>
      </c>
      <c r="M73" s="15">
        <v>2567.35</v>
      </c>
      <c r="N73" s="72">
        <f t="shared" si="20"/>
        <v>11284.37</v>
      </c>
      <c r="O73" s="15">
        <v>5343.47</v>
      </c>
      <c r="P73" s="15">
        <v>5201.15</v>
      </c>
      <c r="Q73" s="88"/>
      <c r="R73" s="72">
        <f t="shared" si="21"/>
        <v>10544.62</v>
      </c>
      <c r="S73" s="72">
        <f t="shared" si="16"/>
        <v>52242.48</v>
      </c>
      <c r="T73" s="15">
        <v>278.38</v>
      </c>
      <c r="U73" s="15">
        <v>195.49</v>
      </c>
      <c r="V73" s="15">
        <v>242.19</v>
      </c>
      <c r="W73" s="72">
        <f t="shared" si="22"/>
        <v>716.06</v>
      </c>
      <c r="X73" s="15">
        <v>350.95</v>
      </c>
      <c r="Y73" s="15">
        <v>263.02</v>
      </c>
      <c r="Z73" s="15">
        <v>138.8</v>
      </c>
      <c r="AA73" s="72">
        <f t="shared" si="23"/>
        <v>752.77</v>
      </c>
      <c r="AB73" s="15">
        <v>383.53</v>
      </c>
      <c r="AC73" s="15">
        <v>221.69</v>
      </c>
      <c r="AD73" s="15">
        <v>128.83</v>
      </c>
      <c r="AE73" s="72">
        <f t="shared" si="24"/>
        <v>734.05</v>
      </c>
      <c r="AF73" s="15">
        <v>353.65</v>
      </c>
      <c r="AG73" s="15">
        <v>445.16</v>
      </c>
      <c r="AH73" s="15"/>
      <c r="AI73" s="72">
        <f t="shared" si="25"/>
        <v>798.81</v>
      </c>
      <c r="AJ73" s="72">
        <f t="shared" si="17"/>
        <v>3001.69</v>
      </c>
      <c r="AK73" s="73">
        <v>0</v>
      </c>
      <c r="AL73" s="73">
        <v>0</v>
      </c>
      <c r="AM73" s="73">
        <v>0</v>
      </c>
      <c r="AN73" s="25">
        <f t="shared" si="26"/>
        <v>0</v>
      </c>
      <c r="AO73" s="73">
        <v>0</v>
      </c>
      <c r="AP73" s="73">
        <v>0</v>
      </c>
      <c r="AQ73" s="73">
        <v>0</v>
      </c>
      <c r="AR73" s="25">
        <f t="shared" si="27"/>
        <v>0</v>
      </c>
      <c r="AS73" s="73">
        <v>0</v>
      </c>
      <c r="AT73" s="73">
        <v>0</v>
      </c>
      <c r="AU73" s="73">
        <v>0</v>
      </c>
      <c r="AV73" s="25">
        <f t="shared" si="28"/>
        <v>0</v>
      </c>
      <c r="AW73" s="73">
        <v>0</v>
      </c>
      <c r="AX73" s="73">
        <v>0</v>
      </c>
      <c r="AY73" s="74"/>
      <c r="AZ73" s="75">
        <f t="shared" si="29"/>
        <v>0</v>
      </c>
      <c r="BA73" s="25">
        <f t="shared" si="30"/>
        <v>0</v>
      </c>
      <c r="BB73" s="76">
        <f t="shared" si="31"/>
        <v>55244.17</v>
      </c>
      <c r="BC73" s="89"/>
      <c r="BE73" s="91"/>
      <c r="BF73" s="91"/>
    </row>
    <row r="74" spans="1:58" s="90" customFormat="1" ht="12.75">
      <c r="A74" s="85" t="s">
        <v>139</v>
      </c>
      <c r="B74" s="7" t="s">
        <v>140</v>
      </c>
      <c r="C74" s="71">
        <v>22137.04</v>
      </c>
      <c r="D74" s="15">
        <v>18328.19</v>
      </c>
      <c r="E74" s="15">
        <v>27975.27</v>
      </c>
      <c r="F74" s="72">
        <f t="shared" si="18"/>
        <v>68440.5</v>
      </c>
      <c r="G74" s="15">
        <v>22633.33</v>
      </c>
      <c r="H74" s="15">
        <v>24695.71</v>
      </c>
      <c r="I74" s="15">
        <v>21849.91</v>
      </c>
      <c r="J74" s="72">
        <f t="shared" si="19"/>
        <v>69178.95</v>
      </c>
      <c r="K74" s="15">
        <v>25977.11</v>
      </c>
      <c r="L74" s="15">
        <v>19354.14</v>
      </c>
      <c r="M74" s="15">
        <v>26701.18</v>
      </c>
      <c r="N74" s="72">
        <f t="shared" si="20"/>
        <v>72032.43</v>
      </c>
      <c r="O74" s="15">
        <v>32900.57</v>
      </c>
      <c r="P74" s="15">
        <v>31436.64</v>
      </c>
      <c r="Q74" s="88"/>
      <c r="R74" s="72">
        <f t="shared" si="21"/>
        <v>64337.21</v>
      </c>
      <c r="S74" s="72">
        <f t="shared" si="16"/>
        <v>273989.09</v>
      </c>
      <c r="T74" s="15">
        <v>1232.82</v>
      </c>
      <c r="U74" s="15">
        <v>975.61</v>
      </c>
      <c r="V74" s="15">
        <v>1354.85</v>
      </c>
      <c r="W74" s="72">
        <f t="shared" si="22"/>
        <v>3563.28</v>
      </c>
      <c r="X74" s="15">
        <v>1658.1</v>
      </c>
      <c r="Y74" s="15">
        <v>1604.93</v>
      </c>
      <c r="Z74" s="15">
        <v>576.74</v>
      </c>
      <c r="AA74" s="72">
        <f t="shared" si="23"/>
        <v>3839.77</v>
      </c>
      <c r="AB74" s="15">
        <v>1940.91</v>
      </c>
      <c r="AC74" s="15">
        <v>674.06</v>
      </c>
      <c r="AD74" s="15">
        <v>1403.5900000000001</v>
      </c>
      <c r="AE74" s="72">
        <f t="shared" si="24"/>
        <v>4018.56</v>
      </c>
      <c r="AF74" s="15">
        <v>1528.8300000000002</v>
      </c>
      <c r="AG74" s="15">
        <v>1745.35</v>
      </c>
      <c r="AH74" s="15"/>
      <c r="AI74" s="72">
        <f t="shared" si="25"/>
        <v>3274.18</v>
      </c>
      <c r="AJ74" s="72">
        <f t="shared" si="17"/>
        <v>14695.79</v>
      </c>
      <c r="AK74" s="73">
        <v>0</v>
      </c>
      <c r="AL74" s="73">
        <v>0</v>
      </c>
      <c r="AM74" s="73">
        <v>0</v>
      </c>
      <c r="AN74" s="25">
        <f t="shared" si="26"/>
        <v>0</v>
      </c>
      <c r="AO74" s="73">
        <v>0</v>
      </c>
      <c r="AP74" s="73">
        <v>0</v>
      </c>
      <c r="AQ74" s="73">
        <v>0</v>
      </c>
      <c r="AR74" s="25">
        <f t="shared" si="27"/>
        <v>0</v>
      </c>
      <c r="AS74" s="73">
        <v>0</v>
      </c>
      <c r="AT74" s="73">
        <v>0</v>
      </c>
      <c r="AU74" s="73">
        <v>0</v>
      </c>
      <c r="AV74" s="25">
        <f t="shared" si="28"/>
        <v>0</v>
      </c>
      <c r="AW74" s="73">
        <v>0</v>
      </c>
      <c r="AX74" s="73">
        <v>0</v>
      </c>
      <c r="AY74" s="74"/>
      <c r="AZ74" s="75">
        <f t="shared" si="29"/>
        <v>0</v>
      </c>
      <c r="BA74" s="25">
        <f t="shared" si="30"/>
        <v>0</v>
      </c>
      <c r="BB74" s="76">
        <f t="shared" si="31"/>
        <v>288684.88</v>
      </c>
      <c r="BC74" s="89"/>
      <c r="BE74" s="91"/>
      <c r="BF74" s="91"/>
    </row>
    <row r="75" spans="1:58" s="90" customFormat="1" ht="12.75">
      <c r="A75" s="85" t="s">
        <v>141</v>
      </c>
      <c r="B75" s="7" t="s">
        <v>142</v>
      </c>
      <c r="C75" s="71">
        <v>20863.65</v>
      </c>
      <c r="D75" s="15">
        <v>18663.07</v>
      </c>
      <c r="E75" s="15">
        <v>25639.96</v>
      </c>
      <c r="F75" s="72">
        <f t="shared" si="18"/>
        <v>65166.68</v>
      </c>
      <c r="G75" s="15">
        <v>17026.17</v>
      </c>
      <c r="H75" s="15">
        <v>18612.41</v>
      </c>
      <c r="I75" s="15">
        <v>18761.1</v>
      </c>
      <c r="J75" s="72">
        <f t="shared" si="19"/>
        <v>54399.68</v>
      </c>
      <c r="K75" s="15">
        <v>17736.02</v>
      </c>
      <c r="L75" s="15">
        <v>19014.74</v>
      </c>
      <c r="M75" s="15">
        <v>23016.18</v>
      </c>
      <c r="N75" s="72">
        <f t="shared" si="20"/>
        <v>59766.94</v>
      </c>
      <c r="O75" s="15">
        <v>30926.49</v>
      </c>
      <c r="P75" s="15">
        <v>27174.08</v>
      </c>
      <c r="Q75" s="88"/>
      <c r="R75" s="72">
        <f t="shared" si="21"/>
        <v>58100.57</v>
      </c>
      <c r="S75" s="72">
        <f t="shared" si="16"/>
        <v>237433.87</v>
      </c>
      <c r="T75" s="15">
        <v>939.28</v>
      </c>
      <c r="U75" s="15">
        <v>1136.65</v>
      </c>
      <c r="V75" s="15">
        <v>701.65</v>
      </c>
      <c r="W75" s="72">
        <f t="shared" si="22"/>
        <v>2777.58</v>
      </c>
      <c r="X75" s="15">
        <v>1214.3</v>
      </c>
      <c r="Y75" s="15">
        <v>867.59</v>
      </c>
      <c r="Z75" s="15">
        <v>715.04</v>
      </c>
      <c r="AA75" s="72">
        <f t="shared" si="23"/>
        <v>2796.93</v>
      </c>
      <c r="AB75" s="15">
        <v>1534.56</v>
      </c>
      <c r="AC75" s="15">
        <v>1074.69</v>
      </c>
      <c r="AD75" s="15">
        <v>1226.23</v>
      </c>
      <c r="AE75" s="72">
        <f t="shared" si="24"/>
        <v>3835.48</v>
      </c>
      <c r="AF75" s="15">
        <v>960.66</v>
      </c>
      <c r="AG75" s="15">
        <v>1295.98</v>
      </c>
      <c r="AH75" s="15"/>
      <c r="AI75" s="72">
        <f t="shared" si="25"/>
        <v>2256.64</v>
      </c>
      <c r="AJ75" s="72">
        <f t="shared" si="17"/>
        <v>11666.63</v>
      </c>
      <c r="AK75" s="73">
        <v>0</v>
      </c>
      <c r="AL75" s="73">
        <v>0</v>
      </c>
      <c r="AM75" s="73">
        <v>0</v>
      </c>
      <c r="AN75" s="25">
        <f t="shared" si="26"/>
        <v>0</v>
      </c>
      <c r="AO75" s="73">
        <v>0</v>
      </c>
      <c r="AP75" s="73">
        <v>0</v>
      </c>
      <c r="AQ75" s="73">
        <v>0</v>
      </c>
      <c r="AR75" s="25">
        <f t="shared" si="27"/>
        <v>0</v>
      </c>
      <c r="AS75" s="73">
        <v>0</v>
      </c>
      <c r="AT75" s="73">
        <v>0</v>
      </c>
      <c r="AU75" s="73">
        <v>0</v>
      </c>
      <c r="AV75" s="25">
        <f t="shared" si="28"/>
        <v>0</v>
      </c>
      <c r="AW75" s="73">
        <v>0</v>
      </c>
      <c r="AX75" s="73">
        <v>0</v>
      </c>
      <c r="AY75" s="74"/>
      <c r="AZ75" s="75">
        <f t="shared" si="29"/>
        <v>0</v>
      </c>
      <c r="BA75" s="25">
        <f t="shared" si="30"/>
        <v>0</v>
      </c>
      <c r="BB75" s="76">
        <f t="shared" si="31"/>
        <v>249100.5</v>
      </c>
      <c r="BC75" s="89"/>
      <c r="BE75" s="91"/>
      <c r="BF75" s="91"/>
    </row>
    <row r="76" spans="1:58" s="90" customFormat="1" ht="12.75">
      <c r="A76" s="85" t="s">
        <v>143</v>
      </c>
      <c r="B76" s="7" t="s">
        <v>144</v>
      </c>
      <c r="C76" s="71">
        <v>36248.12</v>
      </c>
      <c r="D76" s="15">
        <v>32097.51</v>
      </c>
      <c r="E76" s="15">
        <v>39476.69</v>
      </c>
      <c r="F76" s="72">
        <f t="shared" si="18"/>
        <v>107822.32</v>
      </c>
      <c r="G76" s="15">
        <v>29756.21</v>
      </c>
      <c r="H76" s="15">
        <v>31841.38</v>
      </c>
      <c r="I76" s="15">
        <v>32943.08</v>
      </c>
      <c r="J76" s="72">
        <f t="shared" si="19"/>
        <v>94540.67</v>
      </c>
      <c r="K76" s="15">
        <v>33779.54</v>
      </c>
      <c r="L76" s="15">
        <v>34423.33</v>
      </c>
      <c r="M76" s="15">
        <v>34386.88</v>
      </c>
      <c r="N76" s="72">
        <f t="shared" si="20"/>
        <v>102589.75</v>
      </c>
      <c r="O76" s="15">
        <v>36134.02</v>
      </c>
      <c r="P76" s="15">
        <v>33593.28</v>
      </c>
      <c r="Q76" s="88"/>
      <c r="R76" s="72">
        <f t="shared" si="21"/>
        <v>69727.3</v>
      </c>
      <c r="S76" s="72">
        <f t="shared" si="16"/>
        <v>374680.04</v>
      </c>
      <c r="T76" s="15">
        <v>2093.9300000000003</v>
      </c>
      <c r="U76" s="15">
        <v>1764.31</v>
      </c>
      <c r="V76" s="15">
        <v>1945.6</v>
      </c>
      <c r="W76" s="72">
        <f t="shared" si="22"/>
        <v>5803.84</v>
      </c>
      <c r="X76" s="15">
        <v>2211.09</v>
      </c>
      <c r="Y76" s="15">
        <v>2448.26</v>
      </c>
      <c r="Z76" s="15">
        <v>1274.54</v>
      </c>
      <c r="AA76" s="72">
        <f t="shared" si="23"/>
        <v>5933.89</v>
      </c>
      <c r="AB76" s="15">
        <v>3320.26</v>
      </c>
      <c r="AC76" s="15">
        <v>2147.93</v>
      </c>
      <c r="AD76" s="15">
        <v>2040.67</v>
      </c>
      <c r="AE76" s="72">
        <f t="shared" si="24"/>
        <v>7508.86</v>
      </c>
      <c r="AF76" s="15">
        <v>1861.18</v>
      </c>
      <c r="AG76" s="15">
        <v>2105.29</v>
      </c>
      <c r="AH76" s="15"/>
      <c r="AI76" s="72">
        <f t="shared" si="25"/>
        <v>3966.47</v>
      </c>
      <c r="AJ76" s="72">
        <f t="shared" si="17"/>
        <v>23213.06</v>
      </c>
      <c r="AK76" s="73">
        <v>0</v>
      </c>
      <c r="AL76" s="73">
        <v>0</v>
      </c>
      <c r="AM76" s="73">
        <v>0</v>
      </c>
      <c r="AN76" s="25">
        <f t="shared" si="26"/>
        <v>0</v>
      </c>
      <c r="AO76" s="73">
        <v>0</v>
      </c>
      <c r="AP76" s="73">
        <v>0</v>
      </c>
      <c r="AQ76" s="73">
        <v>0</v>
      </c>
      <c r="AR76" s="25">
        <f t="shared" si="27"/>
        <v>0</v>
      </c>
      <c r="AS76" s="73">
        <v>0</v>
      </c>
      <c r="AT76" s="73">
        <v>0</v>
      </c>
      <c r="AU76" s="73">
        <v>0</v>
      </c>
      <c r="AV76" s="25">
        <f t="shared" si="28"/>
        <v>0</v>
      </c>
      <c r="AW76" s="73">
        <v>0</v>
      </c>
      <c r="AX76" s="73">
        <v>0</v>
      </c>
      <c r="AY76" s="74"/>
      <c r="AZ76" s="75">
        <f t="shared" si="29"/>
        <v>0</v>
      </c>
      <c r="BA76" s="25">
        <f t="shared" si="30"/>
        <v>0</v>
      </c>
      <c r="BB76" s="76">
        <f t="shared" si="31"/>
        <v>397893.1</v>
      </c>
      <c r="BC76" s="89"/>
      <c r="BE76" s="91"/>
      <c r="BF76" s="91"/>
    </row>
    <row r="77" spans="1:58" s="90" customFormat="1" ht="12.75">
      <c r="A77" s="85" t="s">
        <v>145</v>
      </c>
      <c r="B77" s="7" t="s">
        <v>146</v>
      </c>
      <c r="C77" s="71">
        <v>152146.81</v>
      </c>
      <c r="D77" s="15">
        <v>155974.3</v>
      </c>
      <c r="E77" s="15">
        <v>165693.76</v>
      </c>
      <c r="F77" s="72">
        <f t="shared" si="18"/>
        <v>473814.87</v>
      </c>
      <c r="G77" s="15">
        <v>146592.26</v>
      </c>
      <c r="H77" s="15">
        <v>162143.34</v>
      </c>
      <c r="I77" s="15">
        <v>155502.15</v>
      </c>
      <c r="J77" s="72">
        <f t="shared" si="19"/>
        <v>464237.75</v>
      </c>
      <c r="K77" s="15">
        <v>177450.95</v>
      </c>
      <c r="L77" s="15">
        <v>162812.92</v>
      </c>
      <c r="M77" s="15">
        <v>179103.83</v>
      </c>
      <c r="N77" s="72">
        <f t="shared" si="20"/>
        <v>519367.7</v>
      </c>
      <c r="O77" s="15">
        <v>200978.74</v>
      </c>
      <c r="P77" s="15">
        <v>203867.56</v>
      </c>
      <c r="Q77" s="88"/>
      <c r="R77" s="72">
        <f t="shared" si="21"/>
        <v>404846.3</v>
      </c>
      <c r="S77" s="72">
        <f t="shared" si="16"/>
        <v>1862266.62</v>
      </c>
      <c r="T77" s="15">
        <v>6853.55</v>
      </c>
      <c r="U77" s="15">
        <v>6336.430000000001</v>
      </c>
      <c r="V77" s="15">
        <v>5199.17</v>
      </c>
      <c r="W77" s="72">
        <f t="shared" si="22"/>
        <v>18389.15</v>
      </c>
      <c r="X77" s="15">
        <v>8594.99</v>
      </c>
      <c r="Y77" s="15">
        <v>7304.58</v>
      </c>
      <c r="Z77" s="15">
        <v>4479.47</v>
      </c>
      <c r="AA77" s="72">
        <f t="shared" si="23"/>
        <v>20379.04</v>
      </c>
      <c r="AB77" s="15">
        <v>11734.49</v>
      </c>
      <c r="AC77" s="15">
        <v>9073.01</v>
      </c>
      <c r="AD77" s="15">
        <v>9547.07</v>
      </c>
      <c r="AE77" s="72">
        <f t="shared" si="24"/>
        <v>30354.57</v>
      </c>
      <c r="AF77" s="15">
        <v>9853.4</v>
      </c>
      <c r="AG77" s="15">
        <v>10704.109999999999</v>
      </c>
      <c r="AH77" s="15"/>
      <c r="AI77" s="72">
        <f t="shared" si="25"/>
        <v>20557.51</v>
      </c>
      <c r="AJ77" s="72">
        <f t="shared" si="17"/>
        <v>89680.27</v>
      </c>
      <c r="AK77" s="73">
        <v>0</v>
      </c>
      <c r="AL77" s="73">
        <v>350.12</v>
      </c>
      <c r="AM77" s="73">
        <v>350.12</v>
      </c>
      <c r="AN77" s="25">
        <f t="shared" si="26"/>
        <v>700.24</v>
      </c>
      <c r="AO77" s="73">
        <v>326.78</v>
      </c>
      <c r="AP77" s="73">
        <v>326.78</v>
      </c>
      <c r="AQ77" s="73">
        <v>571.86</v>
      </c>
      <c r="AR77" s="25">
        <f t="shared" si="27"/>
        <v>1225.42</v>
      </c>
      <c r="AS77" s="73">
        <v>653.56</v>
      </c>
      <c r="AT77" s="73">
        <v>326.78</v>
      </c>
      <c r="AU77" s="73">
        <v>653.56</v>
      </c>
      <c r="AV77" s="25">
        <f t="shared" si="28"/>
        <v>1633.9</v>
      </c>
      <c r="AW77" s="73">
        <v>653.56</v>
      </c>
      <c r="AX77" s="73">
        <v>653.56</v>
      </c>
      <c r="AY77" s="74"/>
      <c r="AZ77" s="75">
        <f t="shared" si="29"/>
        <v>1307.12</v>
      </c>
      <c r="BA77" s="25">
        <f t="shared" si="30"/>
        <v>4866.68</v>
      </c>
      <c r="BB77" s="76">
        <f t="shared" si="31"/>
        <v>1956813.57</v>
      </c>
      <c r="BC77" s="89"/>
      <c r="BE77" s="91"/>
      <c r="BF77" s="91"/>
    </row>
    <row r="78" spans="1:58" s="90" customFormat="1" ht="12.75">
      <c r="A78" s="85" t="s">
        <v>147</v>
      </c>
      <c r="B78" s="7" t="s">
        <v>148</v>
      </c>
      <c r="C78" s="71">
        <v>19483.57</v>
      </c>
      <c r="D78" s="15">
        <v>19080.82</v>
      </c>
      <c r="E78" s="15">
        <v>21048.62</v>
      </c>
      <c r="F78" s="72">
        <f t="shared" si="18"/>
        <v>59613.01</v>
      </c>
      <c r="G78" s="15">
        <v>15194.52</v>
      </c>
      <c r="H78" s="15">
        <v>21416.88</v>
      </c>
      <c r="I78" s="15">
        <v>17635.51</v>
      </c>
      <c r="J78" s="72">
        <f t="shared" si="19"/>
        <v>54246.91</v>
      </c>
      <c r="K78" s="15">
        <v>20002.36</v>
      </c>
      <c r="L78" s="15">
        <v>20717.83</v>
      </c>
      <c r="M78" s="15">
        <v>19329.3</v>
      </c>
      <c r="N78" s="72">
        <f t="shared" si="20"/>
        <v>60049.49</v>
      </c>
      <c r="O78" s="15">
        <v>19986.95</v>
      </c>
      <c r="P78" s="15">
        <v>21710.22</v>
      </c>
      <c r="Q78" s="88"/>
      <c r="R78" s="72">
        <f t="shared" si="21"/>
        <v>41697.17</v>
      </c>
      <c r="S78" s="72">
        <f t="shared" si="16"/>
        <v>215606.58</v>
      </c>
      <c r="T78" s="15">
        <v>1546.72</v>
      </c>
      <c r="U78" s="15">
        <v>1520.35</v>
      </c>
      <c r="V78" s="15">
        <v>1365.15</v>
      </c>
      <c r="W78" s="72">
        <f t="shared" si="22"/>
        <v>4432.22</v>
      </c>
      <c r="X78" s="15">
        <v>1763.5</v>
      </c>
      <c r="Y78" s="15">
        <v>1881.21</v>
      </c>
      <c r="Z78" s="15">
        <v>948.22</v>
      </c>
      <c r="AA78" s="72">
        <f t="shared" si="23"/>
        <v>4592.93</v>
      </c>
      <c r="AB78" s="15">
        <v>2217.94</v>
      </c>
      <c r="AC78" s="15">
        <v>2085.09</v>
      </c>
      <c r="AD78" s="15">
        <v>2032.94</v>
      </c>
      <c r="AE78" s="72">
        <f t="shared" si="24"/>
        <v>6335.97</v>
      </c>
      <c r="AF78" s="15">
        <v>1738.38</v>
      </c>
      <c r="AG78" s="15">
        <v>1937.84</v>
      </c>
      <c r="AH78" s="15"/>
      <c r="AI78" s="72">
        <f t="shared" si="25"/>
        <v>3676.22</v>
      </c>
      <c r="AJ78" s="72">
        <f t="shared" si="17"/>
        <v>19037.34</v>
      </c>
      <c r="AK78" s="73">
        <v>0</v>
      </c>
      <c r="AL78" s="73">
        <v>0</v>
      </c>
      <c r="AM78" s="73">
        <v>0</v>
      </c>
      <c r="AN78" s="25">
        <f t="shared" si="26"/>
        <v>0</v>
      </c>
      <c r="AO78" s="73">
        <v>0</v>
      </c>
      <c r="AP78" s="73">
        <v>0</v>
      </c>
      <c r="AQ78" s="73">
        <v>0</v>
      </c>
      <c r="AR78" s="25">
        <f t="shared" si="27"/>
        <v>0</v>
      </c>
      <c r="AS78" s="73">
        <v>0</v>
      </c>
      <c r="AT78" s="73">
        <v>0</v>
      </c>
      <c r="AU78" s="73">
        <v>0</v>
      </c>
      <c r="AV78" s="25">
        <f t="shared" si="28"/>
        <v>0</v>
      </c>
      <c r="AW78" s="73">
        <v>0</v>
      </c>
      <c r="AX78" s="73">
        <v>0</v>
      </c>
      <c r="AY78" s="74"/>
      <c r="AZ78" s="75">
        <f t="shared" si="29"/>
        <v>0</v>
      </c>
      <c r="BA78" s="25">
        <f t="shared" si="30"/>
        <v>0</v>
      </c>
      <c r="BB78" s="76">
        <f t="shared" si="31"/>
        <v>234643.92</v>
      </c>
      <c r="BC78" s="89"/>
      <c r="BE78" s="91"/>
      <c r="BF78" s="91"/>
    </row>
    <row r="79" spans="1:58" s="144" customFormat="1" ht="13.5">
      <c r="A79" s="133" t="s">
        <v>149</v>
      </c>
      <c r="B79" s="134" t="s">
        <v>150</v>
      </c>
      <c r="C79" s="135">
        <v>0</v>
      </c>
      <c r="D79" s="136">
        <v>0</v>
      </c>
      <c r="E79" s="136">
        <v>0</v>
      </c>
      <c r="F79" s="137">
        <f t="shared" si="18"/>
        <v>0</v>
      </c>
      <c r="G79" s="136">
        <v>0</v>
      </c>
      <c r="H79" s="136">
        <v>0</v>
      </c>
      <c r="I79" s="136">
        <v>0</v>
      </c>
      <c r="J79" s="137">
        <f t="shared" si="19"/>
        <v>0</v>
      </c>
      <c r="K79" s="136">
        <v>0</v>
      </c>
      <c r="L79" s="136">
        <v>0</v>
      </c>
      <c r="M79" s="136">
        <v>0</v>
      </c>
      <c r="N79" s="137">
        <f t="shared" si="20"/>
        <v>0</v>
      </c>
      <c r="O79" s="136">
        <v>0</v>
      </c>
      <c r="P79" s="136">
        <v>0</v>
      </c>
      <c r="Q79" s="138"/>
      <c r="R79" s="137">
        <f t="shared" si="21"/>
        <v>0</v>
      </c>
      <c r="S79" s="137">
        <f t="shared" si="16"/>
        <v>0</v>
      </c>
      <c r="T79" s="136">
        <v>0</v>
      </c>
      <c r="U79" s="136">
        <v>0</v>
      </c>
      <c r="V79" s="136">
        <v>0</v>
      </c>
      <c r="W79" s="137">
        <f t="shared" si="22"/>
        <v>0</v>
      </c>
      <c r="X79" s="136">
        <v>0</v>
      </c>
      <c r="Y79" s="136">
        <v>0</v>
      </c>
      <c r="Z79" s="136">
        <v>0</v>
      </c>
      <c r="AA79" s="137">
        <f t="shared" si="23"/>
        <v>0</v>
      </c>
      <c r="AB79" s="136">
        <v>0</v>
      </c>
      <c r="AC79" s="136">
        <v>0</v>
      </c>
      <c r="AD79" s="136">
        <v>0</v>
      </c>
      <c r="AE79" s="137">
        <f t="shared" si="24"/>
        <v>0</v>
      </c>
      <c r="AF79" s="136">
        <v>0</v>
      </c>
      <c r="AG79" s="136">
        <v>0</v>
      </c>
      <c r="AH79" s="136"/>
      <c r="AI79" s="137">
        <f t="shared" si="25"/>
        <v>0</v>
      </c>
      <c r="AJ79" s="137">
        <f t="shared" si="17"/>
        <v>0</v>
      </c>
      <c r="AK79" s="139">
        <v>0</v>
      </c>
      <c r="AL79" s="139">
        <v>0</v>
      </c>
      <c r="AM79" s="139">
        <v>0</v>
      </c>
      <c r="AN79" s="137">
        <f t="shared" si="26"/>
        <v>0</v>
      </c>
      <c r="AO79" s="139">
        <v>0</v>
      </c>
      <c r="AP79" s="139">
        <v>0</v>
      </c>
      <c r="AQ79" s="139">
        <v>0</v>
      </c>
      <c r="AR79" s="137">
        <f t="shared" si="27"/>
        <v>0</v>
      </c>
      <c r="AS79" s="139">
        <v>0</v>
      </c>
      <c r="AT79" s="139">
        <v>0</v>
      </c>
      <c r="AU79" s="139">
        <v>0</v>
      </c>
      <c r="AV79" s="137">
        <f t="shared" si="28"/>
        <v>0</v>
      </c>
      <c r="AW79" s="139">
        <v>0</v>
      </c>
      <c r="AX79" s="139">
        <v>0</v>
      </c>
      <c r="AY79" s="140"/>
      <c r="AZ79" s="141">
        <f t="shared" si="29"/>
        <v>0</v>
      </c>
      <c r="BA79" s="137">
        <f t="shared" si="30"/>
        <v>0</v>
      </c>
      <c r="BB79" s="142">
        <f t="shared" si="31"/>
        <v>0</v>
      </c>
      <c r="BC79" s="143"/>
      <c r="BE79" s="145"/>
      <c r="BF79" s="145"/>
    </row>
    <row r="80" spans="1:58" s="90" customFormat="1" ht="12.75">
      <c r="A80" s="85" t="s">
        <v>151</v>
      </c>
      <c r="B80" s="7" t="s">
        <v>152</v>
      </c>
      <c r="C80" s="71">
        <v>38751.51</v>
      </c>
      <c r="D80" s="15">
        <v>38112.13</v>
      </c>
      <c r="E80" s="15">
        <v>38420.71</v>
      </c>
      <c r="F80" s="72">
        <f t="shared" si="18"/>
        <v>115284.35</v>
      </c>
      <c r="G80" s="15">
        <v>32712.5</v>
      </c>
      <c r="H80" s="15">
        <v>36941.26</v>
      </c>
      <c r="I80" s="15">
        <v>35621.54</v>
      </c>
      <c r="J80" s="72">
        <f t="shared" si="19"/>
        <v>105275.3</v>
      </c>
      <c r="K80" s="15">
        <v>41114.66</v>
      </c>
      <c r="L80" s="15">
        <v>40910.1</v>
      </c>
      <c r="M80" s="15">
        <v>39361.17</v>
      </c>
      <c r="N80" s="72">
        <f t="shared" si="20"/>
        <v>121385.93</v>
      </c>
      <c r="O80" s="15">
        <v>49251.59</v>
      </c>
      <c r="P80" s="15">
        <v>44337.34</v>
      </c>
      <c r="Q80" s="88"/>
      <c r="R80" s="72">
        <f t="shared" si="21"/>
        <v>93588.93</v>
      </c>
      <c r="S80" s="72">
        <f t="shared" si="16"/>
        <v>435534.51</v>
      </c>
      <c r="T80" s="15">
        <v>747.4599999999999</v>
      </c>
      <c r="U80" s="15">
        <v>945.1999999999999</v>
      </c>
      <c r="V80" s="15">
        <v>902.72</v>
      </c>
      <c r="W80" s="72">
        <f t="shared" si="22"/>
        <v>2595.38</v>
      </c>
      <c r="X80" s="15">
        <v>1181.72</v>
      </c>
      <c r="Y80" s="15">
        <v>911.26</v>
      </c>
      <c r="Z80" s="15">
        <v>763.36</v>
      </c>
      <c r="AA80" s="72">
        <f t="shared" si="23"/>
        <v>2856.34</v>
      </c>
      <c r="AB80" s="15">
        <v>1715.65</v>
      </c>
      <c r="AC80" s="15">
        <v>2245.56</v>
      </c>
      <c r="AD80" s="15">
        <v>2994.04</v>
      </c>
      <c r="AE80" s="72">
        <f t="shared" si="24"/>
        <v>6955.25</v>
      </c>
      <c r="AF80" s="15">
        <v>2800.31</v>
      </c>
      <c r="AG80" s="15">
        <v>3161.74</v>
      </c>
      <c r="AH80" s="15"/>
      <c r="AI80" s="72">
        <f t="shared" si="25"/>
        <v>5962.05</v>
      </c>
      <c r="AJ80" s="72">
        <f t="shared" si="17"/>
        <v>18369.02</v>
      </c>
      <c r="AK80" s="73">
        <v>0</v>
      </c>
      <c r="AL80" s="73">
        <v>0</v>
      </c>
      <c r="AM80" s="73">
        <v>0</v>
      </c>
      <c r="AN80" s="25">
        <f t="shared" si="26"/>
        <v>0</v>
      </c>
      <c r="AO80" s="73">
        <v>0</v>
      </c>
      <c r="AP80" s="73">
        <v>0</v>
      </c>
      <c r="AQ80" s="73">
        <v>0</v>
      </c>
      <c r="AR80" s="25">
        <f t="shared" si="27"/>
        <v>0</v>
      </c>
      <c r="AS80" s="73">
        <v>0</v>
      </c>
      <c r="AT80" s="73">
        <v>0</v>
      </c>
      <c r="AU80" s="73">
        <v>0</v>
      </c>
      <c r="AV80" s="25">
        <f t="shared" si="28"/>
        <v>0</v>
      </c>
      <c r="AW80" s="73">
        <v>326.78</v>
      </c>
      <c r="AX80" s="73">
        <v>326.78</v>
      </c>
      <c r="AY80" s="74"/>
      <c r="AZ80" s="75">
        <f t="shared" si="29"/>
        <v>653.56</v>
      </c>
      <c r="BA80" s="25">
        <f t="shared" si="30"/>
        <v>653.56</v>
      </c>
      <c r="BB80" s="76">
        <f t="shared" si="31"/>
        <v>454557.09</v>
      </c>
      <c r="BC80" s="89"/>
      <c r="BE80" s="91"/>
      <c r="BF80" s="91"/>
    </row>
    <row r="81" spans="1:58" s="90" customFormat="1" ht="12.75">
      <c r="A81" s="85" t="s">
        <v>154</v>
      </c>
      <c r="B81" s="7" t="s">
        <v>155</v>
      </c>
      <c r="C81" s="71">
        <v>18835.17</v>
      </c>
      <c r="D81" s="15">
        <v>16680.23</v>
      </c>
      <c r="E81" s="15">
        <v>13722.41</v>
      </c>
      <c r="F81" s="72">
        <f t="shared" si="18"/>
        <v>49237.81</v>
      </c>
      <c r="G81" s="15">
        <v>16810.01</v>
      </c>
      <c r="H81" s="15">
        <v>12633.74</v>
      </c>
      <c r="I81" s="15">
        <v>16316.06</v>
      </c>
      <c r="J81" s="72">
        <f t="shared" si="19"/>
        <v>45759.81</v>
      </c>
      <c r="K81" s="15">
        <v>9756.15</v>
      </c>
      <c r="L81" s="15">
        <v>12214.37</v>
      </c>
      <c r="M81" s="15">
        <v>10970.83</v>
      </c>
      <c r="N81" s="72">
        <f t="shared" si="20"/>
        <v>32941.35</v>
      </c>
      <c r="O81" s="15">
        <v>15493.04</v>
      </c>
      <c r="P81" s="15">
        <v>12085.4</v>
      </c>
      <c r="Q81" s="88"/>
      <c r="R81" s="72">
        <f t="shared" si="21"/>
        <v>27578.44</v>
      </c>
      <c r="S81" s="72">
        <f t="shared" si="16"/>
        <v>155517.41</v>
      </c>
      <c r="T81" s="15">
        <v>402.09</v>
      </c>
      <c r="U81" s="15">
        <v>477.84</v>
      </c>
      <c r="V81" s="15">
        <v>307.66</v>
      </c>
      <c r="W81" s="72">
        <f t="shared" si="22"/>
        <v>1187.59</v>
      </c>
      <c r="X81" s="15">
        <v>163.89</v>
      </c>
      <c r="Y81" s="15">
        <v>60.89</v>
      </c>
      <c r="Z81" s="15">
        <v>101.72</v>
      </c>
      <c r="AA81" s="72">
        <f t="shared" si="23"/>
        <v>326.5</v>
      </c>
      <c r="AB81" s="15">
        <v>476.03</v>
      </c>
      <c r="AC81" s="15">
        <v>92.29</v>
      </c>
      <c r="AD81" s="15">
        <v>309.58</v>
      </c>
      <c r="AE81" s="72">
        <f t="shared" si="24"/>
        <v>877.9</v>
      </c>
      <c r="AF81" s="15">
        <v>121.56</v>
      </c>
      <c r="AG81" s="15">
        <v>207.21</v>
      </c>
      <c r="AH81" s="15"/>
      <c r="AI81" s="72">
        <f t="shared" si="25"/>
        <v>328.77</v>
      </c>
      <c r="AJ81" s="72">
        <f t="shared" si="17"/>
        <v>2720.76</v>
      </c>
      <c r="AK81" s="73">
        <v>0</v>
      </c>
      <c r="AL81" s="73">
        <v>0</v>
      </c>
      <c r="AM81" s="73">
        <v>0</v>
      </c>
      <c r="AN81" s="25">
        <f t="shared" si="26"/>
        <v>0</v>
      </c>
      <c r="AO81" s="73">
        <v>0</v>
      </c>
      <c r="AP81" s="73">
        <v>0</v>
      </c>
      <c r="AQ81" s="73">
        <v>0</v>
      </c>
      <c r="AR81" s="25">
        <f t="shared" si="27"/>
        <v>0</v>
      </c>
      <c r="AS81" s="73">
        <v>0</v>
      </c>
      <c r="AT81" s="73">
        <v>0</v>
      </c>
      <c r="AU81" s="73">
        <v>0</v>
      </c>
      <c r="AV81" s="25">
        <f t="shared" si="28"/>
        <v>0</v>
      </c>
      <c r="AW81" s="73">
        <v>0</v>
      </c>
      <c r="AX81" s="73">
        <v>0</v>
      </c>
      <c r="AY81" s="74"/>
      <c r="AZ81" s="75">
        <f t="shared" si="29"/>
        <v>0</v>
      </c>
      <c r="BA81" s="25">
        <f t="shared" si="30"/>
        <v>0</v>
      </c>
      <c r="BB81" s="76">
        <f t="shared" si="31"/>
        <v>158238.17</v>
      </c>
      <c r="BC81" s="89"/>
      <c r="BE81" s="91"/>
      <c r="BF81" s="91"/>
    </row>
    <row r="82" spans="1:58" s="90" customFormat="1" ht="12.75">
      <c r="A82" s="85" t="s">
        <v>156</v>
      </c>
      <c r="B82" s="7" t="s">
        <v>157</v>
      </c>
      <c r="C82" s="71">
        <v>9601.56</v>
      </c>
      <c r="D82" s="15">
        <v>9399.91</v>
      </c>
      <c r="E82" s="15">
        <v>9850.52</v>
      </c>
      <c r="F82" s="72">
        <f t="shared" si="18"/>
        <v>28851.99</v>
      </c>
      <c r="G82" s="15">
        <v>9230.82</v>
      </c>
      <c r="H82" s="15">
        <v>11609.1</v>
      </c>
      <c r="I82" s="15">
        <v>11817.55</v>
      </c>
      <c r="J82" s="72">
        <f>ROUND(G82+H82+I82,2)</f>
        <v>32657.47</v>
      </c>
      <c r="K82" s="15">
        <v>11778.44</v>
      </c>
      <c r="L82" s="15">
        <v>11469.35</v>
      </c>
      <c r="M82" s="15">
        <v>10926.91</v>
      </c>
      <c r="N82" s="72">
        <f t="shared" si="20"/>
        <v>34174.7</v>
      </c>
      <c r="O82" s="15">
        <v>13131.94</v>
      </c>
      <c r="P82" s="15">
        <v>12500.15</v>
      </c>
      <c r="Q82" s="88"/>
      <c r="R82" s="72">
        <f t="shared" si="21"/>
        <v>25632.09</v>
      </c>
      <c r="S82" s="72">
        <f t="shared" si="16"/>
        <v>121316.25</v>
      </c>
      <c r="T82" s="15">
        <v>582.81</v>
      </c>
      <c r="U82" s="15">
        <v>504.87</v>
      </c>
      <c r="V82" s="15">
        <v>364.51</v>
      </c>
      <c r="W82" s="72">
        <f>ROUND(T82+U82+V82,2)</f>
        <v>1452.19</v>
      </c>
      <c r="X82" s="15">
        <v>598.03</v>
      </c>
      <c r="Y82" s="15">
        <v>617.34</v>
      </c>
      <c r="Z82" s="15">
        <v>334.52</v>
      </c>
      <c r="AA82" s="72">
        <f>ROUND(X82+Y82+Z82,2)</f>
        <v>1549.89</v>
      </c>
      <c r="AB82" s="15">
        <v>746.37</v>
      </c>
      <c r="AC82" s="15">
        <v>637.92</v>
      </c>
      <c r="AD82" s="15">
        <v>549.41</v>
      </c>
      <c r="AE82" s="72">
        <f t="shared" si="24"/>
        <v>1933.7</v>
      </c>
      <c r="AF82" s="15">
        <v>522.98</v>
      </c>
      <c r="AG82" s="15">
        <v>763.64</v>
      </c>
      <c r="AH82" s="15"/>
      <c r="AI82" s="72">
        <f t="shared" si="25"/>
        <v>1286.62</v>
      </c>
      <c r="AJ82" s="72">
        <f t="shared" si="17"/>
        <v>6222.4</v>
      </c>
      <c r="AK82" s="73">
        <v>0</v>
      </c>
      <c r="AL82" s="73">
        <v>0</v>
      </c>
      <c r="AM82" s="73">
        <v>0</v>
      </c>
      <c r="AN82" s="25">
        <f t="shared" si="26"/>
        <v>0</v>
      </c>
      <c r="AO82" s="73">
        <v>0</v>
      </c>
      <c r="AP82" s="73">
        <v>0</v>
      </c>
      <c r="AQ82" s="73">
        <v>0</v>
      </c>
      <c r="AR82" s="25">
        <f t="shared" si="27"/>
        <v>0</v>
      </c>
      <c r="AS82" s="73">
        <v>0</v>
      </c>
      <c r="AT82" s="73">
        <v>0</v>
      </c>
      <c r="AU82" s="73">
        <v>0</v>
      </c>
      <c r="AV82" s="25">
        <f t="shared" si="28"/>
        <v>0</v>
      </c>
      <c r="AW82" s="73">
        <v>0</v>
      </c>
      <c r="AX82" s="73">
        <v>0</v>
      </c>
      <c r="AY82" s="74"/>
      <c r="AZ82" s="75">
        <f t="shared" si="29"/>
        <v>0</v>
      </c>
      <c r="BA82" s="25">
        <f t="shared" si="30"/>
        <v>0</v>
      </c>
      <c r="BB82" s="76">
        <f t="shared" si="31"/>
        <v>127538.65</v>
      </c>
      <c r="BC82" s="89"/>
      <c r="BE82" s="91"/>
      <c r="BF82" s="91"/>
    </row>
    <row r="83" spans="1:58" s="90" customFormat="1" ht="12.75">
      <c r="A83" s="85" t="s">
        <v>158</v>
      </c>
      <c r="B83" s="7" t="s">
        <v>159</v>
      </c>
      <c r="C83" s="71">
        <v>12780.95</v>
      </c>
      <c r="D83" s="15">
        <v>13164.75</v>
      </c>
      <c r="E83" s="15">
        <v>14108.01</v>
      </c>
      <c r="F83" s="72">
        <f t="shared" si="18"/>
        <v>40053.71</v>
      </c>
      <c r="G83" s="15">
        <v>13534.66</v>
      </c>
      <c r="H83" s="15">
        <v>15751.82</v>
      </c>
      <c r="I83" s="15">
        <v>16436.54</v>
      </c>
      <c r="J83" s="72">
        <f>ROUND(G83+H83+I83,2)</f>
        <v>45723.02</v>
      </c>
      <c r="K83" s="15">
        <v>20287.98</v>
      </c>
      <c r="L83" s="15">
        <v>17609.32</v>
      </c>
      <c r="M83" s="15">
        <v>18570.6</v>
      </c>
      <c r="N83" s="72">
        <f t="shared" si="20"/>
        <v>56467.9</v>
      </c>
      <c r="O83" s="15">
        <v>17277.2</v>
      </c>
      <c r="P83" s="15">
        <v>19310.75</v>
      </c>
      <c r="Q83" s="88"/>
      <c r="R83" s="72">
        <f t="shared" si="21"/>
        <v>36587.95</v>
      </c>
      <c r="S83" s="72">
        <f t="shared" si="16"/>
        <v>178832.58</v>
      </c>
      <c r="T83" s="15">
        <v>858.1</v>
      </c>
      <c r="U83" s="15">
        <v>825.56</v>
      </c>
      <c r="V83" s="15">
        <v>683.28</v>
      </c>
      <c r="W83" s="72">
        <f>ROUND(T83+U83+V83,2)</f>
        <v>2366.94</v>
      </c>
      <c r="X83" s="15">
        <v>995.61</v>
      </c>
      <c r="Y83" s="15">
        <v>759.25</v>
      </c>
      <c r="Z83" s="15">
        <v>445.11</v>
      </c>
      <c r="AA83" s="72">
        <f>ROUND(X83+Y83+Z83,2)</f>
        <v>2199.97</v>
      </c>
      <c r="AB83" s="15">
        <v>1503.68</v>
      </c>
      <c r="AC83" s="15">
        <v>1429.46</v>
      </c>
      <c r="AD83" s="15">
        <v>1119.88</v>
      </c>
      <c r="AE83" s="72">
        <f t="shared" si="24"/>
        <v>4053.02</v>
      </c>
      <c r="AF83" s="15">
        <v>1176.88</v>
      </c>
      <c r="AG83" s="15">
        <v>1257.01</v>
      </c>
      <c r="AH83" s="15"/>
      <c r="AI83" s="72">
        <f t="shared" si="25"/>
        <v>2433.89</v>
      </c>
      <c r="AJ83" s="72">
        <f t="shared" si="17"/>
        <v>11053.82</v>
      </c>
      <c r="AK83" s="73">
        <v>0</v>
      </c>
      <c r="AL83" s="73">
        <v>0</v>
      </c>
      <c r="AM83" s="73">
        <v>0</v>
      </c>
      <c r="AN83" s="25">
        <f t="shared" si="26"/>
        <v>0</v>
      </c>
      <c r="AO83" s="73">
        <v>0</v>
      </c>
      <c r="AP83" s="73">
        <v>0</v>
      </c>
      <c r="AQ83" s="73">
        <v>0</v>
      </c>
      <c r="AR83" s="25">
        <f t="shared" si="27"/>
        <v>0</v>
      </c>
      <c r="AS83" s="73">
        <v>0</v>
      </c>
      <c r="AT83" s="73">
        <v>0</v>
      </c>
      <c r="AU83" s="73">
        <v>0</v>
      </c>
      <c r="AV83" s="25">
        <f t="shared" si="28"/>
        <v>0</v>
      </c>
      <c r="AW83" s="73">
        <v>0</v>
      </c>
      <c r="AX83" s="73">
        <v>326.78</v>
      </c>
      <c r="AY83" s="74"/>
      <c r="AZ83" s="75">
        <f t="shared" si="29"/>
        <v>326.78</v>
      </c>
      <c r="BA83" s="25">
        <f t="shared" si="30"/>
        <v>326.78</v>
      </c>
      <c r="BB83" s="76">
        <f t="shared" si="31"/>
        <v>190213.18</v>
      </c>
      <c r="BC83" s="89"/>
      <c r="BE83" s="91"/>
      <c r="BF83" s="91"/>
    </row>
    <row r="84" spans="1:58" s="90" customFormat="1" ht="12.75">
      <c r="A84" s="85" t="s">
        <v>160</v>
      </c>
      <c r="B84" s="7" t="s">
        <v>161</v>
      </c>
      <c r="C84" s="71">
        <v>5430.69</v>
      </c>
      <c r="D84" s="15">
        <v>6397.6</v>
      </c>
      <c r="E84" s="15">
        <v>5248.21</v>
      </c>
      <c r="F84" s="72">
        <f t="shared" si="18"/>
        <v>17076.5</v>
      </c>
      <c r="G84" s="15">
        <v>4749.2</v>
      </c>
      <c r="H84" s="15">
        <v>5157.06</v>
      </c>
      <c r="I84" s="15">
        <v>4976.03</v>
      </c>
      <c r="J84" s="72">
        <f>ROUND(G84+H84+I84,2)</f>
        <v>14882.29</v>
      </c>
      <c r="K84" s="15">
        <v>5136.85</v>
      </c>
      <c r="L84" s="15">
        <v>3576.95</v>
      </c>
      <c r="M84" s="15">
        <v>5716.22</v>
      </c>
      <c r="N84" s="72">
        <f t="shared" si="20"/>
        <v>14430.02</v>
      </c>
      <c r="O84" s="15">
        <v>3720.21</v>
      </c>
      <c r="P84" s="15">
        <v>4285.39</v>
      </c>
      <c r="Q84" s="88"/>
      <c r="R84" s="72">
        <f>ROUND(O84+P84+Q84,2)</f>
        <v>8005.6</v>
      </c>
      <c r="S84" s="72">
        <f>ROUND(F84+J84+N84+R84,2)</f>
        <v>54394.41</v>
      </c>
      <c r="T84" s="15">
        <v>167.75</v>
      </c>
      <c r="U84" s="15">
        <v>439.64</v>
      </c>
      <c r="V84" s="15">
        <v>228.07</v>
      </c>
      <c r="W84" s="72">
        <f>ROUND(T84+U84+V84,2)</f>
        <v>835.46</v>
      </c>
      <c r="X84" s="15">
        <v>268.71</v>
      </c>
      <c r="Y84" s="15">
        <v>371.95</v>
      </c>
      <c r="Z84" s="15">
        <v>109</v>
      </c>
      <c r="AA84" s="72">
        <f>ROUND(X84+Y84+Z84,2)</f>
        <v>749.66</v>
      </c>
      <c r="AB84" s="15">
        <v>450.14</v>
      </c>
      <c r="AC84" s="15">
        <v>319.44</v>
      </c>
      <c r="AD84" s="15">
        <v>214.09</v>
      </c>
      <c r="AE84" s="72">
        <f>ROUND(AB84+AC84+AD84,2)</f>
        <v>983.67</v>
      </c>
      <c r="AF84" s="15">
        <v>254.43</v>
      </c>
      <c r="AG84" s="15">
        <v>154.56</v>
      </c>
      <c r="AH84" s="15"/>
      <c r="AI84" s="72">
        <f>ROUND(AF84+AG84+AH84,2)</f>
        <v>408.99</v>
      </c>
      <c r="AJ84" s="72">
        <f t="shared" si="17"/>
        <v>2977.78</v>
      </c>
      <c r="AK84" s="73">
        <v>0</v>
      </c>
      <c r="AL84" s="73">
        <v>0</v>
      </c>
      <c r="AM84" s="73">
        <v>0</v>
      </c>
      <c r="AN84" s="25">
        <f t="shared" si="26"/>
        <v>0</v>
      </c>
      <c r="AO84" s="73">
        <v>0</v>
      </c>
      <c r="AP84" s="73">
        <v>0</v>
      </c>
      <c r="AQ84" s="73">
        <v>0</v>
      </c>
      <c r="AR84" s="25">
        <f t="shared" si="27"/>
        <v>0</v>
      </c>
      <c r="AS84" s="73">
        <v>0</v>
      </c>
      <c r="AT84" s="73">
        <v>0</v>
      </c>
      <c r="AU84" s="73">
        <v>0</v>
      </c>
      <c r="AV84" s="25">
        <f t="shared" si="28"/>
        <v>0</v>
      </c>
      <c r="AW84" s="73">
        <v>0</v>
      </c>
      <c r="AX84" s="73">
        <v>0</v>
      </c>
      <c r="AY84" s="74"/>
      <c r="AZ84" s="75">
        <f t="shared" si="29"/>
        <v>0</v>
      </c>
      <c r="BA84" s="25">
        <f t="shared" si="30"/>
        <v>0</v>
      </c>
      <c r="BB84" s="76">
        <f t="shared" si="31"/>
        <v>57372.19</v>
      </c>
      <c r="BC84" s="89"/>
      <c r="BE84" s="91"/>
      <c r="BF84" s="91"/>
    </row>
    <row r="85" spans="1:58" s="90" customFormat="1" ht="23.25" customHeight="1" thickBot="1">
      <c r="A85" s="92" t="s">
        <v>174</v>
      </c>
      <c r="B85" s="93" t="s">
        <v>175</v>
      </c>
      <c r="C85" s="94">
        <v>178.82</v>
      </c>
      <c r="D85" s="95">
        <v>389.77</v>
      </c>
      <c r="E85" s="95">
        <v>370.36</v>
      </c>
      <c r="F85" s="96">
        <f t="shared" si="18"/>
        <v>938.95</v>
      </c>
      <c r="G85" s="95">
        <v>552.42</v>
      </c>
      <c r="H85" s="95">
        <v>607.72</v>
      </c>
      <c r="I85" s="95">
        <v>1030.43</v>
      </c>
      <c r="J85" s="96">
        <f>ROUND(G85+H85+I85,2)</f>
        <v>2190.57</v>
      </c>
      <c r="K85" s="95">
        <v>935.29</v>
      </c>
      <c r="L85" s="95">
        <v>656.45</v>
      </c>
      <c r="M85" s="95">
        <v>1028.65</v>
      </c>
      <c r="N85" s="96">
        <f t="shared" si="20"/>
        <v>2620.39</v>
      </c>
      <c r="O85" s="95">
        <v>1008.46</v>
      </c>
      <c r="P85" s="95">
        <v>1609.57</v>
      </c>
      <c r="Q85" s="97"/>
      <c r="R85" s="96">
        <f>ROUND(O85+P85+Q85,2)</f>
        <v>2618.03</v>
      </c>
      <c r="S85" s="96">
        <f>ROUND(F85+J85+N85+R85,2)</f>
        <v>8367.94</v>
      </c>
      <c r="T85" s="95">
        <v>8.95</v>
      </c>
      <c r="U85" s="95">
        <v>0</v>
      </c>
      <c r="V85" s="95">
        <v>33.36</v>
      </c>
      <c r="W85" s="96">
        <f>ROUND(T85+U85+V85,2)</f>
        <v>42.31</v>
      </c>
      <c r="X85" s="95">
        <v>53.84</v>
      </c>
      <c r="Y85" s="95">
        <v>47.67</v>
      </c>
      <c r="Z85" s="95">
        <v>26.62</v>
      </c>
      <c r="AA85" s="96">
        <f>ROUND(X85+Y85+Z85,2)</f>
        <v>128.13</v>
      </c>
      <c r="AB85" s="95">
        <v>103.61</v>
      </c>
      <c r="AC85" s="95">
        <v>74.15</v>
      </c>
      <c r="AD85" s="95">
        <v>42.81</v>
      </c>
      <c r="AE85" s="96">
        <f>ROUND(AB85+AC85+AD85,2)</f>
        <v>220.57</v>
      </c>
      <c r="AF85" s="95">
        <v>125.81</v>
      </c>
      <c r="AG85" s="95">
        <v>159.52</v>
      </c>
      <c r="AH85" s="95"/>
      <c r="AI85" s="96">
        <f>ROUND(AF85+AG85+AH85,2)</f>
        <v>285.33</v>
      </c>
      <c r="AJ85" s="96">
        <f t="shared" si="17"/>
        <v>676.34</v>
      </c>
      <c r="AK85" s="98">
        <v>0</v>
      </c>
      <c r="AL85" s="98">
        <v>0</v>
      </c>
      <c r="AM85" s="98">
        <v>0</v>
      </c>
      <c r="AN85" s="99">
        <f t="shared" si="26"/>
        <v>0</v>
      </c>
      <c r="AO85" s="98">
        <v>0</v>
      </c>
      <c r="AP85" s="98">
        <v>0</v>
      </c>
      <c r="AQ85" s="98">
        <v>0</v>
      </c>
      <c r="AR85" s="99">
        <f t="shared" si="27"/>
        <v>0</v>
      </c>
      <c r="AS85" s="98">
        <v>0</v>
      </c>
      <c r="AT85" s="98">
        <v>0</v>
      </c>
      <c r="AU85" s="98">
        <v>0</v>
      </c>
      <c r="AV85" s="99">
        <f t="shared" si="28"/>
        <v>0</v>
      </c>
      <c r="AW85" s="98">
        <v>0</v>
      </c>
      <c r="AX85" s="98">
        <v>310</v>
      </c>
      <c r="AY85" s="100"/>
      <c r="AZ85" s="101">
        <f t="shared" si="29"/>
        <v>310</v>
      </c>
      <c r="BA85" s="99">
        <f t="shared" si="30"/>
        <v>310</v>
      </c>
      <c r="BB85" s="102">
        <f t="shared" si="31"/>
        <v>9354.28</v>
      </c>
      <c r="BC85" s="89"/>
      <c r="BE85" s="91"/>
      <c r="BF85" s="91"/>
    </row>
    <row r="86" spans="1:55" ht="13.5" thickBot="1">
      <c r="A86" s="103"/>
      <c r="B86" s="104" t="s">
        <v>153</v>
      </c>
      <c r="C86" s="105">
        <f>SUM(C6:C85)</f>
        <v>7105742.580000001</v>
      </c>
      <c r="D86" s="105">
        <f aca="true" t="shared" si="32" ref="D86:BB86">SUM(D6:D85)</f>
        <v>6576743.569999998</v>
      </c>
      <c r="E86" s="105">
        <f t="shared" si="32"/>
        <v>6902513.849999997</v>
      </c>
      <c r="F86" s="105">
        <f t="shared" si="32"/>
        <v>20584999.99999999</v>
      </c>
      <c r="G86" s="105">
        <f t="shared" si="32"/>
        <v>6501732.91</v>
      </c>
      <c r="H86" s="105">
        <f t="shared" si="32"/>
        <v>6738595.120000002</v>
      </c>
      <c r="I86" s="105">
        <f t="shared" si="32"/>
        <v>6388906.949999997</v>
      </c>
      <c r="J86" s="105">
        <f t="shared" si="32"/>
        <v>19629234.98</v>
      </c>
      <c r="K86" s="105">
        <f t="shared" si="32"/>
        <v>6895086.090000004</v>
      </c>
      <c r="L86" s="105">
        <f t="shared" si="32"/>
        <v>6419958.879999995</v>
      </c>
      <c r="M86" s="105">
        <f t="shared" si="32"/>
        <v>6369080.49</v>
      </c>
      <c r="N86" s="105">
        <f t="shared" si="32"/>
        <v>19684125.46</v>
      </c>
      <c r="O86" s="105">
        <f t="shared" si="32"/>
        <v>7329164.330000004</v>
      </c>
      <c r="P86" s="105">
        <f t="shared" si="32"/>
        <v>7146046.390000001</v>
      </c>
      <c r="Q86" s="105">
        <f t="shared" si="32"/>
        <v>0</v>
      </c>
      <c r="R86" s="105">
        <f t="shared" si="32"/>
        <v>14475210.72</v>
      </c>
      <c r="S86" s="105">
        <f t="shared" si="32"/>
        <v>74373571.16000004</v>
      </c>
      <c r="T86" s="105">
        <f t="shared" si="32"/>
        <v>189165.21999999997</v>
      </c>
      <c r="U86" s="105">
        <f t="shared" si="32"/>
        <v>170983.69999999998</v>
      </c>
      <c r="V86" s="105">
        <f t="shared" si="32"/>
        <v>155851.08000000005</v>
      </c>
      <c r="W86" s="105">
        <f t="shared" si="32"/>
        <v>515999.99999999994</v>
      </c>
      <c r="X86" s="105">
        <f t="shared" si="32"/>
        <v>225793.53</v>
      </c>
      <c r="Y86" s="105">
        <f t="shared" si="32"/>
        <v>191583.65</v>
      </c>
      <c r="Z86" s="105">
        <f t="shared" si="32"/>
        <v>103622.82000000004</v>
      </c>
      <c r="AA86" s="105">
        <f t="shared" si="32"/>
        <v>521000.00000000023</v>
      </c>
      <c r="AB86" s="105">
        <f t="shared" si="32"/>
        <v>269830.76</v>
      </c>
      <c r="AC86" s="105">
        <f t="shared" si="32"/>
        <v>189602.71000000008</v>
      </c>
      <c r="AD86" s="105">
        <f t="shared" si="32"/>
        <v>184197.82000000004</v>
      </c>
      <c r="AE86" s="105">
        <f t="shared" si="32"/>
        <v>643631.2899999998</v>
      </c>
      <c r="AF86" s="105">
        <f t="shared" si="32"/>
        <v>205455.2399999999</v>
      </c>
      <c r="AG86" s="105">
        <f t="shared" si="32"/>
        <v>208803.59000000005</v>
      </c>
      <c r="AH86" s="105">
        <f t="shared" si="32"/>
        <v>0</v>
      </c>
      <c r="AI86" s="105">
        <f t="shared" si="32"/>
        <v>414258.82999999996</v>
      </c>
      <c r="AJ86" s="105">
        <f t="shared" si="32"/>
        <v>2094890.12</v>
      </c>
      <c r="AK86" s="105">
        <f t="shared" si="32"/>
        <v>7329.17</v>
      </c>
      <c r="AL86" s="105">
        <f t="shared" si="32"/>
        <v>10772.050000000001</v>
      </c>
      <c r="AM86" s="105">
        <f t="shared" si="32"/>
        <v>11530.640000000001</v>
      </c>
      <c r="AN86" s="105">
        <f t="shared" si="32"/>
        <v>29631.860000000004</v>
      </c>
      <c r="AO86" s="105">
        <f t="shared" si="32"/>
        <v>12417.619999999997</v>
      </c>
      <c r="AP86" s="105">
        <f t="shared" si="32"/>
        <v>14378.31</v>
      </c>
      <c r="AQ86" s="105">
        <f t="shared" si="32"/>
        <v>15603.74</v>
      </c>
      <c r="AR86" s="105">
        <f t="shared" si="32"/>
        <v>42399.670000000006</v>
      </c>
      <c r="AS86" s="105">
        <f t="shared" si="32"/>
        <v>16829.160000000003</v>
      </c>
      <c r="AT86" s="105">
        <f t="shared" si="32"/>
        <v>17482.729999999992</v>
      </c>
      <c r="AU86" s="105">
        <f t="shared" si="32"/>
        <v>17809.509999999995</v>
      </c>
      <c r="AV86" s="105">
        <f t="shared" si="32"/>
        <v>52121.39999999998</v>
      </c>
      <c r="AW86" s="105">
        <f t="shared" si="32"/>
        <v>21567.48</v>
      </c>
      <c r="AX86" s="105">
        <f t="shared" si="32"/>
        <v>24491.71999999999</v>
      </c>
      <c r="AY86" s="106">
        <f t="shared" si="32"/>
        <v>0</v>
      </c>
      <c r="AZ86" s="107">
        <f t="shared" si="32"/>
        <v>46059.2</v>
      </c>
      <c r="BA86" s="105">
        <f t="shared" si="32"/>
        <v>170212.12999999995</v>
      </c>
      <c r="BB86" s="108">
        <f t="shared" si="32"/>
        <v>76638673.41000001</v>
      </c>
      <c r="BC86" s="18"/>
    </row>
    <row r="87" spans="1:55" ht="12.75">
      <c r="A87" s="109"/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8"/>
    </row>
    <row r="88" spans="1:55" ht="9.75" customHeight="1" thickBot="1">
      <c r="A88" s="109"/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8"/>
    </row>
    <row r="89" spans="18:58" s="112" customFormat="1" ht="12.75" thickBot="1">
      <c r="R89" s="113"/>
      <c r="AC89" s="114"/>
      <c r="AD89" s="114"/>
      <c r="AF89" s="115"/>
      <c r="AG89" s="115"/>
      <c r="AH89" s="115"/>
      <c r="AI89" s="115"/>
      <c r="AJ89" s="114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Z89" s="117" t="s">
        <v>247</v>
      </c>
      <c r="BA89" s="118"/>
      <c r="BB89" s="118"/>
      <c r="BC89" s="118"/>
      <c r="BD89" s="118"/>
      <c r="BE89" s="118"/>
      <c r="BF89" s="119">
        <v>82228000</v>
      </c>
    </row>
    <row r="90" spans="18:58" s="112" customFormat="1" ht="12">
      <c r="R90" s="113"/>
      <c r="AC90" s="115"/>
      <c r="AD90" s="115"/>
      <c r="AF90" s="115"/>
      <c r="AG90" s="115"/>
      <c r="AH90" s="115"/>
      <c r="AI90" s="115"/>
      <c r="AJ90" s="114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Z90" s="120" t="s">
        <v>298</v>
      </c>
      <c r="BF90" s="121">
        <f>S86</f>
        <v>74373571.16000004</v>
      </c>
    </row>
    <row r="91" spans="18:58" s="112" customFormat="1" ht="12">
      <c r="R91" s="113"/>
      <c r="AC91" s="114"/>
      <c r="AD91" s="114"/>
      <c r="AF91" s="115"/>
      <c r="AG91" s="115"/>
      <c r="AH91" s="115"/>
      <c r="AI91" s="115"/>
      <c r="AJ91" s="114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Z91" s="114" t="s">
        <v>270</v>
      </c>
      <c r="BF91" s="122">
        <f>ROUND(BF89-BF90,2)</f>
        <v>7854428.84</v>
      </c>
    </row>
    <row r="92" spans="18:59" s="112" customFormat="1" ht="12">
      <c r="R92" s="113"/>
      <c r="AC92" s="114"/>
      <c r="AD92" s="114"/>
      <c r="AF92" s="115"/>
      <c r="AG92" s="115"/>
      <c r="AH92" s="115"/>
      <c r="AI92" s="115"/>
      <c r="AJ92" s="114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Z92" s="114"/>
      <c r="BF92" s="122"/>
      <c r="BG92" s="123"/>
    </row>
    <row r="93" spans="18:58" s="112" customFormat="1" ht="12.75" thickBot="1">
      <c r="R93" s="113"/>
      <c r="AC93" s="114"/>
      <c r="AD93" s="114"/>
      <c r="AF93" s="115"/>
      <c r="AG93" s="115"/>
      <c r="AH93" s="115"/>
      <c r="AI93" s="115"/>
      <c r="AJ93" s="114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Z93" s="114"/>
      <c r="BF93" s="122"/>
    </row>
    <row r="94" spans="29:58" s="115" customFormat="1" ht="12.75" thickBot="1">
      <c r="AC94" s="114"/>
      <c r="AD94" s="114"/>
      <c r="AZ94" s="117" t="s">
        <v>251</v>
      </c>
      <c r="BA94" s="118"/>
      <c r="BB94" s="118"/>
      <c r="BC94" s="118"/>
      <c r="BD94" s="118"/>
      <c r="BE94" s="118"/>
      <c r="BF94" s="119">
        <v>2386000</v>
      </c>
    </row>
    <row r="95" spans="18:58" s="112" customFormat="1" ht="12">
      <c r="R95" s="113"/>
      <c r="AF95" s="115"/>
      <c r="AG95" s="115"/>
      <c r="AH95" s="115"/>
      <c r="AI95" s="115"/>
      <c r="AJ95" s="114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Z95" s="120" t="s">
        <v>299</v>
      </c>
      <c r="BF95" s="121">
        <f>AJ86</f>
        <v>2094890.12</v>
      </c>
    </row>
    <row r="96" spans="18:58" s="112" customFormat="1" ht="12">
      <c r="R96" s="113"/>
      <c r="AC96" s="114"/>
      <c r="AD96" s="114"/>
      <c r="AG96" s="115"/>
      <c r="AH96" s="115"/>
      <c r="AI96" s="115"/>
      <c r="AJ96" s="114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Z96" s="114" t="s">
        <v>270</v>
      </c>
      <c r="BF96" s="122">
        <f>ROUND(BF94-BF95,2)</f>
        <v>291109.88</v>
      </c>
    </row>
    <row r="97" spans="18:58" s="112" customFormat="1" ht="12">
      <c r="R97" s="113"/>
      <c r="AC97" s="114"/>
      <c r="AD97" s="114"/>
      <c r="AG97" s="115"/>
      <c r="AH97" s="115"/>
      <c r="AI97" s="115"/>
      <c r="AJ97" s="114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Z97" s="114"/>
      <c r="BF97" s="122"/>
    </row>
    <row r="98" spans="18:58" s="112" customFormat="1" ht="12.75" thickBot="1">
      <c r="R98" s="113"/>
      <c r="AC98" s="114"/>
      <c r="AD98" s="114"/>
      <c r="AG98" s="115"/>
      <c r="AH98" s="115"/>
      <c r="AI98" s="115"/>
      <c r="AJ98" s="114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Z98" s="114"/>
      <c r="BF98" s="122"/>
    </row>
    <row r="99" spans="32:58" ht="15.75" thickBot="1">
      <c r="AF99" s="124"/>
      <c r="AG99" s="53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Z99" s="117" t="s">
        <v>254</v>
      </c>
      <c r="BA99" s="132"/>
      <c r="BB99" s="118"/>
      <c r="BC99" s="118"/>
      <c r="BD99" s="118"/>
      <c r="BE99" s="118"/>
      <c r="BF99" s="119">
        <v>363000</v>
      </c>
    </row>
    <row r="100" spans="32:58" ht="15">
      <c r="AF100" s="124"/>
      <c r="AH100" s="112"/>
      <c r="AI100" s="112"/>
      <c r="AJ100" s="125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Z100" s="120" t="s">
        <v>300</v>
      </c>
      <c r="BB100" s="112"/>
      <c r="BC100" s="112"/>
      <c r="BD100" s="112"/>
      <c r="BE100" s="112"/>
      <c r="BF100" s="121">
        <f>BA86</f>
        <v>170212.12999999995</v>
      </c>
    </row>
    <row r="101" spans="31:58" ht="12.75">
      <c r="AE101" s="126"/>
      <c r="AH101" s="112"/>
      <c r="AI101" s="112"/>
      <c r="AJ101" s="125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Z101" s="114" t="s">
        <v>270</v>
      </c>
      <c r="BB101" s="112"/>
      <c r="BC101" s="112"/>
      <c r="BD101" s="112"/>
      <c r="BE101" s="112"/>
      <c r="BF101" s="122">
        <f>ROUND(BF99-BF100,2)</f>
        <v>192787.87</v>
      </c>
    </row>
    <row r="102" spans="31:58" ht="12.75">
      <c r="AE102" s="126"/>
      <c r="AG102" s="114"/>
      <c r="AH102" s="112"/>
      <c r="AI102" s="112"/>
      <c r="AJ102" s="125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Z102" s="112"/>
      <c r="BA102" s="112"/>
      <c r="BB102" s="112"/>
      <c r="BC102" s="112"/>
      <c r="BD102" s="112"/>
      <c r="BE102" s="112"/>
      <c r="BF102" s="122"/>
    </row>
    <row r="103" spans="31:58" ht="12.75">
      <c r="AE103" s="126"/>
      <c r="AG103" s="114"/>
      <c r="AH103" s="112"/>
      <c r="AI103" s="112"/>
      <c r="AJ103" s="125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Z103" s="112"/>
      <c r="BA103" s="112"/>
      <c r="BB103" s="112"/>
      <c r="BC103" s="112"/>
      <c r="BD103" s="112"/>
      <c r="BE103" s="112"/>
      <c r="BF103" s="122"/>
    </row>
    <row r="104" spans="29:59" ht="15.75">
      <c r="AC104" s="127"/>
      <c r="AE104" s="128"/>
      <c r="AH104" s="129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Z104" s="130"/>
      <c r="BA104" s="124"/>
      <c r="BB104" s="130"/>
      <c r="BC104" s="129"/>
      <c r="BD104" s="130"/>
      <c r="BE104" s="130"/>
      <c r="BF104" s="130"/>
      <c r="BG104" s="130"/>
    </row>
    <row r="105" spans="29:59" ht="15">
      <c r="AC105" s="127"/>
      <c r="AH105" s="129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Z105" s="130"/>
      <c r="BA105" s="124"/>
      <c r="BB105" s="130"/>
      <c r="BC105" s="129"/>
      <c r="BD105" s="130"/>
      <c r="BE105" s="130"/>
      <c r="BF105" s="130"/>
      <c r="BG105" s="130"/>
    </row>
  </sheetData>
  <mergeCells count="1">
    <mergeCell ref="C2:N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G105"/>
  <sheetViews>
    <sheetView tabSelected="1" workbookViewId="0" topLeftCell="A1">
      <selection activeCell="AX94" sqref="AX94"/>
    </sheetView>
  </sheetViews>
  <sheetFormatPr defaultColWidth="9.140625" defaultRowHeight="12.75"/>
  <cols>
    <col min="1" max="1" width="5.421875" style="1" customWidth="1"/>
    <col min="2" max="2" width="28.421875" style="1" customWidth="1"/>
    <col min="3" max="3" width="13.7109375" style="1" customWidth="1"/>
    <col min="4" max="5" width="13.8515625" style="1" customWidth="1"/>
    <col min="6" max="6" width="14.7109375" style="1" customWidth="1"/>
    <col min="7" max="7" width="16.140625" style="1" customWidth="1"/>
    <col min="8" max="8" width="13.421875" style="1" customWidth="1"/>
    <col min="9" max="9" width="13.00390625" style="1" customWidth="1"/>
    <col min="10" max="10" width="13.8515625" style="1" customWidth="1"/>
    <col min="11" max="11" width="15.140625" style="1" customWidth="1"/>
    <col min="12" max="12" width="13.8515625" style="1" customWidth="1"/>
    <col min="13" max="13" width="14.421875" style="1" customWidth="1"/>
    <col min="14" max="17" width="13.8515625" style="1" customWidth="1"/>
    <col min="18" max="18" width="12.8515625" style="10" customWidth="1"/>
    <col min="19" max="19" width="13.8515625" style="1" customWidth="1"/>
    <col min="20" max="20" width="13.00390625" style="1" customWidth="1"/>
    <col min="21" max="21" width="11.28125" style="1" customWidth="1"/>
    <col min="22" max="22" width="12.28125" style="1" customWidth="1"/>
    <col min="23" max="23" width="14.57421875" style="1" customWidth="1"/>
    <col min="24" max="26" width="14.00390625" style="1" customWidth="1"/>
    <col min="27" max="27" width="13.421875" style="1" customWidth="1"/>
    <col min="28" max="28" width="14.00390625" style="1" customWidth="1"/>
    <col min="29" max="29" width="11.57421875" style="1" customWidth="1"/>
    <col min="30" max="30" width="12.140625" style="1" customWidth="1"/>
    <col min="31" max="31" width="13.421875" style="1" customWidth="1"/>
    <col min="32" max="32" width="15.28125" style="1" customWidth="1"/>
    <col min="33" max="34" width="13.8515625" style="1" customWidth="1"/>
    <col min="35" max="35" width="13.421875" style="1" customWidth="1"/>
    <col min="36" max="36" width="13.421875" style="8" customWidth="1"/>
    <col min="37" max="37" width="14.421875" style="1" customWidth="1"/>
    <col min="38" max="53" width="14.7109375" style="1" customWidth="1"/>
    <col min="54" max="54" width="12.421875" style="1" customWidth="1"/>
    <col min="55" max="55" width="12.00390625" style="1" customWidth="1"/>
    <col min="56" max="56" width="12.28125" style="1" customWidth="1"/>
    <col min="57" max="57" width="9.140625" style="1" customWidth="1"/>
    <col min="58" max="58" width="15.00390625" style="1" customWidth="1"/>
    <col min="59" max="59" width="13.421875" style="1" customWidth="1"/>
    <col min="60" max="16384" width="9.140625" style="1" customWidth="1"/>
  </cols>
  <sheetData>
    <row r="1" spans="1:17" ht="12.75">
      <c r="A1" s="8" t="s">
        <v>0</v>
      </c>
      <c r="N1" s="9" t="s">
        <v>176</v>
      </c>
      <c r="P1" s="9"/>
      <c r="Q1" s="9"/>
    </row>
    <row r="2" spans="3:55" ht="46.5" customHeight="1">
      <c r="C2" s="151" t="s">
        <v>301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56"/>
      <c r="P2" s="55"/>
      <c r="Q2" s="55"/>
      <c r="R2" s="57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8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</row>
    <row r="3" spans="3:55" ht="15" customHeight="1" thickBot="1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7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8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</row>
    <row r="4" spans="1:55" ht="83.25" customHeight="1">
      <c r="A4" s="2" t="s">
        <v>1</v>
      </c>
      <c r="B4" s="3" t="s">
        <v>2</v>
      </c>
      <c r="C4" s="59" t="s">
        <v>178</v>
      </c>
      <c r="D4" s="59" t="s">
        <v>179</v>
      </c>
      <c r="E4" s="59" t="s">
        <v>257</v>
      </c>
      <c r="F4" s="60" t="s">
        <v>181</v>
      </c>
      <c r="G4" s="59" t="s">
        <v>267</v>
      </c>
      <c r="H4" s="59" t="s">
        <v>183</v>
      </c>
      <c r="I4" s="59" t="s">
        <v>184</v>
      </c>
      <c r="J4" s="60" t="s">
        <v>185</v>
      </c>
      <c r="K4" s="59" t="s">
        <v>186</v>
      </c>
      <c r="L4" s="59" t="s">
        <v>187</v>
      </c>
      <c r="M4" s="59" t="s">
        <v>188</v>
      </c>
      <c r="N4" s="60" t="s">
        <v>189</v>
      </c>
      <c r="O4" s="59" t="s">
        <v>190</v>
      </c>
      <c r="P4" s="59" t="s">
        <v>191</v>
      </c>
      <c r="Q4" s="59" t="s">
        <v>192</v>
      </c>
      <c r="R4" s="60" t="s">
        <v>193</v>
      </c>
      <c r="S4" s="60" t="s">
        <v>194</v>
      </c>
      <c r="T4" s="59" t="s">
        <v>195</v>
      </c>
      <c r="U4" s="59" t="s">
        <v>196</v>
      </c>
      <c r="V4" s="131" t="s">
        <v>258</v>
      </c>
      <c r="W4" s="60" t="s">
        <v>198</v>
      </c>
      <c r="X4" s="59" t="s">
        <v>268</v>
      </c>
      <c r="Y4" s="59" t="s">
        <v>200</v>
      </c>
      <c r="Z4" s="59" t="s">
        <v>276</v>
      </c>
      <c r="AA4" s="60" t="s">
        <v>202</v>
      </c>
      <c r="AB4" s="59" t="s">
        <v>281</v>
      </c>
      <c r="AC4" s="59" t="s">
        <v>204</v>
      </c>
      <c r="AD4" s="59" t="s">
        <v>205</v>
      </c>
      <c r="AE4" s="60" t="s">
        <v>206</v>
      </c>
      <c r="AF4" s="59" t="s">
        <v>207</v>
      </c>
      <c r="AG4" s="59" t="s">
        <v>208</v>
      </c>
      <c r="AH4" s="59" t="s">
        <v>209</v>
      </c>
      <c r="AI4" s="60" t="s">
        <v>210</v>
      </c>
      <c r="AJ4" s="60" t="s">
        <v>211</v>
      </c>
      <c r="AK4" s="59" t="s">
        <v>212</v>
      </c>
      <c r="AL4" s="59" t="s">
        <v>213</v>
      </c>
      <c r="AM4" s="59" t="s">
        <v>214</v>
      </c>
      <c r="AN4" s="60" t="s">
        <v>215</v>
      </c>
      <c r="AO4" s="59" t="s">
        <v>216</v>
      </c>
      <c r="AP4" s="59" t="s">
        <v>217</v>
      </c>
      <c r="AQ4" s="59" t="s">
        <v>218</v>
      </c>
      <c r="AR4" s="60" t="s">
        <v>219</v>
      </c>
      <c r="AS4" s="59" t="s">
        <v>220</v>
      </c>
      <c r="AT4" s="59" t="s">
        <v>221</v>
      </c>
      <c r="AU4" s="59" t="s">
        <v>222</v>
      </c>
      <c r="AV4" s="60" t="s">
        <v>223</v>
      </c>
      <c r="AW4" s="59" t="s">
        <v>224</v>
      </c>
      <c r="AX4" s="59" t="s">
        <v>225</v>
      </c>
      <c r="AY4" s="61" t="s">
        <v>226</v>
      </c>
      <c r="AZ4" s="62" t="s">
        <v>227</v>
      </c>
      <c r="BA4" s="60" t="s">
        <v>228</v>
      </c>
      <c r="BB4" s="63" t="s">
        <v>229</v>
      </c>
      <c r="BC4" s="64"/>
    </row>
    <row r="5" spans="1:55" s="4" customFormat="1" ht="24.75" customHeight="1">
      <c r="A5" s="11">
        <v>0</v>
      </c>
      <c r="B5" s="12">
        <v>1</v>
      </c>
      <c r="C5" s="12">
        <v>2</v>
      </c>
      <c r="D5" s="12">
        <v>3</v>
      </c>
      <c r="E5" s="12">
        <v>4</v>
      </c>
      <c r="F5" s="13" t="s">
        <v>230</v>
      </c>
      <c r="G5" s="12">
        <v>6</v>
      </c>
      <c r="H5" s="12">
        <v>7</v>
      </c>
      <c r="I5" s="12">
        <v>8</v>
      </c>
      <c r="J5" s="13" t="s">
        <v>231</v>
      </c>
      <c r="K5" s="12">
        <v>10</v>
      </c>
      <c r="L5" s="12">
        <v>11</v>
      </c>
      <c r="M5" s="12">
        <v>12</v>
      </c>
      <c r="N5" s="13" t="s">
        <v>232</v>
      </c>
      <c r="O5" s="12">
        <v>14</v>
      </c>
      <c r="P5" s="12">
        <v>15</v>
      </c>
      <c r="Q5" s="12">
        <v>16</v>
      </c>
      <c r="R5" s="13" t="s">
        <v>233</v>
      </c>
      <c r="S5" s="13" t="s">
        <v>234</v>
      </c>
      <c r="T5" s="12">
        <v>19</v>
      </c>
      <c r="U5" s="12">
        <v>20</v>
      </c>
      <c r="V5" s="12">
        <v>21</v>
      </c>
      <c r="W5" s="13" t="s">
        <v>235</v>
      </c>
      <c r="X5" s="12">
        <v>23</v>
      </c>
      <c r="Y5" s="12">
        <v>24</v>
      </c>
      <c r="Z5" s="12">
        <v>25</v>
      </c>
      <c r="AA5" s="13" t="s">
        <v>236</v>
      </c>
      <c r="AB5" s="12">
        <v>27</v>
      </c>
      <c r="AC5" s="12">
        <v>28</v>
      </c>
      <c r="AD5" s="12">
        <v>29</v>
      </c>
      <c r="AE5" s="13" t="s">
        <v>237</v>
      </c>
      <c r="AF5" s="12">
        <v>31</v>
      </c>
      <c r="AG5" s="12">
        <v>32</v>
      </c>
      <c r="AH5" s="12">
        <v>33</v>
      </c>
      <c r="AI5" s="13" t="s">
        <v>238</v>
      </c>
      <c r="AJ5" s="13" t="s">
        <v>239</v>
      </c>
      <c r="AK5" s="65">
        <v>36</v>
      </c>
      <c r="AL5" s="65">
        <v>37</v>
      </c>
      <c r="AM5" s="65">
        <v>38</v>
      </c>
      <c r="AN5" s="13" t="s">
        <v>240</v>
      </c>
      <c r="AO5" s="65">
        <v>40</v>
      </c>
      <c r="AP5" s="65">
        <v>41</v>
      </c>
      <c r="AQ5" s="65">
        <v>42</v>
      </c>
      <c r="AR5" s="13" t="s">
        <v>241</v>
      </c>
      <c r="AS5" s="65">
        <v>44</v>
      </c>
      <c r="AT5" s="65">
        <v>45</v>
      </c>
      <c r="AU5" s="65">
        <v>46</v>
      </c>
      <c r="AV5" s="13" t="s">
        <v>242</v>
      </c>
      <c r="AW5" s="65">
        <v>48</v>
      </c>
      <c r="AX5" s="65">
        <v>49</v>
      </c>
      <c r="AY5" s="66">
        <v>50</v>
      </c>
      <c r="AZ5" s="67" t="s">
        <v>243</v>
      </c>
      <c r="BA5" s="13" t="s">
        <v>244</v>
      </c>
      <c r="BB5" s="14" t="s">
        <v>245</v>
      </c>
      <c r="BC5" s="68"/>
    </row>
    <row r="6" spans="1:58" ht="12.75">
      <c r="A6" s="69" t="s">
        <v>3</v>
      </c>
      <c r="B6" s="70" t="s">
        <v>4</v>
      </c>
      <c r="C6" s="71">
        <v>21989.14</v>
      </c>
      <c r="D6" s="15">
        <v>18098.03</v>
      </c>
      <c r="E6" s="15">
        <v>25447.19</v>
      </c>
      <c r="F6" s="72">
        <f>ROUND(C6+D6+E6,2)</f>
        <v>65534.36</v>
      </c>
      <c r="G6" s="15">
        <v>18300.5</v>
      </c>
      <c r="H6" s="15">
        <v>22094.39</v>
      </c>
      <c r="I6" s="15">
        <v>17647.97</v>
      </c>
      <c r="J6" s="72">
        <f>ROUND(G6+H6+I6,2)</f>
        <v>58042.86</v>
      </c>
      <c r="K6" s="15">
        <v>18746.62</v>
      </c>
      <c r="L6" s="15">
        <v>19086.51</v>
      </c>
      <c r="M6" s="15">
        <v>16970.51</v>
      </c>
      <c r="N6" s="72">
        <f>ROUND(K6+L6+M6,2)</f>
        <v>54803.64</v>
      </c>
      <c r="O6" s="15">
        <v>18570.82</v>
      </c>
      <c r="P6" s="15">
        <v>17208.71</v>
      </c>
      <c r="Q6" s="15">
        <v>16769.08</v>
      </c>
      <c r="R6" s="72">
        <f>ROUND(O6+P6+Q6,2)</f>
        <v>52548.61</v>
      </c>
      <c r="S6" s="72">
        <f>ROUND(F6+J6+N6+R6,2)</f>
        <v>230929.47</v>
      </c>
      <c r="T6" s="15">
        <v>837.19</v>
      </c>
      <c r="U6" s="15">
        <v>550.56</v>
      </c>
      <c r="V6" s="15">
        <v>650.05</v>
      </c>
      <c r="W6" s="72">
        <f>ROUND(T6+U6+V6,2)</f>
        <v>2037.8</v>
      </c>
      <c r="X6" s="15">
        <v>872.99</v>
      </c>
      <c r="Y6" s="16">
        <v>1031.62</v>
      </c>
      <c r="Z6" s="16">
        <v>220.8</v>
      </c>
      <c r="AA6" s="72">
        <f>ROUND(X6+Y6+Z6,2)</f>
        <v>2125.41</v>
      </c>
      <c r="AB6" s="15">
        <v>755.75</v>
      </c>
      <c r="AC6" s="15">
        <v>636.89</v>
      </c>
      <c r="AD6" s="15">
        <v>783.53</v>
      </c>
      <c r="AE6" s="72">
        <f>ROUND(AB6+AC6+AD6,2)</f>
        <v>2176.17</v>
      </c>
      <c r="AF6" s="15">
        <v>889.84</v>
      </c>
      <c r="AG6" s="15">
        <v>849.1</v>
      </c>
      <c r="AH6" s="15">
        <v>758.5</v>
      </c>
      <c r="AI6" s="72">
        <f>ROUND(AF6+AG6+AH6,2)</f>
        <v>2497.44</v>
      </c>
      <c r="AJ6" s="72">
        <f aca="true" t="shared" si="0" ref="AJ6:AJ69">ROUND(W6+AA6+AE6+AI6,2)</f>
        <v>8836.82</v>
      </c>
      <c r="AK6" s="73">
        <v>0</v>
      </c>
      <c r="AL6" s="73">
        <v>0</v>
      </c>
      <c r="AM6" s="73">
        <v>0</v>
      </c>
      <c r="AN6" s="25">
        <f>ROUND(AK6+AL6+AM6,2)</f>
        <v>0</v>
      </c>
      <c r="AO6" s="73">
        <v>0</v>
      </c>
      <c r="AP6" s="73">
        <v>0</v>
      </c>
      <c r="AQ6" s="73">
        <v>0</v>
      </c>
      <c r="AR6" s="25">
        <f>ROUND(AO6+AP6+AQ6,2)</f>
        <v>0</v>
      </c>
      <c r="AS6" s="73">
        <v>0</v>
      </c>
      <c r="AT6" s="73">
        <v>0</v>
      </c>
      <c r="AU6" s="73">
        <v>0</v>
      </c>
      <c r="AV6" s="25">
        <f>ROUND(AS6+AT6+AU6,2)</f>
        <v>0</v>
      </c>
      <c r="AW6" s="73">
        <v>0</v>
      </c>
      <c r="AX6" s="73">
        <v>0</v>
      </c>
      <c r="AY6" s="74">
        <v>0</v>
      </c>
      <c r="AZ6" s="75">
        <f>ROUND(AW6+AX6+AY6,2)</f>
        <v>0</v>
      </c>
      <c r="BA6" s="25">
        <f>ROUND(AN6+AR6+AV6+AZ6,2)</f>
        <v>0</v>
      </c>
      <c r="BB6" s="76">
        <f>ROUND(S6+AJ6+BA6,2)</f>
        <v>239766.29</v>
      </c>
      <c r="BC6" s="77"/>
      <c r="BE6" s="17"/>
      <c r="BF6" s="17"/>
    </row>
    <row r="7" spans="1:58" ht="12.75">
      <c r="A7" s="69" t="s">
        <v>5</v>
      </c>
      <c r="B7" s="70" t="s">
        <v>6</v>
      </c>
      <c r="C7" s="71">
        <v>8080.35</v>
      </c>
      <c r="D7" s="15">
        <v>5802.65</v>
      </c>
      <c r="E7" s="15">
        <v>7317.99</v>
      </c>
      <c r="F7" s="72">
        <f aca="true" t="shared" si="1" ref="F7:F70">ROUND(C7+D7+E7,2)</f>
        <v>21200.99</v>
      </c>
      <c r="G7" s="15">
        <v>6245.84</v>
      </c>
      <c r="H7" s="15">
        <v>5462.2</v>
      </c>
      <c r="I7" s="15">
        <v>6192.12</v>
      </c>
      <c r="J7" s="72">
        <f aca="true" t="shared" si="2" ref="J7:J70">ROUND(G7+H7+I7,2)</f>
        <v>17900.16</v>
      </c>
      <c r="K7" s="15">
        <v>6701.85</v>
      </c>
      <c r="L7" s="15">
        <v>6369.58</v>
      </c>
      <c r="M7" s="15">
        <v>6293.65</v>
      </c>
      <c r="N7" s="72">
        <f aca="true" t="shared" si="3" ref="N7:N70">ROUND(K7+L7+M7,2)</f>
        <v>19365.08</v>
      </c>
      <c r="O7" s="15">
        <v>6468.26</v>
      </c>
      <c r="P7" s="15">
        <v>6434.83</v>
      </c>
      <c r="Q7" s="15">
        <v>6120.05</v>
      </c>
      <c r="R7" s="72">
        <f aca="true" t="shared" si="4" ref="R7:R70">ROUND(O7+P7+Q7,2)</f>
        <v>19023.14</v>
      </c>
      <c r="S7" s="72">
        <f aca="true" t="shared" si="5" ref="S7:S67">ROUND(F7+J7+N7+R7,2)</f>
        <v>77489.37</v>
      </c>
      <c r="T7" s="15">
        <v>436.93</v>
      </c>
      <c r="U7" s="15">
        <v>414.57</v>
      </c>
      <c r="V7" s="15">
        <v>205.78</v>
      </c>
      <c r="W7" s="72">
        <f aca="true" t="shared" si="6" ref="W7:W70">ROUND(T7+U7+V7,2)</f>
        <v>1057.28</v>
      </c>
      <c r="X7" s="15">
        <v>391.19</v>
      </c>
      <c r="Y7" s="16">
        <v>378.41</v>
      </c>
      <c r="Z7" s="16">
        <v>140.38</v>
      </c>
      <c r="AA7" s="72">
        <f aca="true" t="shared" si="7" ref="AA7:AA70">ROUND(X7+Y7+Z7,2)</f>
        <v>909.98</v>
      </c>
      <c r="AB7" s="15">
        <v>583.79</v>
      </c>
      <c r="AC7" s="15">
        <v>314.92</v>
      </c>
      <c r="AD7" s="15">
        <v>335.91</v>
      </c>
      <c r="AE7" s="72">
        <f aca="true" t="shared" si="8" ref="AE7:AE70">ROUND(AB7+AC7+AD7,2)</f>
        <v>1234.62</v>
      </c>
      <c r="AF7" s="15">
        <v>276.27</v>
      </c>
      <c r="AG7" s="15">
        <v>260.19</v>
      </c>
      <c r="AH7" s="15">
        <v>220.3</v>
      </c>
      <c r="AI7" s="72">
        <f aca="true" t="shared" si="9" ref="AI7:AI70">ROUND(AF7+AG7+AH7,2)</f>
        <v>756.76</v>
      </c>
      <c r="AJ7" s="72">
        <f t="shared" si="0"/>
        <v>3958.64</v>
      </c>
      <c r="AK7" s="73">
        <v>0</v>
      </c>
      <c r="AL7" s="73">
        <v>0</v>
      </c>
      <c r="AM7" s="73">
        <v>0</v>
      </c>
      <c r="AN7" s="25">
        <f aca="true" t="shared" si="10" ref="AN7:AN70">ROUND(AK7+AL7+AM7,2)</f>
        <v>0</v>
      </c>
      <c r="AO7" s="73">
        <v>0</v>
      </c>
      <c r="AP7" s="73">
        <v>0</v>
      </c>
      <c r="AQ7" s="73">
        <v>0</v>
      </c>
      <c r="AR7" s="25">
        <f aca="true" t="shared" si="11" ref="AR7:AR70">ROUND(AO7+AP7+AQ7,2)</f>
        <v>0</v>
      </c>
      <c r="AS7" s="73">
        <v>0</v>
      </c>
      <c r="AT7" s="73">
        <v>0</v>
      </c>
      <c r="AU7" s="73">
        <v>0</v>
      </c>
      <c r="AV7" s="25">
        <f aca="true" t="shared" si="12" ref="AV7:AV70">ROUND(AS7+AT7+AU7,2)</f>
        <v>0</v>
      </c>
      <c r="AW7" s="73">
        <v>0</v>
      </c>
      <c r="AX7" s="73">
        <v>0</v>
      </c>
      <c r="AY7" s="74">
        <v>0</v>
      </c>
      <c r="AZ7" s="75">
        <f aca="true" t="shared" si="13" ref="AZ7:AZ70">ROUND(AW7+AX7+AY7,2)</f>
        <v>0</v>
      </c>
      <c r="BA7" s="25">
        <f aca="true" t="shared" si="14" ref="BA7:BA70">ROUND(AN7+AR7+AV7+AZ7,2)</f>
        <v>0</v>
      </c>
      <c r="BB7" s="76">
        <f aca="true" t="shared" si="15" ref="BB7:BB70">ROUND(S7+AJ7+BA7,2)</f>
        <v>81448.01</v>
      </c>
      <c r="BC7" s="77"/>
      <c r="BE7" s="17"/>
      <c r="BF7" s="17"/>
    </row>
    <row r="8" spans="1:58" ht="12.75">
      <c r="A8" s="69" t="s">
        <v>7</v>
      </c>
      <c r="B8" s="70" t="s">
        <v>8</v>
      </c>
      <c r="C8" s="71">
        <v>28431.65</v>
      </c>
      <c r="D8" s="15">
        <v>32259.15</v>
      </c>
      <c r="E8" s="15">
        <v>29427.46</v>
      </c>
      <c r="F8" s="72">
        <f t="shared" si="1"/>
        <v>90118.26</v>
      </c>
      <c r="G8" s="15">
        <v>25983.25</v>
      </c>
      <c r="H8" s="15">
        <v>26555.56</v>
      </c>
      <c r="I8" s="15">
        <v>25351.78</v>
      </c>
      <c r="J8" s="72">
        <f t="shared" si="2"/>
        <v>77890.59</v>
      </c>
      <c r="K8" s="15">
        <v>28432.36</v>
      </c>
      <c r="L8" s="15">
        <v>28036.54</v>
      </c>
      <c r="M8" s="15">
        <v>28597.57</v>
      </c>
      <c r="N8" s="72">
        <f t="shared" si="3"/>
        <v>85066.47</v>
      </c>
      <c r="O8" s="15">
        <v>29400.98</v>
      </c>
      <c r="P8" s="15">
        <v>29236.31</v>
      </c>
      <c r="Q8" s="15">
        <v>28713.28</v>
      </c>
      <c r="R8" s="72">
        <f t="shared" si="4"/>
        <v>87350.57</v>
      </c>
      <c r="S8" s="72">
        <f t="shared" si="5"/>
        <v>340425.89</v>
      </c>
      <c r="T8" s="15">
        <v>1248.51</v>
      </c>
      <c r="U8" s="15">
        <v>1201.29</v>
      </c>
      <c r="V8" s="15">
        <v>1028.72</v>
      </c>
      <c r="W8" s="72">
        <f t="shared" si="6"/>
        <v>3478.52</v>
      </c>
      <c r="X8" s="15">
        <v>1313.91</v>
      </c>
      <c r="Y8" s="16">
        <v>1057.5</v>
      </c>
      <c r="Z8" s="16">
        <v>590.25</v>
      </c>
      <c r="AA8" s="72">
        <f t="shared" si="7"/>
        <v>2961.66</v>
      </c>
      <c r="AB8" s="15">
        <v>1929.98</v>
      </c>
      <c r="AC8" s="15">
        <v>1507.0500000000002</v>
      </c>
      <c r="AD8" s="15">
        <v>1466.98</v>
      </c>
      <c r="AE8" s="72">
        <f t="shared" si="8"/>
        <v>4904.01</v>
      </c>
      <c r="AF8" s="15">
        <v>1503.47</v>
      </c>
      <c r="AG8" s="15">
        <v>1431</v>
      </c>
      <c r="AH8" s="15">
        <v>1392.69</v>
      </c>
      <c r="AI8" s="72">
        <f t="shared" si="9"/>
        <v>4327.16</v>
      </c>
      <c r="AJ8" s="72">
        <f t="shared" si="0"/>
        <v>15671.35</v>
      </c>
      <c r="AK8" s="73">
        <v>0</v>
      </c>
      <c r="AL8" s="73">
        <v>0</v>
      </c>
      <c r="AM8" s="73">
        <v>0</v>
      </c>
      <c r="AN8" s="25">
        <f t="shared" si="10"/>
        <v>0</v>
      </c>
      <c r="AO8" s="73">
        <v>0</v>
      </c>
      <c r="AP8" s="73">
        <v>0</v>
      </c>
      <c r="AQ8" s="73">
        <v>326.78</v>
      </c>
      <c r="AR8" s="25">
        <f t="shared" si="11"/>
        <v>326.78</v>
      </c>
      <c r="AS8" s="73">
        <v>326.78</v>
      </c>
      <c r="AT8" s="73">
        <v>653.56</v>
      </c>
      <c r="AU8" s="73">
        <v>326.78</v>
      </c>
      <c r="AV8" s="25">
        <f t="shared" si="12"/>
        <v>1307.12</v>
      </c>
      <c r="AW8" s="73">
        <v>326.78</v>
      </c>
      <c r="AX8" s="73">
        <v>326.78</v>
      </c>
      <c r="AY8" s="74">
        <v>326.78</v>
      </c>
      <c r="AZ8" s="75">
        <f t="shared" si="13"/>
        <v>980.34</v>
      </c>
      <c r="BA8" s="25">
        <f t="shared" si="14"/>
        <v>2614.24</v>
      </c>
      <c r="BB8" s="76">
        <f t="shared" si="15"/>
        <v>358711.48</v>
      </c>
      <c r="BC8" s="77"/>
      <c r="BE8" s="17"/>
      <c r="BF8" s="17"/>
    </row>
    <row r="9" spans="1:58" ht="12.75">
      <c r="A9" s="69" t="s">
        <v>9</v>
      </c>
      <c r="B9" s="70" t="s">
        <v>10</v>
      </c>
      <c r="C9" s="71">
        <v>30177.04</v>
      </c>
      <c r="D9" s="15">
        <v>34275.6</v>
      </c>
      <c r="E9" s="15">
        <v>34600.73</v>
      </c>
      <c r="F9" s="72">
        <f t="shared" si="1"/>
        <v>99053.37</v>
      </c>
      <c r="G9" s="15">
        <v>26400.51</v>
      </c>
      <c r="H9" s="15">
        <v>31989.98</v>
      </c>
      <c r="I9" s="15">
        <v>34709.02</v>
      </c>
      <c r="J9" s="72">
        <f t="shared" si="2"/>
        <v>93099.51</v>
      </c>
      <c r="K9" s="15">
        <v>33460.26</v>
      </c>
      <c r="L9" s="15">
        <v>31799.26</v>
      </c>
      <c r="M9" s="15">
        <v>30369.35</v>
      </c>
      <c r="N9" s="72">
        <f t="shared" si="3"/>
        <v>95628.87</v>
      </c>
      <c r="O9" s="15">
        <v>27941.07</v>
      </c>
      <c r="P9" s="15">
        <v>30300.39</v>
      </c>
      <c r="Q9" s="15">
        <v>26292.38</v>
      </c>
      <c r="R9" s="72">
        <f t="shared" si="4"/>
        <v>84533.84</v>
      </c>
      <c r="S9" s="72">
        <f t="shared" si="5"/>
        <v>372315.59</v>
      </c>
      <c r="T9" s="15">
        <v>779.69</v>
      </c>
      <c r="U9" s="15">
        <v>810.46</v>
      </c>
      <c r="V9" s="15">
        <v>556.06</v>
      </c>
      <c r="W9" s="72">
        <f t="shared" si="6"/>
        <v>2146.21</v>
      </c>
      <c r="X9" s="15">
        <v>814.84</v>
      </c>
      <c r="Y9" s="16">
        <v>811.86</v>
      </c>
      <c r="Z9" s="16">
        <v>457.92</v>
      </c>
      <c r="AA9" s="72">
        <f t="shared" si="7"/>
        <v>2084.62</v>
      </c>
      <c r="AB9" s="15">
        <v>1096.26</v>
      </c>
      <c r="AC9" s="15">
        <v>917.44</v>
      </c>
      <c r="AD9" s="15">
        <v>945.86</v>
      </c>
      <c r="AE9" s="72">
        <f t="shared" si="8"/>
        <v>2959.56</v>
      </c>
      <c r="AF9" s="15">
        <v>791.28</v>
      </c>
      <c r="AG9" s="15">
        <v>843.84</v>
      </c>
      <c r="AH9" s="15">
        <v>1086.87</v>
      </c>
      <c r="AI9" s="72">
        <f t="shared" si="9"/>
        <v>2721.99</v>
      </c>
      <c r="AJ9" s="72">
        <f t="shared" si="0"/>
        <v>9912.38</v>
      </c>
      <c r="AK9" s="73">
        <v>0</v>
      </c>
      <c r="AL9" s="73">
        <v>0</v>
      </c>
      <c r="AM9" s="73">
        <v>0</v>
      </c>
      <c r="AN9" s="25">
        <f t="shared" si="10"/>
        <v>0</v>
      </c>
      <c r="AO9" s="73">
        <v>0</v>
      </c>
      <c r="AP9" s="73">
        <v>0</v>
      </c>
      <c r="AQ9" s="73">
        <v>0</v>
      </c>
      <c r="AR9" s="25">
        <f t="shared" si="11"/>
        <v>0</v>
      </c>
      <c r="AS9" s="73">
        <v>0</v>
      </c>
      <c r="AT9" s="73">
        <v>0</v>
      </c>
      <c r="AU9" s="73">
        <v>0</v>
      </c>
      <c r="AV9" s="25">
        <f t="shared" si="12"/>
        <v>0</v>
      </c>
      <c r="AW9" s="73">
        <v>0</v>
      </c>
      <c r="AX9" s="73">
        <v>0</v>
      </c>
      <c r="AY9" s="74">
        <v>0</v>
      </c>
      <c r="AZ9" s="75">
        <f t="shared" si="13"/>
        <v>0</v>
      </c>
      <c r="BA9" s="25">
        <f t="shared" si="14"/>
        <v>0</v>
      </c>
      <c r="BB9" s="76">
        <f t="shared" si="15"/>
        <v>382227.97</v>
      </c>
      <c r="BC9" s="77"/>
      <c r="BE9" s="17"/>
      <c r="BF9" s="17"/>
    </row>
    <row r="10" spans="1:58" ht="12.75">
      <c r="A10" s="69" t="s">
        <v>11</v>
      </c>
      <c r="B10" s="70" t="s">
        <v>12</v>
      </c>
      <c r="C10" s="71">
        <v>461348.05</v>
      </c>
      <c r="D10" s="15">
        <v>406040.88</v>
      </c>
      <c r="E10" s="15">
        <v>447073.14</v>
      </c>
      <c r="F10" s="72">
        <f t="shared" si="1"/>
        <v>1314462.07</v>
      </c>
      <c r="G10" s="15">
        <v>393096.35</v>
      </c>
      <c r="H10" s="15">
        <v>417559.83</v>
      </c>
      <c r="I10" s="15">
        <v>394146.03</v>
      </c>
      <c r="J10" s="72">
        <f t="shared" si="2"/>
        <v>1204802.21</v>
      </c>
      <c r="K10" s="15">
        <v>430696.35</v>
      </c>
      <c r="L10" s="15">
        <v>400623.12</v>
      </c>
      <c r="M10" s="15">
        <v>389228.42</v>
      </c>
      <c r="N10" s="72">
        <f t="shared" si="3"/>
        <v>1220547.89</v>
      </c>
      <c r="O10" s="15">
        <v>453723.81</v>
      </c>
      <c r="P10" s="15">
        <v>431350.04</v>
      </c>
      <c r="Q10" s="15">
        <v>379377.91</v>
      </c>
      <c r="R10" s="72">
        <f t="shared" si="4"/>
        <v>1264451.76</v>
      </c>
      <c r="S10" s="72">
        <f t="shared" si="5"/>
        <v>5004263.93</v>
      </c>
      <c r="T10" s="15">
        <v>12915.130000000001</v>
      </c>
      <c r="U10" s="15">
        <v>11517.970000000001</v>
      </c>
      <c r="V10" s="15">
        <v>10708.89</v>
      </c>
      <c r="W10" s="72">
        <f t="shared" si="6"/>
        <v>35141.99</v>
      </c>
      <c r="X10" s="15">
        <v>16272.29</v>
      </c>
      <c r="Y10" s="16">
        <v>13879.94</v>
      </c>
      <c r="Z10" s="16">
        <v>7077.46</v>
      </c>
      <c r="AA10" s="72">
        <f t="shared" si="7"/>
        <v>37229.69</v>
      </c>
      <c r="AB10" s="15">
        <v>19297.43</v>
      </c>
      <c r="AC10" s="15">
        <v>12779.19</v>
      </c>
      <c r="AD10" s="15">
        <v>12540.41</v>
      </c>
      <c r="AE10" s="72">
        <f t="shared" si="8"/>
        <v>44617.03</v>
      </c>
      <c r="AF10" s="15">
        <v>14257.759999999998</v>
      </c>
      <c r="AG10" s="15">
        <v>14446.24</v>
      </c>
      <c r="AH10" s="15">
        <v>12986.76</v>
      </c>
      <c r="AI10" s="72">
        <f t="shared" si="9"/>
        <v>41690.76</v>
      </c>
      <c r="AJ10" s="72">
        <f t="shared" si="0"/>
        <v>158679.47</v>
      </c>
      <c r="AK10" s="73">
        <v>0</v>
      </c>
      <c r="AL10" s="73">
        <v>0</v>
      </c>
      <c r="AM10" s="73">
        <v>653.56</v>
      </c>
      <c r="AN10" s="25">
        <f t="shared" si="10"/>
        <v>653.56</v>
      </c>
      <c r="AO10" s="73">
        <v>980.34</v>
      </c>
      <c r="AP10" s="73">
        <v>1307.12</v>
      </c>
      <c r="AQ10" s="73">
        <v>1960.68</v>
      </c>
      <c r="AR10" s="25">
        <f t="shared" si="11"/>
        <v>4248.14</v>
      </c>
      <c r="AS10" s="73">
        <v>2287.46</v>
      </c>
      <c r="AT10" s="73">
        <v>1960.68</v>
      </c>
      <c r="AU10" s="73">
        <v>2287.46</v>
      </c>
      <c r="AV10" s="25">
        <f t="shared" si="12"/>
        <v>6535.6</v>
      </c>
      <c r="AW10" s="73">
        <v>2287.46</v>
      </c>
      <c r="AX10" s="73">
        <v>980.3399999999999</v>
      </c>
      <c r="AY10" s="74">
        <v>1960.6799999999998</v>
      </c>
      <c r="AZ10" s="75">
        <f t="shared" si="13"/>
        <v>5228.48</v>
      </c>
      <c r="BA10" s="25">
        <f t="shared" si="14"/>
        <v>16665.78</v>
      </c>
      <c r="BB10" s="76">
        <f t="shared" si="15"/>
        <v>5179609.18</v>
      </c>
      <c r="BC10" s="77"/>
      <c r="BE10" s="17"/>
      <c r="BF10" s="17"/>
    </row>
    <row r="11" spans="1:58" ht="12.75">
      <c r="A11" s="69" t="s">
        <v>13</v>
      </c>
      <c r="B11" s="70" t="s">
        <v>14</v>
      </c>
      <c r="C11" s="71">
        <v>11240.34</v>
      </c>
      <c r="D11" s="15">
        <v>13264.86</v>
      </c>
      <c r="E11" s="15">
        <v>19767.09</v>
      </c>
      <c r="F11" s="72">
        <f t="shared" si="1"/>
        <v>44272.29</v>
      </c>
      <c r="G11" s="15">
        <v>11631.54</v>
      </c>
      <c r="H11" s="15">
        <v>11289.85</v>
      </c>
      <c r="I11" s="15">
        <v>15437.13</v>
      </c>
      <c r="J11" s="72">
        <f t="shared" si="2"/>
        <v>38358.52</v>
      </c>
      <c r="K11" s="15">
        <v>11221.36</v>
      </c>
      <c r="L11" s="15">
        <v>10363.88</v>
      </c>
      <c r="M11" s="15">
        <v>15142.14</v>
      </c>
      <c r="N11" s="72">
        <f t="shared" si="3"/>
        <v>36727.38</v>
      </c>
      <c r="O11" s="15">
        <v>10149.45</v>
      </c>
      <c r="P11" s="15">
        <v>13489.9</v>
      </c>
      <c r="Q11" s="15">
        <v>10931.06</v>
      </c>
      <c r="R11" s="72">
        <f t="shared" si="4"/>
        <v>34570.41</v>
      </c>
      <c r="S11" s="72">
        <f t="shared" si="5"/>
        <v>153928.6</v>
      </c>
      <c r="T11" s="15">
        <v>133.58</v>
      </c>
      <c r="U11" s="15">
        <v>185.17</v>
      </c>
      <c r="V11" s="15">
        <v>123.32</v>
      </c>
      <c r="W11" s="72">
        <f t="shared" si="6"/>
        <v>442.07</v>
      </c>
      <c r="X11" s="15">
        <v>293.29</v>
      </c>
      <c r="Y11" s="16">
        <v>150.06</v>
      </c>
      <c r="Z11" s="16">
        <v>218.53</v>
      </c>
      <c r="AA11" s="72">
        <f t="shared" si="7"/>
        <v>661.88</v>
      </c>
      <c r="AB11" s="15">
        <v>311.22</v>
      </c>
      <c r="AC11" s="15">
        <v>223.34</v>
      </c>
      <c r="AD11" s="15">
        <v>106.13</v>
      </c>
      <c r="AE11" s="72">
        <f t="shared" si="8"/>
        <v>640.69</v>
      </c>
      <c r="AF11" s="15">
        <v>156.76</v>
      </c>
      <c r="AG11" s="15">
        <v>60.1</v>
      </c>
      <c r="AH11" s="15">
        <v>113.25</v>
      </c>
      <c r="AI11" s="72">
        <f t="shared" si="9"/>
        <v>330.11</v>
      </c>
      <c r="AJ11" s="72">
        <f t="shared" si="0"/>
        <v>2074.75</v>
      </c>
      <c r="AK11" s="73">
        <v>0</v>
      </c>
      <c r="AL11" s="73">
        <v>0</v>
      </c>
      <c r="AM11" s="73">
        <v>0</v>
      </c>
      <c r="AN11" s="25">
        <f t="shared" si="10"/>
        <v>0</v>
      </c>
      <c r="AO11" s="73">
        <v>0</v>
      </c>
      <c r="AP11" s="73">
        <v>0</v>
      </c>
      <c r="AQ11" s="73">
        <v>0</v>
      </c>
      <c r="AR11" s="25">
        <f t="shared" si="11"/>
        <v>0</v>
      </c>
      <c r="AS11" s="73">
        <v>0</v>
      </c>
      <c r="AT11" s="73">
        <v>0</v>
      </c>
      <c r="AU11" s="73">
        <v>0</v>
      </c>
      <c r="AV11" s="25">
        <f t="shared" si="12"/>
        <v>0</v>
      </c>
      <c r="AW11" s="73">
        <v>0</v>
      </c>
      <c r="AX11" s="73">
        <v>326.78</v>
      </c>
      <c r="AY11" s="74">
        <v>326.78</v>
      </c>
      <c r="AZ11" s="75">
        <f t="shared" si="13"/>
        <v>653.56</v>
      </c>
      <c r="BA11" s="25">
        <f t="shared" si="14"/>
        <v>653.56</v>
      </c>
      <c r="BB11" s="76">
        <f t="shared" si="15"/>
        <v>156656.91</v>
      </c>
      <c r="BC11" s="77"/>
      <c r="BE11" s="17"/>
      <c r="BF11" s="17"/>
    </row>
    <row r="12" spans="1:58" ht="12.75">
      <c r="A12" s="69" t="s">
        <v>15</v>
      </c>
      <c r="B12" s="70" t="s">
        <v>16</v>
      </c>
      <c r="C12" s="71">
        <v>27927.04</v>
      </c>
      <c r="D12" s="15">
        <v>30656.34</v>
      </c>
      <c r="E12" s="15">
        <v>27945.88</v>
      </c>
      <c r="F12" s="72">
        <f t="shared" si="1"/>
        <v>86529.26</v>
      </c>
      <c r="G12" s="15">
        <v>25812.8</v>
      </c>
      <c r="H12" s="15">
        <v>28977.61</v>
      </c>
      <c r="I12" s="15">
        <v>27352.97</v>
      </c>
      <c r="J12" s="72">
        <f t="shared" si="2"/>
        <v>82143.38</v>
      </c>
      <c r="K12" s="15">
        <v>28773.33</v>
      </c>
      <c r="L12" s="15">
        <v>26079.95</v>
      </c>
      <c r="M12" s="15">
        <v>25827.87</v>
      </c>
      <c r="N12" s="72">
        <f t="shared" si="3"/>
        <v>80681.15</v>
      </c>
      <c r="O12" s="15">
        <v>31678.78</v>
      </c>
      <c r="P12" s="15">
        <v>28772.05</v>
      </c>
      <c r="Q12" s="15">
        <v>26779.58</v>
      </c>
      <c r="R12" s="72">
        <f t="shared" si="4"/>
        <v>87230.41</v>
      </c>
      <c r="S12" s="72">
        <f t="shared" si="5"/>
        <v>336584.2</v>
      </c>
      <c r="T12" s="15">
        <v>326.38</v>
      </c>
      <c r="U12" s="15">
        <v>363.32</v>
      </c>
      <c r="V12" s="15">
        <v>604.39</v>
      </c>
      <c r="W12" s="72">
        <f t="shared" si="6"/>
        <v>1294.09</v>
      </c>
      <c r="X12" s="15">
        <v>886.53</v>
      </c>
      <c r="Y12" s="16">
        <v>644.9</v>
      </c>
      <c r="Z12" s="16">
        <v>361.66</v>
      </c>
      <c r="AA12" s="72">
        <f t="shared" si="7"/>
        <v>1893.09</v>
      </c>
      <c r="AB12" s="15">
        <v>1121.4</v>
      </c>
      <c r="AC12" s="15">
        <v>934.56</v>
      </c>
      <c r="AD12" s="15">
        <v>784.13</v>
      </c>
      <c r="AE12" s="72">
        <f t="shared" si="8"/>
        <v>2840.09</v>
      </c>
      <c r="AF12" s="15">
        <v>613</v>
      </c>
      <c r="AG12" s="15">
        <v>545.77</v>
      </c>
      <c r="AH12" s="15">
        <v>445.61</v>
      </c>
      <c r="AI12" s="72">
        <f t="shared" si="9"/>
        <v>1604.38</v>
      </c>
      <c r="AJ12" s="72">
        <f t="shared" si="0"/>
        <v>7631.65</v>
      </c>
      <c r="AK12" s="73">
        <v>326.78</v>
      </c>
      <c r="AL12" s="73">
        <v>0</v>
      </c>
      <c r="AM12" s="73">
        <v>0</v>
      </c>
      <c r="AN12" s="25">
        <f t="shared" si="10"/>
        <v>326.78</v>
      </c>
      <c r="AO12" s="73">
        <v>0</v>
      </c>
      <c r="AP12" s="73">
        <v>0</v>
      </c>
      <c r="AQ12" s="73">
        <v>0</v>
      </c>
      <c r="AR12" s="25">
        <f t="shared" si="11"/>
        <v>0</v>
      </c>
      <c r="AS12" s="73">
        <v>0</v>
      </c>
      <c r="AT12" s="73">
        <v>0</v>
      </c>
      <c r="AU12" s="73">
        <v>0</v>
      </c>
      <c r="AV12" s="25">
        <f t="shared" si="12"/>
        <v>0</v>
      </c>
      <c r="AW12" s="73">
        <v>0</v>
      </c>
      <c r="AX12" s="73">
        <v>0</v>
      </c>
      <c r="AY12" s="74">
        <v>0</v>
      </c>
      <c r="AZ12" s="75">
        <f t="shared" si="13"/>
        <v>0</v>
      </c>
      <c r="BA12" s="25">
        <f t="shared" si="14"/>
        <v>326.78</v>
      </c>
      <c r="BB12" s="76">
        <f t="shared" si="15"/>
        <v>344542.63</v>
      </c>
      <c r="BC12" s="77"/>
      <c r="BE12" s="17"/>
      <c r="BF12" s="17"/>
    </row>
    <row r="13" spans="1:58" ht="12.75">
      <c r="A13" s="69" t="s">
        <v>17</v>
      </c>
      <c r="B13" s="70" t="s">
        <v>18</v>
      </c>
      <c r="C13" s="71">
        <v>28997.33</v>
      </c>
      <c r="D13" s="15">
        <v>37709.65</v>
      </c>
      <c r="E13" s="15">
        <v>38566.27</v>
      </c>
      <c r="F13" s="72">
        <f t="shared" si="1"/>
        <v>105273.25</v>
      </c>
      <c r="G13" s="15">
        <v>26996.53</v>
      </c>
      <c r="H13" s="15">
        <v>33603.97</v>
      </c>
      <c r="I13" s="15">
        <v>34134.3</v>
      </c>
      <c r="J13" s="72">
        <f t="shared" si="2"/>
        <v>94734.8</v>
      </c>
      <c r="K13" s="15">
        <v>31553.88</v>
      </c>
      <c r="L13" s="15">
        <v>32406.26</v>
      </c>
      <c r="M13" s="15">
        <v>28390.84</v>
      </c>
      <c r="N13" s="72">
        <f t="shared" si="3"/>
        <v>92350.98</v>
      </c>
      <c r="O13" s="15">
        <v>44111.55</v>
      </c>
      <c r="P13" s="15">
        <v>34243.58</v>
      </c>
      <c r="Q13" s="15">
        <v>33738.6</v>
      </c>
      <c r="R13" s="72">
        <f t="shared" si="4"/>
        <v>112093.73</v>
      </c>
      <c r="S13" s="72">
        <f t="shared" si="5"/>
        <v>404452.76</v>
      </c>
      <c r="T13" s="15">
        <v>397.79</v>
      </c>
      <c r="U13" s="15">
        <v>200.65</v>
      </c>
      <c r="V13" s="15">
        <v>118.21</v>
      </c>
      <c r="W13" s="72">
        <f t="shared" si="6"/>
        <v>716.65</v>
      </c>
      <c r="X13" s="15">
        <v>575.89</v>
      </c>
      <c r="Y13" s="16">
        <v>175.16</v>
      </c>
      <c r="Z13" s="16">
        <v>54.62</v>
      </c>
      <c r="AA13" s="72">
        <f t="shared" si="7"/>
        <v>805.67</v>
      </c>
      <c r="AB13" s="15">
        <v>204.39</v>
      </c>
      <c r="AC13" s="15">
        <v>161.07</v>
      </c>
      <c r="AD13" s="15">
        <v>62.39</v>
      </c>
      <c r="AE13" s="72">
        <f t="shared" si="8"/>
        <v>427.85</v>
      </c>
      <c r="AF13" s="15">
        <v>599.24</v>
      </c>
      <c r="AG13" s="15">
        <v>93.25</v>
      </c>
      <c r="AH13" s="15">
        <v>176.63</v>
      </c>
      <c r="AI13" s="72">
        <f t="shared" si="9"/>
        <v>869.12</v>
      </c>
      <c r="AJ13" s="72">
        <f t="shared" si="0"/>
        <v>2819.29</v>
      </c>
      <c r="AK13" s="73">
        <v>350.12</v>
      </c>
      <c r="AL13" s="73">
        <v>653.56</v>
      </c>
      <c r="AM13" s="73">
        <v>326.78</v>
      </c>
      <c r="AN13" s="25">
        <f t="shared" si="10"/>
        <v>1330.46</v>
      </c>
      <c r="AO13" s="73">
        <v>326.78</v>
      </c>
      <c r="AP13" s="73">
        <v>326.78</v>
      </c>
      <c r="AQ13" s="73">
        <v>326.78</v>
      </c>
      <c r="AR13" s="25">
        <f t="shared" si="11"/>
        <v>980.34</v>
      </c>
      <c r="AS13" s="73">
        <v>326.78</v>
      </c>
      <c r="AT13" s="73">
        <v>326.78</v>
      </c>
      <c r="AU13" s="73">
        <v>326.78</v>
      </c>
      <c r="AV13" s="25">
        <f t="shared" si="12"/>
        <v>980.34</v>
      </c>
      <c r="AW13" s="73">
        <v>326.78</v>
      </c>
      <c r="AX13" s="73">
        <v>326.78</v>
      </c>
      <c r="AY13" s="74">
        <v>0</v>
      </c>
      <c r="AZ13" s="75">
        <f t="shared" si="13"/>
        <v>653.56</v>
      </c>
      <c r="BA13" s="25">
        <f t="shared" si="14"/>
        <v>3944.7</v>
      </c>
      <c r="BB13" s="76">
        <f t="shared" si="15"/>
        <v>411216.75</v>
      </c>
      <c r="BC13" s="77"/>
      <c r="BE13" s="17"/>
      <c r="BF13" s="17"/>
    </row>
    <row r="14" spans="1:58" ht="12.75">
      <c r="A14" s="69" t="s">
        <v>19</v>
      </c>
      <c r="B14" s="70" t="s">
        <v>20</v>
      </c>
      <c r="C14" s="71">
        <v>52247.05</v>
      </c>
      <c r="D14" s="15">
        <v>52387.48</v>
      </c>
      <c r="E14" s="15">
        <v>48295.78</v>
      </c>
      <c r="F14" s="72">
        <f t="shared" si="1"/>
        <v>152930.31</v>
      </c>
      <c r="G14" s="15">
        <v>41115.74</v>
      </c>
      <c r="H14" s="15">
        <v>48212.89</v>
      </c>
      <c r="I14" s="15">
        <v>43914.51</v>
      </c>
      <c r="J14" s="72">
        <f t="shared" si="2"/>
        <v>133243.14</v>
      </c>
      <c r="K14" s="15">
        <v>45360.66</v>
      </c>
      <c r="L14" s="15">
        <v>42406.6</v>
      </c>
      <c r="M14" s="15">
        <v>42582.37</v>
      </c>
      <c r="N14" s="72">
        <f t="shared" si="3"/>
        <v>130349.63</v>
      </c>
      <c r="O14" s="15">
        <v>45924.62</v>
      </c>
      <c r="P14" s="15">
        <v>48262.17</v>
      </c>
      <c r="Q14" s="15">
        <v>42397.07</v>
      </c>
      <c r="R14" s="72">
        <f t="shared" si="4"/>
        <v>136583.86</v>
      </c>
      <c r="S14" s="72">
        <f t="shared" si="5"/>
        <v>553106.94</v>
      </c>
      <c r="T14" s="15">
        <v>515.11</v>
      </c>
      <c r="U14" s="15">
        <v>563.69</v>
      </c>
      <c r="V14" s="15">
        <v>509.66</v>
      </c>
      <c r="W14" s="72">
        <f t="shared" si="6"/>
        <v>1588.46</v>
      </c>
      <c r="X14" s="15">
        <v>684.06</v>
      </c>
      <c r="Y14" s="16">
        <v>590.04</v>
      </c>
      <c r="Z14" s="16">
        <v>338.17</v>
      </c>
      <c r="AA14" s="72">
        <f t="shared" si="7"/>
        <v>1612.27</v>
      </c>
      <c r="AB14" s="15">
        <v>819.54</v>
      </c>
      <c r="AC14" s="15">
        <v>286.52</v>
      </c>
      <c r="AD14" s="15">
        <v>454.23</v>
      </c>
      <c r="AE14" s="72">
        <f t="shared" si="8"/>
        <v>1560.29</v>
      </c>
      <c r="AF14" s="15">
        <v>394.2</v>
      </c>
      <c r="AG14" s="15">
        <v>538.74</v>
      </c>
      <c r="AH14" s="15">
        <v>443.95</v>
      </c>
      <c r="AI14" s="72">
        <f t="shared" si="9"/>
        <v>1376.89</v>
      </c>
      <c r="AJ14" s="72">
        <f t="shared" si="0"/>
        <v>6137.91</v>
      </c>
      <c r="AK14" s="73">
        <v>0</v>
      </c>
      <c r="AL14" s="73">
        <v>653.56</v>
      </c>
      <c r="AM14" s="73">
        <v>326.78</v>
      </c>
      <c r="AN14" s="25">
        <f t="shared" si="10"/>
        <v>980.34</v>
      </c>
      <c r="AO14" s="73">
        <v>653.56</v>
      </c>
      <c r="AP14" s="73">
        <v>0</v>
      </c>
      <c r="AQ14" s="73">
        <v>653.56</v>
      </c>
      <c r="AR14" s="25">
        <f t="shared" si="11"/>
        <v>1307.12</v>
      </c>
      <c r="AS14" s="73">
        <v>653.56</v>
      </c>
      <c r="AT14" s="73">
        <v>653.56</v>
      </c>
      <c r="AU14" s="73">
        <v>326.78</v>
      </c>
      <c r="AV14" s="25">
        <f t="shared" si="12"/>
        <v>1633.9</v>
      </c>
      <c r="AW14" s="73">
        <v>326.78</v>
      </c>
      <c r="AX14" s="73">
        <v>326.78</v>
      </c>
      <c r="AY14" s="74">
        <v>326.78</v>
      </c>
      <c r="AZ14" s="75">
        <f t="shared" si="13"/>
        <v>980.34</v>
      </c>
      <c r="BA14" s="25">
        <f t="shared" si="14"/>
        <v>4901.7</v>
      </c>
      <c r="BB14" s="76">
        <f t="shared" si="15"/>
        <v>564146.55</v>
      </c>
      <c r="BC14" s="77"/>
      <c r="BE14" s="17"/>
      <c r="BF14" s="17"/>
    </row>
    <row r="15" spans="1:58" ht="12.75">
      <c r="A15" s="69" t="s">
        <v>21</v>
      </c>
      <c r="B15" s="70" t="s">
        <v>22</v>
      </c>
      <c r="C15" s="71">
        <v>36407.41</v>
      </c>
      <c r="D15" s="15">
        <v>36013.74</v>
      </c>
      <c r="E15" s="15">
        <v>41483.59</v>
      </c>
      <c r="F15" s="72">
        <f t="shared" si="1"/>
        <v>113904.74</v>
      </c>
      <c r="G15" s="15">
        <v>36571.02</v>
      </c>
      <c r="H15" s="15">
        <v>35587.75</v>
      </c>
      <c r="I15" s="15">
        <v>35783.76</v>
      </c>
      <c r="J15" s="72">
        <f t="shared" si="2"/>
        <v>107942.53</v>
      </c>
      <c r="K15" s="15">
        <v>39094.91</v>
      </c>
      <c r="L15" s="15">
        <v>34238.21</v>
      </c>
      <c r="M15" s="15">
        <v>37337.09</v>
      </c>
      <c r="N15" s="72">
        <f t="shared" si="3"/>
        <v>110670.21</v>
      </c>
      <c r="O15" s="15">
        <v>36772.4</v>
      </c>
      <c r="P15" s="15">
        <v>32042.74</v>
      </c>
      <c r="Q15" s="15">
        <v>30469.12</v>
      </c>
      <c r="R15" s="72">
        <f t="shared" si="4"/>
        <v>99284.26</v>
      </c>
      <c r="S15" s="72">
        <f t="shared" si="5"/>
        <v>431801.74</v>
      </c>
      <c r="T15" s="15">
        <v>984.68</v>
      </c>
      <c r="U15" s="15">
        <v>823.97</v>
      </c>
      <c r="V15" s="15">
        <v>1073.43</v>
      </c>
      <c r="W15" s="72">
        <f t="shared" si="6"/>
        <v>2882.08</v>
      </c>
      <c r="X15" s="15">
        <v>1709.85</v>
      </c>
      <c r="Y15" s="16">
        <v>907.14</v>
      </c>
      <c r="Z15" s="16">
        <v>679.52</v>
      </c>
      <c r="AA15" s="72">
        <f t="shared" si="7"/>
        <v>3296.51</v>
      </c>
      <c r="AB15" s="15">
        <v>1996.66</v>
      </c>
      <c r="AC15" s="15">
        <v>711.28</v>
      </c>
      <c r="AD15" s="15">
        <v>973.21</v>
      </c>
      <c r="AE15" s="72">
        <f t="shared" si="8"/>
        <v>3681.15</v>
      </c>
      <c r="AF15" s="15">
        <v>585.93</v>
      </c>
      <c r="AG15" s="15">
        <v>519.4499999999999</v>
      </c>
      <c r="AH15" s="15">
        <v>502.27</v>
      </c>
      <c r="AI15" s="72">
        <f t="shared" si="9"/>
        <v>1607.65</v>
      </c>
      <c r="AJ15" s="72">
        <f t="shared" si="0"/>
        <v>11467.39</v>
      </c>
      <c r="AK15" s="73">
        <v>0</v>
      </c>
      <c r="AL15" s="73">
        <v>0</v>
      </c>
      <c r="AM15" s="73">
        <v>0</v>
      </c>
      <c r="AN15" s="25">
        <f t="shared" si="10"/>
        <v>0</v>
      </c>
      <c r="AO15" s="73">
        <v>0</v>
      </c>
      <c r="AP15" s="73">
        <v>0</v>
      </c>
      <c r="AQ15" s="73">
        <v>0</v>
      </c>
      <c r="AR15" s="25">
        <f t="shared" si="11"/>
        <v>0</v>
      </c>
      <c r="AS15" s="73">
        <v>0</v>
      </c>
      <c r="AT15" s="73">
        <v>0</v>
      </c>
      <c r="AU15" s="73">
        <v>0</v>
      </c>
      <c r="AV15" s="25">
        <f t="shared" si="12"/>
        <v>0</v>
      </c>
      <c r="AW15" s="73">
        <v>0</v>
      </c>
      <c r="AX15" s="73">
        <v>0</v>
      </c>
      <c r="AY15" s="74">
        <v>0</v>
      </c>
      <c r="AZ15" s="75">
        <f t="shared" si="13"/>
        <v>0</v>
      </c>
      <c r="BA15" s="25">
        <f t="shared" si="14"/>
        <v>0</v>
      </c>
      <c r="BB15" s="76">
        <f t="shared" si="15"/>
        <v>443269.13</v>
      </c>
      <c r="BC15" s="77"/>
      <c r="BE15" s="17"/>
      <c r="BF15" s="17"/>
    </row>
    <row r="16" spans="1:58" ht="12.75">
      <c r="A16" s="69" t="s">
        <v>23</v>
      </c>
      <c r="B16" s="70" t="s">
        <v>24</v>
      </c>
      <c r="C16" s="71">
        <v>281661.01</v>
      </c>
      <c r="D16" s="15">
        <v>256800.42</v>
      </c>
      <c r="E16" s="15">
        <v>232133.7</v>
      </c>
      <c r="F16" s="72">
        <f t="shared" si="1"/>
        <v>770595.13</v>
      </c>
      <c r="G16" s="15">
        <v>223997.4</v>
      </c>
      <c r="H16" s="15">
        <v>218764.76</v>
      </c>
      <c r="I16" s="15">
        <v>227846.48</v>
      </c>
      <c r="J16" s="72">
        <f t="shared" si="2"/>
        <v>670608.64</v>
      </c>
      <c r="K16" s="15">
        <v>216427.39</v>
      </c>
      <c r="L16" s="15">
        <v>224195.64</v>
      </c>
      <c r="M16" s="15">
        <v>215043.35</v>
      </c>
      <c r="N16" s="72">
        <f t="shared" si="3"/>
        <v>655666.38</v>
      </c>
      <c r="O16" s="15">
        <v>216047.05</v>
      </c>
      <c r="P16" s="15">
        <v>182526.35</v>
      </c>
      <c r="Q16" s="15">
        <v>186028.86</v>
      </c>
      <c r="R16" s="72">
        <f t="shared" si="4"/>
        <v>584602.26</v>
      </c>
      <c r="S16" s="72">
        <f t="shared" si="5"/>
        <v>2681472.41</v>
      </c>
      <c r="T16" s="15">
        <v>2460.61</v>
      </c>
      <c r="U16" s="15">
        <v>1302.47</v>
      </c>
      <c r="V16" s="15">
        <v>1579.38</v>
      </c>
      <c r="W16" s="72">
        <f t="shared" si="6"/>
        <v>5342.46</v>
      </c>
      <c r="X16" s="15">
        <v>2476.3</v>
      </c>
      <c r="Y16" s="16">
        <v>1535.67</v>
      </c>
      <c r="Z16" s="16">
        <v>1027.47</v>
      </c>
      <c r="AA16" s="72">
        <f t="shared" si="7"/>
        <v>5039.44</v>
      </c>
      <c r="AB16" s="15">
        <v>2792.42</v>
      </c>
      <c r="AC16" s="15">
        <v>1875.3000000000002</v>
      </c>
      <c r="AD16" s="15">
        <v>1760</v>
      </c>
      <c r="AE16" s="72">
        <f t="shared" si="8"/>
        <v>6427.72</v>
      </c>
      <c r="AF16" s="15">
        <v>2455.38</v>
      </c>
      <c r="AG16" s="15">
        <v>1838.2099999999998</v>
      </c>
      <c r="AH16" s="15">
        <v>2161.69</v>
      </c>
      <c r="AI16" s="72">
        <f t="shared" si="9"/>
        <v>6455.28</v>
      </c>
      <c r="AJ16" s="72">
        <f t="shared" si="0"/>
        <v>23264.9</v>
      </c>
      <c r="AK16" s="73">
        <v>0</v>
      </c>
      <c r="AL16" s="73">
        <v>0</v>
      </c>
      <c r="AM16" s="73">
        <v>0</v>
      </c>
      <c r="AN16" s="25">
        <f t="shared" si="10"/>
        <v>0</v>
      </c>
      <c r="AO16" s="73">
        <v>0</v>
      </c>
      <c r="AP16" s="73">
        <v>0</v>
      </c>
      <c r="AQ16" s="73">
        <v>0</v>
      </c>
      <c r="AR16" s="25">
        <f t="shared" si="11"/>
        <v>0</v>
      </c>
      <c r="AS16" s="73">
        <v>0</v>
      </c>
      <c r="AT16" s="73">
        <v>0</v>
      </c>
      <c r="AU16" s="73">
        <v>326.78</v>
      </c>
      <c r="AV16" s="25">
        <f t="shared" si="12"/>
        <v>326.78</v>
      </c>
      <c r="AW16" s="73">
        <v>653.56</v>
      </c>
      <c r="AX16" s="73">
        <v>653.56</v>
      </c>
      <c r="AY16" s="74">
        <v>653.56</v>
      </c>
      <c r="AZ16" s="75">
        <f t="shared" si="13"/>
        <v>1960.68</v>
      </c>
      <c r="BA16" s="25">
        <f t="shared" si="14"/>
        <v>2287.46</v>
      </c>
      <c r="BB16" s="76">
        <f t="shared" si="15"/>
        <v>2707024.77</v>
      </c>
      <c r="BC16" s="77"/>
      <c r="BE16" s="17"/>
      <c r="BF16" s="17"/>
    </row>
    <row r="17" spans="1:58" ht="12.75">
      <c r="A17" s="69" t="s">
        <v>25</v>
      </c>
      <c r="B17" s="70" t="s">
        <v>26</v>
      </c>
      <c r="C17" s="71">
        <v>53980.47</v>
      </c>
      <c r="D17" s="15">
        <v>56499.54</v>
      </c>
      <c r="E17" s="15">
        <v>55396.75</v>
      </c>
      <c r="F17" s="72">
        <f t="shared" si="1"/>
        <v>165876.76</v>
      </c>
      <c r="G17" s="15">
        <v>49676.25</v>
      </c>
      <c r="H17" s="15">
        <v>65073.78</v>
      </c>
      <c r="I17" s="15">
        <v>57664.29</v>
      </c>
      <c r="J17" s="72">
        <f t="shared" si="2"/>
        <v>172414.32</v>
      </c>
      <c r="K17" s="15">
        <v>59414.77</v>
      </c>
      <c r="L17" s="15">
        <v>64634.18</v>
      </c>
      <c r="M17" s="15">
        <v>56341.55</v>
      </c>
      <c r="N17" s="72">
        <f t="shared" si="3"/>
        <v>180390.5</v>
      </c>
      <c r="O17" s="15">
        <v>63240.39</v>
      </c>
      <c r="P17" s="15">
        <v>71931.74</v>
      </c>
      <c r="Q17" s="15">
        <v>59633.2</v>
      </c>
      <c r="R17" s="72">
        <f t="shared" si="4"/>
        <v>194805.33</v>
      </c>
      <c r="S17" s="72">
        <f t="shared" si="5"/>
        <v>713486.91</v>
      </c>
      <c r="T17" s="15">
        <v>1041.38</v>
      </c>
      <c r="U17" s="15">
        <v>785.3</v>
      </c>
      <c r="V17" s="15">
        <v>729.87</v>
      </c>
      <c r="W17" s="72">
        <f t="shared" si="6"/>
        <v>2556.55</v>
      </c>
      <c r="X17" s="15">
        <v>1076.87</v>
      </c>
      <c r="Y17" s="16">
        <v>749.25</v>
      </c>
      <c r="Z17" s="16">
        <v>414.53</v>
      </c>
      <c r="AA17" s="72">
        <f t="shared" si="7"/>
        <v>2240.65</v>
      </c>
      <c r="AB17" s="15">
        <v>724.06</v>
      </c>
      <c r="AC17" s="15">
        <v>672.48</v>
      </c>
      <c r="AD17" s="15">
        <v>467.65</v>
      </c>
      <c r="AE17" s="72">
        <f t="shared" si="8"/>
        <v>1864.19</v>
      </c>
      <c r="AF17" s="15">
        <v>559.33</v>
      </c>
      <c r="AG17" s="15">
        <v>561.49</v>
      </c>
      <c r="AH17" s="15">
        <v>542.72</v>
      </c>
      <c r="AI17" s="72">
        <f t="shared" si="9"/>
        <v>1663.54</v>
      </c>
      <c r="AJ17" s="72">
        <f t="shared" si="0"/>
        <v>8324.93</v>
      </c>
      <c r="AK17" s="73">
        <v>0</v>
      </c>
      <c r="AL17" s="73">
        <v>0</v>
      </c>
      <c r="AM17" s="73">
        <v>326.78</v>
      </c>
      <c r="AN17" s="25">
        <f t="shared" si="10"/>
        <v>326.78</v>
      </c>
      <c r="AO17" s="73">
        <v>326.78</v>
      </c>
      <c r="AP17" s="73">
        <v>0</v>
      </c>
      <c r="AQ17" s="73">
        <v>326.78</v>
      </c>
      <c r="AR17" s="25">
        <f t="shared" si="11"/>
        <v>653.56</v>
      </c>
      <c r="AS17" s="73">
        <v>0</v>
      </c>
      <c r="AT17" s="73">
        <v>326.78</v>
      </c>
      <c r="AU17" s="73">
        <v>0</v>
      </c>
      <c r="AV17" s="25">
        <f t="shared" si="12"/>
        <v>326.78</v>
      </c>
      <c r="AW17" s="73">
        <v>326.78</v>
      </c>
      <c r="AX17" s="73">
        <v>326.78</v>
      </c>
      <c r="AY17" s="74">
        <v>326.78</v>
      </c>
      <c r="AZ17" s="75">
        <f t="shared" si="13"/>
        <v>980.34</v>
      </c>
      <c r="BA17" s="25">
        <f t="shared" si="14"/>
        <v>2287.46</v>
      </c>
      <c r="BB17" s="76">
        <f t="shared" si="15"/>
        <v>724099.3</v>
      </c>
      <c r="BC17" s="77"/>
      <c r="BE17" s="17"/>
      <c r="BF17" s="17"/>
    </row>
    <row r="18" spans="1:58" ht="12.75">
      <c r="A18" s="69" t="s">
        <v>27</v>
      </c>
      <c r="B18" s="70" t="s">
        <v>28</v>
      </c>
      <c r="C18" s="71">
        <v>41562.46</v>
      </c>
      <c r="D18" s="15">
        <v>37907.7</v>
      </c>
      <c r="E18" s="15">
        <v>31806.51</v>
      </c>
      <c r="F18" s="72">
        <f t="shared" si="1"/>
        <v>111276.67</v>
      </c>
      <c r="G18" s="15">
        <v>30439.66</v>
      </c>
      <c r="H18" s="15">
        <v>36125.16</v>
      </c>
      <c r="I18" s="15">
        <v>34875.34</v>
      </c>
      <c r="J18" s="72">
        <f t="shared" si="2"/>
        <v>101440.16</v>
      </c>
      <c r="K18" s="15">
        <v>35179.05</v>
      </c>
      <c r="L18" s="15">
        <v>25966.93</v>
      </c>
      <c r="M18" s="15">
        <v>32450.6</v>
      </c>
      <c r="N18" s="72">
        <f t="shared" si="3"/>
        <v>93596.58</v>
      </c>
      <c r="O18" s="15">
        <v>37230.3</v>
      </c>
      <c r="P18" s="15">
        <v>44417.9</v>
      </c>
      <c r="Q18" s="15">
        <v>29838.32</v>
      </c>
      <c r="R18" s="72">
        <f t="shared" si="4"/>
        <v>111486.52</v>
      </c>
      <c r="S18" s="72">
        <f t="shared" si="5"/>
        <v>417799.93</v>
      </c>
      <c r="T18" s="15">
        <v>453.12</v>
      </c>
      <c r="U18" s="15">
        <v>448.17</v>
      </c>
      <c r="V18" s="15">
        <v>244.02</v>
      </c>
      <c r="W18" s="72">
        <f t="shared" si="6"/>
        <v>1145.31</v>
      </c>
      <c r="X18" s="15">
        <v>463.1</v>
      </c>
      <c r="Y18" s="16">
        <v>261.23</v>
      </c>
      <c r="Z18" s="16">
        <v>140.61</v>
      </c>
      <c r="AA18" s="72">
        <f t="shared" si="7"/>
        <v>864.94</v>
      </c>
      <c r="AB18" s="15">
        <v>381.55</v>
      </c>
      <c r="AC18" s="15">
        <v>445.12</v>
      </c>
      <c r="AD18" s="15">
        <v>387.03</v>
      </c>
      <c r="AE18" s="72">
        <f t="shared" si="8"/>
        <v>1213.7</v>
      </c>
      <c r="AF18" s="15">
        <v>304.04</v>
      </c>
      <c r="AG18" s="15">
        <v>455.61</v>
      </c>
      <c r="AH18" s="15">
        <v>393.55</v>
      </c>
      <c r="AI18" s="72">
        <f t="shared" si="9"/>
        <v>1153.2</v>
      </c>
      <c r="AJ18" s="72">
        <f t="shared" si="0"/>
        <v>4377.15</v>
      </c>
      <c r="AK18" s="73">
        <v>326.78</v>
      </c>
      <c r="AL18" s="73">
        <v>326.78</v>
      </c>
      <c r="AM18" s="73">
        <v>326.78</v>
      </c>
      <c r="AN18" s="25">
        <f t="shared" si="10"/>
        <v>980.34</v>
      </c>
      <c r="AO18" s="73">
        <v>326.78</v>
      </c>
      <c r="AP18" s="73">
        <v>0</v>
      </c>
      <c r="AQ18" s="73">
        <v>0</v>
      </c>
      <c r="AR18" s="25">
        <f t="shared" si="11"/>
        <v>326.78</v>
      </c>
      <c r="AS18" s="73">
        <v>0</v>
      </c>
      <c r="AT18" s="73">
        <v>0</v>
      </c>
      <c r="AU18" s="73">
        <v>326.78</v>
      </c>
      <c r="AV18" s="25">
        <f t="shared" si="12"/>
        <v>326.78</v>
      </c>
      <c r="AW18" s="73">
        <v>0</v>
      </c>
      <c r="AX18" s="73">
        <v>0</v>
      </c>
      <c r="AY18" s="74">
        <v>0</v>
      </c>
      <c r="AZ18" s="75">
        <f t="shared" si="13"/>
        <v>0</v>
      </c>
      <c r="BA18" s="25">
        <f t="shared" si="14"/>
        <v>1633.9</v>
      </c>
      <c r="BB18" s="76">
        <f t="shared" si="15"/>
        <v>423810.98</v>
      </c>
      <c r="BC18" s="77"/>
      <c r="BE18" s="17"/>
      <c r="BF18" s="17"/>
    </row>
    <row r="19" spans="1:58" ht="12.75">
      <c r="A19" s="69" t="s">
        <v>29</v>
      </c>
      <c r="B19" s="70" t="s">
        <v>30</v>
      </c>
      <c r="C19" s="71">
        <v>94938.69</v>
      </c>
      <c r="D19" s="15">
        <v>86592.45</v>
      </c>
      <c r="E19" s="15">
        <v>91246.37</v>
      </c>
      <c r="F19" s="72">
        <f t="shared" si="1"/>
        <v>272777.51</v>
      </c>
      <c r="G19" s="15">
        <v>84275.38</v>
      </c>
      <c r="H19" s="15">
        <v>89045.92</v>
      </c>
      <c r="I19" s="15">
        <v>84281.66</v>
      </c>
      <c r="J19" s="72">
        <f t="shared" si="2"/>
        <v>257602.96</v>
      </c>
      <c r="K19" s="15">
        <v>87445.15</v>
      </c>
      <c r="L19" s="15">
        <v>89032.5</v>
      </c>
      <c r="M19" s="15">
        <v>79119.97</v>
      </c>
      <c r="N19" s="72">
        <f t="shared" si="3"/>
        <v>255597.62</v>
      </c>
      <c r="O19" s="15">
        <v>100309.96</v>
      </c>
      <c r="P19" s="15">
        <v>99593.23</v>
      </c>
      <c r="Q19" s="15">
        <v>90852.2</v>
      </c>
      <c r="R19" s="72">
        <f t="shared" si="4"/>
        <v>290755.39</v>
      </c>
      <c r="S19" s="72">
        <f t="shared" si="5"/>
        <v>1076733.48</v>
      </c>
      <c r="T19" s="15">
        <v>5182.68</v>
      </c>
      <c r="U19" s="15">
        <v>4108.08</v>
      </c>
      <c r="V19" s="15">
        <v>3835.14</v>
      </c>
      <c r="W19" s="72">
        <f t="shared" si="6"/>
        <v>13125.9</v>
      </c>
      <c r="X19" s="15">
        <v>5931.89</v>
      </c>
      <c r="Y19" s="16">
        <v>4915.98</v>
      </c>
      <c r="Z19" s="16">
        <v>2619.09</v>
      </c>
      <c r="AA19" s="72">
        <f t="shared" si="7"/>
        <v>13466.96</v>
      </c>
      <c r="AB19" s="15">
        <v>6979.37</v>
      </c>
      <c r="AC19" s="15">
        <v>4627.71</v>
      </c>
      <c r="AD19" s="15">
        <v>3818.81</v>
      </c>
      <c r="AE19" s="72">
        <f t="shared" si="8"/>
        <v>15425.89</v>
      </c>
      <c r="AF19" s="15">
        <v>5184.41</v>
      </c>
      <c r="AG19" s="15">
        <v>4367.92</v>
      </c>
      <c r="AH19" s="15">
        <v>4420.46</v>
      </c>
      <c r="AI19" s="72">
        <f t="shared" si="9"/>
        <v>13972.79</v>
      </c>
      <c r="AJ19" s="72">
        <f t="shared" si="0"/>
        <v>55991.54</v>
      </c>
      <c r="AK19" s="73">
        <v>326.78</v>
      </c>
      <c r="AL19" s="73">
        <v>0</v>
      </c>
      <c r="AM19" s="73">
        <v>0</v>
      </c>
      <c r="AN19" s="25">
        <f t="shared" si="10"/>
        <v>326.78</v>
      </c>
      <c r="AO19" s="73">
        <v>0</v>
      </c>
      <c r="AP19" s="73">
        <v>0</v>
      </c>
      <c r="AQ19" s="73">
        <v>0</v>
      </c>
      <c r="AR19" s="25">
        <f t="shared" si="11"/>
        <v>0</v>
      </c>
      <c r="AS19" s="73">
        <v>0</v>
      </c>
      <c r="AT19" s="73">
        <v>0</v>
      </c>
      <c r="AU19" s="73">
        <v>0</v>
      </c>
      <c r="AV19" s="25">
        <f t="shared" si="12"/>
        <v>0</v>
      </c>
      <c r="AW19" s="73">
        <v>326.78</v>
      </c>
      <c r="AX19" s="73">
        <v>653.56</v>
      </c>
      <c r="AY19" s="74">
        <v>653.56</v>
      </c>
      <c r="AZ19" s="75">
        <f t="shared" si="13"/>
        <v>1633.9</v>
      </c>
      <c r="BA19" s="25">
        <f t="shared" si="14"/>
        <v>1960.68</v>
      </c>
      <c r="BB19" s="76">
        <f t="shared" si="15"/>
        <v>1134685.7</v>
      </c>
      <c r="BC19" s="77"/>
      <c r="BE19" s="17"/>
      <c r="BF19" s="17"/>
    </row>
    <row r="20" spans="1:58" ht="12.75">
      <c r="A20" s="69" t="s">
        <v>31</v>
      </c>
      <c r="B20" s="70" t="s">
        <v>32</v>
      </c>
      <c r="C20" s="71">
        <v>44873.54</v>
      </c>
      <c r="D20" s="15">
        <v>44823.93</v>
      </c>
      <c r="E20" s="15">
        <v>50678.2</v>
      </c>
      <c r="F20" s="72">
        <f t="shared" si="1"/>
        <v>140375.67</v>
      </c>
      <c r="G20" s="15">
        <v>43069.9</v>
      </c>
      <c r="H20" s="15">
        <v>53395.14</v>
      </c>
      <c r="I20" s="15">
        <v>39962.39</v>
      </c>
      <c r="J20" s="72">
        <f t="shared" si="2"/>
        <v>136427.43</v>
      </c>
      <c r="K20" s="15">
        <v>47022.75</v>
      </c>
      <c r="L20" s="15">
        <v>43171.81</v>
      </c>
      <c r="M20" s="15">
        <v>41155.41</v>
      </c>
      <c r="N20" s="72">
        <f t="shared" si="3"/>
        <v>131349.97</v>
      </c>
      <c r="O20" s="15">
        <v>50425.79</v>
      </c>
      <c r="P20" s="15">
        <v>47695.25</v>
      </c>
      <c r="Q20" s="15">
        <v>47205.45</v>
      </c>
      <c r="R20" s="72">
        <f t="shared" si="4"/>
        <v>145326.49</v>
      </c>
      <c r="S20" s="72">
        <f t="shared" si="5"/>
        <v>553479.56</v>
      </c>
      <c r="T20" s="15">
        <v>2442.26</v>
      </c>
      <c r="U20" s="15">
        <v>2400.91</v>
      </c>
      <c r="V20" s="15">
        <v>2084.5</v>
      </c>
      <c r="W20" s="72">
        <f t="shared" si="6"/>
        <v>6927.67</v>
      </c>
      <c r="X20" s="15">
        <v>2982.35</v>
      </c>
      <c r="Y20" s="16">
        <v>2933.26</v>
      </c>
      <c r="Z20" s="16">
        <v>1261.33</v>
      </c>
      <c r="AA20" s="72">
        <f t="shared" si="7"/>
        <v>7176.94</v>
      </c>
      <c r="AB20" s="15">
        <v>3503.91</v>
      </c>
      <c r="AC20" s="15">
        <v>3008.7</v>
      </c>
      <c r="AD20" s="15">
        <v>1948.3</v>
      </c>
      <c r="AE20" s="72">
        <f t="shared" si="8"/>
        <v>8460.91</v>
      </c>
      <c r="AF20" s="15">
        <v>2468.56</v>
      </c>
      <c r="AG20" s="15">
        <v>2960.98</v>
      </c>
      <c r="AH20" s="15">
        <v>2732.07</v>
      </c>
      <c r="AI20" s="72">
        <f t="shared" si="9"/>
        <v>8161.61</v>
      </c>
      <c r="AJ20" s="72">
        <f t="shared" si="0"/>
        <v>30727.13</v>
      </c>
      <c r="AK20" s="73">
        <v>0</v>
      </c>
      <c r="AL20" s="73">
        <v>0</v>
      </c>
      <c r="AM20" s="73">
        <v>0</v>
      </c>
      <c r="AN20" s="25">
        <f t="shared" si="10"/>
        <v>0</v>
      </c>
      <c r="AO20" s="73">
        <v>0</v>
      </c>
      <c r="AP20" s="73">
        <v>326.78</v>
      </c>
      <c r="AQ20" s="73">
        <v>326.78</v>
      </c>
      <c r="AR20" s="25">
        <f t="shared" si="11"/>
        <v>653.56</v>
      </c>
      <c r="AS20" s="73">
        <v>326.78</v>
      </c>
      <c r="AT20" s="73">
        <v>326.78</v>
      </c>
      <c r="AU20" s="73">
        <v>326.78</v>
      </c>
      <c r="AV20" s="25">
        <f t="shared" si="12"/>
        <v>980.34</v>
      </c>
      <c r="AW20" s="73">
        <v>326.78</v>
      </c>
      <c r="AX20" s="73">
        <v>326.78</v>
      </c>
      <c r="AY20" s="74">
        <v>326.78</v>
      </c>
      <c r="AZ20" s="75">
        <f t="shared" si="13"/>
        <v>980.34</v>
      </c>
      <c r="BA20" s="25">
        <f t="shared" si="14"/>
        <v>2614.24</v>
      </c>
      <c r="BB20" s="76">
        <f t="shared" si="15"/>
        <v>586820.93</v>
      </c>
      <c r="BC20" s="77"/>
      <c r="BE20" s="17"/>
      <c r="BF20" s="17"/>
    </row>
    <row r="21" spans="1:58" ht="12.75">
      <c r="A21" s="69" t="s">
        <v>33</v>
      </c>
      <c r="B21" s="70" t="s">
        <v>34</v>
      </c>
      <c r="C21" s="71">
        <v>68409.57</v>
      </c>
      <c r="D21" s="15">
        <v>61325.42</v>
      </c>
      <c r="E21" s="15">
        <v>72622.02</v>
      </c>
      <c r="F21" s="72">
        <f t="shared" si="1"/>
        <v>202357.01</v>
      </c>
      <c r="G21" s="15">
        <v>64031.16</v>
      </c>
      <c r="H21" s="15">
        <v>59163.29</v>
      </c>
      <c r="I21" s="15">
        <v>48203.99</v>
      </c>
      <c r="J21" s="72">
        <f t="shared" si="2"/>
        <v>171398.44</v>
      </c>
      <c r="K21" s="15">
        <v>58769.92</v>
      </c>
      <c r="L21" s="15">
        <v>51664.86</v>
      </c>
      <c r="M21" s="15">
        <v>55069.14</v>
      </c>
      <c r="N21" s="72">
        <f t="shared" si="3"/>
        <v>165503.92</v>
      </c>
      <c r="O21" s="15">
        <v>62393.49</v>
      </c>
      <c r="P21" s="15">
        <v>67072.86</v>
      </c>
      <c r="Q21" s="15">
        <v>50723.63</v>
      </c>
      <c r="R21" s="72">
        <f t="shared" si="4"/>
        <v>180189.98</v>
      </c>
      <c r="S21" s="72">
        <f t="shared" si="5"/>
        <v>719449.35</v>
      </c>
      <c r="T21" s="15">
        <v>3602.5600000000004</v>
      </c>
      <c r="U21" s="15">
        <v>3248.8599999999997</v>
      </c>
      <c r="V21" s="15">
        <v>3371.12</v>
      </c>
      <c r="W21" s="72">
        <f t="shared" si="6"/>
        <v>10222.54</v>
      </c>
      <c r="X21" s="15">
        <v>4232.43</v>
      </c>
      <c r="Y21" s="16">
        <v>3777.54</v>
      </c>
      <c r="Z21" s="16">
        <v>1849.16</v>
      </c>
      <c r="AA21" s="72">
        <f t="shared" si="7"/>
        <v>9859.13</v>
      </c>
      <c r="AB21" s="15">
        <v>4510.56</v>
      </c>
      <c r="AC21" s="15">
        <v>3028.44</v>
      </c>
      <c r="AD21" s="15">
        <v>2875.77</v>
      </c>
      <c r="AE21" s="72">
        <f t="shared" si="8"/>
        <v>10414.77</v>
      </c>
      <c r="AF21" s="15">
        <v>3265.36</v>
      </c>
      <c r="AG21" s="15">
        <v>3683.1499999999996</v>
      </c>
      <c r="AH21" s="15">
        <v>2985.4800000000005</v>
      </c>
      <c r="AI21" s="72">
        <f t="shared" si="9"/>
        <v>9933.99</v>
      </c>
      <c r="AJ21" s="72">
        <f t="shared" si="0"/>
        <v>40430.43</v>
      </c>
      <c r="AK21" s="73">
        <v>0</v>
      </c>
      <c r="AL21" s="73">
        <v>0</v>
      </c>
      <c r="AM21" s="73">
        <v>0</v>
      </c>
      <c r="AN21" s="25">
        <f t="shared" si="10"/>
        <v>0</v>
      </c>
      <c r="AO21" s="73">
        <v>0</v>
      </c>
      <c r="AP21" s="73">
        <v>0</v>
      </c>
      <c r="AQ21" s="73">
        <v>0</v>
      </c>
      <c r="AR21" s="25">
        <f t="shared" si="11"/>
        <v>0</v>
      </c>
      <c r="AS21" s="73">
        <v>0</v>
      </c>
      <c r="AT21" s="73">
        <v>0</v>
      </c>
      <c r="AU21" s="73">
        <v>326.78</v>
      </c>
      <c r="AV21" s="25">
        <f t="shared" si="12"/>
        <v>326.78</v>
      </c>
      <c r="AW21" s="73">
        <v>326.78</v>
      </c>
      <c r="AX21" s="73">
        <v>326.78</v>
      </c>
      <c r="AY21" s="74">
        <v>326.78</v>
      </c>
      <c r="AZ21" s="75">
        <f t="shared" si="13"/>
        <v>980.34</v>
      </c>
      <c r="BA21" s="25">
        <f t="shared" si="14"/>
        <v>1307.12</v>
      </c>
      <c r="BB21" s="76">
        <f t="shared" si="15"/>
        <v>761186.9</v>
      </c>
      <c r="BC21" s="77"/>
      <c r="BE21" s="17"/>
      <c r="BF21" s="17"/>
    </row>
    <row r="22" spans="1:58" ht="12.75">
      <c r="A22" s="69" t="s">
        <v>35</v>
      </c>
      <c r="B22" s="70" t="s">
        <v>36</v>
      </c>
      <c r="C22" s="71">
        <v>80765.44</v>
      </c>
      <c r="D22" s="15">
        <v>63984.38</v>
      </c>
      <c r="E22" s="15">
        <v>64425.96</v>
      </c>
      <c r="F22" s="72">
        <f t="shared" si="1"/>
        <v>209175.78</v>
      </c>
      <c r="G22" s="15">
        <v>57258.29</v>
      </c>
      <c r="H22" s="15">
        <v>72024.11</v>
      </c>
      <c r="I22" s="15">
        <v>74366.99</v>
      </c>
      <c r="J22" s="72">
        <f t="shared" si="2"/>
        <v>203649.39</v>
      </c>
      <c r="K22" s="15">
        <v>69711.71</v>
      </c>
      <c r="L22" s="15">
        <v>60628.67</v>
      </c>
      <c r="M22" s="15">
        <v>64083.17</v>
      </c>
      <c r="N22" s="72">
        <f t="shared" si="3"/>
        <v>194423.55</v>
      </c>
      <c r="O22" s="15">
        <v>62401.46</v>
      </c>
      <c r="P22" s="15">
        <v>72016.39</v>
      </c>
      <c r="Q22" s="15">
        <v>61124.12</v>
      </c>
      <c r="R22" s="72">
        <f t="shared" si="4"/>
        <v>195541.97</v>
      </c>
      <c r="S22" s="72">
        <f t="shared" si="5"/>
        <v>802790.69</v>
      </c>
      <c r="T22" s="15">
        <v>1335.29</v>
      </c>
      <c r="U22" s="15">
        <v>617.95</v>
      </c>
      <c r="V22" s="15">
        <v>587.54</v>
      </c>
      <c r="W22" s="72">
        <f t="shared" si="6"/>
        <v>2540.78</v>
      </c>
      <c r="X22" s="15">
        <v>876.81</v>
      </c>
      <c r="Y22" s="16">
        <v>706.03</v>
      </c>
      <c r="Z22" s="16">
        <v>327.16</v>
      </c>
      <c r="AA22" s="72">
        <f t="shared" si="7"/>
        <v>1910</v>
      </c>
      <c r="AB22" s="15">
        <v>1169.48</v>
      </c>
      <c r="AC22" s="15">
        <v>717.01</v>
      </c>
      <c r="AD22" s="15">
        <v>931.3</v>
      </c>
      <c r="AE22" s="72">
        <f t="shared" si="8"/>
        <v>2817.79</v>
      </c>
      <c r="AF22" s="15">
        <v>764.61</v>
      </c>
      <c r="AG22" s="15">
        <v>519.23</v>
      </c>
      <c r="AH22" s="15">
        <v>521.43</v>
      </c>
      <c r="AI22" s="72">
        <f t="shared" si="9"/>
        <v>1805.27</v>
      </c>
      <c r="AJ22" s="72">
        <f t="shared" si="0"/>
        <v>9073.84</v>
      </c>
      <c r="AK22" s="73">
        <v>350.12</v>
      </c>
      <c r="AL22" s="73">
        <v>350.12</v>
      </c>
      <c r="AM22" s="73">
        <v>350.12</v>
      </c>
      <c r="AN22" s="25">
        <f t="shared" si="10"/>
        <v>1050.36</v>
      </c>
      <c r="AO22" s="73">
        <v>326.78</v>
      </c>
      <c r="AP22" s="73">
        <v>326.78</v>
      </c>
      <c r="AQ22" s="73">
        <v>326.78</v>
      </c>
      <c r="AR22" s="25">
        <f t="shared" si="11"/>
        <v>980.34</v>
      </c>
      <c r="AS22" s="73">
        <v>326.78</v>
      </c>
      <c r="AT22" s="73">
        <v>326.78</v>
      </c>
      <c r="AU22" s="73">
        <v>326.78</v>
      </c>
      <c r="AV22" s="25">
        <f t="shared" si="12"/>
        <v>980.34</v>
      </c>
      <c r="AW22" s="73">
        <v>326.78</v>
      </c>
      <c r="AX22" s="73">
        <v>326.78</v>
      </c>
      <c r="AY22" s="74">
        <v>0</v>
      </c>
      <c r="AZ22" s="75">
        <f t="shared" si="13"/>
        <v>653.56</v>
      </c>
      <c r="BA22" s="25">
        <f t="shared" si="14"/>
        <v>3664.6</v>
      </c>
      <c r="BB22" s="76">
        <f t="shared" si="15"/>
        <v>815529.13</v>
      </c>
      <c r="BC22" s="77"/>
      <c r="BE22" s="17"/>
      <c r="BF22" s="17"/>
    </row>
    <row r="23" spans="1:58" ht="12.75">
      <c r="A23" s="69" t="s">
        <v>37</v>
      </c>
      <c r="B23" s="70" t="s">
        <v>38</v>
      </c>
      <c r="C23" s="71">
        <v>49433.67</v>
      </c>
      <c r="D23" s="15">
        <v>40767.97</v>
      </c>
      <c r="E23" s="15">
        <v>43812.41</v>
      </c>
      <c r="F23" s="72">
        <f t="shared" si="1"/>
        <v>134014.05</v>
      </c>
      <c r="G23" s="15">
        <v>38730.57</v>
      </c>
      <c r="H23" s="15">
        <v>36948.52</v>
      </c>
      <c r="I23" s="15">
        <v>36282.51</v>
      </c>
      <c r="J23" s="72">
        <f t="shared" si="2"/>
        <v>111961.6</v>
      </c>
      <c r="K23" s="15">
        <v>35023.76</v>
      </c>
      <c r="L23" s="15">
        <v>37942.94</v>
      </c>
      <c r="M23" s="15">
        <v>37109.85</v>
      </c>
      <c r="N23" s="72">
        <f t="shared" si="3"/>
        <v>110076.55</v>
      </c>
      <c r="O23" s="15">
        <v>38763.77</v>
      </c>
      <c r="P23" s="15">
        <v>37587.16</v>
      </c>
      <c r="Q23" s="15">
        <v>36179.06</v>
      </c>
      <c r="R23" s="72">
        <f t="shared" si="4"/>
        <v>112529.99</v>
      </c>
      <c r="S23" s="72">
        <f t="shared" si="5"/>
        <v>468582.19</v>
      </c>
      <c r="T23" s="15">
        <v>510.83</v>
      </c>
      <c r="U23" s="15">
        <v>247.55</v>
      </c>
      <c r="V23" s="15">
        <v>359.27</v>
      </c>
      <c r="W23" s="72">
        <f t="shared" si="6"/>
        <v>1117.65</v>
      </c>
      <c r="X23" s="15">
        <v>607.76</v>
      </c>
      <c r="Y23" s="16">
        <v>379.06</v>
      </c>
      <c r="Z23" s="16">
        <v>311.26</v>
      </c>
      <c r="AA23" s="72">
        <f t="shared" si="7"/>
        <v>1298.08</v>
      </c>
      <c r="AB23" s="15">
        <v>640.02</v>
      </c>
      <c r="AC23" s="15">
        <v>811.13</v>
      </c>
      <c r="AD23" s="15">
        <v>536.1500000000001</v>
      </c>
      <c r="AE23" s="72">
        <f t="shared" si="8"/>
        <v>1987.3</v>
      </c>
      <c r="AF23" s="15">
        <v>597.3000000000001</v>
      </c>
      <c r="AG23" s="15">
        <v>536.15</v>
      </c>
      <c r="AH23" s="15">
        <v>404.58</v>
      </c>
      <c r="AI23" s="72">
        <f t="shared" si="9"/>
        <v>1538.03</v>
      </c>
      <c r="AJ23" s="72">
        <f t="shared" si="0"/>
        <v>5941.06</v>
      </c>
      <c r="AK23" s="73">
        <v>0</v>
      </c>
      <c r="AL23" s="73">
        <v>350.12</v>
      </c>
      <c r="AM23" s="73">
        <v>0</v>
      </c>
      <c r="AN23" s="25">
        <f t="shared" si="10"/>
        <v>350.12</v>
      </c>
      <c r="AO23" s="73">
        <v>326.78</v>
      </c>
      <c r="AP23" s="73">
        <v>0</v>
      </c>
      <c r="AQ23" s="73">
        <v>326.78</v>
      </c>
      <c r="AR23" s="25">
        <f t="shared" si="11"/>
        <v>653.56</v>
      </c>
      <c r="AS23" s="73">
        <v>326.78</v>
      </c>
      <c r="AT23" s="73">
        <v>326.78</v>
      </c>
      <c r="AU23" s="73">
        <v>326.78</v>
      </c>
      <c r="AV23" s="25">
        <f t="shared" si="12"/>
        <v>980.34</v>
      </c>
      <c r="AW23" s="73">
        <v>326.78</v>
      </c>
      <c r="AX23" s="73">
        <v>326.78</v>
      </c>
      <c r="AY23" s="74">
        <v>326.78</v>
      </c>
      <c r="AZ23" s="75">
        <f t="shared" si="13"/>
        <v>980.34</v>
      </c>
      <c r="BA23" s="25">
        <f t="shared" si="14"/>
        <v>2964.36</v>
      </c>
      <c r="BB23" s="76">
        <f t="shared" si="15"/>
        <v>477487.61</v>
      </c>
      <c r="BC23" s="77"/>
      <c r="BE23" s="17"/>
      <c r="BF23" s="17"/>
    </row>
    <row r="24" spans="1:58" ht="12.75">
      <c r="A24" s="69" t="s">
        <v>39</v>
      </c>
      <c r="B24" s="78" t="s">
        <v>40</v>
      </c>
      <c r="C24" s="71">
        <v>312115.87</v>
      </c>
      <c r="D24" s="15">
        <v>247149.79</v>
      </c>
      <c r="E24" s="15">
        <v>175052.69</v>
      </c>
      <c r="F24" s="72">
        <f t="shared" si="1"/>
        <v>734318.35</v>
      </c>
      <c r="G24" s="15">
        <v>284694.1</v>
      </c>
      <c r="H24" s="15">
        <v>286259.8</v>
      </c>
      <c r="I24" s="15">
        <v>173225.26</v>
      </c>
      <c r="J24" s="72">
        <f t="shared" si="2"/>
        <v>744179.16</v>
      </c>
      <c r="K24" s="15">
        <v>279672.33</v>
      </c>
      <c r="L24" s="15">
        <v>255495.42</v>
      </c>
      <c r="M24" s="15">
        <v>151786.9</v>
      </c>
      <c r="N24" s="72">
        <f t="shared" si="3"/>
        <v>686954.65</v>
      </c>
      <c r="O24" s="15">
        <v>274804.78</v>
      </c>
      <c r="P24" s="15">
        <v>228744.07</v>
      </c>
      <c r="Q24" s="15">
        <v>200238.15</v>
      </c>
      <c r="R24" s="72">
        <f t="shared" si="4"/>
        <v>703787</v>
      </c>
      <c r="S24" s="72">
        <f t="shared" si="5"/>
        <v>2869239.16</v>
      </c>
      <c r="T24" s="15">
        <v>330.51</v>
      </c>
      <c r="U24" s="15">
        <v>444.33000000000004</v>
      </c>
      <c r="V24" s="15">
        <v>439.28</v>
      </c>
      <c r="W24" s="72">
        <f t="shared" si="6"/>
        <v>1214.12</v>
      </c>
      <c r="X24" s="15">
        <v>596.62</v>
      </c>
      <c r="Y24" s="16">
        <v>575.1</v>
      </c>
      <c r="Z24" s="16">
        <v>245.75</v>
      </c>
      <c r="AA24" s="72">
        <f t="shared" si="7"/>
        <v>1417.47</v>
      </c>
      <c r="AB24" s="15">
        <v>1005.54</v>
      </c>
      <c r="AC24" s="15">
        <v>431.88</v>
      </c>
      <c r="AD24" s="15">
        <v>427.26</v>
      </c>
      <c r="AE24" s="72">
        <f t="shared" si="8"/>
        <v>1864.68</v>
      </c>
      <c r="AF24" s="15">
        <v>590.99</v>
      </c>
      <c r="AG24" s="15">
        <v>416.6</v>
      </c>
      <c r="AH24" s="15">
        <v>544.04</v>
      </c>
      <c r="AI24" s="72">
        <f t="shared" si="9"/>
        <v>1551.63</v>
      </c>
      <c r="AJ24" s="72">
        <f t="shared" si="0"/>
        <v>6047.9</v>
      </c>
      <c r="AK24" s="73">
        <v>0</v>
      </c>
      <c r="AL24" s="73">
        <v>0</v>
      </c>
      <c r="AM24" s="73">
        <v>0</v>
      </c>
      <c r="AN24" s="25">
        <f t="shared" si="10"/>
        <v>0</v>
      </c>
      <c r="AO24" s="73">
        <v>0</v>
      </c>
      <c r="AP24" s="73">
        <v>0</v>
      </c>
      <c r="AQ24" s="73">
        <v>0</v>
      </c>
      <c r="AR24" s="25">
        <f t="shared" si="11"/>
        <v>0</v>
      </c>
      <c r="AS24" s="73">
        <v>0</v>
      </c>
      <c r="AT24" s="73">
        <v>0</v>
      </c>
      <c r="AU24" s="73">
        <v>0</v>
      </c>
      <c r="AV24" s="25">
        <f t="shared" si="12"/>
        <v>0</v>
      </c>
      <c r="AW24" s="73">
        <v>0</v>
      </c>
      <c r="AX24" s="73">
        <v>0</v>
      </c>
      <c r="AY24" s="74">
        <v>0</v>
      </c>
      <c r="AZ24" s="75">
        <f t="shared" si="13"/>
        <v>0</v>
      </c>
      <c r="BA24" s="25">
        <f t="shared" si="14"/>
        <v>0</v>
      </c>
      <c r="BB24" s="76">
        <f t="shared" si="15"/>
        <v>2875287.06</v>
      </c>
      <c r="BC24" s="77"/>
      <c r="BE24" s="17"/>
      <c r="BF24" s="17"/>
    </row>
    <row r="25" spans="1:58" ht="12.75">
      <c r="A25" s="69" t="s">
        <v>41</v>
      </c>
      <c r="B25" s="70" t="s">
        <v>42</v>
      </c>
      <c r="C25" s="71">
        <v>247451.02</v>
      </c>
      <c r="D25" s="15">
        <v>233224.35</v>
      </c>
      <c r="E25" s="15">
        <v>262080.21</v>
      </c>
      <c r="F25" s="72">
        <f t="shared" si="1"/>
        <v>742755.58</v>
      </c>
      <c r="G25" s="15">
        <v>211267.65</v>
      </c>
      <c r="H25" s="15">
        <v>227874.25</v>
      </c>
      <c r="I25" s="15">
        <v>234166.29</v>
      </c>
      <c r="J25" s="72">
        <f t="shared" si="2"/>
        <v>673308.19</v>
      </c>
      <c r="K25" s="15">
        <v>239794.89</v>
      </c>
      <c r="L25" s="15">
        <v>226603.03</v>
      </c>
      <c r="M25" s="15">
        <v>236967.44</v>
      </c>
      <c r="N25" s="72">
        <f t="shared" si="3"/>
        <v>703365.36</v>
      </c>
      <c r="O25" s="15">
        <v>271647.75</v>
      </c>
      <c r="P25" s="15">
        <v>263528.16</v>
      </c>
      <c r="Q25" s="15">
        <v>255537.07</v>
      </c>
      <c r="R25" s="72">
        <f t="shared" si="4"/>
        <v>790712.98</v>
      </c>
      <c r="S25" s="72">
        <f t="shared" si="5"/>
        <v>2910142.11</v>
      </c>
      <c r="T25" s="15">
        <v>3357.8199999999997</v>
      </c>
      <c r="U25" s="15">
        <v>3202.74</v>
      </c>
      <c r="V25" s="15">
        <v>3577.56</v>
      </c>
      <c r="W25" s="72">
        <f t="shared" si="6"/>
        <v>10138.12</v>
      </c>
      <c r="X25" s="15">
        <v>4858.3</v>
      </c>
      <c r="Y25" s="16">
        <v>4170.12</v>
      </c>
      <c r="Z25" s="16">
        <v>2362.8</v>
      </c>
      <c r="AA25" s="72">
        <f t="shared" si="7"/>
        <v>11391.22</v>
      </c>
      <c r="AB25" s="15">
        <v>5194.03</v>
      </c>
      <c r="AC25" s="15">
        <v>3523.38</v>
      </c>
      <c r="AD25" s="15">
        <v>3830.75</v>
      </c>
      <c r="AE25" s="72">
        <f t="shared" si="8"/>
        <v>12548.16</v>
      </c>
      <c r="AF25" s="15">
        <v>4275.3</v>
      </c>
      <c r="AG25" s="15">
        <v>4198</v>
      </c>
      <c r="AH25" s="15">
        <v>4446.63</v>
      </c>
      <c r="AI25" s="72">
        <f t="shared" si="9"/>
        <v>12919.93</v>
      </c>
      <c r="AJ25" s="72">
        <f t="shared" si="0"/>
        <v>46997.43</v>
      </c>
      <c r="AK25" s="73">
        <v>0</v>
      </c>
      <c r="AL25" s="73">
        <v>653.56</v>
      </c>
      <c r="AM25" s="73">
        <v>653.56</v>
      </c>
      <c r="AN25" s="25">
        <f t="shared" si="10"/>
        <v>1307.12</v>
      </c>
      <c r="AO25" s="73">
        <v>653.56</v>
      </c>
      <c r="AP25" s="73">
        <v>653.56</v>
      </c>
      <c r="AQ25" s="73">
        <v>653.56</v>
      </c>
      <c r="AR25" s="25">
        <f t="shared" si="11"/>
        <v>1960.68</v>
      </c>
      <c r="AS25" s="73">
        <v>326.78</v>
      </c>
      <c r="AT25" s="73">
        <v>653.56</v>
      </c>
      <c r="AU25" s="73">
        <v>326.78</v>
      </c>
      <c r="AV25" s="25">
        <f t="shared" si="12"/>
        <v>1307.12</v>
      </c>
      <c r="AW25" s="73">
        <v>326.78</v>
      </c>
      <c r="AX25" s="73">
        <v>653.56</v>
      </c>
      <c r="AY25" s="74">
        <v>326.78</v>
      </c>
      <c r="AZ25" s="75">
        <f t="shared" si="13"/>
        <v>1307.12</v>
      </c>
      <c r="BA25" s="25">
        <f t="shared" si="14"/>
        <v>5882.04</v>
      </c>
      <c r="BB25" s="76">
        <f t="shared" si="15"/>
        <v>2963021.58</v>
      </c>
      <c r="BC25" s="77"/>
      <c r="BE25" s="17"/>
      <c r="BF25" s="17"/>
    </row>
    <row r="26" spans="1:58" ht="12.75">
      <c r="A26" s="69" t="s">
        <v>43</v>
      </c>
      <c r="B26" s="70" t="s">
        <v>44</v>
      </c>
      <c r="C26" s="71">
        <v>990304.36</v>
      </c>
      <c r="D26" s="15">
        <v>928212.98</v>
      </c>
      <c r="E26" s="15">
        <v>969303.15</v>
      </c>
      <c r="F26" s="72">
        <f t="shared" si="1"/>
        <v>2887820.49</v>
      </c>
      <c r="G26" s="15">
        <v>1046913.44</v>
      </c>
      <c r="H26" s="15">
        <v>940711.65</v>
      </c>
      <c r="I26" s="15">
        <v>1001939.85</v>
      </c>
      <c r="J26" s="72">
        <f t="shared" si="2"/>
        <v>2989564.94</v>
      </c>
      <c r="K26" s="15">
        <v>1062411.41</v>
      </c>
      <c r="L26" s="15">
        <v>932613.32</v>
      </c>
      <c r="M26" s="15">
        <v>1017591.4</v>
      </c>
      <c r="N26" s="72">
        <f t="shared" si="3"/>
        <v>3012616.13</v>
      </c>
      <c r="O26" s="15">
        <v>1155848.58</v>
      </c>
      <c r="P26" s="15">
        <v>1132012.4</v>
      </c>
      <c r="Q26" s="15">
        <v>1054183.56</v>
      </c>
      <c r="R26" s="72">
        <f t="shared" si="4"/>
        <v>3342044.54</v>
      </c>
      <c r="S26" s="72">
        <f t="shared" si="5"/>
        <v>12232046.1</v>
      </c>
      <c r="T26" s="15">
        <v>21331.6</v>
      </c>
      <c r="U26" s="15">
        <v>20565.899999999998</v>
      </c>
      <c r="V26" s="15">
        <v>19239.96</v>
      </c>
      <c r="W26" s="72">
        <f t="shared" si="6"/>
        <v>61137.46</v>
      </c>
      <c r="X26" s="15">
        <v>28343.71</v>
      </c>
      <c r="Y26" s="16">
        <v>23398.78</v>
      </c>
      <c r="Z26" s="16">
        <v>13357.33</v>
      </c>
      <c r="AA26" s="72">
        <f t="shared" si="7"/>
        <v>65099.82</v>
      </c>
      <c r="AB26" s="15">
        <v>34483.92</v>
      </c>
      <c r="AC26" s="15">
        <v>25097.789999999997</v>
      </c>
      <c r="AD26" s="15">
        <v>24975.55</v>
      </c>
      <c r="AE26" s="72">
        <f t="shared" si="8"/>
        <v>84557.26</v>
      </c>
      <c r="AF26" s="15">
        <v>25634.52</v>
      </c>
      <c r="AG26" s="15">
        <v>28239.030000000002</v>
      </c>
      <c r="AH26" s="15">
        <v>26178.32</v>
      </c>
      <c r="AI26" s="72">
        <f t="shared" si="9"/>
        <v>80051.87</v>
      </c>
      <c r="AJ26" s="72">
        <f t="shared" si="0"/>
        <v>290846.41</v>
      </c>
      <c r="AK26" s="73">
        <v>980.34</v>
      </c>
      <c r="AL26" s="73">
        <v>1307.12</v>
      </c>
      <c r="AM26" s="73">
        <v>980.34</v>
      </c>
      <c r="AN26" s="25">
        <f t="shared" si="10"/>
        <v>3267.8</v>
      </c>
      <c r="AO26" s="73">
        <v>980.34</v>
      </c>
      <c r="AP26" s="73">
        <v>2614.24</v>
      </c>
      <c r="AQ26" s="73">
        <v>2941.02</v>
      </c>
      <c r="AR26" s="25">
        <f t="shared" si="11"/>
        <v>6535.6</v>
      </c>
      <c r="AS26" s="73">
        <v>1960.68</v>
      </c>
      <c r="AT26" s="73">
        <v>2287.46</v>
      </c>
      <c r="AU26" s="73">
        <v>3594.58</v>
      </c>
      <c r="AV26" s="25">
        <f t="shared" si="12"/>
        <v>7842.72</v>
      </c>
      <c r="AW26" s="73">
        <v>5228.48</v>
      </c>
      <c r="AX26" s="73">
        <v>6862.3799999999965</v>
      </c>
      <c r="AY26" s="74">
        <v>3921.3599999999988</v>
      </c>
      <c r="AZ26" s="75">
        <f t="shared" si="13"/>
        <v>16012.22</v>
      </c>
      <c r="BA26" s="25">
        <f t="shared" si="14"/>
        <v>33658.34</v>
      </c>
      <c r="BB26" s="76">
        <f t="shared" si="15"/>
        <v>12556550.85</v>
      </c>
      <c r="BC26" s="77"/>
      <c r="BE26" s="17"/>
      <c r="BF26" s="17"/>
    </row>
    <row r="27" spans="1:58" ht="12.75">
      <c r="A27" s="69" t="s">
        <v>45</v>
      </c>
      <c r="B27" s="79" t="s">
        <v>46</v>
      </c>
      <c r="C27" s="71">
        <v>143691.18</v>
      </c>
      <c r="D27" s="15">
        <v>202637.73</v>
      </c>
      <c r="E27" s="15">
        <v>215112.63</v>
      </c>
      <c r="F27" s="72">
        <f t="shared" si="1"/>
        <v>561441.54</v>
      </c>
      <c r="G27" s="15">
        <v>215070.2</v>
      </c>
      <c r="H27" s="15">
        <v>223025.33</v>
      </c>
      <c r="I27" s="15">
        <v>207907.92</v>
      </c>
      <c r="J27" s="72">
        <f t="shared" si="2"/>
        <v>646003.45</v>
      </c>
      <c r="K27" s="15">
        <v>223279.66</v>
      </c>
      <c r="L27" s="15">
        <v>205294.18</v>
      </c>
      <c r="M27" s="15">
        <v>218924.3</v>
      </c>
      <c r="N27" s="72">
        <f t="shared" si="3"/>
        <v>647498.14</v>
      </c>
      <c r="O27" s="15">
        <v>214918.29</v>
      </c>
      <c r="P27" s="15">
        <v>228661.53</v>
      </c>
      <c r="Q27" s="15">
        <v>219499.54</v>
      </c>
      <c r="R27" s="72">
        <f t="shared" si="4"/>
        <v>663079.36</v>
      </c>
      <c r="S27" s="72">
        <f t="shared" si="5"/>
        <v>2518022.49</v>
      </c>
      <c r="T27" s="15">
        <v>1526.67</v>
      </c>
      <c r="U27" s="15">
        <v>1522.88</v>
      </c>
      <c r="V27" s="15">
        <v>1183.56</v>
      </c>
      <c r="W27" s="72">
        <f t="shared" si="6"/>
        <v>4233.11</v>
      </c>
      <c r="X27" s="15">
        <v>2002.87</v>
      </c>
      <c r="Y27" s="16">
        <v>1564.03</v>
      </c>
      <c r="Z27" s="16">
        <v>761.17</v>
      </c>
      <c r="AA27" s="72">
        <f t="shared" si="7"/>
        <v>4328.07</v>
      </c>
      <c r="AB27" s="15">
        <v>2000.63</v>
      </c>
      <c r="AC27" s="15">
        <v>1377.69</v>
      </c>
      <c r="AD27" s="15">
        <v>1262.88</v>
      </c>
      <c r="AE27" s="72">
        <f t="shared" si="8"/>
        <v>4641.2</v>
      </c>
      <c r="AF27" s="15">
        <v>1662.41</v>
      </c>
      <c r="AG27" s="15">
        <v>1694.47</v>
      </c>
      <c r="AH27" s="15">
        <v>1915.07</v>
      </c>
      <c r="AI27" s="72">
        <f t="shared" si="9"/>
        <v>5271.95</v>
      </c>
      <c r="AJ27" s="72">
        <f t="shared" si="0"/>
        <v>18474.33</v>
      </c>
      <c r="AK27" s="73">
        <v>0</v>
      </c>
      <c r="AL27" s="73">
        <v>326.78</v>
      </c>
      <c r="AM27" s="73">
        <v>653.56</v>
      </c>
      <c r="AN27" s="25">
        <f t="shared" si="10"/>
        <v>980.34</v>
      </c>
      <c r="AO27" s="73">
        <v>653.56</v>
      </c>
      <c r="AP27" s="73">
        <v>653.56</v>
      </c>
      <c r="AQ27" s="73">
        <v>653.56</v>
      </c>
      <c r="AR27" s="25">
        <f t="shared" si="11"/>
        <v>1960.68</v>
      </c>
      <c r="AS27" s="73">
        <v>653.56</v>
      </c>
      <c r="AT27" s="73">
        <v>980.34</v>
      </c>
      <c r="AU27" s="73">
        <v>653.56</v>
      </c>
      <c r="AV27" s="25">
        <f t="shared" si="12"/>
        <v>2287.46</v>
      </c>
      <c r="AW27" s="73">
        <v>653.56</v>
      </c>
      <c r="AX27" s="73">
        <v>653.56</v>
      </c>
      <c r="AY27" s="74">
        <v>653.56</v>
      </c>
      <c r="AZ27" s="75">
        <f t="shared" si="13"/>
        <v>1960.68</v>
      </c>
      <c r="BA27" s="25">
        <f t="shared" si="14"/>
        <v>7189.16</v>
      </c>
      <c r="BB27" s="76">
        <f t="shared" si="15"/>
        <v>2543685.98</v>
      </c>
      <c r="BC27" s="77"/>
      <c r="BE27" s="17"/>
      <c r="BF27" s="17"/>
    </row>
    <row r="28" spans="1:58" ht="12.75">
      <c r="A28" s="69" t="s">
        <v>47</v>
      </c>
      <c r="B28" s="70" t="s">
        <v>48</v>
      </c>
      <c r="C28" s="71">
        <v>87483.08</v>
      </c>
      <c r="D28" s="15">
        <v>76773.3</v>
      </c>
      <c r="E28" s="15">
        <v>83081.38</v>
      </c>
      <c r="F28" s="72">
        <f t="shared" si="1"/>
        <v>247337.76</v>
      </c>
      <c r="G28" s="15">
        <v>77367.74</v>
      </c>
      <c r="H28" s="15">
        <v>76766.3</v>
      </c>
      <c r="I28" s="15">
        <v>72501.34</v>
      </c>
      <c r="J28" s="72">
        <f t="shared" si="2"/>
        <v>226635.38</v>
      </c>
      <c r="K28" s="15">
        <v>85693</v>
      </c>
      <c r="L28" s="15">
        <v>78209.78</v>
      </c>
      <c r="M28" s="15">
        <v>71594.5</v>
      </c>
      <c r="N28" s="72">
        <f t="shared" si="3"/>
        <v>235497.28</v>
      </c>
      <c r="O28" s="15">
        <v>93111.86</v>
      </c>
      <c r="P28" s="15">
        <v>93299.48</v>
      </c>
      <c r="Q28" s="15">
        <v>82860.16</v>
      </c>
      <c r="R28" s="72">
        <f t="shared" si="4"/>
        <v>269271.5</v>
      </c>
      <c r="S28" s="72">
        <f t="shared" si="5"/>
        <v>978741.92</v>
      </c>
      <c r="T28" s="15">
        <v>6431.750000000001</v>
      </c>
      <c r="U28" s="15">
        <v>5040.8099999999995</v>
      </c>
      <c r="V28" s="15">
        <v>4952.08</v>
      </c>
      <c r="W28" s="72">
        <f t="shared" si="6"/>
        <v>16424.64</v>
      </c>
      <c r="X28" s="15">
        <v>7041.67</v>
      </c>
      <c r="Y28" s="16">
        <v>5459.63</v>
      </c>
      <c r="Z28" s="16">
        <v>3134.97</v>
      </c>
      <c r="AA28" s="72">
        <f t="shared" si="7"/>
        <v>15636.27</v>
      </c>
      <c r="AB28" s="15">
        <v>9121.44</v>
      </c>
      <c r="AC28" s="15">
        <v>5964.34</v>
      </c>
      <c r="AD28" s="15">
        <v>4928.150000000001</v>
      </c>
      <c r="AE28" s="72">
        <f t="shared" si="8"/>
        <v>20013.93</v>
      </c>
      <c r="AF28" s="15">
        <v>6232.870000000001</v>
      </c>
      <c r="AG28" s="15">
        <v>6874.340000000001</v>
      </c>
      <c r="AH28" s="15">
        <v>5437.209999999999</v>
      </c>
      <c r="AI28" s="72">
        <f t="shared" si="9"/>
        <v>18544.42</v>
      </c>
      <c r="AJ28" s="72">
        <f t="shared" si="0"/>
        <v>70619.26</v>
      </c>
      <c r="AK28" s="73">
        <v>350.12</v>
      </c>
      <c r="AL28" s="73">
        <v>326.78</v>
      </c>
      <c r="AM28" s="73">
        <v>326.78</v>
      </c>
      <c r="AN28" s="25">
        <f t="shared" si="10"/>
        <v>1003.68</v>
      </c>
      <c r="AO28" s="73">
        <v>653.56</v>
      </c>
      <c r="AP28" s="73">
        <v>653.56</v>
      </c>
      <c r="AQ28" s="73">
        <v>653.56</v>
      </c>
      <c r="AR28" s="25">
        <f t="shared" si="11"/>
        <v>1960.68</v>
      </c>
      <c r="AS28" s="73">
        <v>653.56</v>
      </c>
      <c r="AT28" s="73">
        <v>653.56</v>
      </c>
      <c r="AU28" s="73">
        <v>653.56</v>
      </c>
      <c r="AV28" s="25">
        <f t="shared" si="12"/>
        <v>1960.68</v>
      </c>
      <c r="AW28" s="73">
        <v>653.56</v>
      </c>
      <c r="AX28" s="73">
        <v>980.3399999999999</v>
      </c>
      <c r="AY28" s="74">
        <v>653.56</v>
      </c>
      <c r="AZ28" s="75">
        <f t="shared" si="13"/>
        <v>2287.46</v>
      </c>
      <c r="BA28" s="25">
        <f t="shared" si="14"/>
        <v>7212.5</v>
      </c>
      <c r="BB28" s="76">
        <f t="shared" si="15"/>
        <v>1056573.68</v>
      </c>
      <c r="BC28" s="77"/>
      <c r="BE28" s="17"/>
      <c r="BF28" s="17"/>
    </row>
    <row r="29" spans="1:58" ht="12.75">
      <c r="A29" s="69" t="s">
        <v>49</v>
      </c>
      <c r="B29" s="70" t="s">
        <v>50</v>
      </c>
      <c r="C29" s="71">
        <v>31984.93</v>
      </c>
      <c r="D29" s="15">
        <v>29091.02</v>
      </c>
      <c r="E29" s="15">
        <v>30033.86</v>
      </c>
      <c r="F29" s="72">
        <f t="shared" si="1"/>
        <v>91109.81</v>
      </c>
      <c r="G29" s="15">
        <v>28860.92</v>
      </c>
      <c r="H29" s="15">
        <v>32046.43</v>
      </c>
      <c r="I29" s="15">
        <v>26917.87</v>
      </c>
      <c r="J29" s="72">
        <f t="shared" si="2"/>
        <v>87825.22</v>
      </c>
      <c r="K29" s="15">
        <v>29928.22</v>
      </c>
      <c r="L29" s="15">
        <v>31810.14</v>
      </c>
      <c r="M29" s="15">
        <v>32950.76</v>
      </c>
      <c r="N29" s="72">
        <f t="shared" si="3"/>
        <v>94689.12</v>
      </c>
      <c r="O29" s="15">
        <v>38859.13</v>
      </c>
      <c r="P29" s="15">
        <v>40166.53</v>
      </c>
      <c r="Q29" s="15">
        <v>35325.03</v>
      </c>
      <c r="R29" s="72">
        <f t="shared" si="4"/>
        <v>114350.69</v>
      </c>
      <c r="S29" s="72">
        <f t="shared" si="5"/>
        <v>387974.84</v>
      </c>
      <c r="T29" s="15">
        <v>1318.83</v>
      </c>
      <c r="U29" s="15">
        <v>1158.19</v>
      </c>
      <c r="V29" s="15">
        <v>983.41</v>
      </c>
      <c r="W29" s="72">
        <f t="shared" si="6"/>
        <v>3460.43</v>
      </c>
      <c r="X29" s="15">
        <v>1807.78</v>
      </c>
      <c r="Y29" s="16">
        <v>1537.17</v>
      </c>
      <c r="Z29" s="16">
        <v>674.42</v>
      </c>
      <c r="AA29" s="72">
        <f t="shared" si="7"/>
        <v>4019.37</v>
      </c>
      <c r="AB29" s="15">
        <v>1720.61</v>
      </c>
      <c r="AC29" s="15">
        <v>1302.63</v>
      </c>
      <c r="AD29" s="15">
        <v>1254.78</v>
      </c>
      <c r="AE29" s="72">
        <f t="shared" si="8"/>
        <v>4278.02</v>
      </c>
      <c r="AF29" s="15">
        <v>1805.65</v>
      </c>
      <c r="AG29" s="15">
        <v>1930.44</v>
      </c>
      <c r="AH29" s="15">
        <v>1252.25</v>
      </c>
      <c r="AI29" s="72">
        <f t="shared" si="9"/>
        <v>4988.34</v>
      </c>
      <c r="AJ29" s="72">
        <f t="shared" si="0"/>
        <v>16746.16</v>
      </c>
      <c r="AK29" s="73">
        <v>0</v>
      </c>
      <c r="AL29" s="73">
        <v>0</v>
      </c>
      <c r="AM29" s="73">
        <v>0</v>
      </c>
      <c r="AN29" s="25">
        <f t="shared" si="10"/>
        <v>0</v>
      </c>
      <c r="AO29" s="73">
        <v>0</v>
      </c>
      <c r="AP29" s="73">
        <v>0</v>
      </c>
      <c r="AQ29" s="73">
        <v>0</v>
      </c>
      <c r="AR29" s="25">
        <f t="shared" si="11"/>
        <v>0</v>
      </c>
      <c r="AS29" s="73">
        <v>0</v>
      </c>
      <c r="AT29" s="73">
        <v>0</v>
      </c>
      <c r="AU29" s="73">
        <v>0</v>
      </c>
      <c r="AV29" s="25">
        <f t="shared" si="12"/>
        <v>0</v>
      </c>
      <c r="AW29" s="73">
        <v>0</v>
      </c>
      <c r="AX29" s="73">
        <v>0</v>
      </c>
      <c r="AY29" s="74">
        <v>0</v>
      </c>
      <c r="AZ29" s="75">
        <f t="shared" si="13"/>
        <v>0</v>
      </c>
      <c r="BA29" s="25">
        <f t="shared" si="14"/>
        <v>0</v>
      </c>
      <c r="BB29" s="76">
        <f t="shared" si="15"/>
        <v>404721</v>
      </c>
      <c r="BC29" s="77"/>
      <c r="BE29" s="17"/>
      <c r="BF29" s="17"/>
    </row>
    <row r="30" spans="1:58" ht="12.75">
      <c r="A30" s="69" t="s">
        <v>51</v>
      </c>
      <c r="B30" s="70" t="s">
        <v>52</v>
      </c>
      <c r="C30" s="71">
        <v>9754.94</v>
      </c>
      <c r="D30" s="15">
        <v>8535.76</v>
      </c>
      <c r="E30" s="15">
        <v>11868.82</v>
      </c>
      <c r="F30" s="72">
        <f t="shared" si="1"/>
        <v>30159.52</v>
      </c>
      <c r="G30" s="15">
        <v>9805.86</v>
      </c>
      <c r="H30" s="15">
        <v>10576.37</v>
      </c>
      <c r="I30" s="15">
        <v>9951.52</v>
      </c>
      <c r="J30" s="72">
        <f t="shared" si="2"/>
        <v>30333.75</v>
      </c>
      <c r="K30" s="15">
        <v>11185.83</v>
      </c>
      <c r="L30" s="15">
        <v>9928.34</v>
      </c>
      <c r="M30" s="15">
        <v>8589.31</v>
      </c>
      <c r="N30" s="72">
        <f t="shared" si="3"/>
        <v>29703.48</v>
      </c>
      <c r="O30" s="15">
        <v>5383.44</v>
      </c>
      <c r="P30" s="15">
        <v>4861.23</v>
      </c>
      <c r="Q30" s="15">
        <v>6639.98</v>
      </c>
      <c r="R30" s="72">
        <f t="shared" si="4"/>
        <v>16884.65</v>
      </c>
      <c r="S30" s="72">
        <f t="shared" si="5"/>
        <v>107081.4</v>
      </c>
      <c r="T30" s="15">
        <v>403.45</v>
      </c>
      <c r="U30" s="15">
        <v>217.92000000000002</v>
      </c>
      <c r="V30" s="15">
        <v>215.94</v>
      </c>
      <c r="W30" s="72">
        <f t="shared" si="6"/>
        <v>837.31</v>
      </c>
      <c r="X30" s="15">
        <v>301.54</v>
      </c>
      <c r="Y30" s="16">
        <v>254.58</v>
      </c>
      <c r="Z30" s="16">
        <v>185.29</v>
      </c>
      <c r="AA30" s="72">
        <f t="shared" si="7"/>
        <v>741.41</v>
      </c>
      <c r="AB30" s="15">
        <v>408.28</v>
      </c>
      <c r="AC30" s="15">
        <v>169.97</v>
      </c>
      <c r="AD30" s="15">
        <v>173.61</v>
      </c>
      <c r="AE30" s="72">
        <f t="shared" si="8"/>
        <v>751.86</v>
      </c>
      <c r="AF30" s="15">
        <v>151.59</v>
      </c>
      <c r="AG30" s="15">
        <v>151.28</v>
      </c>
      <c r="AH30" s="15">
        <v>110.77</v>
      </c>
      <c r="AI30" s="72">
        <f t="shared" si="9"/>
        <v>413.64</v>
      </c>
      <c r="AJ30" s="72">
        <f t="shared" si="0"/>
        <v>2744.22</v>
      </c>
      <c r="AK30" s="73">
        <v>0</v>
      </c>
      <c r="AL30" s="73">
        <v>0</v>
      </c>
      <c r="AM30" s="73">
        <v>0</v>
      </c>
      <c r="AN30" s="25">
        <f t="shared" si="10"/>
        <v>0</v>
      </c>
      <c r="AO30" s="73">
        <v>0</v>
      </c>
      <c r="AP30" s="73">
        <v>0</v>
      </c>
      <c r="AQ30" s="73">
        <v>0</v>
      </c>
      <c r="AR30" s="25">
        <f t="shared" si="11"/>
        <v>0</v>
      </c>
      <c r="AS30" s="73">
        <v>0</v>
      </c>
      <c r="AT30" s="73">
        <v>0</v>
      </c>
      <c r="AU30" s="73">
        <v>0</v>
      </c>
      <c r="AV30" s="25">
        <f t="shared" si="12"/>
        <v>0</v>
      </c>
      <c r="AW30" s="73">
        <v>0</v>
      </c>
      <c r="AX30" s="73">
        <v>0</v>
      </c>
      <c r="AY30" s="74">
        <v>0</v>
      </c>
      <c r="AZ30" s="75">
        <f t="shared" si="13"/>
        <v>0</v>
      </c>
      <c r="BA30" s="25">
        <f t="shared" si="14"/>
        <v>0</v>
      </c>
      <c r="BB30" s="76">
        <f t="shared" si="15"/>
        <v>109825.62</v>
      </c>
      <c r="BC30" s="77"/>
      <c r="BE30" s="17"/>
      <c r="BF30" s="17"/>
    </row>
    <row r="31" spans="1:58" ht="12.75">
      <c r="A31" s="69" t="s">
        <v>53</v>
      </c>
      <c r="B31" s="70" t="s">
        <v>54</v>
      </c>
      <c r="C31" s="71">
        <v>38238.04</v>
      </c>
      <c r="D31" s="15">
        <v>38029.54</v>
      </c>
      <c r="E31" s="15">
        <v>41171.13</v>
      </c>
      <c r="F31" s="72">
        <f t="shared" si="1"/>
        <v>117438.71</v>
      </c>
      <c r="G31" s="15">
        <v>39749.23</v>
      </c>
      <c r="H31" s="15">
        <v>37341.28</v>
      </c>
      <c r="I31" s="15">
        <v>38008.96</v>
      </c>
      <c r="J31" s="72">
        <f t="shared" si="2"/>
        <v>115099.47</v>
      </c>
      <c r="K31" s="15">
        <v>37314.36</v>
      </c>
      <c r="L31" s="15">
        <v>37546.42</v>
      </c>
      <c r="M31" s="15">
        <v>43991.68</v>
      </c>
      <c r="N31" s="72">
        <f t="shared" si="3"/>
        <v>118852.46</v>
      </c>
      <c r="O31" s="15">
        <v>38508.17</v>
      </c>
      <c r="P31" s="15">
        <v>41472.52</v>
      </c>
      <c r="Q31" s="15">
        <v>39225.85</v>
      </c>
      <c r="R31" s="72">
        <f t="shared" si="4"/>
        <v>119206.54</v>
      </c>
      <c r="S31" s="72">
        <f t="shared" si="5"/>
        <v>470597.18</v>
      </c>
      <c r="T31" s="15">
        <v>850.14</v>
      </c>
      <c r="U31" s="15">
        <v>580.24</v>
      </c>
      <c r="V31" s="15">
        <v>566.78</v>
      </c>
      <c r="W31" s="72">
        <f t="shared" si="6"/>
        <v>1997.16</v>
      </c>
      <c r="X31" s="15">
        <v>1119.95</v>
      </c>
      <c r="Y31" s="16">
        <v>1186.85</v>
      </c>
      <c r="Z31" s="16">
        <v>508.89</v>
      </c>
      <c r="AA31" s="72">
        <f t="shared" si="7"/>
        <v>2815.69</v>
      </c>
      <c r="AB31" s="15">
        <v>1448.53</v>
      </c>
      <c r="AC31" s="15">
        <v>2889.58</v>
      </c>
      <c r="AD31" s="15">
        <v>2730.44</v>
      </c>
      <c r="AE31" s="72">
        <f t="shared" si="8"/>
        <v>7068.55</v>
      </c>
      <c r="AF31" s="15">
        <v>3245.1</v>
      </c>
      <c r="AG31" s="15">
        <v>2580.83</v>
      </c>
      <c r="AH31" s="15">
        <v>2796.73</v>
      </c>
      <c r="AI31" s="72">
        <f t="shared" si="9"/>
        <v>8622.66</v>
      </c>
      <c r="AJ31" s="72">
        <f t="shared" si="0"/>
        <v>20504.06</v>
      </c>
      <c r="AK31" s="73">
        <v>0</v>
      </c>
      <c r="AL31" s="73">
        <v>0</v>
      </c>
      <c r="AM31" s="73">
        <v>0</v>
      </c>
      <c r="AN31" s="25">
        <f t="shared" si="10"/>
        <v>0</v>
      </c>
      <c r="AO31" s="73">
        <v>0</v>
      </c>
      <c r="AP31" s="73">
        <v>0</v>
      </c>
      <c r="AQ31" s="73">
        <v>0</v>
      </c>
      <c r="AR31" s="25">
        <f t="shared" si="11"/>
        <v>0</v>
      </c>
      <c r="AS31" s="73">
        <v>0</v>
      </c>
      <c r="AT31" s="73">
        <v>0</v>
      </c>
      <c r="AU31" s="73">
        <v>0</v>
      </c>
      <c r="AV31" s="25">
        <f t="shared" si="12"/>
        <v>0</v>
      </c>
      <c r="AW31" s="73">
        <v>0</v>
      </c>
      <c r="AX31" s="73">
        <v>0</v>
      </c>
      <c r="AY31" s="74">
        <v>0</v>
      </c>
      <c r="AZ31" s="75">
        <f t="shared" si="13"/>
        <v>0</v>
      </c>
      <c r="BA31" s="25">
        <f t="shared" si="14"/>
        <v>0</v>
      </c>
      <c r="BB31" s="76">
        <f t="shared" si="15"/>
        <v>491101.24</v>
      </c>
      <c r="BC31" s="77"/>
      <c r="BE31" s="17"/>
      <c r="BF31" s="17"/>
    </row>
    <row r="32" spans="1:58" ht="12.75">
      <c r="A32" s="69" t="s">
        <v>55</v>
      </c>
      <c r="B32" s="70" t="s">
        <v>56</v>
      </c>
      <c r="C32" s="71">
        <v>34139.06</v>
      </c>
      <c r="D32" s="15">
        <v>33931.5</v>
      </c>
      <c r="E32" s="15">
        <v>36535.72</v>
      </c>
      <c r="F32" s="72">
        <f t="shared" si="1"/>
        <v>104606.28</v>
      </c>
      <c r="G32" s="15">
        <v>32754.61</v>
      </c>
      <c r="H32" s="15">
        <v>34158.56</v>
      </c>
      <c r="I32" s="15">
        <v>30856.8</v>
      </c>
      <c r="J32" s="72">
        <f t="shared" si="2"/>
        <v>97769.97</v>
      </c>
      <c r="K32" s="15">
        <v>34345.87</v>
      </c>
      <c r="L32" s="15">
        <v>31473.85</v>
      </c>
      <c r="M32" s="15">
        <v>32865.69</v>
      </c>
      <c r="N32" s="72">
        <f t="shared" si="3"/>
        <v>98685.41</v>
      </c>
      <c r="O32" s="15">
        <v>36224.64</v>
      </c>
      <c r="P32" s="15">
        <v>36742.18</v>
      </c>
      <c r="Q32" s="15">
        <v>33422.67</v>
      </c>
      <c r="R32" s="72">
        <f t="shared" si="4"/>
        <v>106389.49</v>
      </c>
      <c r="S32" s="72">
        <f t="shared" si="5"/>
        <v>407451.15</v>
      </c>
      <c r="T32" s="15">
        <v>266.11</v>
      </c>
      <c r="U32" s="15">
        <v>201.76</v>
      </c>
      <c r="V32" s="15">
        <v>151.84</v>
      </c>
      <c r="W32" s="72">
        <f t="shared" si="6"/>
        <v>619.71</v>
      </c>
      <c r="X32" s="15">
        <v>443.1</v>
      </c>
      <c r="Y32" s="16">
        <v>259</v>
      </c>
      <c r="Z32" s="16">
        <v>171.57</v>
      </c>
      <c r="AA32" s="72">
        <f t="shared" si="7"/>
        <v>873.67</v>
      </c>
      <c r="AB32" s="15">
        <v>517.72</v>
      </c>
      <c r="AC32" s="15">
        <v>318.46</v>
      </c>
      <c r="AD32" s="15">
        <v>308.28</v>
      </c>
      <c r="AE32" s="72">
        <f t="shared" si="8"/>
        <v>1144.46</v>
      </c>
      <c r="AF32" s="15">
        <v>477.05</v>
      </c>
      <c r="AG32" s="15">
        <v>380.87</v>
      </c>
      <c r="AH32" s="15">
        <v>427.06</v>
      </c>
      <c r="AI32" s="72">
        <f t="shared" si="9"/>
        <v>1284.98</v>
      </c>
      <c r="AJ32" s="72">
        <f t="shared" si="0"/>
        <v>3922.82</v>
      </c>
      <c r="AK32" s="73">
        <v>0</v>
      </c>
      <c r="AL32" s="73">
        <v>0</v>
      </c>
      <c r="AM32" s="73">
        <v>0</v>
      </c>
      <c r="AN32" s="25">
        <f t="shared" si="10"/>
        <v>0</v>
      </c>
      <c r="AO32" s="73">
        <v>0</v>
      </c>
      <c r="AP32" s="73">
        <v>0</v>
      </c>
      <c r="AQ32" s="73">
        <v>0</v>
      </c>
      <c r="AR32" s="25">
        <f t="shared" si="11"/>
        <v>0</v>
      </c>
      <c r="AS32" s="73">
        <v>0</v>
      </c>
      <c r="AT32" s="73">
        <v>0</v>
      </c>
      <c r="AU32" s="73">
        <v>0</v>
      </c>
      <c r="AV32" s="25">
        <f t="shared" si="12"/>
        <v>0</v>
      </c>
      <c r="AW32" s="73">
        <v>0</v>
      </c>
      <c r="AX32" s="73">
        <v>0</v>
      </c>
      <c r="AY32" s="74">
        <v>0</v>
      </c>
      <c r="AZ32" s="75">
        <f t="shared" si="13"/>
        <v>0</v>
      </c>
      <c r="BA32" s="25">
        <f t="shared" si="14"/>
        <v>0</v>
      </c>
      <c r="BB32" s="76">
        <f t="shared" si="15"/>
        <v>411373.97</v>
      </c>
      <c r="BC32" s="77"/>
      <c r="BE32" s="17"/>
      <c r="BF32" s="17"/>
    </row>
    <row r="33" spans="1:58" ht="12.75">
      <c r="A33" s="69" t="s">
        <v>57</v>
      </c>
      <c r="B33" s="70" t="s">
        <v>58</v>
      </c>
      <c r="C33" s="71">
        <v>40905.57</v>
      </c>
      <c r="D33" s="15">
        <v>35002.73</v>
      </c>
      <c r="E33" s="15">
        <v>40043.26</v>
      </c>
      <c r="F33" s="72">
        <f t="shared" si="1"/>
        <v>115951.56</v>
      </c>
      <c r="G33" s="15">
        <v>36093.9</v>
      </c>
      <c r="H33" s="15">
        <v>39673.67</v>
      </c>
      <c r="I33" s="15">
        <v>35446.96</v>
      </c>
      <c r="J33" s="72">
        <f t="shared" si="2"/>
        <v>111214.53</v>
      </c>
      <c r="K33" s="15">
        <v>43121.7</v>
      </c>
      <c r="L33" s="15">
        <v>39810.19</v>
      </c>
      <c r="M33" s="15">
        <v>36786.43</v>
      </c>
      <c r="N33" s="72">
        <f t="shared" si="3"/>
        <v>119718.32</v>
      </c>
      <c r="O33" s="15">
        <v>39619.7</v>
      </c>
      <c r="P33" s="15">
        <v>41987.95</v>
      </c>
      <c r="Q33" s="15">
        <v>35829.01</v>
      </c>
      <c r="R33" s="72">
        <f t="shared" si="4"/>
        <v>117436.66</v>
      </c>
      <c r="S33" s="72">
        <f t="shared" si="5"/>
        <v>464321.07</v>
      </c>
      <c r="T33" s="15">
        <v>680.88</v>
      </c>
      <c r="U33" s="15">
        <v>672.66</v>
      </c>
      <c r="V33" s="15">
        <v>834.35</v>
      </c>
      <c r="W33" s="72">
        <f t="shared" si="6"/>
        <v>2187.89</v>
      </c>
      <c r="X33" s="15">
        <v>1162.23</v>
      </c>
      <c r="Y33" s="16">
        <v>951.51</v>
      </c>
      <c r="Z33" s="16">
        <v>454.97</v>
      </c>
      <c r="AA33" s="72">
        <f t="shared" si="7"/>
        <v>2568.71</v>
      </c>
      <c r="AB33" s="15">
        <v>1052.93</v>
      </c>
      <c r="AC33" s="15">
        <v>1021.91</v>
      </c>
      <c r="AD33" s="15">
        <v>628.66</v>
      </c>
      <c r="AE33" s="72">
        <f t="shared" si="8"/>
        <v>2703.5</v>
      </c>
      <c r="AF33" s="15">
        <v>640.71</v>
      </c>
      <c r="AG33" s="15">
        <v>726.34</v>
      </c>
      <c r="AH33" s="15">
        <v>815.34</v>
      </c>
      <c r="AI33" s="72">
        <f t="shared" si="9"/>
        <v>2182.39</v>
      </c>
      <c r="AJ33" s="72">
        <f t="shared" si="0"/>
        <v>9642.49</v>
      </c>
      <c r="AK33" s="73">
        <v>0</v>
      </c>
      <c r="AL33" s="73">
        <v>0</v>
      </c>
      <c r="AM33" s="73">
        <v>0</v>
      </c>
      <c r="AN33" s="25">
        <f t="shared" si="10"/>
        <v>0</v>
      </c>
      <c r="AO33" s="73">
        <v>0</v>
      </c>
      <c r="AP33" s="73">
        <v>0</v>
      </c>
      <c r="AQ33" s="73">
        <v>0</v>
      </c>
      <c r="AR33" s="25">
        <f t="shared" si="11"/>
        <v>0</v>
      </c>
      <c r="AS33" s="73">
        <v>0</v>
      </c>
      <c r="AT33" s="73">
        <v>0</v>
      </c>
      <c r="AU33" s="73">
        <v>0</v>
      </c>
      <c r="AV33" s="25">
        <f t="shared" si="12"/>
        <v>0</v>
      </c>
      <c r="AW33" s="73">
        <v>0</v>
      </c>
      <c r="AX33" s="73">
        <v>0</v>
      </c>
      <c r="AY33" s="74">
        <v>0</v>
      </c>
      <c r="AZ33" s="75">
        <f t="shared" si="13"/>
        <v>0</v>
      </c>
      <c r="BA33" s="25">
        <f t="shared" si="14"/>
        <v>0</v>
      </c>
      <c r="BB33" s="76">
        <f t="shared" si="15"/>
        <v>473963.56</v>
      </c>
      <c r="BC33" s="77"/>
      <c r="BE33" s="17"/>
      <c r="BF33" s="17"/>
    </row>
    <row r="34" spans="1:58" ht="12.75">
      <c r="A34" s="69" t="s">
        <v>59</v>
      </c>
      <c r="B34" s="70" t="s">
        <v>60</v>
      </c>
      <c r="C34" s="71">
        <v>58246.04</v>
      </c>
      <c r="D34" s="15">
        <v>58559.31</v>
      </c>
      <c r="E34" s="15">
        <v>60422.1</v>
      </c>
      <c r="F34" s="72">
        <f t="shared" si="1"/>
        <v>177227.45</v>
      </c>
      <c r="G34" s="15">
        <v>48439.8</v>
      </c>
      <c r="H34" s="15">
        <v>58017.75</v>
      </c>
      <c r="I34" s="15">
        <v>53441.78</v>
      </c>
      <c r="J34" s="72">
        <f t="shared" si="2"/>
        <v>159899.33</v>
      </c>
      <c r="K34" s="15">
        <v>54101.37</v>
      </c>
      <c r="L34" s="15">
        <v>54830.44</v>
      </c>
      <c r="M34" s="15">
        <v>58752.65</v>
      </c>
      <c r="N34" s="72">
        <f t="shared" si="3"/>
        <v>167684.46</v>
      </c>
      <c r="O34" s="15">
        <v>70573.39</v>
      </c>
      <c r="P34" s="15">
        <v>65461.82</v>
      </c>
      <c r="Q34" s="15">
        <v>62925.35</v>
      </c>
      <c r="R34" s="72">
        <f t="shared" si="4"/>
        <v>198960.56</v>
      </c>
      <c r="S34" s="72">
        <f t="shared" si="5"/>
        <v>703771.8</v>
      </c>
      <c r="T34" s="15">
        <v>1290.07</v>
      </c>
      <c r="U34" s="15">
        <v>981.28</v>
      </c>
      <c r="V34" s="15">
        <v>942.15</v>
      </c>
      <c r="W34" s="72">
        <f t="shared" si="6"/>
        <v>3213.5</v>
      </c>
      <c r="X34" s="15">
        <v>1289.59</v>
      </c>
      <c r="Y34" s="16">
        <v>1039.15</v>
      </c>
      <c r="Z34" s="16">
        <v>548.17</v>
      </c>
      <c r="AA34" s="72">
        <f t="shared" si="7"/>
        <v>2876.91</v>
      </c>
      <c r="AB34" s="15">
        <v>1387.49</v>
      </c>
      <c r="AC34" s="15">
        <v>1293.62</v>
      </c>
      <c r="AD34" s="15">
        <v>1075.26</v>
      </c>
      <c r="AE34" s="72">
        <f t="shared" si="8"/>
        <v>3756.37</v>
      </c>
      <c r="AF34" s="15">
        <v>1367.48</v>
      </c>
      <c r="AG34" s="15">
        <v>1379.28</v>
      </c>
      <c r="AH34" s="15">
        <v>955.57</v>
      </c>
      <c r="AI34" s="72">
        <f t="shared" si="9"/>
        <v>3702.33</v>
      </c>
      <c r="AJ34" s="72">
        <f t="shared" si="0"/>
        <v>13549.11</v>
      </c>
      <c r="AK34" s="73">
        <v>350.12</v>
      </c>
      <c r="AL34" s="73">
        <v>350.12</v>
      </c>
      <c r="AM34" s="73">
        <v>0</v>
      </c>
      <c r="AN34" s="25">
        <f t="shared" si="10"/>
        <v>700.24</v>
      </c>
      <c r="AO34" s="73">
        <v>326.78</v>
      </c>
      <c r="AP34" s="73">
        <v>326.78</v>
      </c>
      <c r="AQ34" s="73">
        <v>0</v>
      </c>
      <c r="AR34" s="25">
        <f t="shared" si="11"/>
        <v>653.56</v>
      </c>
      <c r="AS34" s="73">
        <v>326.78</v>
      </c>
      <c r="AT34" s="73">
        <v>653.56</v>
      </c>
      <c r="AU34" s="73">
        <v>326.78</v>
      </c>
      <c r="AV34" s="25">
        <f t="shared" si="12"/>
        <v>1307.12</v>
      </c>
      <c r="AW34" s="73">
        <v>326.78</v>
      </c>
      <c r="AX34" s="73">
        <v>653.56</v>
      </c>
      <c r="AY34" s="74">
        <v>980.3399999999999</v>
      </c>
      <c r="AZ34" s="75">
        <f t="shared" si="13"/>
        <v>1960.68</v>
      </c>
      <c r="BA34" s="25">
        <f t="shared" si="14"/>
        <v>4621.6</v>
      </c>
      <c r="BB34" s="76">
        <f t="shared" si="15"/>
        <v>721942.51</v>
      </c>
      <c r="BC34" s="77"/>
      <c r="BE34" s="17"/>
      <c r="BF34" s="17"/>
    </row>
    <row r="35" spans="1:58" ht="12.75">
      <c r="A35" s="69" t="s">
        <v>61</v>
      </c>
      <c r="B35" s="70" t="s">
        <v>62</v>
      </c>
      <c r="C35" s="71">
        <v>162640.19</v>
      </c>
      <c r="D35" s="15">
        <v>134618.4</v>
      </c>
      <c r="E35" s="15">
        <v>151920.26</v>
      </c>
      <c r="F35" s="72">
        <f t="shared" si="1"/>
        <v>449178.85</v>
      </c>
      <c r="G35" s="15">
        <v>133431.37</v>
      </c>
      <c r="H35" s="15">
        <v>135905.29</v>
      </c>
      <c r="I35" s="15">
        <v>128695.63</v>
      </c>
      <c r="J35" s="72">
        <f t="shared" si="2"/>
        <v>398032.29</v>
      </c>
      <c r="K35" s="15">
        <v>136616.98</v>
      </c>
      <c r="L35" s="15">
        <v>142750.03</v>
      </c>
      <c r="M35" s="15">
        <v>128120.06</v>
      </c>
      <c r="N35" s="72">
        <f t="shared" si="3"/>
        <v>407487.07</v>
      </c>
      <c r="O35" s="15">
        <v>154048.58</v>
      </c>
      <c r="P35" s="15">
        <v>149441.99</v>
      </c>
      <c r="Q35" s="15">
        <v>142477.5</v>
      </c>
      <c r="R35" s="72">
        <f t="shared" si="4"/>
        <v>445968.07</v>
      </c>
      <c r="S35" s="72">
        <f t="shared" si="5"/>
        <v>1700666.28</v>
      </c>
      <c r="T35" s="15">
        <v>7622.41</v>
      </c>
      <c r="U35" s="15">
        <v>6085.790000000001</v>
      </c>
      <c r="V35" s="15">
        <v>5998.65</v>
      </c>
      <c r="W35" s="72">
        <f t="shared" si="6"/>
        <v>19706.85</v>
      </c>
      <c r="X35" s="15">
        <v>7763.55</v>
      </c>
      <c r="Y35" s="16">
        <v>6209.98</v>
      </c>
      <c r="Z35" s="16">
        <v>3726.01</v>
      </c>
      <c r="AA35" s="72">
        <f t="shared" si="7"/>
        <v>17699.54</v>
      </c>
      <c r="AB35" s="15">
        <v>10571.3</v>
      </c>
      <c r="AC35" s="15">
        <v>5630.98</v>
      </c>
      <c r="AD35" s="15">
        <v>7295.31</v>
      </c>
      <c r="AE35" s="72">
        <f t="shared" si="8"/>
        <v>23497.59</v>
      </c>
      <c r="AF35" s="15">
        <v>7562.68</v>
      </c>
      <c r="AG35" s="15">
        <v>7216.280000000001</v>
      </c>
      <c r="AH35" s="15">
        <v>6914.7699999999995</v>
      </c>
      <c r="AI35" s="72">
        <f t="shared" si="9"/>
        <v>21693.73</v>
      </c>
      <c r="AJ35" s="72">
        <f t="shared" si="0"/>
        <v>82597.71</v>
      </c>
      <c r="AK35" s="73">
        <v>0</v>
      </c>
      <c r="AL35" s="73">
        <v>0</v>
      </c>
      <c r="AM35" s="73">
        <v>0</v>
      </c>
      <c r="AN35" s="25">
        <f t="shared" si="10"/>
        <v>0</v>
      </c>
      <c r="AO35" s="73">
        <v>0</v>
      </c>
      <c r="AP35" s="73">
        <v>0</v>
      </c>
      <c r="AQ35" s="73">
        <v>0</v>
      </c>
      <c r="AR35" s="25">
        <f t="shared" si="11"/>
        <v>0</v>
      </c>
      <c r="AS35" s="73">
        <v>0</v>
      </c>
      <c r="AT35" s="73">
        <v>0</v>
      </c>
      <c r="AU35" s="73">
        <v>0</v>
      </c>
      <c r="AV35" s="25">
        <f t="shared" si="12"/>
        <v>0</v>
      </c>
      <c r="AW35" s="73">
        <v>0</v>
      </c>
      <c r="AX35" s="73">
        <v>0</v>
      </c>
      <c r="AY35" s="74">
        <v>0</v>
      </c>
      <c r="AZ35" s="75">
        <f t="shared" si="13"/>
        <v>0</v>
      </c>
      <c r="BA35" s="25">
        <f t="shared" si="14"/>
        <v>0</v>
      </c>
      <c r="BB35" s="76">
        <f t="shared" si="15"/>
        <v>1783263.99</v>
      </c>
      <c r="BC35" s="77"/>
      <c r="BE35" s="17"/>
      <c r="BF35" s="17"/>
    </row>
    <row r="36" spans="1:58" ht="12.75">
      <c r="A36" s="69" t="s">
        <v>63</v>
      </c>
      <c r="B36" s="70" t="s">
        <v>64</v>
      </c>
      <c r="C36" s="71">
        <v>200571.34</v>
      </c>
      <c r="D36" s="15">
        <v>196013.7</v>
      </c>
      <c r="E36" s="15">
        <v>196871.86</v>
      </c>
      <c r="F36" s="72">
        <f t="shared" si="1"/>
        <v>593456.9</v>
      </c>
      <c r="G36" s="15">
        <v>171893.92</v>
      </c>
      <c r="H36" s="15">
        <v>200718.54</v>
      </c>
      <c r="I36" s="15">
        <v>185984.03</v>
      </c>
      <c r="J36" s="72">
        <f t="shared" si="2"/>
        <v>558596.49</v>
      </c>
      <c r="K36" s="15">
        <v>220477.22</v>
      </c>
      <c r="L36" s="15">
        <v>166729.83</v>
      </c>
      <c r="M36" s="15">
        <v>174983.17</v>
      </c>
      <c r="N36" s="72">
        <f t="shared" si="3"/>
        <v>562190.22</v>
      </c>
      <c r="O36" s="15">
        <v>213597.78</v>
      </c>
      <c r="P36" s="15">
        <v>188028.13</v>
      </c>
      <c r="Q36" s="15">
        <v>188973.55</v>
      </c>
      <c r="R36" s="72">
        <f t="shared" si="4"/>
        <v>590599.46</v>
      </c>
      <c r="S36" s="72">
        <f t="shared" si="5"/>
        <v>2304843.07</v>
      </c>
      <c r="T36" s="15">
        <v>7843.05</v>
      </c>
      <c r="U36" s="15">
        <v>7857.27</v>
      </c>
      <c r="V36" s="15">
        <v>6223.01</v>
      </c>
      <c r="W36" s="72">
        <f t="shared" si="6"/>
        <v>21923.33</v>
      </c>
      <c r="X36" s="15">
        <v>8784.32</v>
      </c>
      <c r="Y36" s="16">
        <v>7472.65</v>
      </c>
      <c r="Z36" s="16">
        <v>3429.98</v>
      </c>
      <c r="AA36" s="72">
        <f t="shared" si="7"/>
        <v>19686.95</v>
      </c>
      <c r="AB36" s="15">
        <v>9176.47</v>
      </c>
      <c r="AC36" s="15">
        <v>6536.02</v>
      </c>
      <c r="AD36" s="15">
        <v>6259.2699999999995</v>
      </c>
      <c r="AE36" s="72">
        <f t="shared" si="8"/>
        <v>21971.76</v>
      </c>
      <c r="AF36" s="15">
        <v>7133.28</v>
      </c>
      <c r="AG36" s="15">
        <v>7076.57</v>
      </c>
      <c r="AH36" s="15">
        <v>6466.25</v>
      </c>
      <c r="AI36" s="72">
        <f t="shared" si="9"/>
        <v>20676.1</v>
      </c>
      <c r="AJ36" s="72">
        <f t="shared" si="0"/>
        <v>84258.14</v>
      </c>
      <c r="AK36" s="73">
        <v>350.12</v>
      </c>
      <c r="AL36" s="73">
        <v>175.06</v>
      </c>
      <c r="AM36" s="73">
        <v>350.12</v>
      </c>
      <c r="AN36" s="25">
        <f t="shared" si="10"/>
        <v>875.3</v>
      </c>
      <c r="AO36" s="73">
        <v>326.78</v>
      </c>
      <c r="AP36" s="73">
        <v>326.78</v>
      </c>
      <c r="AQ36" s="73">
        <v>326.78</v>
      </c>
      <c r="AR36" s="25">
        <f t="shared" si="11"/>
        <v>980.34</v>
      </c>
      <c r="AS36" s="73">
        <v>653.56</v>
      </c>
      <c r="AT36" s="73">
        <v>653.56</v>
      </c>
      <c r="AU36" s="73">
        <v>326.78</v>
      </c>
      <c r="AV36" s="25">
        <f t="shared" si="12"/>
        <v>1633.9</v>
      </c>
      <c r="AW36" s="73">
        <v>980.34</v>
      </c>
      <c r="AX36" s="73">
        <v>980.3399999999999</v>
      </c>
      <c r="AY36" s="74">
        <v>1633.8999999999999</v>
      </c>
      <c r="AZ36" s="75">
        <f t="shared" si="13"/>
        <v>3594.58</v>
      </c>
      <c r="BA36" s="25">
        <f t="shared" si="14"/>
        <v>7084.12</v>
      </c>
      <c r="BB36" s="76">
        <f t="shared" si="15"/>
        <v>2396185.33</v>
      </c>
      <c r="BC36" s="77"/>
      <c r="BE36" s="17"/>
      <c r="BF36" s="17"/>
    </row>
    <row r="37" spans="1:58" ht="12.75">
      <c r="A37" s="69" t="s">
        <v>65</v>
      </c>
      <c r="B37" s="70" t="s">
        <v>66</v>
      </c>
      <c r="C37" s="71">
        <v>28458</v>
      </c>
      <c r="D37" s="15">
        <v>31346.18</v>
      </c>
      <c r="E37" s="15">
        <v>39182.86</v>
      </c>
      <c r="F37" s="72">
        <f t="shared" si="1"/>
        <v>98987.04</v>
      </c>
      <c r="G37" s="15">
        <v>26458.69</v>
      </c>
      <c r="H37" s="15">
        <v>30771.94</v>
      </c>
      <c r="I37" s="15">
        <v>31258.21</v>
      </c>
      <c r="J37" s="72">
        <f t="shared" si="2"/>
        <v>88488.84</v>
      </c>
      <c r="K37" s="15">
        <v>28316.37</v>
      </c>
      <c r="L37" s="15">
        <v>30641.04</v>
      </c>
      <c r="M37" s="15">
        <v>30146.81</v>
      </c>
      <c r="N37" s="72">
        <f t="shared" si="3"/>
        <v>89104.22</v>
      </c>
      <c r="O37" s="15">
        <v>33465.83</v>
      </c>
      <c r="P37" s="15">
        <v>38481.26</v>
      </c>
      <c r="Q37" s="15">
        <v>28135.07</v>
      </c>
      <c r="R37" s="72">
        <f t="shared" si="4"/>
        <v>100082.16</v>
      </c>
      <c r="S37" s="72">
        <f t="shared" si="5"/>
        <v>376662.26</v>
      </c>
      <c r="T37" s="15">
        <v>1668.31</v>
      </c>
      <c r="U37" s="15">
        <v>1163.1100000000001</v>
      </c>
      <c r="V37" s="15">
        <v>1438.99</v>
      </c>
      <c r="W37" s="72">
        <f t="shared" si="6"/>
        <v>4270.41</v>
      </c>
      <c r="X37" s="15">
        <v>1724.38</v>
      </c>
      <c r="Y37" s="16">
        <v>1878.26</v>
      </c>
      <c r="Z37" s="16">
        <v>836.71</v>
      </c>
      <c r="AA37" s="72">
        <f t="shared" si="7"/>
        <v>4439.35</v>
      </c>
      <c r="AB37" s="15">
        <v>2651.73</v>
      </c>
      <c r="AC37" s="15">
        <v>1254.94</v>
      </c>
      <c r="AD37" s="15">
        <v>1157.92</v>
      </c>
      <c r="AE37" s="72">
        <f t="shared" si="8"/>
        <v>5064.59</v>
      </c>
      <c r="AF37" s="15">
        <v>1588.37</v>
      </c>
      <c r="AG37" s="15">
        <v>2167.45</v>
      </c>
      <c r="AH37" s="15">
        <v>987.22</v>
      </c>
      <c r="AI37" s="72">
        <f t="shared" si="9"/>
        <v>4743.04</v>
      </c>
      <c r="AJ37" s="72">
        <f t="shared" si="0"/>
        <v>18517.39</v>
      </c>
      <c r="AK37" s="73">
        <v>0</v>
      </c>
      <c r="AL37" s="73">
        <v>0</v>
      </c>
      <c r="AM37" s="73">
        <v>0</v>
      </c>
      <c r="AN37" s="25">
        <f t="shared" si="10"/>
        <v>0</v>
      </c>
      <c r="AO37" s="73">
        <v>0</v>
      </c>
      <c r="AP37" s="73">
        <v>0</v>
      </c>
      <c r="AQ37" s="73">
        <v>0</v>
      </c>
      <c r="AR37" s="25">
        <f t="shared" si="11"/>
        <v>0</v>
      </c>
      <c r="AS37" s="73">
        <v>0</v>
      </c>
      <c r="AT37" s="73">
        <v>0</v>
      </c>
      <c r="AU37" s="73">
        <v>0</v>
      </c>
      <c r="AV37" s="25">
        <f t="shared" si="12"/>
        <v>0</v>
      </c>
      <c r="AW37" s="73">
        <v>0</v>
      </c>
      <c r="AX37" s="73">
        <v>0</v>
      </c>
      <c r="AY37" s="74">
        <v>0</v>
      </c>
      <c r="AZ37" s="75">
        <f t="shared" si="13"/>
        <v>0</v>
      </c>
      <c r="BA37" s="25">
        <f t="shared" si="14"/>
        <v>0</v>
      </c>
      <c r="BB37" s="76">
        <f t="shared" si="15"/>
        <v>395179.65</v>
      </c>
      <c r="BC37" s="77"/>
      <c r="BE37" s="17"/>
      <c r="BF37" s="17"/>
    </row>
    <row r="38" spans="1:58" ht="12.75">
      <c r="A38" s="69" t="s">
        <v>67</v>
      </c>
      <c r="B38" s="70" t="s">
        <v>68</v>
      </c>
      <c r="C38" s="71">
        <v>108302.13</v>
      </c>
      <c r="D38" s="15">
        <v>104874.88</v>
      </c>
      <c r="E38" s="15">
        <v>96666.53</v>
      </c>
      <c r="F38" s="72">
        <f t="shared" si="1"/>
        <v>309843.54</v>
      </c>
      <c r="G38" s="15">
        <v>96343.99</v>
      </c>
      <c r="H38" s="15">
        <v>93280.06</v>
      </c>
      <c r="I38" s="15">
        <v>93028.98</v>
      </c>
      <c r="J38" s="72">
        <f t="shared" si="2"/>
        <v>282653.03</v>
      </c>
      <c r="K38" s="15">
        <v>82113.68</v>
      </c>
      <c r="L38" s="15">
        <v>91841.99</v>
      </c>
      <c r="M38" s="15">
        <v>88897.25</v>
      </c>
      <c r="N38" s="72">
        <f t="shared" si="3"/>
        <v>262852.92</v>
      </c>
      <c r="O38" s="15">
        <v>100988.28</v>
      </c>
      <c r="P38" s="15">
        <v>93989.08</v>
      </c>
      <c r="Q38" s="15">
        <v>86137.97</v>
      </c>
      <c r="R38" s="72">
        <f t="shared" si="4"/>
        <v>281115.33</v>
      </c>
      <c r="S38" s="72">
        <f t="shared" si="5"/>
        <v>1136464.82</v>
      </c>
      <c r="T38" s="15">
        <v>4174.6900000000005</v>
      </c>
      <c r="U38" s="15">
        <v>4229.46</v>
      </c>
      <c r="V38" s="15">
        <v>3318.64</v>
      </c>
      <c r="W38" s="72">
        <f t="shared" si="6"/>
        <v>11722.79</v>
      </c>
      <c r="X38" s="15">
        <v>5418.05</v>
      </c>
      <c r="Y38" s="16">
        <v>3937.9900000000002</v>
      </c>
      <c r="Z38" s="16">
        <v>2619.54</v>
      </c>
      <c r="AA38" s="72">
        <f t="shared" si="7"/>
        <v>11975.58</v>
      </c>
      <c r="AB38" s="15">
        <v>5634.59</v>
      </c>
      <c r="AC38" s="15">
        <v>4248.15</v>
      </c>
      <c r="AD38" s="15">
        <v>3469.66</v>
      </c>
      <c r="AE38" s="72">
        <f t="shared" si="8"/>
        <v>13352.4</v>
      </c>
      <c r="AF38" s="15">
        <v>4133.36</v>
      </c>
      <c r="AG38" s="15">
        <v>4124.32</v>
      </c>
      <c r="AH38" s="15">
        <v>3875.9400000000005</v>
      </c>
      <c r="AI38" s="72">
        <f t="shared" si="9"/>
        <v>12133.62</v>
      </c>
      <c r="AJ38" s="72">
        <f t="shared" si="0"/>
        <v>49184.39</v>
      </c>
      <c r="AK38" s="73">
        <v>0</v>
      </c>
      <c r="AL38" s="73">
        <v>326.78</v>
      </c>
      <c r="AM38" s="73">
        <v>326.78</v>
      </c>
      <c r="AN38" s="25">
        <f t="shared" si="10"/>
        <v>653.56</v>
      </c>
      <c r="AO38" s="73">
        <v>326.78</v>
      </c>
      <c r="AP38" s="73">
        <v>0</v>
      </c>
      <c r="AQ38" s="73">
        <v>0</v>
      </c>
      <c r="AR38" s="25">
        <f t="shared" si="11"/>
        <v>326.78</v>
      </c>
      <c r="AS38" s="73">
        <v>490.17</v>
      </c>
      <c r="AT38" s="73">
        <v>653.56</v>
      </c>
      <c r="AU38" s="73">
        <v>653.56</v>
      </c>
      <c r="AV38" s="25">
        <f t="shared" si="12"/>
        <v>1797.29</v>
      </c>
      <c r="AW38" s="73">
        <v>326.78</v>
      </c>
      <c r="AX38" s="73">
        <v>326.78</v>
      </c>
      <c r="AY38" s="74">
        <v>653.56</v>
      </c>
      <c r="AZ38" s="75">
        <f t="shared" si="13"/>
        <v>1307.12</v>
      </c>
      <c r="BA38" s="25">
        <f t="shared" si="14"/>
        <v>4084.75</v>
      </c>
      <c r="BB38" s="76">
        <f t="shared" si="15"/>
        <v>1189733.96</v>
      </c>
      <c r="BC38" s="77"/>
      <c r="BE38" s="17"/>
      <c r="BF38" s="17"/>
    </row>
    <row r="39" spans="1:58" ht="12.75">
      <c r="A39" s="69" t="s">
        <v>69</v>
      </c>
      <c r="B39" s="70" t="s">
        <v>70</v>
      </c>
      <c r="C39" s="71">
        <v>64348.54</v>
      </c>
      <c r="D39" s="15">
        <v>62028.15</v>
      </c>
      <c r="E39" s="15">
        <v>64957.01</v>
      </c>
      <c r="F39" s="72">
        <f t="shared" si="1"/>
        <v>191333.7</v>
      </c>
      <c r="G39" s="15">
        <v>60585.01</v>
      </c>
      <c r="H39" s="15">
        <v>60361.16</v>
      </c>
      <c r="I39" s="15">
        <v>65938.6</v>
      </c>
      <c r="J39" s="72">
        <f t="shared" si="2"/>
        <v>186884.77</v>
      </c>
      <c r="K39" s="15">
        <v>62259.93</v>
      </c>
      <c r="L39" s="15">
        <v>57030.92</v>
      </c>
      <c r="M39" s="15">
        <v>59607.81</v>
      </c>
      <c r="N39" s="72">
        <f t="shared" si="3"/>
        <v>178898.66</v>
      </c>
      <c r="O39" s="15">
        <v>65244.29</v>
      </c>
      <c r="P39" s="15">
        <v>64385.9</v>
      </c>
      <c r="Q39" s="15">
        <v>56838.96</v>
      </c>
      <c r="R39" s="72">
        <f t="shared" si="4"/>
        <v>186469.15</v>
      </c>
      <c r="S39" s="72">
        <f t="shared" si="5"/>
        <v>743586.28</v>
      </c>
      <c r="T39" s="15">
        <v>4960.82</v>
      </c>
      <c r="U39" s="15">
        <v>4545.200000000001</v>
      </c>
      <c r="V39" s="15">
        <v>3879.95</v>
      </c>
      <c r="W39" s="72">
        <f t="shared" si="6"/>
        <v>13385.97</v>
      </c>
      <c r="X39" s="15">
        <v>5819.41</v>
      </c>
      <c r="Y39" s="16">
        <v>4893.27</v>
      </c>
      <c r="Z39" s="16">
        <v>3320.69</v>
      </c>
      <c r="AA39" s="72">
        <f t="shared" si="7"/>
        <v>14033.37</v>
      </c>
      <c r="AB39" s="15">
        <v>7230.01</v>
      </c>
      <c r="AC39" s="15">
        <v>4931.49</v>
      </c>
      <c r="AD39" s="15">
        <v>4627.65</v>
      </c>
      <c r="AE39" s="72">
        <f t="shared" si="8"/>
        <v>16789.15</v>
      </c>
      <c r="AF39" s="15">
        <v>5613.88</v>
      </c>
      <c r="AG39" s="15">
        <v>5234.58</v>
      </c>
      <c r="AH39" s="15">
        <v>5431.929999999999</v>
      </c>
      <c r="AI39" s="72">
        <f t="shared" si="9"/>
        <v>16280.39</v>
      </c>
      <c r="AJ39" s="72">
        <f t="shared" si="0"/>
        <v>60488.88</v>
      </c>
      <c r="AK39" s="73">
        <v>0</v>
      </c>
      <c r="AL39" s="73">
        <v>0</v>
      </c>
      <c r="AM39" s="73">
        <v>0</v>
      </c>
      <c r="AN39" s="25">
        <f t="shared" si="10"/>
        <v>0</v>
      </c>
      <c r="AO39" s="73">
        <v>0</v>
      </c>
      <c r="AP39" s="73">
        <v>0</v>
      </c>
      <c r="AQ39" s="73">
        <v>0</v>
      </c>
      <c r="AR39" s="25">
        <f t="shared" si="11"/>
        <v>0</v>
      </c>
      <c r="AS39" s="73">
        <v>0</v>
      </c>
      <c r="AT39" s="73">
        <v>0</v>
      </c>
      <c r="AU39" s="73">
        <v>0</v>
      </c>
      <c r="AV39" s="25">
        <f t="shared" si="12"/>
        <v>0</v>
      </c>
      <c r="AW39" s="73">
        <v>0</v>
      </c>
      <c r="AX39" s="73">
        <v>0</v>
      </c>
      <c r="AY39" s="74">
        <v>0</v>
      </c>
      <c r="AZ39" s="75">
        <f t="shared" si="13"/>
        <v>0</v>
      </c>
      <c r="BA39" s="25">
        <f t="shared" si="14"/>
        <v>0</v>
      </c>
      <c r="BB39" s="76">
        <f t="shared" si="15"/>
        <v>804075.16</v>
      </c>
      <c r="BC39" s="77"/>
      <c r="BE39" s="17"/>
      <c r="BF39" s="17"/>
    </row>
    <row r="40" spans="1:58" ht="12.75">
      <c r="A40" s="69" t="s">
        <v>71</v>
      </c>
      <c r="B40" s="70" t="s">
        <v>72</v>
      </c>
      <c r="C40" s="71">
        <v>526126.21</v>
      </c>
      <c r="D40" s="15">
        <v>444636.32</v>
      </c>
      <c r="E40" s="15">
        <v>504774.75</v>
      </c>
      <c r="F40" s="72">
        <f t="shared" si="1"/>
        <v>1475537.28</v>
      </c>
      <c r="G40" s="15">
        <v>452950.68</v>
      </c>
      <c r="H40" s="15">
        <v>490107.93</v>
      </c>
      <c r="I40" s="15">
        <v>414802.43</v>
      </c>
      <c r="J40" s="72">
        <f t="shared" si="2"/>
        <v>1357861.04</v>
      </c>
      <c r="K40" s="15">
        <v>476203.65</v>
      </c>
      <c r="L40" s="15">
        <v>436552.59</v>
      </c>
      <c r="M40" s="15">
        <v>397394.59</v>
      </c>
      <c r="N40" s="72">
        <f t="shared" si="3"/>
        <v>1310150.83</v>
      </c>
      <c r="O40" s="15">
        <v>453634.12</v>
      </c>
      <c r="P40" s="15">
        <v>434022.4</v>
      </c>
      <c r="Q40" s="15">
        <v>380658.23</v>
      </c>
      <c r="R40" s="72">
        <f t="shared" si="4"/>
        <v>1268314.75</v>
      </c>
      <c r="S40" s="72">
        <f t="shared" si="5"/>
        <v>5411863.9</v>
      </c>
      <c r="T40" s="15">
        <v>10331.65</v>
      </c>
      <c r="U40" s="15">
        <v>9557.429999999998</v>
      </c>
      <c r="V40" s="15">
        <v>9127.43</v>
      </c>
      <c r="W40" s="72">
        <f t="shared" si="6"/>
        <v>29016.51</v>
      </c>
      <c r="X40" s="15">
        <v>11900.61</v>
      </c>
      <c r="Y40" s="16">
        <v>11029.07</v>
      </c>
      <c r="Z40" s="16">
        <v>5360.72</v>
      </c>
      <c r="AA40" s="72">
        <f t="shared" si="7"/>
        <v>28290.4</v>
      </c>
      <c r="AB40" s="15">
        <v>13534.94</v>
      </c>
      <c r="AC40" s="15">
        <v>9695.52</v>
      </c>
      <c r="AD40" s="15">
        <v>10109.84</v>
      </c>
      <c r="AE40" s="72">
        <f t="shared" si="8"/>
        <v>33340.3</v>
      </c>
      <c r="AF40" s="15">
        <v>10110.650000000001</v>
      </c>
      <c r="AG40" s="15">
        <v>10295.439999999999</v>
      </c>
      <c r="AH40" s="15">
        <v>8494.9</v>
      </c>
      <c r="AI40" s="72">
        <f t="shared" si="9"/>
        <v>28900.99</v>
      </c>
      <c r="AJ40" s="72">
        <f t="shared" si="0"/>
        <v>119548.2</v>
      </c>
      <c r="AK40" s="73">
        <v>980.31</v>
      </c>
      <c r="AL40" s="73">
        <v>326.77</v>
      </c>
      <c r="AM40" s="73">
        <v>653.54</v>
      </c>
      <c r="AN40" s="25">
        <f t="shared" si="10"/>
        <v>1960.62</v>
      </c>
      <c r="AO40" s="73">
        <v>653.54</v>
      </c>
      <c r="AP40" s="73">
        <v>326.77</v>
      </c>
      <c r="AQ40" s="73">
        <v>0</v>
      </c>
      <c r="AR40" s="25">
        <f t="shared" si="11"/>
        <v>980.31</v>
      </c>
      <c r="AS40" s="73">
        <v>326.77</v>
      </c>
      <c r="AT40" s="73">
        <v>0</v>
      </c>
      <c r="AU40" s="73">
        <v>0</v>
      </c>
      <c r="AV40" s="25">
        <f t="shared" si="12"/>
        <v>326.77</v>
      </c>
      <c r="AW40" s="73">
        <v>0</v>
      </c>
      <c r="AX40" s="73">
        <v>0</v>
      </c>
      <c r="AY40" s="74">
        <v>0</v>
      </c>
      <c r="AZ40" s="75">
        <f t="shared" si="13"/>
        <v>0</v>
      </c>
      <c r="BA40" s="25">
        <f t="shared" si="14"/>
        <v>3267.7</v>
      </c>
      <c r="BB40" s="76">
        <f t="shared" si="15"/>
        <v>5534679.8</v>
      </c>
      <c r="BC40" s="77"/>
      <c r="BE40" s="17"/>
      <c r="BF40" s="17"/>
    </row>
    <row r="41" spans="1:58" ht="12.75">
      <c r="A41" s="69" t="s">
        <v>73</v>
      </c>
      <c r="B41" s="70" t="s">
        <v>74</v>
      </c>
      <c r="C41" s="71">
        <v>14880.01</v>
      </c>
      <c r="D41" s="15">
        <v>18219.06</v>
      </c>
      <c r="E41" s="15">
        <v>15058.33</v>
      </c>
      <c r="F41" s="72">
        <f t="shared" si="1"/>
        <v>48157.4</v>
      </c>
      <c r="G41" s="15">
        <v>12139.21</v>
      </c>
      <c r="H41" s="15">
        <v>13962.56</v>
      </c>
      <c r="I41" s="15">
        <v>13532.4</v>
      </c>
      <c r="J41" s="72">
        <f t="shared" si="2"/>
        <v>39634.17</v>
      </c>
      <c r="K41" s="15">
        <v>13739.32</v>
      </c>
      <c r="L41" s="15">
        <v>13049.24</v>
      </c>
      <c r="M41" s="15">
        <v>11067.28</v>
      </c>
      <c r="N41" s="72">
        <f t="shared" si="3"/>
        <v>37855.84</v>
      </c>
      <c r="O41" s="15">
        <v>15220.71</v>
      </c>
      <c r="P41" s="15">
        <v>12789.75</v>
      </c>
      <c r="Q41" s="15">
        <v>10771.8</v>
      </c>
      <c r="R41" s="72">
        <f t="shared" si="4"/>
        <v>38782.26</v>
      </c>
      <c r="S41" s="72">
        <f t="shared" si="5"/>
        <v>164429.67</v>
      </c>
      <c r="T41" s="15">
        <v>662.38</v>
      </c>
      <c r="U41" s="15">
        <v>689.47</v>
      </c>
      <c r="V41" s="15">
        <v>601.62</v>
      </c>
      <c r="W41" s="72">
        <f t="shared" si="6"/>
        <v>1953.47</v>
      </c>
      <c r="X41" s="15">
        <v>695.35</v>
      </c>
      <c r="Y41" s="16">
        <v>843.15</v>
      </c>
      <c r="Z41" s="16">
        <v>467.04</v>
      </c>
      <c r="AA41" s="72">
        <f t="shared" si="7"/>
        <v>2005.54</v>
      </c>
      <c r="AB41" s="15">
        <v>1080.18</v>
      </c>
      <c r="AC41" s="15">
        <v>691.44</v>
      </c>
      <c r="AD41" s="15">
        <v>559.86</v>
      </c>
      <c r="AE41" s="72">
        <f t="shared" si="8"/>
        <v>2331.48</v>
      </c>
      <c r="AF41" s="15">
        <v>668.74</v>
      </c>
      <c r="AG41" s="15">
        <v>624.41</v>
      </c>
      <c r="AH41" s="15">
        <v>619.37</v>
      </c>
      <c r="AI41" s="72">
        <f t="shared" si="9"/>
        <v>1912.52</v>
      </c>
      <c r="AJ41" s="72">
        <f t="shared" si="0"/>
        <v>8203.01</v>
      </c>
      <c r="AK41" s="73">
        <v>0</v>
      </c>
      <c r="AL41" s="73">
        <v>0</v>
      </c>
      <c r="AM41" s="73">
        <v>0</v>
      </c>
      <c r="AN41" s="25">
        <f t="shared" si="10"/>
        <v>0</v>
      </c>
      <c r="AO41" s="73">
        <v>0</v>
      </c>
      <c r="AP41" s="73">
        <v>0</v>
      </c>
      <c r="AQ41" s="73">
        <v>0</v>
      </c>
      <c r="AR41" s="25">
        <f t="shared" si="11"/>
        <v>0</v>
      </c>
      <c r="AS41" s="73">
        <v>0</v>
      </c>
      <c r="AT41" s="73">
        <v>0</v>
      </c>
      <c r="AU41" s="73">
        <v>0</v>
      </c>
      <c r="AV41" s="25">
        <f t="shared" si="12"/>
        <v>0</v>
      </c>
      <c r="AW41" s="73">
        <v>0</v>
      </c>
      <c r="AX41" s="73">
        <v>0</v>
      </c>
      <c r="AY41" s="74">
        <v>0</v>
      </c>
      <c r="AZ41" s="75">
        <f t="shared" si="13"/>
        <v>0</v>
      </c>
      <c r="BA41" s="25">
        <f t="shared" si="14"/>
        <v>0</v>
      </c>
      <c r="BB41" s="76">
        <f t="shared" si="15"/>
        <v>172632.68</v>
      </c>
      <c r="BC41" s="77"/>
      <c r="BE41" s="17"/>
      <c r="BF41" s="17"/>
    </row>
    <row r="42" spans="1:58" ht="12.75">
      <c r="A42" s="69" t="s">
        <v>75</v>
      </c>
      <c r="B42" s="70" t="s">
        <v>76</v>
      </c>
      <c r="C42" s="71">
        <v>91980.21</v>
      </c>
      <c r="D42" s="15">
        <v>83992.51</v>
      </c>
      <c r="E42" s="15">
        <v>90345.09</v>
      </c>
      <c r="F42" s="72">
        <f t="shared" si="1"/>
        <v>266317.81</v>
      </c>
      <c r="G42" s="15">
        <v>86707.7</v>
      </c>
      <c r="H42" s="15">
        <v>74277.78</v>
      </c>
      <c r="I42" s="15">
        <v>76040.39</v>
      </c>
      <c r="J42" s="72">
        <f t="shared" si="2"/>
        <v>237025.87</v>
      </c>
      <c r="K42" s="15">
        <v>109060.59</v>
      </c>
      <c r="L42" s="15">
        <v>74955.26</v>
      </c>
      <c r="M42" s="15">
        <v>93307.97</v>
      </c>
      <c r="N42" s="72">
        <f t="shared" si="3"/>
        <v>277323.82</v>
      </c>
      <c r="O42" s="15">
        <v>109623.55</v>
      </c>
      <c r="P42" s="15">
        <v>93424.77</v>
      </c>
      <c r="Q42" s="15">
        <v>108347.47</v>
      </c>
      <c r="R42" s="72">
        <f t="shared" si="4"/>
        <v>311395.79</v>
      </c>
      <c r="S42" s="72">
        <f t="shared" si="5"/>
        <v>1092063.29</v>
      </c>
      <c r="T42" s="15">
        <v>1737.3999999999999</v>
      </c>
      <c r="U42" s="15">
        <v>1593.9</v>
      </c>
      <c r="V42" s="15">
        <v>1375.52</v>
      </c>
      <c r="W42" s="72">
        <f t="shared" si="6"/>
        <v>4706.82</v>
      </c>
      <c r="X42" s="15">
        <v>1547.52</v>
      </c>
      <c r="Y42" s="16">
        <v>2237.29</v>
      </c>
      <c r="Z42" s="16">
        <v>1322.61</v>
      </c>
      <c r="AA42" s="72">
        <f t="shared" si="7"/>
        <v>5107.42</v>
      </c>
      <c r="AB42" s="15">
        <v>2900.27</v>
      </c>
      <c r="AC42" s="15">
        <v>1776.56</v>
      </c>
      <c r="AD42" s="15">
        <v>1807.38</v>
      </c>
      <c r="AE42" s="72">
        <f t="shared" si="8"/>
        <v>6484.21</v>
      </c>
      <c r="AF42" s="15">
        <v>1680.2</v>
      </c>
      <c r="AG42" s="15">
        <v>1724.1399999999999</v>
      </c>
      <c r="AH42" s="15">
        <v>1710.3600000000001</v>
      </c>
      <c r="AI42" s="72">
        <f t="shared" si="9"/>
        <v>5114.7</v>
      </c>
      <c r="AJ42" s="72">
        <f t="shared" si="0"/>
        <v>21413.15</v>
      </c>
      <c r="AK42" s="73">
        <v>350.12</v>
      </c>
      <c r="AL42" s="73">
        <v>0</v>
      </c>
      <c r="AM42" s="73">
        <v>0</v>
      </c>
      <c r="AN42" s="25">
        <f t="shared" si="10"/>
        <v>350.12</v>
      </c>
      <c r="AO42" s="73">
        <v>326.78</v>
      </c>
      <c r="AP42" s="73">
        <v>326.78</v>
      </c>
      <c r="AQ42" s="73">
        <v>0</v>
      </c>
      <c r="AR42" s="25">
        <f t="shared" si="11"/>
        <v>653.56</v>
      </c>
      <c r="AS42" s="73">
        <v>326.78</v>
      </c>
      <c r="AT42" s="73">
        <v>326.78</v>
      </c>
      <c r="AU42" s="73">
        <v>163.39</v>
      </c>
      <c r="AV42" s="25">
        <f t="shared" si="12"/>
        <v>816.95</v>
      </c>
      <c r="AW42" s="73">
        <v>326.78</v>
      </c>
      <c r="AX42" s="73">
        <v>0</v>
      </c>
      <c r="AY42" s="74">
        <v>326.78</v>
      </c>
      <c r="AZ42" s="75">
        <f t="shared" si="13"/>
        <v>653.56</v>
      </c>
      <c r="BA42" s="25">
        <f t="shared" si="14"/>
        <v>2474.19</v>
      </c>
      <c r="BB42" s="76">
        <f t="shared" si="15"/>
        <v>1115950.63</v>
      </c>
      <c r="BC42" s="77"/>
      <c r="BE42" s="17"/>
      <c r="BF42" s="17"/>
    </row>
    <row r="43" spans="1:58" ht="12.75">
      <c r="A43" s="69" t="s">
        <v>77</v>
      </c>
      <c r="B43" s="70" t="s">
        <v>78</v>
      </c>
      <c r="C43" s="71">
        <v>189003.11</v>
      </c>
      <c r="D43" s="15">
        <v>168749.7</v>
      </c>
      <c r="E43" s="15">
        <v>189141.12</v>
      </c>
      <c r="F43" s="72">
        <f t="shared" si="1"/>
        <v>546893.93</v>
      </c>
      <c r="G43" s="15">
        <v>162231.62</v>
      </c>
      <c r="H43" s="15">
        <v>178478.54</v>
      </c>
      <c r="I43" s="15">
        <v>174722.7</v>
      </c>
      <c r="J43" s="72">
        <f t="shared" si="2"/>
        <v>515432.86</v>
      </c>
      <c r="K43" s="15">
        <v>180258.93</v>
      </c>
      <c r="L43" s="15">
        <v>173803.95</v>
      </c>
      <c r="M43" s="15">
        <v>170607.99</v>
      </c>
      <c r="N43" s="72">
        <f t="shared" si="3"/>
        <v>524670.87</v>
      </c>
      <c r="O43" s="15">
        <v>204568.99</v>
      </c>
      <c r="P43" s="15">
        <v>188441.14</v>
      </c>
      <c r="Q43" s="15">
        <v>185757.72</v>
      </c>
      <c r="R43" s="72">
        <f t="shared" si="4"/>
        <v>578767.85</v>
      </c>
      <c r="S43" s="72">
        <f t="shared" si="5"/>
        <v>2165765.51</v>
      </c>
      <c r="T43" s="15">
        <v>10057.910000000002</v>
      </c>
      <c r="U43" s="15">
        <v>8732.32</v>
      </c>
      <c r="V43" s="15">
        <v>7700.93</v>
      </c>
      <c r="W43" s="72">
        <f t="shared" si="6"/>
        <v>26491.16</v>
      </c>
      <c r="X43" s="15">
        <v>10880.22</v>
      </c>
      <c r="Y43" s="16">
        <v>10498.58</v>
      </c>
      <c r="Z43" s="16">
        <v>5459.78</v>
      </c>
      <c r="AA43" s="72">
        <f t="shared" si="7"/>
        <v>26838.58</v>
      </c>
      <c r="AB43" s="15">
        <v>13507.75</v>
      </c>
      <c r="AC43" s="15">
        <v>9266.56</v>
      </c>
      <c r="AD43" s="15">
        <v>7834.98</v>
      </c>
      <c r="AE43" s="72">
        <f t="shared" si="8"/>
        <v>30609.29</v>
      </c>
      <c r="AF43" s="15">
        <v>10262.78</v>
      </c>
      <c r="AG43" s="15">
        <v>9469.079999999998</v>
      </c>
      <c r="AH43" s="15">
        <v>9540.83</v>
      </c>
      <c r="AI43" s="72">
        <f t="shared" si="9"/>
        <v>29272.69</v>
      </c>
      <c r="AJ43" s="72">
        <f t="shared" si="0"/>
        <v>113211.72</v>
      </c>
      <c r="AK43" s="73">
        <v>0</v>
      </c>
      <c r="AL43" s="73">
        <v>350.12</v>
      </c>
      <c r="AM43" s="73">
        <v>326.78</v>
      </c>
      <c r="AN43" s="25">
        <f t="shared" si="10"/>
        <v>676.9</v>
      </c>
      <c r="AO43" s="73">
        <v>326.78</v>
      </c>
      <c r="AP43" s="73">
        <v>326.78</v>
      </c>
      <c r="AQ43" s="73">
        <v>0</v>
      </c>
      <c r="AR43" s="25">
        <f t="shared" si="11"/>
        <v>653.56</v>
      </c>
      <c r="AS43" s="73">
        <v>326.78</v>
      </c>
      <c r="AT43" s="73">
        <v>326.78</v>
      </c>
      <c r="AU43" s="73">
        <v>326.78</v>
      </c>
      <c r="AV43" s="25">
        <f t="shared" si="12"/>
        <v>980.34</v>
      </c>
      <c r="AW43" s="73">
        <v>653.56</v>
      </c>
      <c r="AX43" s="73">
        <v>653.56</v>
      </c>
      <c r="AY43" s="74">
        <v>980.3399999999999</v>
      </c>
      <c r="AZ43" s="75">
        <f t="shared" si="13"/>
        <v>2287.46</v>
      </c>
      <c r="BA43" s="25">
        <f t="shared" si="14"/>
        <v>4598.26</v>
      </c>
      <c r="BB43" s="76">
        <f t="shared" si="15"/>
        <v>2283575.49</v>
      </c>
      <c r="BC43" s="77"/>
      <c r="BE43" s="17"/>
      <c r="BF43" s="17"/>
    </row>
    <row r="44" spans="1:58" ht="12.75">
      <c r="A44" s="69" t="s">
        <v>79</v>
      </c>
      <c r="B44" s="70" t="s">
        <v>80</v>
      </c>
      <c r="C44" s="71">
        <v>89803.56</v>
      </c>
      <c r="D44" s="15">
        <v>78159.93</v>
      </c>
      <c r="E44" s="15">
        <v>77783.14</v>
      </c>
      <c r="F44" s="72">
        <f t="shared" si="1"/>
        <v>245746.63</v>
      </c>
      <c r="G44" s="15">
        <v>75079.12</v>
      </c>
      <c r="H44" s="15">
        <v>78666.18</v>
      </c>
      <c r="I44" s="15">
        <v>75049.33</v>
      </c>
      <c r="J44" s="72">
        <f t="shared" si="2"/>
        <v>228794.63</v>
      </c>
      <c r="K44" s="15">
        <v>75648.57</v>
      </c>
      <c r="L44" s="15">
        <v>82906.43</v>
      </c>
      <c r="M44" s="15">
        <v>72646.76</v>
      </c>
      <c r="N44" s="72">
        <f t="shared" si="3"/>
        <v>231201.76</v>
      </c>
      <c r="O44" s="15">
        <v>92806.4</v>
      </c>
      <c r="P44" s="15">
        <v>87913.68</v>
      </c>
      <c r="Q44" s="15">
        <v>81674.56</v>
      </c>
      <c r="R44" s="72">
        <f t="shared" si="4"/>
        <v>262394.64</v>
      </c>
      <c r="S44" s="72">
        <f t="shared" si="5"/>
        <v>968137.66</v>
      </c>
      <c r="T44" s="15">
        <v>2315.89</v>
      </c>
      <c r="U44" s="15">
        <v>1946.52</v>
      </c>
      <c r="V44" s="15">
        <v>1700.99</v>
      </c>
      <c r="W44" s="72">
        <f t="shared" si="6"/>
        <v>5963.4</v>
      </c>
      <c r="X44" s="15">
        <v>2760.68</v>
      </c>
      <c r="Y44" s="16">
        <v>2292.08</v>
      </c>
      <c r="Z44" s="16">
        <v>1112.08</v>
      </c>
      <c r="AA44" s="72">
        <f t="shared" si="7"/>
        <v>6164.84</v>
      </c>
      <c r="AB44" s="15">
        <v>2704.19</v>
      </c>
      <c r="AC44" s="15">
        <v>2174.3199999999997</v>
      </c>
      <c r="AD44" s="15">
        <v>1993.0300000000002</v>
      </c>
      <c r="AE44" s="72">
        <f t="shared" si="8"/>
        <v>6871.54</v>
      </c>
      <c r="AF44" s="15">
        <v>2371.87</v>
      </c>
      <c r="AG44" s="15">
        <v>2245.0200000000004</v>
      </c>
      <c r="AH44" s="15">
        <v>1822.9099999999999</v>
      </c>
      <c r="AI44" s="72">
        <f t="shared" si="9"/>
        <v>6439.8</v>
      </c>
      <c r="AJ44" s="72">
        <f t="shared" si="0"/>
        <v>25439.58</v>
      </c>
      <c r="AK44" s="73">
        <v>326.78</v>
      </c>
      <c r="AL44" s="73">
        <v>653.56</v>
      </c>
      <c r="AM44" s="73">
        <v>653.56</v>
      </c>
      <c r="AN44" s="25">
        <f t="shared" si="10"/>
        <v>1633.9</v>
      </c>
      <c r="AO44" s="73">
        <v>326.78</v>
      </c>
      <c r="AP44" s="73">
        <v>980.34</v>
      </c>
      <c r="AQ44" s="73">
        <v>653.56</v>
      </c>
      <c r="AR44" s="25">
        <f t="shared" si="11"/>
        <v>1960.68</v>
      </c>
      <c r="AS44" s="73">
        <v>653.56</v>
      </c>
      <c r="AT44" s="73">
        <v>653.56</v>
      </c>
      <c r="AU44" s="73">
        <v>653.56</v>
      </c>
      <c r="AV44" s="25">
        <f t="shared" si="12"/>
        <v>1960.68</v>
      </c>
      <c r="AW44" s="73">
        <v>326.78</v>
      </c>
      <c r="AX44" s="73">
        <v>0</v>
      </c>
      <c r="AY44" s="74">
        <v>0</v>
      </c>
      <c r="AZ44" s="75">
        <f t="shared" si="13"/>
        <v>326.78</v>
      </c>
      <c r="BA44" s="25">
        <f t="shared" si="14"/>
        <v>5882.04</v>
      </c>
      <c r="BB44" s="76">
        <f t="shared" si="15"/>
        <v>999459.28</v>
      </c>
      <c r="BC44" s="77"/>
      <c r="BE44" s="17"/>
      <c r="BF44" s="17"/>
    </row>
    <row r="45" spans="1:58" ht="12.75">
      <c r="A45" s="69" t="s">
        <v>81</v>
      </c>
      <c r="B45" s="70" t="s">
        <v>82</v>
      </c>
      <c r="C45" s="71">
        <v>61851.14</v>
      </c>
      <c r="D45" s="15">
        <v>59780.58</v>
      </c>
      <c r="E45" s="15">
        <v>64507.72</v>
      </c>
      <c r="F45" s="72">
        <f t="shared" si="1"/>
        <v>186139.44</v>
      </c>
      <c r="G45" s="15">
        <v>51703.88</v>
      </c>
      <c r="H45" s="15">
        <v>59513.69</v>
      </c>
      <c r="I45" s="15">
        <v>56002.04</v>
      </c>
      <c r="J45" s="72">
        <f t="shared" si="2"/>
        <v>167219.61</v>
      </c>
      <c r="K45" s="15">
        <v>53924.66</v>
      </c>
      <c r="L45" s="15">
        <v>54049.52</v>
      </c>
      <c r="M45" s="15">
        <v>57350.53</v>
      </c>
      <c r="N45" s="72">
        <f t="shared" si="3"/>
        <v>165324.71</v>
      </c>
      <c r="O45" s="15">
        <v>64147.52</v>
      </c>
      <c r="P45" s="15">
        <v>62035.41</v>
      </c>
      <c r="Q45" s="15">
        <v>56293.41</v>
      </c>
      <c r="R45" s="72">
        <f t="shared" si="4"/>
        <v>182476.34</v>
      </c>
      <c r="S45" s="72">
        <f t="shared" si="5"/>
        <v>701160.1</v>
      </c>
      <c r="T45" s="15">
        <v>2742.83</v>
      </c>
      <c r="U45" s="15">
        <v>3106.54</v>
      </c>
      <c r="V45" s="15">
        <v>2347.89</v>
      </c>
      <c r="W45" s="72">
        <f t="shared" si="6"/>
        <v>8197.26</v>
      </c>
      <c r="X45" s="15">
        <v>3079.57</v>
      </c>
      <c r="Y45" s="16">
        <v>2718.01</v>
      </c>
      <c r="Z45" s="16">
        <v>1678.86</v>
      </c>
      <c r="AA45" s="72">
        <f t="shared" si="7"/>
        <v>7476.44</v>
      </c>
      <c r="AB45" s="15">
        <v>4496.04</v>
      </c>
      <c r="AC45" s="15">
        <v>2772.2400000000002</v>
      </c>
      <c r="AD45" s="15">
        <v>2861.78</v>
      </c>
      <c r="AE45" s="72">
        <f t="shared" si="8"/>
        <v>10130.06</v>
      </c>
      <c r="AF45" s="15">
        <v>2937.4900000000002</v>
      </c>
      <c r="AG45" s="15">
        <v>2812.6800000000003</v>
      </c>
      <c r="AH45" s="15">
        <v>2775.2</v>
      </c>
      <c r="AI45" s="72">
        <f t="shared" si="9"/>
        <v>8525.37</v>
      </c>
      <c r="AJ45" s="72">
        <f t="shared" si="0"/>
        <v>34329.13</v>
      </c>
      <c r="AK45" s="73">
        <v>0</v>
      </c>
      <c r="AL45" s="73">
        <v>0</v>
      </c>
      <c r="AM45" s="73">
        <v>0</v>
      </c>
      <c r="AN45" s="25">
        <f t="shared" si="10"/>
        <v>0</v>
      </c>
      <c r="AO45" s="73">
        <v>0</v>
      </c>
      <c r="AP45" s="73">
        <v>0</v>
      </c>
      <c r="AQ45" s="73">
        <v>0</v>
      </c>
      <c r="AR45" s="25">
        <f t="shared" si="11"/>
        <v>0</v>
      </c>
      <c r="AS45" s="73">
        <v>0</v>
      </c>
      <c r="AT45" s="73">
        <v>0</v>
      </c>
      <c r="AU45" s="73">
        <v>0</v>
      </c>
      <c r="AV45" s="25">
        <f t="shared" si="12"/>
        <v>0</v>
      </c>
      <c r="AW45" s="73">
        <v>0</v>
      </c>
      <c r="AX45" s="73">
        <v>0</v>
      </c>
      <c r="AY45" s="74">
        <v>0</v>
      </c>
      <c r="AZ45" s="75">
        <f t="shared" si="13"/>
        <v>0</v>
      </c>
      <c r="BA45" s="25">
        <f t="shared" si="14"/>
        <v>0</v>
      </c>
      <c r="BB45" s="76">
        <f t="shared" si="15"/>
        <v>735489.23</v>
      </c>
      <c r="BC45" s="77"/>
      <c r="BE45" s="17"/>
      <c r="BF45" s="17"/>
    </row>
    <row r="46" spans="1:58" ht="12.75">
      <c r="A46" s="69" t="s">
        <v>83</v>
      </c>
      <c r="B46" s="70" t="s">
        <v>84</v>
      </c>
      <c r="C46" s="71">
        <v>87320.9</v>
      </c>
      <c r="D46" s="15">
        <v>80020.13</v>
      </c>
      <c r="E46" s="15">
        <v>91809.65</v>
      </c>
      <c r="F46" s="72">
        <f t="shared" si="1"/>
        <v>259150.68</v>
      </c>
      <c r="G46" s="15">
        <v>77985.12</v>
      </c>
      <c r="H46" s="15">
        <v>86597.48</v>
      </c>
      <c r="I46" s="15">
        <v>76616.62</v>
      </c>
      <c r="J46" s="72">
        <f t="shared" si="2"/>
        <v>241199.22</v>
      </c>
      <c r="K46" s="15">
        <v>82945.04</v>
      </c>
      <c r="L46" s="15">
        <v>69119.5</v>
      </c>
      <c r="M46" s="15">
        <v>72758.97</v>
      </c>
      <c r="N46" s="72">
        <f t="shared" si="3"/>
        <v>224823.51</v>
      </c>
      <c r="O46" s="15">
        <v>86107.02</v>
      </c>
      <c r="P46" s="15">
        <v>85871.96</v>
      </c>
      <c r="Q46" s="15">
        <v>71138.47</v>
      </c>
      <c r="R46" s="72">
        <f t="shared" si="4"/>
        <v>243117.45</v>
      </c>
      <c r="S46" s="72">
        <f t="shared" si="5"/>
        <v>968290.86</v>
      </c>
      <c r="T46" s="15">
        <v>2600.62</v>
      </c>
      <c r="U46" s="15">
        <v>2581.93</v>
      </c>
      <c r="V46" s="15">
        <v>2106.02</v>
      </c>
      <c r="W46" s="72">
        <f t="shared" si="6"/>
        <v>7288.57</v>
      </c>
      <c r="X46" s="15">
        <v>3059.05</v>
      </c>
      <c r="Y46" s="16">
        <v>2106.18</v>
      </c>
      <c r="Z46" s="16">
        <v>1195.3</v>
      </c>
      <c r="AA46" s="72">
        <f t="shared" si="7"/>
        <v>6360.53</v>
      </c>
      <c r="AB46" s="15">
        <v>3264.33</v>
      </c>
      <c r="AC46" s="15">
        <v>2420.13</v>
      </c>
      <c r="AD46" s="15">
        <v>2309.43</v>
      </c>
      <c r="AE46" s="72">
        <f t="shared" si="8"/>
        <v>7993.89</v>
      </c>
      <c r="AF46" s="15">
        <v>3001.15</v>
      </c>
      <c r="AG46" s="15">
        <v>2541.64</v>
      </c>
      <c r="AH46" s="15">
        <v>2821.5</v>
      </c>
      <c r="AI46" s="72">
        <f t="shared" si="9"/>
        <v>8364.29</v>
      </c>
      <c r="AJ46" s="72">
        <f t="shared" si="0"/>
        <v>30007.28</v>
      </c>
      <c r="AK46" s="73">
        <v>0</v>
      </c>
      <c r="AL46" s="73">
        <v>0</v>
      </c>
      <c r="AM46" s="73">
        <v>0</v>
      </c>
      <c r="AN46" s="25">
        <f t="shared" si="10"/>
        <v>0</v>
      </c>
      <c r="AO46" s="73">
        <v>0</v>
      </c>
      <c r="AP46" s="73">
        <v>0</v>
      </c>
      <c r="AQ46" s="73">
        <v>0</v>
      </c>
      <c r="AR46" s="25">
        <f t="shared" si="11"/>
        <v>0</v>
      </c>
      <c r="AS46" s="73">
        <v>0</v>
      </c>
      <c r="AT46" s="73">
        <v>0</v>
      </c>
      <c r="AU46" s="73">
        <v>0</v>
      </c>
      <c r="AV46" s="25">
        <f t="shared" si="12"/>
        <v>0</v>
      </c>
      <c r="AW46" s="73">
        <v>326.78</v>
      </c>
      <c r="AX46" s="73">
        <v>326.78</v>
      </c>
      <c r="AY46" s="74">
        <v>0</v>
      </c>
      <c r="AZ46" s="75">
        <f t="shared" si="13"/>
        <v>653.56</v>
      </c>
      <c r="BA46" s="25">
        <f t="shared" si="14"/>
        <v>653.56</v>
      </c>
      <c r="BB46" s="76">
        <f t="shared" si="15"/>
        <v>998951.7</v>
      </c>
      <c r="BC46" s="77"/>
      <c r="BE46" s="17"/>
      <c r="BF46" s="17"/>
    </row>
    <row r="47" spans="1:58" ht="12.75">
      <c r="A47" s="69" t="s">
        <v>85</v>
      </c>
      <c r="B47" s="70" t="s">
        <v>86</v>
      </c>
      <c r="C47" s="71">
        <v>40639.68</v>
      </c>
      <c r="D47" s="15">
        <v>36538.54</v>
      </c>
      <c r="E47" s="15">
        <v>38114.98</v>
      </c>
      <c r="F47" s="72">
        <f t="shared" si="1"/>
        <v>115293.2</v>
      </c>
      <c r="G47" s="15">
        <v>36331.9</v>
      </c>
      <c r="H47" s="15">
        <v>34999.91</v>
      </c>
      <c r="I47" s="15">
        <v>33102.35</v>
      </c>
      <c r="J47" s="72">
        <f t="shared" si="2"/>
        <v>104434.16</v>
      </c>
      <c r="K47" s="15">
        <v>38371.76</v>
      </c>
      <c r="L47" s="15">
        <v>35953.63</v>
      </c>
      <c r="M47" s="15">
        <v>33499.02</v>
      </c>
      <c r="N47" s="72">
        <f t="shared" si="3"/>
        <v>107824.41</v>
      </c>
      <c r="O47" s="15">
        <v>39442.5</v>
      </c>
      <c r="P47" s="15">
        <v>40176.36</v>
      </c>
      <c r="Q47" s="15">
        <v>35723.46</v>
      </c>
      <c r="R47" s="72">
        <f t="shared" si="4"/>
        <v>115342.32</v>
      </c>
      <c r="S47" s="72">
        <f t="shared" si="5"/>
        <v>442894.09</v>
      </c>
      <c r="T47" s="15">
        <v>2505.6099999999997</v>
      </c>
      <c r="U47" s="15">
        <v>1978.62</v>
      </c>
      <c r="V47" s="15">
        <v>1688.17</v>
      </c>
      <c r="W47" s="72">
        <f t="shared" si="6"/>
        <v>6172.4</v>
      </c>
      <c r="X47" s="15">
        <v>2567.3</v>
      </c>
      <c r="Y47" s="16">
        <v>2405.64</v>
      </c>
      <c r="Z47" s="16">
        <v>1189.4</v>
      </c>
      <c r="AA47" s="72">
        <f t="shared" si="7"/>
        <v>6162.34</v>
      </c>
      <c r="AB47" s="15">
        <v>3042.96</v>
      </c>
      <c r="AC47" s="15">
        <v>2468</v>
      </c>
      <c r="AD47" s="15">
        <v>2108.48</v>
      </c>
      <c r="AE47" s="72">
        <f t="shared" si="8"/>
        <v>7619.44</v>
      </c>
      <c r="AF47" s="15">
        <v>2561.55</v>
      </c>
      <c r="AG47" s="15">
        <v>2371.8599999999997</v>
      </c>
      <c r="AH47" s="15">
        <v>2503.45</v>
      </c>
      <c r="AI47" s="72">
        <f t="shared" si="9"/>
        <v>7436.86</v>
      </c>
      <c r="AJ47" s="72">
        <f t="shared" si="0"/>
        <v>27391.04</v>
      </c>
      <c r="AK47" s="73">
        <v>0</v>
      </c>
      <c r="AL47" s="73">
        <v>0</v>
      </c>
      <c r="AM47" s="73">
        <v>0</v>
      </c>
      <c r="AN47" s="25">
        <f t="shared" si="10"/>
        <v>0</v>
      </c>
      <c r="AO47" s="73">
        <v>0</v>
      </c>
      <c r="AP47" s="73">
        <v>0</v>
      </c>
      <c r="AQ47" s="73">
        <v>0</v>
      </c>
      <c r="AR47" s="25">
        <f t="shared" si="11"/>
        <v>0</v>
      </c>
      <c r="AS47" s="73">
        <v>0</v>
      </c>
      <c r="AT47" s="73">
        <v>0</v>
      </c>
      <c r="AU47" s="73">
        <v>0</v>
      </c>
      <c r="AV47" s="25">
        <f t="shared" si="12"/>
        <v>0</v>
      </c>
      <c r="AW47" s="73">
        <v>0</v>
      </c>
      <c r="AX47" s="73">
        <v>0</v>
      </c>
      <c r="AY47" s="74">
        <v>0</v>
      </c>
      <c r="AZ47" s="75">
        <f t="shared" si="13"/>
        <v>0</v>
      </c>
      <c r="BA47" s="25">
        <f t="shared" si="14"/>
        <v>0</v>
      </c>
      <c r="BB47" s="76">
        <f t="shared" si="15"/>
        <v>470285.13</v>
      </c>
      <c r="BC47" s="77"/>
      <c r="BE47" s="17"/>
      <c r="BF47" s="17"/>
    </row>
    <row r="48" spans="1:58" ht="12.75">
      <c r="A48" s="69" t="s">
        <v>87</v>
      </c>
      <c r="B48" s="80" t="s">
        <v>88</v>
      </c>
      <c r="C48" s="71">
        <v>21794.61</v>
      </c>
      <c r="D48" s="15">
        <v>22159.63</v>
      </c>
      <c r="E48" s="15">
        <v>20490.67</v>
      </c>
      <c r="F48" s="72">
        <f t="shared" si="1"/>
        <v>64444.91</v>
      </c>
      <c r="G48" s="15">
        <v>19678.62</v>
      </c>
      <c r="H48" s="15">
        <v>20433.31</v>
      </c>
      <c r="I48" s="15">
        <v>19201.55</v>
      </c>
      <c r="J48" s="72">
        <f t="shared" si="2"/>
        <v>59313.48</v>
      </c>
      <c r="K48" s="15">
        <v>17955.18</v>
      </c>
      <c r="L48" s="15">
        <v>17099.53</v>
      </c>
      <c r="M48" s="15">
        <v>19700.42</v>
      </c>
      <c r="N48" s="72">
        <f t="shared" si="3"/>
        <v>54755.13</v>
      </c>
      <c r="O48" s="15">
        <v>23749.94</v>
      </c>
      <c r="P48" s="15">
        <v>25774.35</v>
      </c>
      <c r="Q48" s="15">
        <v>20171.84</v>
      </c>
      <c r="R48" s="72">
        <f t="shared" si="4"/>
        <v>69696.13</v>
      </c>
      <c r="S48" s="72">
        <f t="shared" si="5"/>
        <v>248209.65</v>
      </c>
      <c r="T48" s="15">
        <v>340.65</v>
      </c>
      <c r="U48" s="15">
        <v>293.63</v>
      </c>
      <c r="V48" s="15">
        <v>189.09</v>
      </c>
      <c r="W48" s="72">
        <f t="shared" si="6"/>
        <v>823.37</v>
      </c>
      <c r="X48" s="15">
        <v>414.39</v>
      </c>
      <c r="Y48" s="16">
        <v>218.07</v>
      </c>
      <c r="Z48" s="16">
        <v>63.35</v>
      </c>
      <c r="AA48" s="72">
        <f t="shared" si="7"/>
        <v>695.81</v>
      </c>
      <c r="AB48" s="15">
        <v>358.12</v>
      </c>
      <c r="AC48" s="15">
        <v>186.73</v>
      </c>
      <c r="AD48" s="15">
        <v>361.21999999999997</v>
      </c>
      <c r="AE48" s="72">
        <f t="shared" si="8"/>
        <v>906.07</v>
      </c>
      <c r="AF48" s="15">
        <v>232.11</v>
      </c>
      <c r="AG48" s="15">
        <v>273.48</v>
      </c>
      <c r="AH48" s="15">
        <v>283.71000000000004</v>
      </c>
      <c r="AI48" s="72">
        <f t="shared" si="9"/>
        <v>789.3</v>
      </c>
      <c r="AJ48" s="72">
        <f t="shared" si="0"/>
        <v>3214.55</v>
      </c>
      <c r="AK48" s="73">
        <v>0</v>
      </c>
      <c r="AL48" s="73">
        <v>0</v>
      </c>
      <c r="AM48" s="73">
        <v>0</v>
      </c>
      <c r="AN48" s="25">
        <f t="shared" si="10"/>
        <v>0</v>
      </c>
      <c r="AO48" s="73">
        <v>0</v>
      </c>
      <c r="AP48" s="73">
        <v>0</v>
      </c>
      <c r="AQ48" s="73">
        <v>0</v>
      </c>
      <c r="AR48" s="25">
        <f t="shared" si="11"/>
        <v>0</v>
      </c>
      <c r="AS48" s="73">
        <v>0</v>
      </c>
      <c r="AT48" s="73">
        <v>0</v>
      </c>
      <c r="AU48" s="73">
        <v>0</v>
      </c>
      <c r="AV48" s="25">
        <f t="shared" si="12"/>
        <v>0</v>
      </c>
      <c r="AW48" s="73">
        <v>0</v>
      </c>
      <c r="AX48" s="73">
        <v>0</v>
      </c>
      <c r="AY48" s="74">
        <v>0</v>
      </c>
      <c r="AZ48" s="75">
        <f t="shared" si="13"/>
        <v>0</v>
      </c>
      <c r="BA48" s="25">
        <f t="shared" si="14"/>
        <v>0</v>
      </c>
      <c r="BB48" s="76">
        <f t="shared" si="15"/>
        <v>251424.2</v>
      </c>
      <c r="BC48" s="77"/>
      <c r="BE48" s="17"/>
      <c r="BF48" s="17"/>
    </row>
    <row r="49" spans="1:58" ht="12.75">
      <c r="A49" s="81" t="s">
        <v>89</v>
      </c>
      <c r="B49" s="80" t="s">
        <v>90</v>
      </c>
      <c r="C49" s="71">
        <v>5710.66</v>
      </c>
      <c r="D49" s="15">
        <v>7691.72</v>
      </c>
      <c r="E49" s="15">
        <v>5288.73</v>
      </c>
      <c r="F49" s="72">
        <f t="shared" si="1"/>
        <v>18691.11</v>
      </c>
      <c r="G49" s="15">
        <v>6809.14</v>
      </c>
      <c r="H49" s="15">
        <v>6858.48</v>
      </c>
      <c r="I49" s="15">
        <v>4360.15</v>
      </c>
      <c r="J49" s="72">
        <f t="shared" si="2"/>
        <v>18027.77</v>
      </c>
      <c r="K49" s="15">
        <v>5099.79</v>
      </c>
      <c r="L49" s="15">
        <v>5149.14</v>
      </c>
      <c r="M49" s="15">
        <v>5012.17</v>
      </c>
      <c r="N49" s="72">
        <f t="shared" si="3"/>
        <v>15261.1</v>
      </c>
      <c r="O49" s="15">
        <v>7732.16</v>
      </c>
      <c r="P49" s="15">
        <v>8405.07</v>
      </c>
      <c r="Q49" s="15">
        <v>8080.05</v>
      </c>
      <c r="R49" s="72">
        <f>ROUND(O49+P49+Q49,2)</f>
        <v>24217.28</v>
      </c>
      <c r="S49" s="72">
        <f>ROUND(F49+J49+N49+R49,2)</f>
        <v>76197.26</v>
      </c>
      <c r="T49" s="15">
        <v>70.61</v>
      </c>
      <c r="U49" s="15">
        <v>146.34</v>
      </c>
      <c r="V49" s="15">
        <v>64.79</v>
      </c>
      <c r="W49" s="72">
        <f t="shared" si="6"/>
        <v>281.74</v>
      </c>
      <c r="X49" s="15">
        <v>151.12</v>
      </c>
      <c r="Y49" s="16">
        <v>92.56</v>
      </c>
      <c r="Z49" s="16">
        <v>64.32</v>
      </c>
      <c r="AA49" s="72">
        <f t="shared" si="7"/>
        <v>308</v>
      </c>
      <c r="AB49" s="15">
        <v>266.13</v>
      </c>
      <c r="AC49" s="15">
        <v>211.57</v>
      </c>
      <c r="AD49" s="15">
        <v>157.35</v>
      </c>
      <c r="AE49" s="72">
        <f t="shared" si="8"/>
        <v>635.05</v>
      </c>
      <c r="AF49" s="15">
        <v>144.15</v>
      </c>
      <c r="AG49" s="15">
        <v>275.92</v>
      </c>
      <c r="AH49" s="15">
        <v>261.83</v>
      </c>
      <c r="AI49" s="72">
        <f>ROUND(AF49+AG49+AH49,2)</f>
        <v>681.9</v>
      </c>
      <c r="AJ49" s="72">
        <f t="shared" si="0"/>
        <v>1906.69</v>
      </c>
      <c r="AK49" s="73">
        <v>0</v>
      </c>
      <c r="AL49" s="73">
        <v>0</v>
      </c>
      <c r="AM49" s="73">
        <v>0</v>
      </c>
      <c r="AN49" s="25">
        <f t="shared" si="10"/>
        <v>0</v>
      </c>
      <c r="AO49" s="73">
        <v>0</v>
      </c>
      <c r="AP49" s="73">
        <v>0</v>
      </c>
      <c r="AQ49" s="73">
        <v>0</v>
      </c>
      <c r="AR49" s="25">
        <f t="shared" si="11"/>
        <v>0</v>
      </c>
      <c r="AS49" s="73">
        <v>0</v>
      </c>
      <c r="AT49" s="73">
        <v>0</v>
      </c>
      <c r="AU49" s="73">
        <v>0</v>
      </c>
      <c r="AV49" s="25">
        <f t="shared" si="12"/>
        <v>0</v>
      </c>
      <c r="AW49" s="73">
        <v>0</v>
      </c>
      <c r="AX49" s="73">
        <v>0</v>
      </c>
      <c r="AY49" s="74">
        <v>0</v>
      </c>
      <c r="AZ49" s="75">
        <f t="shared" si="13"/>
        <v>0</v>
      </c>
      <c r="BA49" s="25">
        <f t="shared" si="14"/>
        <v>0</v>
      </c>
      <c r="BB49" s="76">
        <f t="shared" si="15"/>
        <v>78103.95</v>
      </c>
      <c r="BC49" s="77"/>
      <c r="BE49" s="17"/>
      <c r="BF49" s="17"/>
    </row>
    <row r="50" spans="1:58" s="144" customFormat="1" ht="13.5">
      <c r="A50" s="146" t="s">
        <v>91</v>
      </c>
      <c r="B50" s="147" t="s">
        <v>92</v>
      </c>
      <c r="C50" s="135">
        <v>19605.81</v>
      </c>
      <c r="D50" s="136">
        <v>15844.98</v>
      </c>
      <c r="E50" s="136">
        <v>16518</v>
      </c>
      <c r="F50" s="137">
        <f t="shared" si="1"/>
        <v>51968.79</v>
      </c>
      <c r="G50" s="136">
        <v>13777.07</v>
      </c>
      <c r="H50" s="136">
        <v>11026.49</v>
      </c>
      <c r="I50" s="136">
        <v>0</v>
      </c>
      <c r="J50" s="137">
        <f t="shared" si="2"/>
        <v>24803.56</v>
      </c>
      <c r="K50" s="136">
        <v>0</v>
      </c>
      <c r="L50" s="136">
        <v>0</v>
      </c>
      <c r="M50" s="136">
        <v>0</v>
      </c>
      <c r="N50" s="137">
        <f t="shared" si="3"/>
        <v>0</v>
      </c>
      <c r="O50" s="136">
        <v>0</v>
      </c>
      <c r="P50" s="136">
        <v>0</v>
      </c>
      <c r="Q50" s="136">
        <v>0</v>
      </c>
      <c r="R50" s="137">
        <f t="shared" si="4"/>
        <v>0</v>
      </c>
      <c r="S50" s="137">
        <f t="shared" si="5"/>
        <v>76772.35</v>
      </c>
      <c r="T50" s="136">
        <v>695.11</v>
      </c>
      <c r="U50" s="136">
        <v>652.6</v>
      </c>
      <c r="V50" s="136">
        <v>668.25</v>
      </c>
      <c r="W50" s="137">
        <f t="shared" si="6"/>
        <v>2015.96</v>
      </c>
      <c r="X50" s="136">
        <v>1050.89</v>
      </c>
      <c r="Y50" s="148">
        <v>455.22</v>
      </c>
      <c r="Z50" s="148">
        <v>0</v>
      </c>
      <c r="AA50" s="137">
        <f t="shared" si="7"/>
        <v>1506.11</v>
      </c>
      <c r="AB50" s="136">
        <v>0</v>
      </c>
      <c r="AC50" s="136">
        <v>0</v>
      </c>
      <c r="AD50" s="136">
        <v>0</v>
      </c>
      <c r="AE50" s="137">
        <f t="shared" si="8"/>
        <v>0</v>
      </c>
      <c r="AF50" s="136">
        <v>0</v>
      </c>
      <c r="AG50" s="136">
        <v>0</v>
      </c>
      <c r="AH50" s="136">
        <v>0</v>
      </c>
      <c r="AI50" s="137">
        <f t="shared" si="9"/>
        <v>0</v>
      </c>
      <c r="AJ50" s="137">
        <f t="shared" si="0"/>
        <v>3522.07</v>
      </c>
      <c r="AK50" s="139">
        <v>0</v>
      </c>
      <c r="AL50" s="139">
        <v>0</v>
      </c>
      <c r="AM50" s="139">
        <v>0</v>
      </c>
      <c r="AN50" s="137">
        <f t="shared" si="10"/>
        <v>0</v>
      </c>
      <c r="AO50" s="139">
        <v>0</v>
      </c>
      <c r="AP50" s="139">
        <v>0</v>
      </c>
      <c r="AQ50" s="139">
        <v>0</v>
      </c>
      <c r="AR50" s="137">
        <f t="shared" si="11"/>
        <v>0</v>
      </c>
      <c r="AS50" s="139">
        <v>0</v>
      </c>
      <c r="AT50" s="139">
        <v>0</v>
      </c>
      <c r="AU50" s="139">
        <v>0</v>
      </c>
      <c r="AV50" s="137">
        <f t="shared" si="12"/>
        <v>0</v>
      </c>
      <c r="AW50" s="139">
        <v>0</v>
      </c>
      <c r="AX50" s="139">
        <v>0</v>
      </c>
      <c r="AY50" s="140">
        <v>0</v>
      </c>
      <c r="AZ50" s="141">
        <f t="shared" si="13"/>
        <v>0</v>
      </c>
      <c r="BA50" s="137">
        <f t="shared" si="14"/>
        <v>0</v>
      </c>
      <c r="BB50" s="142">
        <f t="shared" si="15"/>
        <v>80294.42</v>
      </c>
      <c r="BC50" s="143"/>
      <c r="BE50" s="145"/>
      <c r="BF50" s="145"/>
    </row>
    <row r="51" spans="1:58" ht="12.75">
      <c r="A51" s="69" t="s">
        <v>93</v>
      </c>
      <c r="B51" s="82" t="s">
        <v>94</v>
      </c>
      <c r="C51" s="71">
        <v>20642.92</v>
      </c>
      <c r="D51" s="15">
        <v>21370.35</v>
      </c>
      <c r="E51" s="15">
        <v>19245.77</v>
      </c>
      <c r="F51" s="72">
        <f t="shared" si="1"/>
        <v>61259.04</v>
      </c>
      <c r="G51" s="15">
        <v>15654.33</v>
      </c>
      <c r="H51" s="15">
        <v>16839.51</v>
      </c>
      <c r="I51" s="15">
        <v>15814.99</v>
      </c>
      <c r="J51" s="72">
        <f t="shared" si="2"/>
        <v>48308.83</v>
      </c>
      <c r="K51" s="15">
        <v>15539.15</v>
      </c>
      <c r="L51" s="15">
        <v>15723.38</v>
      </c>
      <c r="M51" s="15">
        <v>18342.17</v>
      </c>
      <c r="N51" s="72">
        <f t="shared" si="3"/>
        <v>49604.7</v>
      </c>
      <c r="O51" s="15">
        <v>19730.2</v>
      </c>
      <c r="P51" s="15">
        <v>19086.76</v>
      </c>
      <c r="Q51" s="15">
        <v>17979.16</v>
      </c>
      <c r="R51" s="72">
        <f t="shared" si="4"/>
        <v>56796.12</v>
      </c>
      <c r="S51" s="72">
        <f t="shared" si="5"/>
        <v>215968.69</v>
      </c>
      <c r="T51" s="15">
        <v>528.54</v>
      </c>
      <c r="U51" s="15">
        <v>543.73</v>
      </c>
      <c r="V51" s="15">
        <v>421.99</v>
      </c>
      <c r="W51" s="72">
        <f t="shared" si="6"/>
        <v>1494.26</v>
      </c>
      <c r="X51" s="15">
        <v>726.8</v>
      </c>
      <c r="Y51" s="16">
        <v>440.08</v>
      </c>
      <c r="Z51" s="16">
        <v>292.42</v>
      </c>
      <c r="AA51" s="72">
        <f t="shared" si="7"/>
        <v>1459.3</v>
      </c>
      <c r="AB51" s="15">
        <v>605.4</v>
      </c>
      <c r="AC51" s="15">
        <v>386.39</v>
      </c>
      <c r="AD51" s="15">
        <v>479.62</v>
      </c>
      <c r="AE51" s="72">
        <f t="shared" si="8"/>
        <v>1471.41</v>
      </c>
      <c r="AF51" s="15">
        <v>435.35</v>
      </c>
      <c r="AG51" s="15">
        <v>628.7</v>
      </c>
      <c r="AH51" s="15">
        <v>580.65</v>
      </c>
      <c r="AI51" s="72">
        <f t="shared" si="9"/>
        <v>1644.7</v>
      </c>
      <c r="AJ51" s="72">
        <f t="shared" si="0"/>
        <v>6069.67</v>
      </c>
      <c r="AK51" s="73">
        <v>0</v>
      </c>
      <c r="AL51" s="73">
        <v>0</v>
      </c>
      <c r="AM51" s="73">
        <v>0</v>
      </c>
      <c r="AN51" s="25">
        <f t="shared" si="10"/>
        <v>0</v>
      </c>
      <c r="AO51" s="73">
        <v>0</v>
      </c>
      <c r="AP51" s="73">
        <v>0</v>
      </c>
      <c r="AQ51" s="73">
        <v>0</v>
      </c>
      <c r="AR51" s="25">
        <f t="shared" si="11"/>
        <v>0</v>
      </c>
      <c r="AS51" s="73">
        <v>0</v>
      </c>
      <c r="AT51" s="73">
        <v>0</v>
      </c>
      <c r="AU51" s="73">
        <v>0</v>
      </c>
      <c r="AV51" s="25">
        <f t="shared" si="12"/>
        <v>0</v>
      </c>
      <c r="AW51" s="73">
        <v>0</v>
      </c>
      <c r="AX51" s="73">
        <v>0</v>
      </c>
      <c r="AY51" s="74">
        <v>0</v>
      </c>
      <c r="AZ51" s="75">
        <f t="shared" si="13"/>
        <v>0</v>
      </c>
      <c r="BA51" s="25">
        <f t="shared" si="14"/>
        <v>0</v>
      </c>
      <c r="BB51" s="76">
        <f t="shared" si="15"/>
        <v>222038.36</v>
      </c>
      <c r="BC51" s="77"/>
      <c r="BE51" s="17"/>
      <c r="BF51" s="17"/>
    </row>
    <row r="52" spans="1:58" ht="12.75">
      <c r="A52" s="69" t="s">
        <v>95</v>
      </c>
      <c r="B52" s="82" t="s">
        <v>96</v>
      </c>
      <c r="C52" s="71">
        <v>7022.83</v>
      </c>
      <c r="D52" s="15">
        <v>7064.35</v>
      </c>
      <c r="E52" s="15">
        <v>7167.6</v>
      </c>
      <c r="F52" s="72">
        <f t="shared" si="1"/>
        <v>21254.78</v>
      </c>
      <c r="G52" s="15">
        <v>5838.95</v>
      </c>
      <c r="H52" s="15">
        <v>6654.04</v>
      </c>
      <c r="I52" s="15">
        <v>7471.85</v>
      </c>
      <c r="J52" s="72">
        <f t="shared" si="2"/>
        <v>19964.84</v>
      </c>
      <c r="K52" s="15">
        <v>7053.5</v>
      </c>
      <c r="L52" s="15">
        <v>8547.42</v>
      </c>
      <c r="M52" s="15">
        <v>7398.65</v>
      </c>
      <c r="N52" s="72">
        <f t="shared" si="3"/>
        <v>22999.57</v>
      </c>
      <c r="O52" s="15">
        <v>6298.41</v>
      </c>
      <c r="P52" s="15">
        <v>7685.48</v>
      </c>
      <c r="Q52" s="15">
        <v>6469.44</v>
      </c>
      <c r="R52" s="72">
        <f t="shared" si="4"/>
        <v>20453.33</v>
      </c>
      <c r="S52" s="72">
        <f t="shared" si="5"/>
        <v>84672.52</v>
      </c>
      <c r="T52" s="15">
        <v>619.29</v>
      </c>
      <c r="U52" s="15">
        <v>515.78</v>
      </c>
      <c r="V52" s="15">
        <v>396.1</v>
      </c>
      <c r="W52" s="72">
        <f t="shared" si="6"/>
        <v>1531.17</v>
      </c>
      <c r="X52" s="15">
        <v>635.32</v>
      </c>
      <c r="Y52" s="16">
        <v>456.01</v>
      </c>
      <c r="Z52" s="16">
        <v>286.18</v>
      </c>
      <c r="AA52" s="72">
        <f t="shared" si="7"/>
        <v>1377.51</v>
      </c>
      <c r="AB52" s="15">
        <v>820.57</v>
      </c>
      <c r="AC52" s="15">
        <v>607.72</v>
      </c>
      <c r="AD52" s="15">
        <v>608.21</v>
      </c>
      <c r="AE52" s="72">
        <f t="shared" si="8"/>
        <v>2036.5</v>
      </c>
      <c r="AF52" s="15">
        <v>669.52</v>
      </c>
      <c r="AG52" s="15">
        <v>566.63</v>
      </c>
      <c r="AH52" s="15">
        <v>504.56</v>
      </c>
      <c r="AI52" s="72">
        <f t="shared" si="9"/>
        <v>1740.71</v>
      </c>
      <c r="AJ52" s="72">
        <f t="shared" si="0"/>
        <v>6685.89</v>
      </c>
      <c r="AK52" s="73">
        <v>0</v>
      </c>
      <c r="AL52" s="73">
        <v>0</v>
      </c>
      <c r="AM52" s="73">
        <v>0</v>
      </c>
      <c r="AN52" s="25">
        <f t="shared" si="10"/>
        <v>0</v>
      </c>
      <c r="AO52" s="73">
        <v>0</v>
      </c>
      <c r="AP52" s="73">
        <v>0</v>
      </c>
      <c r="AQ52" s="73">
        <v>0</v>
      </c>
      <c r="AR52" s="25">
        <f t="shared" si="11"/>
        <v>0</v>
      </c>
      <c r="AS52" s="73">
        <v>0</v>
      </c>
      <c r="AT52" s="73">
        <v>0</v>
      </c>
      <c r="AU52" s="73">
        <v>0</v>
      </c>
      <c r="AV52" s="25">
        <f t="shared" si="12"/>
        <v>0</v>
      </c>
      <c r="AW52" s="73">
        <v>0</v>
      </c>
      <c r="AX52" s="73">
        <v>0</v>
      </c>
      <c r="AY52" s="74">
        <v>0</v>
      </c>
      <c r="AZ52" s="75">
        <f t="shared" si="13"/>
        <v>0</v>
      </c>
      <c r="BA52" s="25">
        <f t="shared" si="14"/>
        <v>0</v>
      </c>
      <c r="BB52" s="76">
        <f t="shared" si="15"/>
        <v>91358.41</v>
      </c>
      <c r="BC52" s="77"/>
      <c r="BE52" s="17"/>
      <c r="BF52" s="17"/>
    </row>
    <row r="53" spans="1:58" ht="12.75">
      <c r="A53" s="69" t="s">
        <v>97</v>
      </c>
      <c r="B53" s="83" t="s">
        <v>98</v>
      </c>
      <c r="C53" s="71">
        <v>282189.46</v>
      </c>
      <c r="D53" s="15">
        <v>280209.28</v>
      </c>
      <c r="E53" s="15">
        <v>283003.32</v>
      </c>
      <c r="F53" s="72">
        <f t="shared" si="1"/>
        <v>845402.06</v>
      </c>
      <c r="G53" s="15">
        <v>257318.33</v>
      </c>
      <c r="H53" s="15">
        <v>285924.69</v>
      </c>
      <c r="I53" s="15">
        <v>260161.39</v>
      </c>
      <c r="J53" s="72">
        <f t="shared" si="2"/>
        <v>803404.41</v>
      </c>
      <c r="K53" s="15">
        <v>280956.47</v>
      </c>
      <c r="L53" s="15">
        <v>277030.48</v>
      </c>
      <c r="M53" s="15">
        <v>253712.39</v>
      </c>
      <c r="N53" s="72">
        <f t="shared" si="3"/>
        <v>811699.34</v>
      </c>
      <c r="O53" s="15">
        <v>292009.75</v>
      </c>
      <c r="P53" s="15">
        <v>301998.27</v>
      </c>
      <c r="Q53" s="15">
        <v>256886.23</v>
      </c>
      <c r="R53" s="72">
        <f t="shared" si="4"/>
        <v>850894.25</v>
      </c>
      <c r="S53" s="72">
        <f t="shared" si="5"/>
        <v>3311400.06</v>
      </c>
      <c r="T53" s="15">
        <v>5660.97</v>
      </c>
      <c r="U53" s="15">
        <v>4948.929999999999</v>
      </c>
      <c r="V53" s="15">
        <v>4447.27</v>
      </c>
      <c r="W53" s="72">
        <f t="shared" si="6"/>
        <v>15057.17</v>
      </c>
      <c r="X53" s="15">
        <v>6622.95</v>
      </c>
      <c r="Y53" s="16">
        <v>5771.0199999999995</v>
      </c>
      <c r="Z53" s="16">
        <v>3411.64</v>
      </c>
      <c r="AA53" s="72">
        <f t="shared" si="7"/>
        <v>15805.61</v>
      </c>
      <c r="AB53" s="15">
        <v>8556.85</v>
      </c>
      <c r="AC53" s="15">
        <v>5113.54</v>
      </c>
      <c r="AD53" s="15">
        <v>5573.42</v>
      </c>
      <c r="AE53" s="72">
        <f t="shared" si="8"/>
        <v>19243.81</v>
      </c>
      <c r="AF53" s="15">
        <v>6240.62</v>
      </c>
      <c r="AG53" s="15">
        <v>5709.12</v>
      </c>
      <c r="AH53" s="15">
        <v>5261.129999999999</v>
      </c>
      <c r="AI53" s="72">
        <f t="shared" si="9"/>
        <v>17210.87</v>
      </c>
      <c r="AJ53" s="72">
        <f t="shared" si="0"/>
        <v>67317.46</v>
      </c>
      <c r="AK53" s="73">
        <v>980.34</v>
      </c>
      <c r="AL53" s="73">
        <v>1657.24</v>
      </c>
      <c r="AM53" s="73">
        <v>1330.46</v>
      </c>
      <c r="AN53" s="25">
        <f t="shared" si="10"/>
        <v>3968.04</v>
      </c>
      <c r="AO53" s="73">
        <v>1307.12</v>
      </c>
      <c r="AP53" s="73">
        <v>653.56</v>
      </c>
      <c r="AQ53" s="73">
        <v>980.34</v>
      </c>
      <c r="AR53" s="25">
        <f t="shared" si="11"/>
        <v>2941.02</v>
      </c>
      <c r="AS53" s="73">
        <v>980.34</v>
      </c>
      <c r="AT53" s="73">
        <v>1143.73</v>
      </c>
      <c r="AU53" s="73">
        <v>980.34</v>
      </c>
      <c r="AV53" s="25">
        <f t="shared" si="12"/>
        <v>3104.41</v>
      </c>
      <c r="AW53" s="73">
        <v>1633.9</v>
      </c>
      <c r="AX53" s="73">
        <v>1960.6799999999998</v>
      </c>
      <c r="AY53" s="74">
        <v>1960.6799999999998</v>
      </c>
      <c r="AZ53" s="75">
        <f t="shared" si="13"/>
        <v>5555.26</v>
      </c>
      <c r="BA53" s="25">
        <f t="shared" si="14"/>
        <v>15568.73</v>
      </c>
      <c r="BB53" s="76">
        <f t="shared" si="15"/>
        <v>3394286.25</v>
      </c>
      <c r="BC53" s="77"/>
      <c r="BE53" s="17"/>
      <c r="BF53" s="17"/>
    </row>
    <row r="54" spans="1:58" ht="12.75">
      <c r="A54" s="69" t="s">
        <v>99</v>
      </c>
      <c r="B54" s="84" t="s">
        <v>100</v>
      </c>
      <c r="C54" s="71">
        <v>233326.22</v>
      </c>
      <c r="D54" s="15">
        <v>211325.49</v>
      </c>
      <c r="E54" s="15">
        <v>236465.08</v>
      </c>
      <c r="F54" s="72">
        <f t="shared" si="1"/>
        <v>681116.79</v>
      </c>
      <c r="G54" s="15">
        <v>207382.12</v>
      </c>
      <c r="H54" s="15">
        <v>232475.07</v>
      </c>
      <c r="I54" s="15">
        <v>223117.33</v>
      </c>
      <c r="J54" s="72">
        <f t="shared" si="2"/>
        <v>662974.52</v>
      </c>
      <c r="K54" s="15">
        <v>243462.33</v>
      </c>
      <c r="L54" s="15">
        <v>238381.06</v>
      </c>
      <c r="M54" s="15">
        <v>236354.65</v>
      </c>
      <c r="N54" s="72">
        <f t="shared" si="3"/>
        <v>718198.04</v>
      </c>
      <c r="O54" s="15">
        <v>270085.19</v>
      </c>
      <c r="P54" s="15">
        <v>279616.59</v>
      </c>
      <c r="Q54" s="15">
        <v>251983.64</v>
      </c>
      <c r="R54" s="72">
        <f t="shared" si="4"/>
        <v>801685.42</v>
      </c>
      <c r="S54" s="72">
        <f t="shared" si="5"/>
        <v>2863974.77</v>
      </c>
      <c r="T54" s="15">
        <v>7072.509999999999</v>
      </c>
      <c r="U54" s="15">
        <v>6918.310000000001</v>
      </c>
      <c r="V54" s="15">
        <v>6241.22</v>
      </c>
      <c r="W54" s="72">
        <f t="shared" si="6"/>
        <v>20232.04</v>
      </c>
      <c r="X54" s="15">
        <v>9489.33</v>
      </c>
      <c r="Y54" s="16">
        <v>7367.15</v>
      </c>
      <c r="Z54" s="16">
        <v>3879.17</v>
      </c>
      <c r="AA54" s="72">
        <f t="shared" si="7"/>
        <v>20735.65</v>
      </c>
      <c r="AB54" s="15">
        <v>11359.93</v>
      </c>
      <c r="AC54" s="15">
        <v>7626.140000000001</v>
      </c>
      <c r="AD54" s="15">
        <v>6855.59</v>
      </c>
      <c r="AE54" s="72">
        <f t="shared" si="8"/>
        <v>25841.66</v>
      </c>
      <c r="AF54" s="15">
        <v>8800.310000000001</v>
      </c>
      <c r="AG54" s="15">
        <v>9146.4</v>
      </c>
      <c r="AH54" s="15">
        <v>8457.76</v>
      </c>
      <c r="AI54" s="72">
        <f t="shared" si="9"/>
        <v>26404.47</v>
      </c>
      <c r="AJ54" s="72">
        <f t="shared" si="0"/>
        <v>93213.82</v>
      </c>
      <c r="AK54" s="73">
        <v>0</v>
      </c>
      <c r="AL54" s="73">
        <v>0</v>
      </c>
      <c r="AM54" s="73">
        <v>326.78</v>
      </c>
      <c r="AN54" s="25">
        <f t="shared" si="10"/>
        <v>326.78</v>
      </c>
      <c r="AO54" s="73">
        <v>0</v>
      </c>
      <c r="AP54" s="73">
        <v>326.78</v>
      </c>
      <c r="AQ54" s="73">
        <v>0</v>
      </c>
      <c r="AR54" s="25">
        <f t="shared" si="11"/>
        <v>326.78</v>
      </c>
      <c r="AS54" s="73">
        <v>326.78</v>
      </c>
      <c r="AT54" s="73">
        <v>326.78</v>
      </c>
      <c r="AU54" s="73">
        <v>326.78</v>
      </c>
      <c r="AV54" s="25">
        <f t="shared" si="12"/>
        <v>980.34</v>
      </c>
      <c r="AW54" s="73">
        <v>326.78</v>
      </c>
      <c r="AX54" s="73">
        <v>326.78</v>
      </c>
      <c r="AY54" s="74">
        <v>326.78</v>
      </c>
      <c r="AZ54" s="75">
        <f t="shared" si="13"/>
        <v>980.34</v>
      </c>
      <c r="BA54" s="25">
        <f t="shared" si="14"/>
        <v>2614.24</v>
      </c>
      <c r="BB54" s="76">
        <f t="shared" si="15"/>
        <v>2959802.83</v>
      </c>
      <c r="BC54" s="77"/>
      <c r="BE54" s="17"/>
      <c r="BF54" s="17"/>
    </row>
    <row r="55" spans="1:58" ht="12.75">
      <c r="A55" s="85" t="s">
        <v>101</v>
      </c>
      <c r="B55" s="86" t="s">
        <v>102</v>
      </c>
      <c r="C55" s="71">
        <v>382103.99</v>
      </c>
      <c r="D55" s="15">
        <v>305442.83</v>
      </c>
      <c r="E55" s="15">
        <v>345896.99</v>
      </c>
      <c r="F55" s="72">
        <f t="shared" si="1"/>
        <v>1033443.81</v>
      </c>
      <c r="G55" s="15">
        <v>318133.56</v>
      </c>
      <c r="H55" s="15">
        <v>337852.62</v>
      </c>
      <c r="I55" s="15">
        <v>354693.75</v>
      </c>
      <c r="J55" s="72">
        <f t="shared" si="2"/>
        <v>1010679.93</v>
      </c>
      <c r="K55" s="15">
        <v>349042.77</v>
      </c>
      <c r="L55" s="15">
        <v>316926.38</v>
      </c>
      <c r="M55" s="15">
        <v>320078.32</v>
      </c>
      <c r="N55" s="72">
        <f t="shared" si="3"/>
        <v>986047.47</v>
      </c>
      <c r="O55" s="15">
        <v>351043.82</v>
      </c>
      <c r="P55" s="15">
        <v>372880.2</v>
      </c>
      <c r="Q55" s="15">
        <v>364536.09</v>
      </c>
      <c r="R55" s="72">
        <f t="shared" si="4"/>
        <v>1088460.11</v>
      </c>
      <c r="S55" s="72">
        <f t="shared" si="5"/>
        <v>4118631.32</v>
      </c>
      <c r="T55" s="15">
        <v>9638.95</v>
      </c>
      <c r="U55" s="15">
        <v>8718.32</v>
      </c>
      <c r="V55" s="15">
        <v>7633.08</v>
      </c>
      <c r="W55" s="72">
        <f t="shared" si="6"/>
        <v>25990.35</v>
      </c>
      <c r="X55" s="15">
        <v>11574.08</v>
      </c>
      <c r="Y55" s="16">
        <v>9290.49</v>
      </c>
      <c r="Z55" s="16">
        <v>5150.47</v>
      </c>
      <c r="AA55" s="72">
        <f t="shared" si="7"/>
        <v>26015.04</v>
      </c>
      <c r="AB55" s="15">
        <v>13001.33</v>
      </c>
      <c r="AC55" s="15">
        <v>8823.6</v>
      </c>
      <c r="AD55" s="15">
        <v>8611.22</v>
      </c>
      <c r="AE55" s="72">
        <f t="shared" si="8"/>
        <v>30436.15</v>
      </c>
      <c r="AF55" s="15">
        <v>9425.68</v>
      </c>
      <c r="AG55" s="15">
        <v>10448.09</v>
      </c>
      <c r="AH55" s="15">
        <v>8971.720000000001</v>
      </c>
      <c r="AI55" s="72">
        <f t="shared" si="9"/>
        <v>28845.49</v>
      </c>
      <c r="AJ55" s="72">
        <f t="shared" si="0"/>
        <v>111287.03</v>
      </c>
      <c r="AK55" s="73">
        <v>326.78</v>
      </c>
      <c r="AL55" s="73">
        <v>653.56</v>
      </c>
      <c r="AM55" s="73">
        <v>980.34</v>
      </c>
      <c r="AN55" s="25">
        <f t="shared" si="10"/>
        <v>1960.68</v>
      </c>
      <c r="AO55" s="73">
        <v>653.56</v>
      </c>
      <c r="AP55" s="73">
        <v>1633.9</v>
      </c>
      <c r="AQ55" s="73">
        <v>980.34</v>
      </c>
      <c r="AR55" s="25">
        <f t="shared" si="11"/>
        <v>3267.8</v>
      </c>
      <c r="AS55" s="73">
        <v>980.34</v>
      </c>
      <c r="AT55" s="73">
        <v>980.34</v>
      </c>
      <c r="AU55" s="73">
        <v>980.34</v>
      </c>
      <c r="AV55" s="25">
        <f t="shared" si="12"/>
        <v>2941.02</v>
      </c>
      <c r="AW55" s="73">
        <v>653.56</v>
      </c>
      <c r="AX55" s="73">
        <v>980.3399999999999</v>
      </c>
      <c r="AY55" s="74">
        <v>980.3399999999999</v>
      </c>
      <c r="AZ55" s="75">
        <f t="shared" si="13"/>
        <v>2614.24</v>
      </c>
      <c r="BA55" s="25">
        <f t="shared" si="14"/>
        <v>10783.74</v>
      </c>
      <c r="BB55" s="76">
        <f t="shared" si="15"/>
        <v>4240702.09</v>
      </c>
      <c r="BC55" s="77"/>
      <c r="BE55" s="17"/>
      <c r="BF55" s="17"/>
    </row>
    <row r="56" spans="1:58" ht="12.75">
      <c r="A56" s="85" t="s">
        <v>103</v>
      </c>
      <c r="B56" s="86" t="s">
        <v>104</v>
      </c>
      <c r="C56" s="71">
        <v>9524.45</v>
      </c>
      <c r="D56" s="15">
        <v>6927.1</v>
      </c>
      <c r="E56" s="15">
        <v>7472.83</v>
      </c>
      <c r="F56" s="72">
        <f t="shared" si="1"/>
        <v>23924.38</v>
      </c>
      <c r="G56" s="15">
        <v>6760.67</v>
      </c>
      <c r="H56" s="15">
        <v>8877.69</v>
      </c>
      <c r="I56" s="15">
        <v>7525.94</v>
      </c>
      <c r="J56" s="72">
        <f t="shared" si="2"/>
        <v>23164.3</v>
      </c>
      <c r="K56" s="15">
        <v>7948.48</v>
      </c>
      <c r="L56" s="15">
        <v>8144.59</v>
      </c>
      <c r="M56" s="15">
        <v>8241.24</v>
      </c>
      <c r="N56" s="72">
        <f t="shared" si="3"/>
        <v>24334.31</v>
      </c>
      <c r="O56" s="15">
        <v>10515.21</v>
      </c>
      <c r="P56" s="15">
        <v>9884.32</v>
      </c>
      <c r="Q56" s="15">
        <v>7925.71</v>
      </c>
      <c r="R56" s="72">
        <f t="shared" si="4"/>
        <v>28325.24</v>
      </c>
      <c r="S56" s="72">
        <f t="shared" si="5"/>
        <v>99748.23</v>
      </c>
      <c r="T56" s="15">
        <v>84.33</v>
      </c>
      <c r="U56" s="15">
        <v>94.41</v>
      </c>
      <c r="V56" s="15">
        <v>88.4</v>
      </c>
      <c r="W56" s="72">
        <f t="shared" si="6"/>
        <v>267.14</v>
      </c>
      <c r="X56" s="15">
        <v>133.16</v>
      </c>
      <c r="Y56" s="16">
        <v>177.53</v>
      </c>
      <c r="Z56" s="16">
        <v>54.21</v>
      </c>
      <c r="AA56" s="72">
        <f t="shared" si="7"/>
        <v>364.9</v>
      </c>
      <c r="AB56" s="15">
        <v>244.5</v>
      </c>
      <c r="AC56" s="15">
        <v>255.94</v>
      </c>
      <c r="AD56" s="15">
        <v>196.60000000000002</v>
      </c>
      <c r="AE56" s="72">
        <f t="shared" si="8"/>
        <v>697.04</v>
      </c>
      <c r="AF56" s="15">
        <v>138.39</v>
      </c>
      <c r="AG56" s="15">
        <v>168.59</v>
      </c>
      <c r="AH56" s="15">
        <v>83.81</v>
      </c>
      <c r="AI56" s="72">
        <f t="shared" si="9"/>
        <v>390.79</v>
      </c>
      <c r="AJ56" s="72">
        <f t="shared" si="0"/>
        <v>1719.87</v>
      </c>
      <c r="AK56" s="73">
        <v>0</v>
      </c>
      <c r="AL56" s="73">
        <v>0</v>
      </c>
      <c r="AM56" s="73">
        <v>0</v>
      </c>
      <c r="AN56" s="25">
        <f t="shared" si="10"/>
        <v>0</v>
      </c>
      <c r="AO56" s="73">
        <v>0</v>
      </c>
      <c r="AP56" s="73">
        <v>0</v>
      </c>
      <c r="AQ56" s="73">
        <v>0</v>
      </c>
      <c r="AR56" s="25">
        <f t="shared" si="11"/>
        <v>0</v>
      </c>
      <c r="AS56" s="73">
        <v>0</v>
      </c>
      <c r="AT56" s="73">
        <v>0</v>
      </c>
      <c r="AU56" s="73">
        <v>0</v>
      </c>
      <c r="AV56" s="25">
        <f t="shared" si="12"/>
        <v>0</v>
      </c>
      <c r="AW56" s="73">
        <v>0</v>
      </c>
      <c r="AX56" s="73">
        <v>0</v>
      </c>
      <c r="AY56" s="74">
        <v>0</v>
      </c>
      <c r="AZ56" s="75">
        <f t="shared" si="13"/>
        <v>0</v>
      </c>
      <c r="BA56" s="25">
        <f t="shared" si="14"/>
        <v>0</v>
      </c>
      <c r="BB56" s="76">
        <f t="shared" si="15"/>
        <v>101468.1</v>
      </c>
      <c r="BC56" s="77"/>
      <c r="BE56" s="17"/>
      <c r="BF56" s="17"/>
    </row>
    <row r="57" spans="1:58" ht="12.75">
      <c r="A57" s="85" t="s">
        <v>105</v>
      </c>
      <c r="B57" s="87" t="s">
        <v>106</v>
      </c>
      <c r="C57" s="71">
        <v>230002.62</v>
      </c>
      <c r="D57" s="15">
        <v>208498.53</v>
      </c>
      <c r="E57" s="15">
        <v>230785.24</v>
      </c>
      <c r="F57" s="72">
        <f t="shared" si="1"/>
        <v>669286.39</v>
      </c>
      <c r="G57" s="15">
        <v>234448.65</v>
      </c>
      <c r="H57" s="15">
        <v>249889.51</v>
      </c>
      <c r="I57" s="15">
        <v>230476.47</v>
      </c>
      <c r="J57" s="72">
        <f t="shared" si="2"/>
        <v>714814.63</v>
      </c>
      <c r="K57" s="15">
        <v>257156.46</v>
      </c>
      <c r="L57" s="15">
        <v>217337.31</v>
      </c>
      <c r="M57" s="15">
        <v>214766.8</v>
      </c>
      <c r="N57" s="72">
        <f t="shared" si="3"/>
        <v>689260.57</v>
      </c>
      <c r="O57" s="15">
        <v>246818.59</v>
      </c>
      <c r="P57" s="15">
        <v>219381.32</v>
      </c>
      <c r="Q57" s="15">
        <v>205820.7</v>
      </c>
      <c r="R57" s="72">
        <f t="shared" si="4"/>
        <v>672020.61</v>
      </c>
      <c r="S57" s="72">
        <f t="shared" si="5"/>
        <v>2745382.2</v>
      </c>
      <c r="T57" s="15">
        <v>3745.07</v>
      </c>
      <c r="U57" s="15">
        <v>3670.9</v>
      </c>
      <c r="V57" s="15">
        <v>3726.23</v>
      </c>
      <c r="W57" s="72">
        <f t="shared" si="6"/>
        <v>11142.2</v>
      </c>
      <c r="X57" s="15">
        <v>4612.07</v>
      </c>
      <c r="Y57" s="15">
        <v>5041.49</v>
      </c>
      <c r="Z57" s="15">
        <v>2109.88</v>
      </c>
      <c r="AA57" s="72">
        <f t="shared" si="7"/>
        <v>11763.44</v>
      </c>
      <c r="AB57" s="15">
        <v>6257.54</v>
      </c>
      <c r="AC57" s="15">
        <v>4992.29</v>
      </c>
      <c r="AD57" s="15">
        <v>3830.37</v>
      </c>
      <c r="AE57" s="72">
        <f t="shared" si="8"/>
        <v>15080.2</v>
      </c>
      <c r="AF57" s="15">
        <v>4409.48</v>
      </c>
      <c r="AG57" s="15">
        <v>4740.09</v>
      </c>
      <c r="AH57" s="15">
        <v>3654.88</v>
      </c>
      <c r="AI57" s="72">
        <f t="shared" si="9"/>
        <v>12804.45</v>
      </c>
      <c r="AJ57" s="72">
        <f t="shared" si="0"/>
        <v>50790.29</v>
      </c>
      <c r="AK57" s="73">
        <v>653.56</v>
      </c>
      <c r="AL57" s="73">
        <v>326.78</v>
      </c>
      <c r="AM57" s="73">
        <v>653.56</v>
      </c>
      <c r="AN57" s="25">
        <f t="shared" si="10"/>
        <v>1633.9</v>
      </c>
      <c r="AO57" s="73">
        <v>653.56</v>
      </c>
      <c r="AP57" s="73">
        <v>1307.12</v>
      </c>
      <c r="AQ57" s="73">
        <v>1307.12</v>
      </c>
      <c r="AR57" s="25">
        <f t="shared" si="11"/>
        <v>3267.8</v>
      </c>
      <c r="AS57" s="73">
        <v>980.34</v>
      </c>
      <c r="AT57" s="73">
        <v>653.56</v>
      </c>
      <c r="AU57" s="73">
        <v>653.56</v>
      </c>
      <c r="AV57" s="25">
        <f t="shared" si="12"/>
        <v>2287.46</v>
      </c>
      <c r="AW57" s="73">
        <v>653.56</v>
      </c>
      <c r="AX57" s="73">
        <v>653.56</v>
      </c>
      <c r="AY57" s="74">
        <v>653.56</v>
      </c>
      <c r="AZ57" s="75">
        <f t="shared" si="13"/>
        <v>1960.68</v>
      </c>
      <c r="BA57" s="25">
        <f t="shared" si="14"/>
        <v>9149.84</v>
      </c>
      <c r="BB57" s="76">
        <f t="shared" si="15"/>
        <v>2805322.33</v>
      </c>
      <c r="BC57" s="77"/>
      <c r="BE57" s="17"/>
      <c r="BF57" s="17"/>
    </row>
    <row r="58" spans="1:58" ht="12.75">
      <c r="A58" s="85" t="s">
        <v>107</v>
      </c>
      <c r="B58" s="86" t="s">
        <v>108</v>
      </c>
      <c r="C58" s="71">
        <v>134304.88</v>
      </c>
      <c r="D58" s="15">
        <v>129138.32</v>
      </c>
      <c r="E58" s="15">
        <v>130885.31</v>
      </c>
      <c r="F58" s="72">
        <f t="shared" si="1"/>
        <v>394328.51</v>
      </c>
      <c r="G58" s="15">
        <v>114780.39</v>
      </c>
      <c r="H58" s="15">
        <v>95451.78</v>
      </c>
      <c r="I58" s="15">
        <v>82726.47</v>
      </c>
      <c r="J58" s="72">
        <f t="shared" si="2"/>
        <v>292958.64</v>
      </c>
      <c r="K58" s="15">
        <v>92326.2</v>
      </c>
      <c r="L58" s="15">
        <v>99295.97</v>
      </c>
      <c r="M58" s="15">
        <v>104707.68</v>
      </c>
      <c r="N58" s="72">
        <f t="shared" si="3"/>
        <v>296329.85</v>
      </c>
      <c r="O58" s="15">
        <v>112622.92</v>
      </c>
      <c r="P58" s="15">
        <v>126590.42</v>
      </c>
      <c r="Q58" s="15">
        <v>98418.15</v>
      </c>
      <c r="R58" s="72">
        <f>ROUND(O58+P58+Q58,2)</f>
        <v>337631.49</v>
      </c>
      <c r="S58" s="72">
        <f>ROUND(F58+J58+N58+R58,2)</f>
        <v>1321248.49</v>
      </c>
      <c r="T58" s="15">
        <v>1571.04</v>
      </c>
      <c r="U58" s="15">
        <v>1346.48</v>
      </c>
      <c r="V58" s="15">
        <v>1113.09</v>
      </c>
      <c r="W58" s="72">
        <f t="shared" si="6"/>
        <v>4030.61</v>
      </c>
      <c r="X58" s="15">
        <v>1869.85</v>
      </c>
      <c r="Y58" s="15">
        <v>1429.0100000000002</v>
      </c>
      <c r="Z58" s="15">
        <v>695.6</v>
      </c>
      <c r="AA58" s="72">
        <f t="shared" si="7"/>
        <v>3994.46</v>
      </c>
      <c r="AB58" s="15">
        <v>1626.84</v>
      </c>
      <c r="AC58" s="15">
        <v>1495.54</v>
      </c>
      <c r="AD58" s="15">
        <v>1916.32</v>
      </c>
      <c r="AE58" s="72">
        <f t="shared" si="8"/>
        <v>5038.7</v>
      </c>
      <c r="AF58" s="15">
        <v>1652.49</v>
      </c>
      <c r="AG58" s="15">
        <v>1632.88</v>
      </c>
      <c r="AH58" s="15">
        <v>1544.8000000000002</v>
      </c>
      <c r="AI58" s="72">
        <f>ROUND(AF58+AG58+AH58,2)</f>
        <v>4830.17</v>
      </c>
      <c r="AJ58" s="72">
        <f t="shared" si="0"/>
        <v>17893.94</v>
      </c>
      <c r="AK58" s="73">
        <v>0</v>
      </c>
      <c r="AL58" s="73">
        <v>326.78</v>
      </c>
      <c r="AM58" s="73">
        <v>326.78</v>
      </c>
      <c r="AN58" s="25">
        <f t="shared" si="10"/>
        <v>653.56</v>
      </c>
      <c r="AO58" s="73">
        <v>326.78</v>
      </c>
      <c r="AP58" s="73">
        <v>326.78</v>
      </c>
      <c r="AQ58" s="73">
        <v>653.56</v>
      </c>
      <c r="AR58" s="25">
        <f t="shared" si="11"/>
        <v>1307.12</v>
      </c>
      <c r="AS58" s="73">
        <v>653.56</v>
      </c>
      <c r="AT58" s="73">
        <v>653.56</v>
      </c>
      <c r="AU58" s="73">
        <v>653.56</v>
      </c>
      <c r="AV58" s="25">
        <f t="shared" si="12"/>
        <v>1960.68</v>
      </c>
      <c r="AW58" s="73">
        <v>653.56</v>
      </c>
      <c r="AX58" s="73">
        <v>653.56</v>
      </c>
      <c r="AY58" s="74">
        <v>653.56</v>
      </c>
      <c r="AZ58" s="75">
        <f t="shared" si="13"/>
        <v>1960.68</v>
      </c>
      <c r="BA58" s="25">
        <f t="shared" si="14"/>
        <v>5882.04</v>
      </c>
      <c r="BB58" s="76">
        <f t="shared" si="15"/>
        <v>1345024.47</v>
      </c>
      <c r="BC58" s="77"/>
      <c r="BE58" s="17"/>
      <c r="BF58" s="17"/>
    </row>
    <row r="59" spans="1:58" ht="12.75">
      <c r="A59" s="85" t="s">
        <v>109</v>
      </c>
      <c r="B59" s="86" t="s">
        <v>110</v>
      </c>
      <c r="C59" s="71">
        <v>3084.58</v>
      </c>
      <c r="D59" s="15">
        <v>2068.44</v>
      </c>
      <c r="E59" s="15">
        <v>2164.51</v>
      </c>
      <c r="F59" s="72">
        <f t="shared" si="1"/>
        <v>7317.53</v>
      </c>
      <c r="G59" s="15">
        <v>2402.92</v>
      </c>
      <c r="H59" s="15">
        <v>2920.31</v>
      </c>
      <c r="I59" s="15">
        <v>1381.69</v>
      </c>
      <c r="J59" s="72">
        <f t="shared" si="2"/>
        <v>6704.92</v>
      </c>
      <c r="K59" s="15">
        <v>2531.88</v>
      </c>
      <c r="L59" s="15">
        <v>2463.88</v>
      </c>
      <c r="M59" s="15">
        <v>1785.26</v>
      </c>
      <c r="N59" s="72">
        <f t="shared" si="3"/>
        <v>6781.02</v>
      </c>
      <c r="O59" s="15">
        <v>2178.95</v>
      </c>
      <c r="P59" s="15">
        <v>1306.57</v>
      </c>
      <c r="Q59" s="15">
        <v>2255.96</v>
      </c>
      <c r="R59" s="72">
        <f t="shared" si="4"/>
        <v>5741.48</v>
      </c>
      <c r="S59" s="72">
        <f t="shared" si="5"/>
        <v>26544.95</v>
      </c>
      <c r="T59" s="15">
        <v>0</v>
      </c>
      <c r="U59" s="15">
        <v>0</v>
      </c>
      <c r="V59" s="15">
        <v>0</v>
      </c>
      <c r="W59" s="72">
        <f t="shared" si="6"/>
        <v>0</v>
      </c>
      <c r="X59" s="15">
        <v>0</v>
      </c>
      <c r="Y59" s="15">
        <v>0</v>
      </c>
      <c r="Z59" s="15">
        <v>0</v>
      </c>
      <c r="AA59" s="72">
        <f t="shared" si="7"/>
        <v>0</v>
      </c>
      <c r="AB59" s="15">
        <v>0</v>
      </c>
      <c r="AC59" s="15">
        <v>0</v>
      </c>
      <c r="AD59" s="15">
        <v>0</v>
      </c>
      <c r="AE59" s="72">
        <f t="shared" si="8"/>
        <v>0</v>
      </c>
      <c r="AF59" s="15">
        <v>0</v>
      </c>
      <c r="AG59" s="15">
        <v>0</v>
      </c>
      <c r="AH59" s="15">
        <v>0</v>
      </c>
      <c r="AI59" s="72">
        <f t="shared" si="9"/>
        <v>0</v>
      </c>
      <c r="AJ59" s="72">
        <f t="shared" si="0"/>
        <v>0</v>
      </c>
      <c r="AK59" s="73">
        <v>0</v>
      </c>
      <c r="AL59" s="73">
        <v>0</v>
      </c>
      <c r="AM59" s="73">
        <v>0</v>
      </c>
      <c r="AN59" s="25">
        <f t="shared" si="10"/>
        <v>0</v>
      </c>
      <c r="AO59" s="73">
        <v>0</v>
      </c>
      <c r="AP59" s="73">
        <v>0</v>
      </c>
      <c r="AQ59" s="73">
        <v>0</v>
      </c>
      <c r="AR59" s="25">
        <f t="shared" si="11"/>
        <v>0</v>
      </c>
      <c r="AS59" s="73">
        <v>0</v>
      </c>
      <c r="AT59" s="73">
        <v>0</v>
      </c>
      <c r="AU59" s="73">
        <v>0</v>
      </c>
      <c r="AV59" s="25">
        <f t="shared" si="12"/>
        <v>0</v>
      </c>
      <c r="AW59" s="73">
        <v>0</v>
      </c>
      <c r="AX59" s="73">
        <v>0</v>
      </c>
      <c r="AY59" s="74">
        <v>0</v>
      </c>
      <c r="AZ59" s="75">
        <f t="shared" si="13"/>
        <v>0</v>
      </c>
      <c r="BA59" s="25">
        <f t="shared" si="14"/>
        <v>0</v>
      </c>
      <c r="BB59" s="76">
        <f t="shared" si="15"/>
        <v>26544.95</v>
      </c>
      <c r="BC59" s="77"/>
      <c r="BE59" s="17"/>
      <c r="BF59" s="17"/>
    </row>
    <row r="60" spans="1:58" s="144" customFormat="1" ht="13.5">
      <c r="A60" s="133" t="s">
        <v>111</v>
      </c>
      <c r="B60" s="149" t="s">
        <v>112</v>
      </c>
      <c r="C60" s="135">
        <v>9727.73</v>
      </c>
      <c r="D60" s="136">
        <v>7416</v>
      </c>
      <c r="E60" s="136">
        <v>8340.02</v>
      </c>
      <c r="F60" s="137">
        <f t="shared" si="1"/>
        <v>25483.75</v>
      </c>
      <c r="G60" s="136">
        <v>3536.32</v>
      </c>
      <c r="H60" s="136">
        <v>3542.42</v>
      </c>
      <c r="I60" s="136">
        <v>2869.24</v>
      </c>
      <c r="J60" s="137">
        <f t="shared" si="2"/>
        <v>9947.98</v>
      </c>
      <c r="K60" s="136">
        <v>0</v>
      </c>
      <c r="L60" s="136">
        <v>0</v>
      </c>
      <c r="M60" s="136">
        <v>0</v>
      </c>
      <c r="N60" s="137">
        <f t="shared" si="3"/>
        <v>0</v>
      </c>
      <c r="O60" s="136">
        <v>0</v>
      </c>
      <c r="P60" s="136">
        <v>0</v>
      </c>
      <c r="Q60" s="136">
        <v>0</v>
      </c>
      <c r="R60" s="137">
        <f t="shared" si="4"/>
        <v>0</v>
      </c>
      <c r="S60" s="137">
        <f t="shared" si="5"/>
        <v>35431.73</v>
      </c>
      <c r="T60" s="136">
        <v>570.22</v>
      </c>
      <c r="U60" s="136">
        <v>460.31</v>
      </c>
      <c r="V60" s="136">
        <v>512.8</v>
      </c>
      <c r="W60" s="137">
        <f t="shared" si="6"/>
        <v>1543.33</v>
      </c>
      <c r="X60" s="136">
        <v>456.69</v>
      </c>
      <c r="Y60" s="136">
        <v>340.3</v>
      </c>
      <c r="Z60" s="136">
        <v>97.32</v>
      </c>
      <c r="AA60" s="137">
        <f t="shared" si="7"/>
        <v>894.31</v>
      </c>
      <c r="AB60" s="136">
        <v>76.46</v>
      </c>
      <c r="AC60" s="136">
        <v>0</v>
      </c>
      <c r="AD60" s="136">
        <v>0</v>
      </c>
      <c r="AE60" s="137">
        <f t="shared" si="8"/>
        <v>76.46</v>
      </c>
      <c r="AF60" s="136">
        <v>0</v>
      </c>
      <c r="AG60" s="136">
        <v>0</v>
      </c>
      <c r="AH60" s="136">
        <v>0</v>
      </c>
      <c r="AI60" s="137">
        <f t="shared" si="9"/>
        <v>0</v>
      </c>
      <c r="AJ60" s="137">
        <f t="shared" si="0"/>
        <v>2514.1</v>
      </c>
      <c r="AK60" s="139">
        <v>0</v>
      </c>
      <c r="AL60" s="139">
        <v>0</v>
      </c>
      <c r="AM60" s="139">
        <v>0</v>
      </c>
      <c r="AN60" s="137">
        <f t="shared" si="10"/>
        <v>0</v>
      </c>
      <c r="AO60" s="139">
        <v>0</v>
      </c>
      <c r="AP60" s="139">
        <v>0</v>
      </c>
      <c r="AQ60" s="139">
        <v>0</v>
      </c>
      <c r="AR60" s="137">
        <f t="shared" si="11"/>
        <v>0</v>
      </c>
      <c r="AS60" s="139">
        <v>0</v>
      </c>
      <c r="AT60" s="139">
        <v>0</v>
      </c>
      <c r="AU60" s="139">
        <v>0</v>
      </c>
      <c r="AV60" s="137">
        <f t="shared" si="12"/>
        <v>0</v>
      </c>
      <c r="AW60" s="139">
        <v>0</v>
      </c>
      <c r="AX60" s="139">
        <v>0</v>
      </c>
      <c r="AY60" s="140">
        <v>0</v>
      </c>
      <c r="AZ60" s="141">
        <f t="shared" si="13"/>
        <v>0</v>
      </c>
      <c r="BA60" s="137">
        <f t="shared" si="14"/>
        <v>0</v>
      </c>
      <c r="BB60" s="142">
        <f t="shared" si="15"/>
        <v>37945.83</v>
      </c>
      <c r="BC60" s="143"/>
      <c r="BE60" s="145"/>
      <c r="BF60" s="145"/>
    </row>
    <row r="61" spans="1:58" ht="12.75">
      <c r="A61" s="85" t="s">
        <v>113</v>
      </c>
      <c r="B61" s="86" t="s">
        <v>114</v>
      </c>
      <c r="C61" s="71">
        <v>42900.47</v>
      </c>
      <c r="D61" s="15">
        <v>52899.66</v>
      </c>
      <c r="E61" s="15">
        <v>48883.03</v>
      </c>
      <c r="F61" s="72">
        <f t="shared" si="1"/>
        <v>144683.16</v>
      </c>
      <c r="G61" s="15">
        <v>40453.66</v>
      </c>
      <c r="H61" s="15">
        <v>48122.72</v>
      </c>
      <c r="I61" s="15">
        <v>46747.26</v>
      </c>
      <c r="J61" s="72">
        <f t="shared" si="2"/>
        <v>135323.64</v>
      </c>
      <c r="K61" s="15">
        <v>36081.82</v>
      </c>
      <c r="L61" s="15">
        <v>48782.5</v>
      </c>
      <c r="M61" s="15">
        <v>44896.61</v>
      </c>
      <c r="N61" s="72">
        <f t="shared" si="3"/>
        <v>129760.93</v>
      </c>
      <c r="O61" s="15">
        <v>60878.73</v>
      </c>
      <c r="P61" s="15">
        <v>46884.62</v>
      </c>
      <c r="Q61" s="88">
        <v>36310.81</v>
      </c>
      <c r="R61" s="72">
        <f t="shared" si="4"/>
        <v>144074.16</v>
      </c>
      <c r="S61" s="72">
        <f t="shared" si="5"/>
        <v>553841.89</v>
      </c>
      <c r="T61" s="15">
        <v>367.17</v>
      </c>
      <c r="U61" s="15">
        <v>896.59</v>
      </c>
      <c r="V61" s="15">
        <v>482.06</v>
      </c>
      <c r="W61" s="72">
        <f t="shared" si="6"/>
        <v>1745.82</v>
      </c>
      <c r="X61" s="15">
        <v>729.25</v>
      </c>
      <c r="Y61" s="15">
        <v>480.58000000000004</v>
      </c>
      <c r="Z61" s="15">
        <v>412.45</v>
      </c>
      <c r="AA61" s="72">
        <f t="shared" si="7"/>
        <v>1622.28</v>
      </c>
      <c r="AB61" s="15">
        <v>769.21</v>
      </c>
      <c r="AC61" s="15">
        <v>806.1</v>
      </c>
      <c r="AD61" s="15">
        <v>412.47</v>
      </c>
      <c r="AE61" s="72">
        <f t="shared" si="8"/>
        <v>1987.78</v>
      </c>
      <c r="AF61" s="15">
        <v>848.3</v>
      </c>
      <c r="AG61" s="15">
        <v>883.5899999999999</v>
      </c>
      <c r="AH61" s="15">
        <v>879.37</v>
      </c>
      <c r="AI61" s="72">
        <f t="shared" si="9"/>
        <v>2611.26</v>
      </c>
      <c r="AJ61" s="72">
        <f t="shared" si="0"/>
        <v>7967.14</v>
      </c>
      <c r="AK61" s="73">
        <v>0</v>
      </c>
      <c r="AL61" s="73">
        <v>0</v>
      </c>
      <c r="AM61" s="73">
        <v>0</v>
      </c>
      <c r="AN61" s="25">
        <f t="shared" si="10"/>
        <v>0</v>
      </c>
      <c r="AO61" s="73">
        <v>0</v>
      </c>
      <c r="AP61" s="73">
        <v>0</v>
      </c>
      <c r="AQ61" s="73">
        <v>0</v>
      </c>
      <c r="AR61" s="25">
        <f t="shared" si="11"/>
        <v>0</v>
      </c>
      <c r="AS61" s="73">
        <v>326.78</v>
      </c>
      <c r="AT61" s="73">
        <v>0</v>
      </c>
      <c r="AU61" s="73">
        <v>0</v>
      </c>
      <c r="AV61" s="25">
        <f t="shared" si="12"/>
        <v>326.78</v>
      </c>
      <c r="AW61" s="73">
        <v>0</v>
      </c>
      <c r="AX61" s="73">
        <v>0</v>
      </c>
      <c r="AY61" s="74">
        <v>0</v>
      </c>
      <c r="AZ61" s="75">
        <f t="shared" si="13"/>
        <v>0</v>
      </c>
      <c r="BA61" s="25">
        <f t="shared" si="14"/>
        <v>326.78</v>
      </c>
      <c r="BB61" s="76">
        <f t="shared" si="15"/>
        <v>562135.81</v>
      </c>
      <c r="BC61" s="77"/>
      <c r="BE61" s="17"/>
      <c r="BF61" s="17"/>
    </row>
    <row r="62" spans="1:58" s="144" customFormat="1" ht="13.5">
      <c r="A62" s="133" t="s">
        <v>115</v>
      </c>
      <c r="B62" s="152" t="s">
        <v>116</v>
      </c>
      <c r="C62" s="135">
        <v>9737.2</v>
      </c>
      <c r="D62" s="136">
        <v>7755.03</v>
      </c>
      <c r="E62" s="136">
        <v>9525.05</v>
      </c>
      <c r="F62" s="137">
        <f t="shared" si="1"/>
        <v>27017.28</v>
      </c>
      <c r="G62" s="136">
        <v>7747.02</v>
      </c>
      <c r="H62" s="136">
        <v>9104.15</v>
      </c>
      <c r="I62" s="136">
        <v>7988.44</v>
      </c>
      <c r="J62" s="137">
        <f t="shared" si="2"/>
        <v>24839.61</v>
      </c>
      <c r="K62" s="136">
        <v>5337.27</v>
      </c>
      <c r="L62" s="136">
        <v>0</v>
      </c>
      <c r="M62" s="136">
        <v>0</v>
      </c>
      <c r="N62" s="137">
        <f t="shared" si="3"/>
        <v>5337.27</v>
      </c>
      <c r="O62" s="136">
        <v>0</v>
      </c>
      <c r="P62" s="136">
        <v>0</v>
      </c>
      <c r="Q62" s="138">
        <v>0</v>
      </c>
      <c r="R62" s="137">
        <f t="shared" si="4"/>
        <v>0</v>
      </c>
      <c r="S62" s="137">
        <f t="shared" si="5"/>
        <v>57194.16</v>
      </c>
      <c r="T62" s="136">
        <v>748.59</v>
      </c>
      <c r="U62" s="136">
        <v>535.64</v>
      </c>
      <c r="V62" s="136">
        <v>381.82</v>
      </c>
      <c r="W62" s="137">
        <f t="shared" si="6"/>
        <v>1666.05</v>
      </c>
      <c r="X62" s="136">
        <v>592.22</v>
      </c>
      <c r="Y62" s="136">
        <v>705.48</v>
      </c>
      <c r="Z62" s="136">
        <v>228.7</v>
      </c>
      <c r="AA62" s="137">
        <f t="shared" si="7"/>
        <v>1526.4</v>
      </c>
      <c r="AB62" s="136">
        <v>622.15</v>
      </c>
      <c r="AC62" s="136">
        <v>0</v>
      </c>
      <c r="AD62" s="136">
        <v>0</v>
      </c>
      <c r="AE62" s="137">
        <f t="shared" si="8"/>
        <v>622.15</v>
      </c>
      <c r="AF62" s="136">
        <v>0</v>
      </c>
      <c r="AG62" s="136">
        <v>0</v>
      </c>
      <c r="AH62" s="136">
        <v>0</v>
      </c>
      <c r="AI62" s="137">
        <f t="shared" si="9"/>
        <v>0</v>
      </c>
      <c r="AJ62" s="137">
        <f t="shared" si="0"/>
        <v>3814.6</v>
      </c>
      <c r="AK62" s="139">
        <v>0</v>
      </c>
      <c r="AL62" s="139">
        <v>0</v>
      </c>
      <c r="AM62" s="139">
        <v>0</v>
      </c>
      <c r="AN62" s="137">
        <f t="shared" si="10"/>
        <v>0</v>
      </c>
      <c r="AO62" s="139">
        <v>0</v>
      </c>
      <c r="AP62" s="139">
        <v>0</v>
      </c>
      <c r="AQ62" s="139">
        <v>0</v>
      </c>
      <c r="AR62" s="137">
        <f t="shared" si="11"/>
        <v>0</v>
      </c>
      <c r="AS62" s="139">
        <v>0</v>
      </c>
      <c r="AT62" s="139">
        <v>0</v>
      </c>
      <c r="AU62" s="139">
        <v>0</v>
      </c>
      <c r="AV62" s="137">
        <f t="shared" si="12"/>
        <v>0</v>
      </c>
      <c r="AW62" s="139">
        <v>0</v>
      </c>
      <c r="AX62" s="139">
        <v>0</v>
      </c>
      <c r="AY62" s="140">
        <v>0</v>
      </c>
      <c r="AZ62" s="141">
        <f t="shared" si="13"/>
        <v>0</v>
      </c>
      <c r="BA62" s="137">
        <f t="shared" si="14"/>
        <v>0</v>
      </c>
      <c r="BB62" s="142">
        <f t="shared" si="15"/>
        <v>61008.76</v>
      </c>
      <c r="BC62" s="143"/>
      <c r="BE62" s="145"/>
      <c r="BF62" s="145"/>
    </row>
    <row r="63" spans="1:58" ht="12.75">
      <c r="A63" s="85" t="s">
        <v>117</v>
      </c>
      <c r="B63" s="5" t="s">
        <v>118</v>
      </c>
      <c r="C63" s="71">
        <v>24751.39</v>
      </c>
      <c r="D63" s="15">
        <v>23286.26</v>
      </c>
      <c r="E63" s="15">
        <v>23160.18</v>
      </c>
      <c r="F63" s="72">
        <f t="shared" si="1"/>
        <v>71197.83</v>
      </c>
      <c r="G63" s="15">
        <v>20907.31</v>
      </c>
      <c r="H63" s="15">
        <v>21150.08</v>
      </c>
      <c r="I63" s="15">
        <v>19490.06</v>
      </c>
      <c r="J63" s="72">
        <f t="shared" si="2"/>
        <v>61547.45</v>
      </c>
      <c r="K63" s="15">
        <v>19778.4</v>
      </c>
      <c r="L63" s="15">
        <v>22329.77</v>
      </c>
      <c r="M63" s="15">
        <v>21809.65</v>
      </c>
      <c r="N63" s="72">
        <f t="shared" si="3"/>
        <v>63917.82</v>
      </c>
      <c r="O63" s="15">
        <v>27675.96</v>
      </c>
      <c r="P63" s="15">
        <v>27617.16</v>
      </c>
      <c r="Q63" s="88">
        <v>24278.98</v>
      </c>
      <c r="R63" s="72">
        <f t="shared" si="4"/>
        <v>79572.1</v>
      </c>
      <c r="S63" s="72">
        <f t="shared" si="5"/>
        <v>276235.2</v>
      </c>
      <c r="T63" s="15">
        <v>1541.63</v>
      </c>
      <c r="U63" s="15">
        <v>1119.78</v>
      </c>
      <c r="V63" s="15">
        <v>1180.79</v>
      </c>
      <c r="W63" s="72">
        <f t="shared" si="6"/>
        <v>3842.2</v>
      </c>
      <c r="X63" s="15">
        <v>1650.49</v>
      </c>
      <c r="Y63" s="15">
        <v>1406.1399999999999</v>
      </c>
      <c r="Z63" s="15">
        <v>687.65</v>
      </c>
      <c r="AA63" s="72">
        <f t="shared" si="7"/>
        <v>3744.28</v>
      </c>
      <c r="AB63" s="15">
        <v>1866.15</v>
      </c>
      <c r="AC63" s="15">
        <v>1343.1799999999998</v>
      </c>
      <c r="AD63" s="15">
        <v>1436.49</v>
      </c>
      <c r="AE63" s="72">
        <f t="shared" si="8"/>
        <v>4645.82</v>
      </c>
      <c r="AF63" s="15">
        <v>1598.6100000000001</v>
      </c>
      <c r="AG63" s="15">
        <v>1717.0700000000002</v>
      </c>
      <c r="AH63" s="15">
        <v>1427.6999999999998</v>
      </c>
      <c r="AI63" s="72">
        <f t="shared" si="9"/>
        <v>4743.38</v>
      </c>
      <c r="AJ63" s="72">
        <f t="shared" si="0"/>
        <v>16975.68</v>
      </c>
      <c r="AK63" s="73">
        <v>0</v>
      </c>
      <c r="AL63" s="73">
        <v>0</v>
      </c>
      <c r="AM63" s="73">
        <v>0</v>
      </c>
      <c r="AN63" s="25">
        <f t="shared" si="10"/>
        <v>0</v>
      </c>
      <c r="AO63" s="73">
        <v>0</v>
      </c>
      <c r="AP63" s="73">
        <v>0</v>
      </c>
      <c r="AQ63" s="73">
        <v>0</v>
      </c>
      <c r="AR63" s="25">
        <f t="shared" si="11"/>
        <v>0</v>
      </c>
      <c r="AS63" s="73">
        <v>0</v>
      </c>
      <c r="AT63" s="73">
        <v>0</v>
      </c>
      <c r="AU63" s="73">
        <v>0</v>
      </c>
      <c r="AV63" s="25">
        <f t="shared" si="12"/>
        <v>0</v>
      </c>
      <c r="AW63" s="73">
        <v>0</v>
      </c>
      <c r="AX63" s="73">
        <v>0</v>
      </c>
      <c r="AY63" s="74">
        <v>0</v>
      </c>
      <c r="AZ63" s="75">
        <f t="shared" si="13"/>
        <v>0</v>
      </c>
      <c r="BA63" s="25">
        <f t="shared" si="14"/>
        <v>0</v>
      </c>
      <c r="BB63" s="76">
        <f t="shared" si="15"/>
        <v>293210.88</v>
      </c>
      <c r="BC63" s="77"/>
      <c r="BE63" s="17"/>
      <c r="BF63" s="17"/>
    </row>
    <row r="64" spans="1:58" ht="12.75">
      <c r="A64" s="85" t="s">
        <v>119</v>
      </c>
      <c r="B64" s="5" t="s">
        <v>120</v>
      </c>
      <c r="C64" s="71">
        <v>12155.44</v>
      </c>
      <c r="D64" s="15">
        <v>8732.15</v>
      </c>
      <c r="E64" s="15">
        <v>9135.47</v>
      </c>
      <c r="F64" s="72">
        <f t="shared" si="1"/>
        <v>30023.06</v>
      </c>
      <c r="G64" s="15">
        <v>9496.41</v>
      </c>
      <c r="H64" s="15">
        <v>10196.4</v>
      </c>
      <c r="I64" s="15">
        <v>9036.66</v>
      </c>
      <c r="J64" s="72">
        <f t="shared" si="2"/>
        <v>28729.47</v>
      </c>
      <c r="K64" s="15">
        <v>6840.91</v>
      </c>
      <c r="L64" s="15">
        <v>7979.17</v>
      </c>
      <c r="M64" s="15">
        <v>7398.92</v>
      </c>
      <c r="N64" s="72">
        <f t="shared" si="3"/>
        <v>22219</v>
      </c>
      <c r="O64" s="15">
        <v>9453.61</v>
      </c>
      <c r="P64" s="15">
        <v>7565</v>
      </c>
      <c r="Q64" s="88">
        <v>6701.06</v>
      </c>
      <c r="R64" s="72">
        <f t="shared" si="4"/>
        <v>23719.67</v>
      </c>
      <c r="S64" s="72">
        <f t="shared" si="5"/>
        <v>104691.2</v>
      </c>
      <c r="T64" s="15">
        <v>1013.71</v>
      </c>
      <c r="U64" s="15">
        <v>737.38</v>
      </c>
      <c r="V64" s="15">
        <v>625.38</v>
      </c>
      <c r="W64" s="72">
        <f t="shared" si="6"/>
        <v>2376.47</v>
      </c>
      <c r="X64" s="15">
        <v>844.75</v>
      </c>
      <c r="Y64" s="15">
        <v>831.79</v>
      </c>
      <c r="Z64" s="15">
        <v>375.77</v>
      </c>
      <c r="AA64" s="72">
        <f t="shared" si="7"/>
        <v>2052.31</v>
      </c>
      <c r="AB64" s="15">
        <v>584.03</v>
      </c>
      <c r="AC64" s="15">
        <v>782.56</v>
      </c>
      <c r="AD64" s="15">
        <v>440.95</v>
      </c>
      <c r="AE64" s="72">
        <f t="shared" si="8"/>
        <v>1807.54</v>
      </c>
      <c r="AF64" s="15">
        <v>767.09</v>
      </c>
      <c r="AG64" s="15">
        <v>502.29</v>
      </c>
      <c r="AH64" s="15">
        <v>476.52</v>
      </c>
      <c r="AI64" s="72">
        <f t="shared" si="9"/>
        <v>1745.9</v>
      </c>
      <c r="AJ64" s="72">
        <f t="shared" si="0"/>
        <v>7982.22</v>
      </c>
      <c r="AK64" s="73">
        <v>0</v>
      </c>
      <c r="AL64" s="73">
        <v>0</v>
      </c>
      <c r="AM64" s="73">
        <v>0</v>
      </c>
      <c r="AN64" s="25">
        <f t="shared" si="10"/>
        <v>0</v>
      </c>
      <c r="AO64" s="73">
        <v>0</v>
      </c>
      <c r="AP64" s="73">
        <v>0</v>
      </c>
      <c r="AQ64" s="73">
        <v>0</v>
      </c>
      <c r="AR64" s="25">
        <f t="shared" si="11"/>
        <v>0</v>
      </c>
      <c r="AS64" s="73">
        <v>0</v>
      </c>
      <c r="AT64" s="73">
        <v>0</v>
      </c>
      <c r="AU64" s="73">
        <v>0</v>
      </c>
      <c r="AV64" s="25">
        <f t="shared" si="12"/>
        <v>0</v>
      </c>
      <c r="AW64" s="73">
        <v>0</v>
      </c>
      <c r="AX64" s="73">
        <v>0</v>
      </c>
      <c r="AY64" s="74">
        <v>0</v>
      </c>
      <c r="AZ64" s="75">
        <f t="shared" si="13"/>
        <v>0</v>
      </c>
      <c r="BA64" s="25">
        <f t="shared" si="14"/>
        <v>0</v>
      </c>
      <c r="BB64" s="76">
        <f t="shared" si="15"/>
        <v>112673.42</v>
      </c>
      <c r="BC64" s="77"/>
      <c r="BE64" s="17"/>
      <c r="BF64" s="17"/>
    </row>
    <row r="65" spans="1:58" ht="12.75">
      <c r="A65" s="85" t="s">
        <v>121</v>
      </c>
      <c r="B65" s="5" t="s">
        <v>122</v>
      </c>
      <c r="C65" s="71">
        <v>9661.51</v>
      </c>
      <c r="D65" s="15">
        <v>8860.8</v>
      </c>
      <c r="E65" s="15">
        <v>11505.65</v>
      </c>
      <c r="F65" s="72">
        <f t="shared" si="1"/>
        <v>30027.96</v>
      </c>
      <c r="G65" s="15">
        <v>7700.61</v>
      </c>
      <c r="H65" s="15">
        <v>10458.75</v>
      </c>
      <c r="I65" s="15">
        <v>11407.49</v>
      </c>
      <c r="J65" s="72">
        <f t="shared" si="2"/>
        <v>29566.85</v>
      </c>
      <c r="K65" s="15">
        <v>14249.4</v>
      </c>
      <c r="L65" s="15">
        <v>7767.36</v>
      </c>
      <c r="M65" s="15">
        <v>10235.21</v>
      </c>
      <c r="N65" s="72">
        <f t="shared" si="3"/>
        <v>32251.97</v>
      </c>
      <c r="O65" s="15">
        <v>12253.76</v>
      </c>
      <c r="P65" s="15">
        <v>13527.39</v>
      </c>
      <c r="Q65" s="88">
        <v>9602.06</v>
      </c>
      <c r="R65" s="72">
        <f t="shared" si="4"/>
        <v>35383.21</v>
      </c>
      <c r="S65" s="72">
        <f t="shared" si="5"/>
        <v>127229.99</v>
      </c>
      <c r="T65" s="15">
        <v>706.4</v>
      </c>
      <c r="U65" s="15">
        <v>586.85</v>
      </c>
      <c r="V65" s="15">
        <v>350.3</v>
      </c>
      <c r="W65" s="72">
        <f t="shared" si="6"/>
        <v>1643.55</v>
      </c>
      <c r="X65" s="15">
        <v>1001.56</v>
      </c>
      <c r="Y65" s="15">
        <v>469.36</v>
      </c>
      <c r="Z65" s="15">
        <v>420.88</v>
      </c>
      <c r="AA65" s="72">
        <f t="shared" si="7"/>
        <v>1891.8</v>
      </c>
      <c r="AB65" s="15">
        <v>1631.8</v>
      </c>
      <c r="AC65" s="15">
        <v>695.4</v>
      </c>
      <c r="AD65" s="15">
        <v>856.83</v>
      </c>
      <c r="AE65" s="72">
        <f t="shared" si="8"/>
        <v>3184.03</v>
      </c>
      <c r="AF65" s="15">
        <v>824</v>
      </c>
      <c r="AG65" s="15">
        <v>956.91</v>
      </c>
      <c r="AH65" s="15">
        <v>853.37</v>
      </c>
      <c r="AI65" s="72">
        <f t="shared" si="9"/>
        <v>2634.28</v>
      </c>
      <c r="AJ65" s="72">
        <f t="shared" si="0"/>
        <v>9353.66</v>
      </c>
      <c r="AK65" s="73">
        <v>0</v>
      </c>
      <c r="AL65" s="73">
        <v>0</v>
      </c>
      <c r="AM65" s="73">
        <v>0</v>
      </c>
      <c r="AN65" s="25">
        <f t="shared" si="10"/>
        <v>0</v>
      </c>
      <c r="AO65" s="73">
        <v>0</v>
      </c>
      <c r="AP65" s="73">
        <v>0</v>
      </c>
      <c r="AQ65" s="73">
        <v>326.78</v>
      </c>
      <c r="AR65" s="25">
        <f t="shared" si="11"/>
        <v>326.78</v>
      </c>
      <c r="AS65" s="73">
        <v>326.78</v>
      </c>
      <c r="AT65" s="73">
        <v>326.78</v>
      </c>
      <c r="AU65" s="73">
        <v>0</v>
      </c>
      <c r="AV65" s="25">
        <f t="shared" si="12"/>
        <v>653.56</v>
      </c>
      <c r="AW65" s="73">
        <v>326.78</v>
      </c>
      <c r="AX65" s="73">
        <v>326.78</v>
      </c>
      <c r="AY65" s="74">
        <v>326.78</v>
      </c>
      <c r="AZ65" s="75">
        <f t="shared" si="13"/>
        <v>980.34</v>
      </c>
      <c r="BA65" s="25">
        <f t="shared" si="14"/>
        <v>1960.68</v>
      </c>
      <c r="BB65" s="76">
        <f t="shared" si="15"/>
        <v>138544.33</v>
      </c>
      <c r="BC65" s="77"/>
      <c r="BE65" s="17"/>
      <c r="BF65" s="17"/>
    </row>
    <row r="66" spans="1:58" ht="12.75">
      <c r="A66" s="85" t="s">
        <v>123</v>
      </c>
      <c r="B66" s="5" t="s">
        <v>124</v>
      </c>
      <c r="C66" s="71">
        <v>52068.04</v>
      </c>
      <c r="D66" s="15">
        <v>45704.8</v>
      </c>
      <c r="E66" s="15">
        <v>45745.36</v>
      </c>
      <c r="F66" s="72">
        <f t="shared" si="1"/>
        <v>143518.2</v>
      </c>
      <c r="G66" s="15">
        <v>41473.38</v>
      </c>
      <c r="H66" s="15">
        <v>44802.52</v>
      </c>
      <c r="I66" s="15">
        <v>46280.49</v>
      </c>
      <c r="J66" s="72">
        <f t="shared" si="2"/>
        <v>132556.39</v>
      </c>
      <c r="K66" s="15">
        <v>43956.25</v>
      </c>
      <c r="L66" s="15">
        <v>46591.97</v>
      </c>
      <c r="M66" s="15">
        <v>48568.86</v>
      </c>
      <c r="N66" s="72">
        <f t="shared" si="3"/>
        <v>139117.08</v>
      </c>
      <c r="O66" s="15">
        <v>56363.45</v>
      </c>
      <c r="P66" s="15">
        <v>50315.19</v>
      </c>
      <c r="Q66" s="88">
        <v>50444.13</v>
      </c>
      <c r="R66" s="72">
        <f t="shared" si="4"/>
        <v>157122.77</v>
      </c>
      <c r="S66" s="72">
        <f t="shared" si="5"/>
        <v>572314.44</v>
      </c>
      <c r="T66" s="15">
        <v>3058.09</v>
      </c>
      <c r="U66" s="15">
        <v>3109.58</v>
      </c>
      <c r="V66" s="15">
        <v>2846.75</v>
      </c>
      <c r="W66" s="72">
        <f t="shared" si="6"/>
        <v>9014.42</v>
      </c>
      <c r="X66" s="15">
        <v>3541.2</v>
      </c>
      <c r="Y66" s="15">
        <v>3008.09</v>
      </c>
      <c r="Z66" s="15">
        <v>1674.64</v>
      </c>
      <c r="AA66" s="72">
        <f t="shared" si="7"/>
        <v>8223.93</v>
      </c>
      <c r="AB66" s="15">
        <v>4158.93</v>
      </c>
      <c r="AC66" s="15">
        <v>2588.88</v>
      </c>
      <c r="AD66" s="15">
        <v>2334.46</v>
      </c>
      <c r="AE66" s="72">
        <f t="shared" si="8"/>
        <v>9082.27</v>
      </c>
      <c r="AF66" s="15">
        <v>3157.57</v>
      </c>
      <c r="AG66" s="15">
        <v>3323.74</v>
      </c>
      <c r="AH66" s="15">
        <v>2486.58</v>
      </c>
      <c r="AI66" s="72">
        <f t="shared" si="9"/>
        <v>8967.89</v>
      </c>
      <c r="AJ66" s="72">
        <f t="shared" si="0"/>
        <v>35288.51</v>
      </c>
      <c r="AK66" s="73">
        <v>0</v>
      </c>
      <c r="AL66" s="73">
        <v>326.78</v>
      </c>
      <c r="AM66" s="73">
        <v>326.78</v>
      </c>
      <c r="AN66" s="25">
        <f t="shared" si="10"/>
        <v>653.56</v>
      </c>
      <c r="AO66" s="73">
        <v>326.78</v>
      </c>
      <c r="AP66" s="73">
        <v>326.78</v>
      </c>
      <c r="AQ66" s="73">
        <v>326.78</v>
      </c>
      <c r="AR66" s="25">
        <f t="shared" si="11"/>
        <v>980.34</v>
      </c>
      <c r="AS66" s="73">
        <v>326.78</v>
      </c>
      <c r="AT66" s="73">
        <v>326.78</v>
      </c>
      <c r="AU66" s="73">
        <v>326.78</v>
      </c>
      <c r="AV66" s="25">
        <f t="shared" si="12"/>
        <v>980.34</v>
      </c>
      <c r="AW66" s="73">
        <v>326.78</v>
      </c>
      <c r="AX66" s="73">
        <v>326.78</v>
      </c>
      <c r="AY66" s="74">
        <v>0</v>
      </c>
      <c r="AZ66" s="75">
        <f t="shared" si="13"/>
        <v>653.56</v>
      </c>
      <c r="BA66" s="25">
        <f t="shared" si="14"/>
        <v>3267.8</v>
      </c>
      <c r="BB66" s="76">
        <f t="shared" si="15"/>
        <v>610870.75</v>
      </c>
      <c r="BC66" s="77"/>
      <c r="BE66" s="17"/>
      <c r="BF66" s="17"/>
    </row>
    <row r="67" spans="1:58" ht="12.75">
      <c r="A67" s="85" t="s">
        <v>125</v>
      </c>
      <c r="B67" s="5" t="s">
        <v>126</v>
      </c>
      <c r="C67" s="71">
        <v>16568.97</v>
      </c>
      <c r="D67" s="15">
        <v>25081.71</v>
      </c>
      <c r="E67" s="15">
        <v>13057.72</v>
      </c>
      <c r="F67" s="72">
        <f t="shared" si="1"/>
        <v>54708.4</v>
      </c>
      <c r="G67" s="15">
        <v>33229.67</v>
      </c>
      <c r="H67" s="15">
        <v>33463.28</v>
      </c>
      <c r="I67" s="15">
        <v>15266.74</v>
      </c>
      <c r="J67" s="72">
        <f t="shared" si="2"/>
        <v>81959.69</v>
      </c>
      <c r="K67" s="15">
        <v>32730.38</v>
      </c>
      <c r="L67" s="15">
        <v>33059.49</v>
      </c>
      <c r="M67" s="15">
        <v>33829.94</v>
      </c>
      <c r="N67" s="72">
        <f t="shared" si="3"/>
        <v>99619.81</v>
      </c>
      <c r="O67" s="15">
        <v>19473.2</v>
      </c>
      <c r="P67" s="15">
        <v>40958.74</v>
      </c>
      <c r="Q67" s="88">
        <v>16212.86</v>
      </c>
      <c r="R67" s="72">
        <f t="shared" si="4"/>
        <v>76644.8</v>
      </c>
      <c r="S67" s="72">
        <f t="shared" si="5"/>
        <v>312932.7</v>
      </c>
      <c r="T67" s="15">
        <v>13.83</v>
      </c>
      <c r="U67" s="15">
        <v>19.85</v>
      </c>
      <c r="V67" s="15">
        <v>10.58</v>
      </c>
      <c r="W67" s="72">
        <f t="shared" si="6"/>
        <v>44.26</v>
      </c>
      <c r="X67" s="15">
        <v>12.95</v>
      </c>
      <c r="Y67" s="15">
        <v>24.32</v>
      </c>
      <c r="Z67" s="15">
        <v>7.74</v>
      </c>
      <c r="AA67" s="72">
        <f t="shared" si="7"/>
        <v>45.01</v>
      </c>
      <c r="AB67" s="15">
        <v>19.92</v>
      </c>
      <c r="AC67" s="15">
        <v>91.35</v>
      </c>
      <c r="AD67" s="15">
        <v>13.84</v>
      </c>
      <c r="AE67" s="72">
        <f t="shared" si="8"/>
        <v>125.11</v>
      </c>
      <c r="AF67" s="15">
        <v>13.84</v>
      </c>
      <c r="AG67" s="15">
        <v>27.69</v>
      </c>
      <c r="AH67" s="15">
        <v>16.66</v>
      </c>
      <c r="AI67" s="72">
        <f t="shared" si="9"/>
        <v>58.19</v>
      </c>
      <c r="AJ67" s="72">
        <f t="shared" si="0"/>
        <v>272.57</v>
      </c>
      <c r="AK67" s="73">
        <v>0</v>
      </c>
      <c r="AL67" s="73">
        <v>0</v>
      </c>
      <c r="AM67" s="73">
        <v>0</v>
      </c>
      <c r="AN67" s="25">
        <f t="shared" si="10"/>
        <v>0</v>
      </c>
      <c r="AO67" s="73">
        <v>0</v>
      </c>
      <c r="AP67" s="73">
        <v>0</v>
      </c>
      <c r="AQ67" s="73">
        <v>0</v>
      </c>
      <c r="AR67" s="25">
        <f t="shared" si="11"/>
        <v>0</v>
      </c>
      <c r="AS67" s="73">
        <v>0</v>
      </c>
      <c r="AT67" s="73">
        <v>0</v>
      </c>
      <c r="AU67" s="73">
        <v>0</v>
      </c>
      <c r="AV67" s="25">
        <f t="shared" si="12"/>
        <v>0</v>
      </c>
      <c r="AW67" s="73">
        <v>0</v>
      </c>
      <c r="AX67" s="73">
        <v>0</v>
      </c>
      <c r="AY67" s="74">
        <v>0</v>
      </c>
      <c r="AZ67" s="75">
        <f t="shared" si="13"/>
        <v>0</v>
      </c>
      <c r="BA67" s="25">
        <f t="shared" si="14"/>
        <v>0</v>
      </c>
      <c r="BB67" s="76">
        <f t="shared" si="15"/>
        <v>313205.27</v>
      </c>
      <c r="BC67" s="77"/>
      <c r="BE67" s="17"/>
      <c r="BF67" s="17"/>
    </row>
    <row r="68" spans="1:58" ht="12.75">
      <c r="A68" s="85" t="s">
        <v>127</v>
      </c>
      <c r="B68" s="5" t="s">
        <v>128</v>
      </c>
      <c r="C68" s="71">
        <v>15395.21</v>
      </c>
      <c r="D68" s="15">
        <v>14590.9</v>
      </c>
      <c r="E68" s="15">
        <v>13355.31</v>
      </c>
      <c r="F68" s="72">
        <f t="shared" si="1"/>
        <v>43341.42</v>
      </c>
      <c r="G68" s="15">
        <v>13425.1</v>
      </c>
      <c r="H68" s="15">
        <v>13435.82</v>
      </c>
      <c r="I68" s="15">
        <v>13212.02</v>
      </c>
      <c r="J68" s="72">
        <f t="shared" si="2"/>
        <v>40072.94</v>
      </c>
      <c r="K68" s="15">
        <v>13866.46</v>
      </c>
      <c r="L68" s="15">
        <v>13897.3</v>
      </c>
      <c r="M68" s="15">
        <v>11652.4</v>
      </c>
      <c r="N68" s="72">
        <f t="shared" si="3"/>
        <v>39416.16</v>
      </c>
      <c r="O68" s="15">
        <v>15653.66</v>
      </c>
      <c r="P68" s="15">
        <v>13758.98</v>
      </c>
      <c r="Q68" s="88">
        <v>13616</v>
      </c>
      <c r="R68" s="72">
        <f t="shared" si="4"/>
        <v>43028.64</v>
      </c>
      <c r="S68" s="72">
        <f>ROUND(F68+J68+N68+R68,2)</f>
        <v>165859.16</v>
      </c>
      <c r="T68" s="15">
        <v>1145.84</v>
      </c>
      <c r="U68" s="15">
        <v>922.33</v>
      </c>
      <c r="V68" s="15">
        <v>887.39</v>
      </c>
      <c r="W68" s="72">
        <f t="shared" si="6"/>
        <v>2955.56</v>
      </c>
      <c r="X68" s="15">
        <v>1178.12</v>
      </c>
      <c r="Y68" s="15">
        <v>847.34</v>
      </c>
      <c r="Z68" s="15">
        <v>638.63</v>
      </c>
      <c r="AA68" s="72">
        <f t="shared" si="7"/>
        <v>2664.09</v>
      </c>
      <c r="AB68" s="15">
        <v>1353.55</v>
      </c>
      <c r="AC68" s="15">
        <v>1143.09</v>
      </c>
      <c r="AD68" s="15">
        <v>1162.44</v>
      </c>
      <c r="AE68" s="72">
        <f t="shared" si="8"/>
        <v>3659.08</v>
      </c>
      <c r="AF68" s="15">
        <v>1442.73</v>
      </c>
      <c r="AG68" s="15">
        <v>1200.85</v>
      </c>
      <c r="AH68" s="15">
        <v>1455.41</v>
      </c>
      <c r="AI68" s="72">
        <f t="shared" si="9"/>
        <v>4098.99</v>
      </c>
      <c r="AJ68" s="72">
        <f t="shared" si="0"/>
        <v>13377.72</v>
      </c>
      <c r="AK68" s="73">
        <v>0</v>
      </c>
      <c r="AL68" s="73">
        <v>0</v>
      </c>
      <c r="AM68" s="73">
        <v>0</v>
      </c>
      <c r="AN68" s="25">
        <f t="shared" si="10"/>
        <v>0</v>
      </c>
      <c r="AO68" s="73">
        <v>0</v>
      </c>
      <c r="AP68" s="73">
        <v>0</v>
      </c>
      <c r="AQ68" s="73">
        <v>0</v>
      </c>
      <c r="AR68" s="25">
        <f t="shared" si="11"/>
        <v>0</v>
      </c>
      <c r="AS68" s="73">
        <v>0</v>
      </c>
      <c r="AT68" s="73">
        <v>0</v>
      </c>
      <c r="AU68" s="73">
        <v>0</v>
      </c>
      <c r="AV68" s="25">
        <f t="shared" si="12"/>
        <v>0</v>
      </c>
      <c r="AW68" s="73">
        <v>0</v>
      </c>
      <c r="AX68" s="73">
        <v>0</v>
      </c>
      <c r="AY68" s="74">
        <v>0</v>
      </c>
      <c r="AZ68" s="75">
        <f t="shared" si="13"/>
        <v>0</v>
      </c>
      <c r="BA68" s="25">
        <f t="shared" si="14"/>
        <v>0</v>
      </c>
      <c r="BB68" s="76">
        <f t="shared" si="15"/>
        <v>179236.88</v>
      </c>
      <c r="BC68" s="77"/>
      <c r="BE68" s="17"/>
      <c r="BF68" s="17"/>
    </row>
    <row r="69" spans="1:58" s="90" customFormat="1" ht="12.75">
      <c r="A69" s="85" t="s">
        <v>129</v>
      </c>
      <c r="B69" s="5" t="s">
        <v>130</v>
      </c>
      <c r="C69" s="71">
        <v>18900.94</v>
      </c>
      <c r="D69" s="15">
        <v>19575.08</v>
      </c>
      <c r="E69" s="15">
        <v>26025.88</v>
      </c>
      <c r="F69" s="72">
        <f t="shared" si="1"/>
        <v>64501.9</v>
      </c>
      <c r="G69" s="15">
        <v>21888.84</v>
      </c>
      <c r="H69" s="15">
        <v>23994.5</v>
      </c>
      <c r="I69" s="15">
        <v>22371.76</v>
      </c>
      <c r="J69" s="72">
        <f t="shared" si="2"/>
        <v>68255.1</v>
      </c>
      <c r="K69" s="15">
        <v>23377.79</v>
      </c>
      <c r="L69" s="15">
        <v>19658.5</v>
      </c>
      <c r="M69" s="15">
        <v>24017.86</v>
      </c>
      <c r="N69" s="72">
        <f t="shared" si="3"/>
        <v>67054.15</v>
      </c>
      <c r="O69" s="15">
        <v>25035.87</v>
      </c>
      <c r="P69" s="15">
        <v>21148.32</v>
      </c>
      <c r="Q69" s="88">
        <v>26784.45</v>
      </c>
      <c r="R69" s="72">
        <f t="shared" si="4"/>
        <v>72968.64</v>
      </c>
      <c r="S69" s="72">
        <f aca="true" t="shared" si="16" ref="S69:S83">ROUND(F69+J69+N69+R69,2)</f>
        <v>272779.79</v>
      </c>
      <c r="T69" s="15">
        <v>245.73</v>
      </c>
      <c r="U69" s="15">
        <v>118.84</v>
      </c>
      <c r="V69" s="15">
        <v>184.9</v>
      </c>
      <c r="W69" s="72">
        <f t="shared" si="6"/>
        <v>549.47</v>
      </c>
      <c r="X69" s="15">
        <v>251.32</v>
      </c>
      <c r="Y69" s="15">
        <v>254.39</v>
      </c>
      <c r="Z69" s="15">
        <v>153.42</v>
      </c>
      <c r="AA69" s="72">
        <f t="shared" si="7"/>
        <v>659.13</v>
      </c>
      <c r="AB69" s="15">
        <v>467.98</v>
      </c>
      <c r="AC69" s="15">
        <v>117.65</v>
      </c>
      <c r="AD69" s="15">
        <v>234.38</v>
      </c>
      <c r="AE69" s="72">
        <f t="shared" si="8"/>
        <v>820.01</v>
      </c>
      <c r="AF69" s="15">
        <v>216.15</v>
      </c>
      <c r="AG69" s="15">
        <v>255.96</v>
      </c>
      <c r="AH69" s="15">
        <v>462.17</v>
      </c>
      <c r="AI69" s="72">
        <f t="shared" si="9"/>
        <v>934.28</v>
      </c>
      <c r="AJ69" s="72">
        <f t="shared" si="0"/>
        <v>2962.89</v>
      </c>
      <c r="AK69" s="73">
        <v>0</v>
      </c>
      <c r="AL69" s="73">
        <v>0</v>
      </c>
      <c r="AM69" s="73">
        <v>0</v>
      </c>
      <c r="AN69" s="25">
        <f t="shared" si="10"/>
        <v>0</v>
      </c>
      <c r="AO69" s="73">
        <v>0</v>
      </c>
      <c r="AP69" s="73">
        <v>0</v>
      </c>
      <c r="AQ69" s="73">
        <v>0</v>
      </c>
      <c r="AR69" s="25">
        <f t="shared" si="11"/>
        <v>0</v>
      </c>
      <c r="AS69" s="73">
        <v>0</v>
      </c>
      <c r="AT69" s="73">
        <v>0</v>
      </c>
      <c r="AU69" s="73">
        <v>326.78</v>
      </c>
      <c r="AV69" s="25">
        <f t="shared" si="12"/>
        <v>326.78</v>
      </c>
      <c r="AW69" s="73">
        <v>0</v>
      </c>
      <c r="AX69" s="73">
        <v>0</v>
      </c>
      <c r="AY69" s="74">
        <v>0</v>
      </c>
      <c r="AZ69" s="75">
        <f t="shared" si="13"/>
        <v>0</v>
      </c>
      <c r="BA69" s="25">
        <f t="shared" si="14"/>
        <v>326.78</v>
      </c>
      <c r="BB69" s="76">
        <f t="shared" si="15"/>
        <v>276069.46</v>
      </c>
      <c r="BC69" s="89"/>
      <c r="BE69" s="91"/>
      <c r="BF69" s="91"/>
    </row>
    <row r="70" spans="1:58" s="90" customFormat="1" ht="12.75">
      <c r="A70" s="85" t="s">
        <v>131</v>
      </c>
      <c r="B70" s="6" t="s">
        <v>132</v>
      </c>
      <c r="C70" s="71">
        <v>23483.95</v>
      </c>
      <c r="D70" s="15">
        <v>21403.85</v>
      </c>
      <c r="E70" s="15">
        <v>29146.26</v>
      </c>
      <c r="F70" s="72">
        <f t="shared" si="1"/>
        <v>74034.06</v>
      </c>
      <c r="G70" s="15">
        <v>24799.28</v>
      </c>
      <c r="H70" s="15">
        <v>23224.23</v>
      </c>
      <c r="I70" s="15">
        <v>20080.52</v>
      </c>
      <c r="J70" s="72">
        <f t="shared" si="2"/>
        <v>68104.03</v>
      </c>
      <c r="K70" s="15">
        <v>23371.43</v>
      </c>
      <c r="L70" s="15">
        <v>22039.75</v>
      </c>
      <c r="M70" s="15">
        <v>23826.99</v>
      </c>
      <c r="N70" s="72">
        <f t="shared" si="3"/>
        <v>69238.17</v>
      </c>
      <c r="O70" s="15">
        <v>25640.61</v>
      </c>
      <c r="P70" s="15">
        <v>23244.02</v>
      </c>
      <c r="Q70" s="88">
        <v>12933.82</v>
      </c>
      <c r="R70" s="72">
        <f t="shared" si="4"/>
        <v>61818.45</v>
      </c>
      <c r="S70" s="72">
        <f t="shared" si="16"/>
        <v>273194.71</v>
      </c>
      <c r="T70" s="15">
        <v>637.83</v>
      </c>
      <c r="U70" s="15">
        <v>411.25</v>
      </c>
      <c r="V70" s="15">
        <v>587.79</v>
      </c>
      <c r="W70" s="72">
        <f t="shared" si="6"/>
        <v>1636.87</v>
      </c>
      <c r="X70" s="15">
        <v>1023.19</v>
      </c>
      <c r="Y70" s="15">
        <v>958.9499999999999</v>
      </c>
      <c r="Z70" s="15">
        <v>356.93</v>
      </c>
      <c r="AA70" s="72">
        <f t="shared" si="7"/>
        <v>2339.07</v>
      </c>
      <c r="AB70" s="15">
        <v>996.73</v>
      </c>
      <c r="AC70" s="15">
        <v>595.8399999999999</v>
      </c>
      <c r="AD70" s="15">
        <v>693.14</v>
      </c>
      <c r="AE70" s="72">
        <f t="shared" si="8"/>
        <v>2285.71</v>
      </c>
      <c r="AF70" s="15">
        <v>648.03</v>
      </c>
      <c r="AG70" s="15">
        <v>651.22</v>
      </c>
      <c r="AH70" s="15">
        <v>623.73</v>
      </c>
      <c r="AI70" s="72">
        <f t="shared" si="9"/>
        <v>1922.98</v>
      </c>
      <c r="AJ70" s="72">
        <f aca="true" t="shared" si="17" ref="AJ70:AJ85">ROUND(W70+AA70+AE70+AI70,2)</f>
        <v>8184.63</v>
      </c>
      <c r="AK70" s="73">
        <v>0</v>
      </c>
      <c r="AL70" s="73">
        <v>0</v>
      </c>
      <c r="AM70" s="73">
        <v>0</v>
      </c>
      <c r="AN70" s="25">
        <f t="shared" si="10"/>
        <v>0</v>
      </c>
      <c r="AO70" s="73">
        <v>0</v>
      </c>
      <c r="AP70" s="73">
        <v>0</v>
      </c>
      <c r="AQ70" s="73">
        <v>0</v>
      </c>
      <c r="AR70" s="25">
        <f t="shared" si="11"/>
        <v>0</v>
      </c>
      <c r="AS70" s="73">
        <v>0</v>
      </c>
      <c r="AT70" s="73">
        <v>0</v>
      </c>
      <c r="AU70" s="73">
        <v>0</v>
      </c>
      <c r="AV70" s="25">
        <f t="shared" si="12"/>
        <v>0</v>
      </c>
      <c r="AW70" s="73">
        <v>0</v>
      </c>
      <c r="AX70" s="73">
        <v>0</v>
      </c>
      <c r="AY70" s="74">
        <v>0</v>
      </c>
      <c r="AZ70" s="75">
        <f t="shared" si="13"/>
        <v>0</v>
      </c>
      <c r="BA70" s="25">
        <f t="shared" si="14"/>
        <v>0</v>
      </c>
      <c r="BB70" s="76">
        <f t="shared" si="15"/>
        <v>281379.34</v>
      </c>
      <c r="BC70" s="89"/>
      <c r="BE70" s="91"/>
      <c r="BF70" s="91"/>
    </row>
    <row r="71" spans="1:58" ht="12.75">
      <c r="A71" s="85" t="s">
        <v>133</v>
      </c>
      <c r="B71" s="6" t="s">
        <v>134</v>
      </c>
      <c r="C71" s="71">
        <v>40927.7</v>
      </c>
      <c r="D71" s="15">
        <v>34480.85</v>
      </c>
      <c r="E71" s="15">
        <v>35106.04</v>
      </c>
      <c r="F71" s="72">
        <f aca="true" t="shared" si="18" ref="F71:F85">ROUND(C71+D71+E71,2)</f>
        <v>110514.59</v>
      </c>
      <c r="G71" s="15">
        <v>34677.65</v>
      </c>
      <c r="H71" s="15">
        <v>35494.06</v>
      </c>
      <c r="I71" s="15">
        <v>37661.35</v>
      </c>
      <c r="J71" s="72">
        <f aca="true" t="shared" si="19" ref="J71:J81">ROUND(G71+H71+I71,2)</f>
        <v>107833.06</v>
      </c>
      <c r="K71" s="15">
        <v>37775.4</v>
      </c>
      <c r="L71" s="15">
        <v>39270.01</v>
      </c>
      <c r="M71" s="15">
        <v>34155.03</v>
      </c>
      <c r="N71" s="72">
        <f aca="true" t="shared" si="20" ref="N71:N85">ROUND(K71+L71+M71,2)</f>
        <v>111200.44</v>
      </c>
      <c r="O71" s="15">
        <v>42362.51</v>
      </c>
      <c r="P71" s="15">
        <v>43056.99</v>
      </c>
      <c r="Q71" s="88">
        <v>36514.9</v>
      </c>
      <c r="R71" s="72">
        <f aca="true" t="shared" si="21" ref="R71:R83">ROUND(O71+P71+Q71,2)</f>
        <v>121934.4</v>
      </c>
      <c r="S71" s="72">
        <f t="shared" si="16"/>
        <v>451482.49</v>
      </c>
      <c r="T71" s="15">
        <v>320.97</v>
      </c>
      <c r="U71" s="15">
        <v>143.28</v>
      </c>
      <c r="V71" s="15">
        <v>146.23</v>
      </c>
      <c r="W71" s="72">
        <f aca="true" t="shared" si="22" ref="W71:W81">ROUND(T71+U71+V71,2)</f>
        <v>610.48</v>
      </c>
      <c r="X71" s="15">
        <v>233.19</v>
      </c>
      <c r="Y71" s="15">
        <v>142.22</v>
      </c>
      <c r="Z71" s="15">
        <v>142.14</v>
      </c>
      <c r="AA71" s="72">
        <f aca="true" t="shared" si="23" ref="AA71:AA81">ROUND(X71+Y71+Z71,2)</f>
        <v>517.55</v>
      </c>
      <c r="AB71" s="15">
        <v>410.38</v>
      </c>
      <c r="AC71" s="15">
        <v>168.16</v>
      </c>
      <c r="AD71" s="15">
        <v>384.31</v>
      </c>
      <c r="AE71" s="72">
        <f aca="true" t="shared" si="24" ref="AE71:AE83">ROUND(AB71+AC71+AD71,2)</f>
        <v>962.85</v>
      </c>
      <c r="AF71" s="15">
        <v>210.55</v>
      </c>
      <c r="AG71" s="15">
        <v>171.2</v>
      </c>
      <c r="AH71" s="15">
        <v>223.39</v>
      </c>
      <c r="AI71" s="72">
        <f aca="true" t="shared" si="25" ref="AI71:AI83">ROUND(AF71+AG71+AH71,2)</f>
        <v>605.14</v>
      </c>
      <c r="AJ71" s="72">
        <f t="shared" si="17"/>
        <v>2696.02</v>
      </c>
      <c r="AK71" s="73">
        <v>0</v>
      </c>
      <c r="AL71" s="73">
        <v>0</v>
      </c>
      <c r="AM71" s="73">
        <v>0</v>
      </c>
      <c r="AN71" s="25">
        <f aca="true" t="shared" si="26" ref="AN71:AN85">ROUND(AK71+AL71+AM71,2)</f>
        <v>0</v>
      </c>
      <c r="AO71" s="73">
        <v>0</v>
      </c>
      <c r="AP71" s="73">
        <v>0</v>
      </c>
      <c r="AQ71" s="73">
        <v>0</v>
      </c>
      <c r="AR71" s="25">
        <f aca="true" t="shared" si="27" ref="AR71:AR85">ROUND(AO71+AP71+AQ71,2)</f>
        <v>0</v>
      </c>
      <c r="AS71" s="73">
        <v>0</v>
      </c>
      <c r="AT71" s="73">
        <v>0</v>
      </c>
      <c r="AU71" s="73">
        <v>0</v>
      </c>
      <c r="AV71" s="25">
        <f aca="true" t="shared" si="28" ref="AV71:AV85">ROUND(AS71+AT71+AU71,2)</f>
        <v>0</v>
      </c>
      <c r="AW71" s="73">
        <v>0</v>
      </c>
      <c r="AX71" s="73">
        <v>326.78</v>
      </c>
      <c r="AY71" s="74">
        <v>0</v>
      </c>
      <c r="AZ71" s="75">
        <f aca="true" t="shared" si="29" ref="AZ71:AZ85">ROUND(AW71+AX71+AY71,2)</f>
        <v>326.78</v>
      </c>
      <c r="BA71" s="25">
        <f aca="true" t="shared" si="30" ref="BA71:BA85">ROUND(AN71+AR71+AV71+AZ71,2)</f>
        <v>326.78</v>
      </c>
      <c r="BB71" s="76">
        <f aca="true" t="shared" si="31" ref="BB71:BB85">ROUND(S71+AJ71+BA71,2)</f>
        <v>454505.29</v>
      </c>
      <c r="BC71" s="77"/>
      <c r="BE71" s="17"/>
      <c r="BF71" s="17"/>
    </row>
    <row r="72" spans="1:58" s="90" customFormat="1" ht="24">
      <c r="A72" s="85" t="s">
        <v>135</v>
      </c>
      <c r="B72" s="6" t="s">
        <v>136</v>
      </c>
      <c r="C72" s="71">
        <v>55227.15</v>
      </c>
      <c r="D72" s="15">
        <v>48512.63</v>
      </c>
      <c r="E72" s="15">
        <v>50439.03</v>
      </c>
      <c r="F72" s="72">
        <f t="shared" si="18"/>
        <v>154178.81</v>
      </c>
      <c r="G72" s="15">
        <v>47781.09</v>
      </c>
      <c r="H72" s="15">
        <v>44113.7</v>
      </c>
      <c r="I72" s="15">
        <v>45327.09</v>
      </c>
      <c r="J72" s="72">
        <f t="shared" si="19"/>
        <v>137221.88</v>
      </c>
      <c r="K72" s="15">
        <v>46585.96</v>
      </c>
      <c r="L72" s="15">
        <v>43646.56</v>
      </c>
      <c r="M72" s="15">
        <v>44608.05</v>
      </c>
      <c r="N72" s="72">
        <f t="shared" si="20"/>
        <v>134840.57</v>
      </c>
      <c r="O72" s="15">
        <v>57485.9</v>
      </c>
      <c r="P72" s="15">
        <v>58127.8</v>
      </c>
      <c r="Q72" s="88">
        <v>45481.31</v>
      </c>
      <c r="R72" s="72">
        <f t="shared" si="21"/>
        <v>161095.01</v>
      </c>
      <c r="S72" s="72">
        <f t="shared" si="16"/>
        <v>587336.27</v>
      </c>
      <c r="T72" s="15">
        <v>441.18</v>
      </c>
      <c r="U72" s="15">
        <v>503.43</v>
      </c>
      <c r="V72" s="15">
        <v>372.5</v>
      </c>
      <c r="W72" s="72">
        <f t="shared" si="22"/>
        <v>1317.11</v>
      </c>
      <c r="X72" s="15">
        <v>514.19</v>
      </c>
      <c r="Y72" s="15">
        <v>435.39000000000004</v>
      </c>
      <c r="Z72" s="15">
        <v>292.2</v>
      </c>
      <c r="AA72" s="72">
        <f t="shared" si="23"/>
        <v>1241.78</v>
      </c>
      <c r="AB72" s="15">
        <v>695.42</v>
      </c>
      <c r="AC72" s="15">
        <v>580</v>
      </c>
      <c r="AD72" s="15">
        <v>861.4499999999999</v>
      </c>
      <c r="AE72" s="72">
        <f t="shared" si="24"/>
        <v>2136.87</v>
      </c>
      <c r="AF72" s="15">
        <v>905.79</v>
      </c>
      <c r="AG72" s="15">
        <v>600.39</v>
      </c>
      <c r="AH72" s="15">
        <v>877.54</v>
      </c>
      <c r="AI72" s="72">
        <f t="shared" si="25"/>
        <v>2383.72</v>
      </c>
      <c r="AJ72" s="72">
        <f t="shared" si="17"/>
        <v>7079.48</v>
      </c>
      <c r="AK72" s="73">
        <v>0</v>
      </c>
      <c r="AL72" s="73">
        <v>0</v>
      </c>
      <c r="AM72" s="73">
        <v>0</v>
      </c>
      <c r="AN72" s="25">
        <f t="shared" si="26"/>
        <v>0</v>
      </c>
      <c r="AO72" s="73">
        <v>0</v>
      </c>
      <c r="AP72" s="73">
        <v>0</v>
      </c>
      <c r="AQ72" s="73">
        <v>0</v>
      </c>
      <c r="AR72" s="25">
        <f t="shared" si="27"/>
        <v>0</v>
      </c>
      <c r="AS72" s="73">
        <v>0</v>
      </c>
      <c r="AT72" s="73">
        <v>0</v>
      </c>
      <c r="AU72" s="73">
        <v>0</v>
      </c>
      <c r="AV72" s="25">
        <f t="shared" si="28"/>
        <v>0</v>
      </c>
      <c r="AW72" s="73">
        <v>0</v>
      </c>
      <c r="AX72" s="73">
        <v>0</v>
      </c>
      <c r="AY72" s="74">
        <v>0</v>
      </c>
      <c r="AZ72" s="75">
        <f t="shared" si="29"/>
        <v>0</v>
      </c>
      <c r="BA72" s="25">
        <f t="shared" si="30"/>
        <v>0</v>
      </c>
      <c r="BB72" s="76">
        <f t="shared" si="31"/>
        <v>594415.75</v>
      </c>
      <c r="BC72" s="89"/>
      <c r="BE72" s="91"/>
      <c r="BF72" s="91"/>
    </row>
    <row r="73" spans="1:58" s="90" customFormat="1" ht="12.75">
      <c r="A73" s="85" t="s">
        <v>137</v>
      </c>
      <c r="B73" s="7" t="s">
        <v>138</v>
      </c>
      <c r="C73" s="71">
        <v>5756.6</v>
      </c>
      <c r="D73" s="15">
        <v>7078.27</v>
      </c>
      <c r="E73" s="15">
        <v>4264.99</v>
      </c>
      <c r="F73" s="72">
        <f t="shared" si="18"/>
        <v>17099.86</v>
      </c>
      <c r="G73" s="15">
        <v>4347.37</v>
      </c>
      <c r="H73" s="15">
        <v>4911.41</v>
      </c>
      <c r="I73" s="15">
        <v>4054.85</v>
      </c>
      <c r="J73" s="72">
        <f t="shared" si="19"/>
        <v>13313.63</v>
      </c>
      <c r="K73" s="15">
        <v>4285.64</v>
      </c>
      <c r="L73" s="15">
        <v>4431.38</v>
      </c>
      <c r="M73" s="15">
        <v>2567.35</v>
      </c>
      <c r="N73" s="72">
        <f t="shared" si="20"/>
        <v>11284.37</v>
      </c>
      <c r="O73" s="15">
        <v>5343.47</v>
      </c>
      <c r="P73" s="15">
        <v>5201.15</v>
      </c>
      <c r="Q73" s="88">
        <v>4247.2</v>
      </c>
      <c r="R73" s="72">
        <f t="shared" si="21"/>
        <v>14791.82</v>
      </c>
      <c r="S73" s="72">
        <f t="shared" si="16"/>
        <v>56489.68</v>
      </c>
      <c r="T73" s="15">
        <v>278.38</v>
      </c>
      <c r="U73" s="15">
        <v>195.49</v>
      </c>
      <c r="V73" s="15">
        <v>242.19</v>
      </c>
      <c r="W73" s="72">
        <f t="shared" si="22"/>
        <v>716.06</v>
      </c>
      <c r="X73" s="15">
        <v>350.95</v>
      </c>
      <c r="Y73" s="15">
        <v>263.02</v>
      </c>
      <c r="Z73" s="15">
        <v>138.8</v>
      </c>
      <c r="AA73" s="72">
        <f t="shared" si="23"/>
        <v>752.77</v>
      </c>
      <c r="AB73" s="15">
        <v>383.53</v>
      </c>
      <c r="AC73" s="15">
        <v>221.69</v>
      </c>
      <c r="AD73" s="15">
        <v>128.83</v>
      </c>
      <c r="AE73" s="72">
        <f t="shared" si="24"/>
        <v>734.05</v>
      </c>
      <c r="AF73" s="15">
        <v>353.65</v>
      </c>
      <c r="AG73" s="15">
        <v>445.16</v>
      </c>
      <c r="AH73" s="15">
        <v>482.1</v>
      </c>
      <c r="AI73" s="72">
        <f t="shared" si="25"/>
        <v>1280.91</v>
      </c>
      <c r="AJ73" s="72">
        <f t="shared" si="17"/>
        <v>3483.79</v>
      </c>
      <c r="AK73" s="73">
        <v>0</v>
      </c>
      <c r="AL73" s="73">
        <v>0</v>
      </c>
      <c r="AM73" s="73">
        <v>0</v>
      </c>
      <c r="AN73" s="25">
        <f t="shared" si="26"/>
        <v>0</v>
      </c>
      <c r="AO73" s="73">
        <v>0</v>
      </c>
      <c r="AP73" s="73">
        <v>0</v>
      </c>
      <c r="AQ73" s="73">
        <v>0</v>
      </c>
      <c r="AR73" s="25">
        <f t="shared" si="27"/>
        <v>0</v>
      </c>
      <c r="AS73" s="73">
        <v>0</v>
      </c>
      <c r="AT73" s="73">
        <v>0</v>
      </c>
      <c r="AU73" s="73">
        <v>0</v>
      </c>
      <c r="AV73" s="25">
        <f t="shared" si="28"/>
        <v>0</v>
      </c>
      <c r="AW73" s="73">
        <v>0</v>
      </c>
      <c r="AX73" s="73">
        <v>0</v>
      </c>
      <c r="AY73" s="74">
        <v>0</v>
      </c>
      <c r="AZ73" s="75">
        <f t="shared" si="29"/>
        <v>0</v>
      </c>
      <c r="BA73" s="25">
        <f t="shared" si="30"/>
        <v>0</v>
      </c>
      <c r="BB73" s="76">
        <f t="shared" si="31"/>
        <v>59973.47</v>
      </c>
      <c r="BC73" s="89"/>
      <c r="BE73" s="91"/>
      <c r="BF73" s="91"/>
    </row>
    <row r="74" spans="1:58" s="90" customFormat="1" ht="12.75">
      <c r="A74" s="85" t="s">
        <v>139</v>
      </c>
      <c r="B74" s="7" t="s">
        <v>140</v>
      </c>
      <c r="C74" s="71">
        <v>22137.04</v>
      </c>
      <c r="D74" s="15">
        <v>18328.19</v>
      </c>
      <c r="E74" s="15">
        <v>27975.27</v>
      </c>
      <c r="F74" s="72">
        <f t="shared" si="18"/>
        <v>68440.5</v>
      </c>
      <c r="G74" s="15">
        <v>22633.33</v>
      </c>
      <c r="H74" s="15">
        <v>24695.71</v>
      </c>
      <c r="I74" s="15">
        <v>21849.91</v>
      </c>
      <c r="J74" s="72">
        <f t="shared" si="19"/>
        <v>69178.95</v>
      </c>
      <c r="K74" s="15">
        <v>25977.11</v>
      </c>
      <c r="L74" s="15">
        <v>19354.14</v>
      </c>
      <c r="M74" s="15">
        <v>26701.18</v>
      </c>
      <c r="N74" s="72">
        <f t="shared" si="20"/>
        <v>72032.43</v>
      </c>
      <c r="O74" s="15">
        <v>32900.57</v>
      </c>
      <c r="P74" s="15">
        <v>31436.64</v>
      </c>
      <c r="Q74" s="88">
        <v>27881.22</v>
      </c>
      <c r="R74" s="72">
        <f t="shared" si="21"/>
        <v>92218.43</v>
      </c>
      <c r="S74" s="72">
        <f t="shared" si="16"/>
        <v>301870.31</v>
      </c>
      <c r="T74" s="15">
        <v>1232.82</v>
      </c>
      <c r="U74" s="15">
        <v>975.61</v>
      </c>
      <c r="V74" s="15">
        <v>1354.85</v>
      </c>
      <c r="W74" s="72">
        <f t="shared" si="22"/>
        <v>3563.28</v>
      </c>
      <c r="X74" s="15">
        <v>1658.1</v>
      </c>
      <c r="Y74" s="15">
        <v>1604.93</v>
      </c>
      <c r="Z74" s="15">
        <v>576.74</v>
      </c>
      <c r="AA74" s="72">
        <f t="shared" si="23"/>
        <v>3839.77</v>
      </c>
      <c r="AB74" s="15">
        <v>1940.91</v>
      </c>
      <c r="AC74" s="15">
        <v>674.06</v>
      </c>
      <c r="AD74" s="15">
        <v>1403.5900000000001</v>
      </c>
      <c r="AE74" s="72">
        <f t="shared" si="24"/>
        <v>4018.56</v>
      </c>
      <c r="AF74" s="15">
        <v>1528.8300000000002</v>
      </c>
      <c r="AG74" s="15">
        <v>1745.35</v>
      </c>
      <c r="AH74" s="15">
        <v>1428.75</v>
      </c>
      <c r="AI74" s="72">
        <f t="shared" si="25"/>
        <v>4702.93</v>
      </c>
      <c r="AJ74" s="72">
        <f t="shared" si="17"/>
        <v>16124.54</v>
      </c>
      <c r="AK74" s="73">
        <v>0</v>
      </c>
      <c r="AL74" s="73">
        <v>0</v>
      </c>
      <c r="AM74" s="73">
        <v>0</v>
      </c>
      <c r="AN74" s="25">
        <f t="shared" si="26"/>
        <v>0</v>
      </c>
      <c r="AO74" s="73">
        <v>0</v>
      </c>
      <c r="AP74" s="73">
        <v>0</v>
      </c>
      <c r="AQ74" s="73">
        <v>0</v>
      </c>
      <c r="AR74" s="25">
        <f t="shared" si="27"/>
        <v>0</v>
      </c>
      <c r="AS74" s="73">
        <v>0</v>
      </c>
      <c r="AT74" s="73">
        <v>0</v>
      </c>
      <c r="AU74" s="73">
        <v>0</v>
      </c>
      <c r="AV74" s="25">
        <f t="shared" si="28"/>
        <v>0</v>
      </c>
      <c r="AW74" s="73">
        <v>0</v>
      </c>
      <c r="AX74" s="73">
        <v>0</v>
      </c>
      <c r="AY74" s="74">
        <v>0</v>
      </c>
      <c r="AZ74" s="75">
        <f t="shared" si="29"/>
        <v>0</v>
      </c>
      <c r="BA74" s="25">
        <f t="shared" si="30"/>
        <v>0</v>
      </c>
      <c r="BB74" s="76">
        <f t="shared" si="31"/>
        <v>317994.85</v>
      </c>
      <c r="BC74" s="89"/>
      <c r="BE74" s="91"/>
      <c r="BF74" s="91"/>
    </row>
    <row r="75" spans="1:58" s="90" customFormat="1" ht="12.75">
      <c r="A75" s="85" t="s">
        <v>141</v>
      </c>
      <c r="B75" s="7" t="s">
        <v>142</v>
      </c>
      <c r="C75" s="71">
        <v>20863.65</v>
      </c>
      <c r="D75" s="15">
        <v>18663.07</v>
      </c>
      <c r="E75" s="15">
        <v>25639.96</v>
      </c>
      <c r="F75" s="72">
        <f t="shared" si="18"/>
        <v>65166.68</v>
      </c>
      <c r="G75" s="15">
        <v>17026.17</v>
      </c>
      <c r="H75" s="15">
        <v>18612.41</v>
      </c>
      <c r="I75" s="15">
        <v>18761.1</v>
      </c>
      <c r="J75" s="72">
        <f t="shared" si="19"/>
        <v>54399.68</v>
      </c>
      <c r="K75" s="15">
        <v>17736.02</v>
      </c>
      <c r="L75" s="15">
        <v>19014.74</v>
      </c>
      <c r="M75" s="15">
        <v>23016.18</v>
      </c>
      <c r="N75" s="72">
        <f t="shared" si="20"/>
        <v>59766.94</v>
      </c>
      <c r="O75" s="15">
        <v>30926.49</v>
      </c>
      <c r="P75" s="15">
        <v>27174.08</v>
      </c>
      <c r="Q75" s="88">
        <v>23013.24</v>
      </c>
      <c r="R75" s="72">
        <f t="shared" si="21"/>
        <v>81113.81</v>
      </c>
      <c r="S75" s="72">
        <f t="shared" si="16"/>
        <v>260447.11</v>
      </c>
      <c r="T75" s="15">
        <v>939.28</v>
      </c>
      <c r="U75" s="15">
        <v>1136.65</v>
      </c>
      <c r="V75" s="15">
        <v>701.65</v>
      </c>
      <c r="W75" s="72">
        <f t="shared" si="22"/>
        <v>2777.58</v>
      </c>
      <c r="X75" s="15">
        <v>1214.3</v>
      </c>
      <c r="Y75" s="15">
        <v>867.59</v>
      </c>
      <c r="Z75" s="15">
        <v>715.04</v>
      </c>
      <c r="AA75" s="72">
        <f t="shared" si="23"/>
        <v>2796.93</v>
      </c>
      <c r="AB75" s="15">
        <v>1534.56</v>
      </c>
      <c r="AC75" s="15">
        <v>1074.69</v>
      </c>
      <c r="AD75" s="15">
        <v>1226.23</v>
      </c>
      <c r="AE75" s="72">
        <f t="shared" si="24"/>
        <v>3835.48</v>
      </c>
      <c r="AF75" s="15">
        <v>960.66</v>
      </c>
      <c r="AG75" s="15">
        <v>1295.98</v>
      </c>
      <c r="AH75" s="15">
        <v>750.07</v>
      </c>
      <c r="AI75" s="72">
        <f t="shared" si="25"/>
        <v>3006.71</v>
      </c>
      <c r="AJ75" s="72">
        <f t="shared" si="17"/>
        <v>12416.7</v>
      </c>
      <c r="AK75" s="73">
        <v>0</v>
      </c>
      <c r="AL75" s="73">
        <v>0</v>
      </c>
      <c r="AM75" s="73">
        <v>0</v>
      </c>
      <c r="AN75" s="25">
        <f t="shared" si="26"/>
        <v>0</v>
      </c>
      <c r="AO75" s="73">
        <v>0</v>
      </c>
      <c r="AP75" s="73">
        <v>0</v>
      </c>
      <c r="AQ75" s="73">
        <v>0</v>
      </c>
      <c r="AR75" s="25">
        <f t="shared" si="27"/>
        <v>0</v>
      </c>
      <c r="AS75" s="73">
        <v>0</v>
      </c>
      <c r="AT75" s="73">
        <v>0</v>
      </c>
      <c r="AU75" s="73">
        <v>0</v>
      </c>
      <c r="AV75" s="25">
        <f t="shared" si="28"/>
        <v>0</v>
      </c>
      <c r="AW75" s="73">
        <v>0</v>
      </c>
      <c r="AX75" s="73">
        <v>0</v>
      </c>
      <c r="AY75" s="74">
        <v>0</v>
      </c>
      <c r="AZ75" s="75">
        <f t="shared" si="29"/>
        <v>0</v>
      </c>
      <c r="BA75" s="25">
        <f t="shared" si="30"/>
        <v>0</v>
      </c>
      <c r="BB75" s="76">
        <f t="shared" si="31"/>
        <v>272863.81</v>
      </c>
      <c r="BC75" s="89"/>
      <c r="BE75" s="91"/>
      <c r="BF75" s="91"/>
    </row>
    <row r="76" spans="1:58" s="90" customFormat="1" ht="12.75">
      <c r="A76" s="85" t="s">
        <v>143</v>
      </c>
      <c r="B76" s="7" t="s">
        <v>144</v>
      </c>
      <c r="C76" s="71">
        <v>36248.12</v>
      </c>
      <c r="D76" s="15">
        <v>32097.51</v>
      </c>
      <c r="E76" s="15">
        <v>39476.69</v>
      </c>
      <c r="F76" s="72">
        <f t="shared" si="18"/>
        <v>107822.32</v>
      </c>
      <c r="G76" s="15">
        <v>29756.21</v>
      </c>
      <c r="H76" s="15">
        <v>31841.38</v>
      </c>
      <c r="I76" s="15">
        <v>32943.08</v>
      </c>
      <c r="J76" s="72">
        <f t="shared" si="19"/>
        <v>94540.67</v>
      </c>
      <c r="K76" s="15">
        <v>33779.54</v>
      </c>
      <c r="L76" s="15">
        <v>34423.33</v>
      </c>
      <c r="M76" s="15">
        <v>34386.88</v>
      </c>
      <c r="N76" s="72">
        <f t="shared" si="20"/>
        <v>102589.75</v>
      </c>
      <c r="O76" s="15">
        <v>36134.02</v>
      </c>
      <c r="P76" s="15">
        <v>33593.28</v>
      </c>
      <c r="Q76" s="88">
        <v>31362.26</v>
      </c>
      <c r="R76" s="72">
        <f t="shared" si="21"/>
        <v>101089.56</v>
      </c>
      <c r="S76" s="72">
        <f t="shared" si="16"/>
        <v>406042.3</v>
      </c>
      <c r="T76" s="15">
        <v>2093.9300000000003</v>
      </c>
      <c r="U76" s="15">
        <v>1764.31</v>
      </c>
      <c r="V76" s="15">
        <v>1945.6</v>
      </c>
      <c r="W76" s="72">
        <f t="shared" si="22"/>
        <v>5803.84</v>
      </c>
      <c r="X76" s="15">
        <v>2211.09</v>
      </c>
      <c r="Y76" s="15">
        <v>2448.26</v>
      </c>
      <c r="Z76" s="15">
        <v>1274.54</v>
      </c>
      <c r="AA76" s="72">
        <f t="shared" si="23"/>
        <v>5933.89</v>
      </c>
      <c r="AB76" s="15">
        <v>3320.26</v>
      </c>
      <c r="AC76" s="15">
        <v>2147.93</v>
      </c>
      <c r="AD76" s="15">
        <v>2040.67</v>
      </c>
      <c r="AE76" s="72">
        <f t="shared" si="24"/>
        <v>7508.86</v>
      </c>
      <c r="AF76" s="15">
        <v>1861.18</v>
      </c>
      <c r="AG76" s="15">
        <v>2105.29</v>
      </c>
      <c r="AH76" s="15">
        <v>2282.8500000000004</v>
      </c>
      <c r="AI76" s="72">
        <f t="shared" si="25"/>
        <v>6249.32</v>
      </c>
      <c r="AJ76" s="72">
        <f t="shared" si="17"/>
        <v>25495.91</v>
      </c>
      <c r="AK76" s="73">
        <v>0</v>
      </c>
      <c r="AL76" s="73">
        <v>0</v>
      </c>
      <c r="AM76" s="73">
        <v>0</v>
      </c>
      <c r="AN76" s="25">
        <f t="shared" si="26"/>
        <v>0</v>
      </c>
      <c r="AO76" s="73">
        <v>0</v>
      </c>
      <c r="AP76" s="73">
        <v>0</v>
      </c>
      <c r="AQ76" s="73">
        <v>0</v>
      </c>
      <c r="AR76" s="25">
        <f t="shared" si="27"/>
        <v>0</v>
      </c>
      <c r="AS76" s="73">
        <v>0</v>
      </c>
      <c r="AT76" s="73">
        <v>0</v>
      </c>
      <c r="AU76" s="73">
        <v>0</v>
      </c>
      <c r="AV76" s="25">
        <f t="shared" si="28"/>
        <v>0</v>
      </c>
      <c r="AW76" s="73">
        <v>0</v>
      </c>
      <c r="AX76" s="73">
        <v>0</v>
      </c>
      <c r="AY76" s="74">
        <v>0</v>
      </c>
      <c r="AZ76" s="75">
        <f t="shared" si="29"/>
        <v>0</v>
      </c>
      <c r="BA76" s="25">
        <f t="shared" si="30"/>
        <v>0</v>
      </c>
      <c r="BB76" s="76">
        <f t="shared" si="31"/>
        <v>431538.21</v>
      </c>
      <c r="BC76" s="89"/>
      <c r="BE76" s="91"/>
      <c r="BF76" s="91"/>
    </row>
    <row r="77" spans="1:58" s="90" customFormat="1" ht="12.75">
      <c r="A77" s="85" t="s">
        <v>145</v>
      </c>
      <c r="B77" s="7" t="s">
        <v>146</v>
      </c>
      <c r="C77" s="71">
        <v>152146.81</v>
      </c>
      <c r="D77" s="15">
        <v>155974.3</v>
      </c>
      <c r="E77" s="15">
        <v>165693.76</v>
      </c>
      <c r="F77" s="72">
        <f t="shared" si="18"/>
        <v>473814.87</v>
      </c>
      <c r="G77" s="15">
        <v>146592.26</v>
      </c>
      <c r="H77" s="15">
        <v>162143.34</v>
      </c>
      <c r="I77" s="15">
        <v>155502.15</v>
      </c>
      <c r="J77" s="72">
        <f t="shared" si="19"/>
        <v>464237.75</v>
      </c>
      <c r="K77" s="15">
        <v>177450.95</v>
      </c>
      <c r="L77" s="15">
        <v>162812.92</v>
      </c>
      <c r="M77" s="15">
        <v>179103.83</v>
      </c>
      <c r="N77" s="72">
        <f t="shared" si="20"/>
        <v>519367.7</v>
      </c>
      <c r="O77" s="15">
        <v>200978.74</v>
      </c>
      <c r="P77" s="15">
        <v>203867.56</v>
      </c>
      <c r="Q77" s="88">
        <v>182447.89</v>
      </c>
      <c r="R77" s="72">
        <f t="shared" si="21"/>
        <v>587294.19</v>
      </c>
      <c r="S77" s="72">
        <f t="shared" si="16"/>
        <v>2044714.51</v>
      </c>
      <c r="T77" s="15">
        <v>6853.55</v>
      </c>
      <c r="U77" s="15">
        <v>6336.430000000001</v>
      </c>
      <c r="V77" s="15">
        <v>5199.17</v>
      </c>
      <c r="W77" s="72">
        <f t="shared" si="22"/>
        <v>18389.15</v>
      </c>
      <c r="X77" s="15">
        <v>8594.99</v>
      </c>
      <c r="Y77" s="15">
        <v>7304.58</v>
      </c>
      <c r="Z77" s="15">
        <v>4479.47</v>
      </c>
      <c r="AA77" s="72">
        <f t="shared" si="23"/>
        <v>20379.04</v>
      </c>
      <c r="AB77" s="15">
        <v>11734.49</v>
      </c>
      <c r="AC77" s="15">
        <v>9073.01</v>
      </c>
      <c r="AD77" s="15">
        <v>9547.07</v>
      </c>
      <c r="AE77" s="72">
        <f t="shared" si="24"/>
        <v>30354.57</v>
      </c>
      <c r="AF77" s="15">
        <v>9853.4</v>
      </c>
      <c r="AG77" s="15">
        <v>10704.109999999999</v>
      </c>
      <c r="AH77" s="15">
        <v>9781.99</v>
      </c>
      <c r="AI77" s="72">
        <f t="shared" si="25"/>
        <v>30339.5</v>
      </c>
      <c r="AJ77" s="72">
        <f t="shared" si="17"/>
        <v>99462.26</v>
      </c>
      <c r="AK77" s="73">
        <v>0</v>
      </c>
      <c r="AL77" s="73">
        <v>350.12</v>
      </c>
      <c r="AM77" s="73">
        <v>350.12</v>
      </c>
      <c r="AN77" s="25">
        <f t="shared" si="26"/>
        <v>700.24</v>
      </c>
      <c r="AO77" s="73">
        <v>326.78</v>
      </c>
      <c r="AP77" s="73">
        <v>326.78</v>
      </c>
      <c r="AQ77" s="73">
        <v>571.86</v>
      </c>
      <c r="AR77" s="25">
        <f t="shared" si="27"/>
        <v>1225.42</v>
      </c>
      <c r="AS77" s="73">
        <v>653.56</v>
      </c>
      <c r="AT77" s="73">
        <v>326.78</v>
      </c>
      <c r="AU77" s="73">
        <v>653.56</v>
      </c>
      <c r="AV77" s="25">
        <f t="shared" si="28"/>
        <v>1633.9</v>
      </c>
      <c r="AW77" s="73">
        <v>653.56</v>
      </c>
      <c r="AX77" s="73">
        <v>653.56</v>
      </c>
      <c r="AY77" s="74">
        <v>653.56</v>
      </c>
      <c r="AZ77" s="75">
        <f t="shared" si="29"/>
        <v>1960.68</v>
      </c>
      <c r="BA77" s="25">
        <f t="shared" si="30"/>
        <v>5520.24</v>
      </c>
      <c r="BB77" s="76">
        <f t="shared" si="31"/>
        <v>2149697.01</v>
      </c>
      <c r="BC77" s="89"/>
      <c r="BE77" s="91"/>
      <c r="BF77" s="91"/>
    </row>
    <row r="78" spans="1:58" s="90" customFormat="1" ht="12.75">
      <c r="A78" s="85" t="s">
        <v>147</v>
      </c>
      <c r="B78" s="7" t="s">
        <v>148</v>
      </c>
      <c r="C78" s="71">
        <v>19483.57</v>
      </c>
      <c r="D78" s="15">
        <v>19080.82</v>
      </c>
      <c r="E78" s="15">
        <v>21048.62</v>
      </c>
      <c r="F78" s="72">
        <f t="shared" si="18"/>
        <v>59613.01</v>
      </c>
      <c r="G78" s="15">
        <v>15194.52</v>
      </c>
      <c r="H78" s="15">
        <v>21416.88</v>
      </c>
      <c r="I78" s="15">
        <v>17635.51</v>
      </c>
      <c r="J78" s="72">
        <f t="shared" si="19"/>
        <v>54246.91</v>
      </c>
      <c r="K78" s="15">
        <v>20002.36</v>
      </c>
      <c r="L78" s="15">
        <v>20717.83</v>
      </c>
      <c r="M78" s="15">
        <v>19329.3</v>
      </c>
      <c r="N78" s="72">
        <f t="shared" si="20"/>
        <v>60049.49</v>
      </c>
      <c r="O78" s="15">
        <v>19986.95</v>
      </c>
      <c r="P78" s="15">
        <v>21710.22</v>
      </c>
      <c r="Q78" s="88">
        <v>18946.85</v>
      </c>
      <c r="R78" s="72">
        <f t="shared" si="21"/>
        <v>60644.02</v>
      </c>
      <c r="S78" s="72">
        <f t="shared" si="16"/>
        <v>234553.43</v>
      </c>
      <c r="T78" s="15">
        <v>1546.72</v>
      </c>
      <c r="U78" s="15">
        <v>1520.35</v>
      </c>
      <c r="V78" s="15">
        <v>1365.15</v>
      </c>
      <c r="W78" s="72">
        <f t="shared" si="22"/>
        <v>4432.22</v>
      </c>
      <c r="X78" s="15">
        <v>1763.5</v>
      </c>
      <c r="Y78" s="15">
        <v>1881.21</v>
      </c>
      <c r="Z78" s="15">
        <v>948.22</v>
      </c>
      <c r="AA78" s="72">
        <f t="shared" si="23"/>
        <v>4592.93</v>
      </c>
      <c r="AB78" s="15">
        <v>2217.94</v>
      </c>
      <c r="AC78" s="15">
        <v>2085.09</v>
      </c>
      <c r="AD78" s="15">
        <v>2032.94</v>
      </c>
      <c r="AE78" s="72">
        <f t="shared" si="24"/>
        <v>6335.97</v>
      </c>
      <c r="AF78" s="15">
        <v>1738.38</v>
      </c>
      <c r="AG78" s="15">
        <v>1937.84</v>
      </c>
      <c r="AH78" s="15">
        <v>1794.54</v>
      </c>
      <c r="AI78" s="72">
        <f t="shared" si="25"/>
        <v>5470.76</v>
      </c>
      <c r="AJ78" s="72">
        <f t="shared" si="17"/>
        <v>20831.88</v>
      </c>
      <c r="AK78" s="73">
        <v>0</v>
      </c>
      <c r="AL78" s="73">
        <v>0</v>
      </c>
      <c r="AM78" s="73">
        <v>0</v>
      </c>
      <c r="AN78" s="25">
        <f t="shared" si="26"/>
        <v>0</v>
      </c>
      <c r="AO78" s="73">
        <v>0</v>
      </c>
      <c r="AP78" s="73">
        <v>0</v>
      </c>
      <c r="AQ78" s="73">
        <v>0</v>
      </c>
      <c r="AR78" s="25">
        <f t="shared" si="27"/>
        <v>0</v>
      </c>
      <c r="AS78" s="73">
        <v>0</v>
      </c>
      <c r="AT78" s="73">
        <v>0</v>
      </c>
      <c r="AU78" s="73">
        <v>0</v>
      </c>
      <c r="AV78" s="25">
        <f t="shared" si="28"/>
        <v>0</v>
      </c>
      <c r="AW78" s="73">
        <v>0</v>
      </c>
      <c r="AX78" s="73">
        <v>0</v>
      </c>
      <c r="AY78" s="74">
        <v>0</v>
      </c>
      <c r="AZ78" s="75">
        <f t="shared" si="29"/>
        <v>0</v>
      </c>
      <c r="BA78" s="25">
        <f t="shared" si="30"/>
        <v>0</v>
      </c>
      <c r="BB78" s="76">
        <f t="shared" si="31"/>
        <v>255385.31</v>
      </c>
      <c r="BC78" s="89"/>
      <c r="BE78" s="91"/>
      <c r="BF78" s="91"/>
    </row>
    <row r="79" spans="1:58" s="144" customFormat="1" ht="13.5">
      <c r="A79" s="133" t="s">
        <v>149</v>
      </c>
      <c r="B79" s="134" t="s">
        <v>150</v>
      </c>
      <c r="C79" s="135">
        <v>0</v>
      </c>
      <c r="D79" s="136">
        <v>0</v>
      </c>
      <c r="E79" s="136">
        <v>0</v>
      </c>
      <c r="F79" s="137">
        <f t="shared" si="18"/>
        <v>0</v>
      </c>
      <c r="G79" s="136">
        <v>0</v>
      </c>
      <c r="H79" s="136">
        <v>0</v>
      </c>
      <c r="I79" s="136">
        <v>0</v>
      </c>
      <c r="J79" s="137">
        <f t="shared" si="19"/>
        <v>0</v>
      </c>
      <c r="K79" s="136">
        <v>0</v>
      </c>
      <c r="L79" s="136">
        <v>0</v>
      </c>
      <c r="M79" s="136">
        <v>0</v>
      </c>
      <c r="N79" s="137">
        <f t="shared" si="20"/>
        <v>0</v>
      </c>
      <c r="O79" s="136">
        <v>0</v>
      </c>
      <c r="P79" s="136">
        <v>0</v>
      </c>
      <c r="Q79" s="138">
        <v>0</v>
      </c>
      <c r="R79" s="137">
        <f t="shared" si="21"/>
        <v>0</v>
      </c>
      <c r="S79" s="137">
        <f t="shared" si="16"/>
        <v>0</v>
      </c>
      <c r="T79" s="136">
        <v>0</v>
      </c>
      <c r="U79" s="136">
        <v>0</v>
      </c>
      <c r="V79" s="136">
        <v>0</v>
      </c>
      <c r="W79" s="137">
        <f t="shared" si="22"/>
        <v>0</v>
      </c>
      <c r="X79" s="136">
        <v>0</v>
      </c>
      <c r="Y79" s="136">
        <v>0</v>
      </c>
      <c r="Z79" s="136">
        <v>0</v>
      </c>
      <c r="AA79" s="137">
        <f t="shared" si="23"/>
        <v>0</v>
      </c>
      <c r="AB79" s="136">
        <v>0</v>
      </c>
      <c r="AC79" s="136">
        <v>0</v>
      </c>
      <c r="AD79" s="136">
        <v>0</v>
      </c>
      <c r="AE79" s="137">
        <f t="shared" si="24"/>
        <v>0</v>
      </c>
      <c r="AF79" s="136">
        <v>0</v>
      </c>
      <c r="AG79" s="136">
        <v>0</v>
      </c>
      <c r="AH79" s="136">
        <v>0</v>
      </c>
      <c r="AI79" s="137">
        <f t="shared" si="25"/>
        <v>0</v>
      </c>
      <c r="AJ79" s="137">
        <f t="shared" si="17"/>
        <v>0</v>
      </c>
      <c r="AK79" s="139">
        <v>0</v>
      </c>
      <c r="AL79" s="139">
        <v>0</v>
      </c>
      <c r="AM79" s="139">
        <v>0</v>
      </c>
      <c r="AN79" s="137">
        <f t="shared" si="26"/>
        <v>0</v>
      </c>
      <c r="AO79" s="139">
        <v>0</v>
      </c>
      <c r="AP79" s="139">
        <v>0</v>
      </c>
      <c r="AQ79" s="139">
        <v>0</v>
      </c>
      <c r="AR79" s="137">
        <f t="shared" si="27"/>
        <v>0</v>
      </c>
      <c r="AS79" s="139">
        <v>0</v>
      </c>
      <c r="AT79" s="139">
        <v>0</v>
      </c>
      <c r="AU79" s="139">
        <v>0</v>
      </c>
      <c r="AV79" s="137">
        <f t="shared" si="28"/>
        <v>0</v>
      </c>
      <c r="AW79" s="139">
        <v>0</v>
      </c>
      <c r="AX79" s="139">
        <v>0</v>
      </c>
      <c r="AY79" s="140">
        <v>0</v>
      </c>
      <c r="AZ79" s="141">
        <f t="shared" si="29"/>
        <v>0</v>
      </c>
      <c r="BA79" s="137">
        <f t="shared" si="30"/>
        <v>0</v>
      </c>
      <c r="BB79" s="142">
        <f t="shared" si="31"/>
        <v>0</v>
      </c>
      <c r="BC79" s="143"/>
      <c r="BE79" s="145"/>
      <c r="BF79" s="145"/>
    </row>
    <row r="80" spans="1:58" s="90" customFormat="1" ht="12.75">
      <c r="A80" s="85" t="s">
        <v>151</v>
      </c>
      <c r="B80" s="7" t="s">
        <v>152</v>
      </c>
      <c r="C80" s="71">
        <v>38751.51</v>
      </c>
      <c r="D80" s="15">
        <v>38112.13</v>
      </c>
      <c r="E80" s="15">
        <v>38420.71</v>
      </c>
      <c r="F80" s="72">
        <f t="shared" si="18"/>
        <v>115284.35</v>
      </c>
      <c r="G80" s="15">
        <v>32712.5</v>
      </c>
      <c r="H80" s="15">
        <v>36941.26</v>
      </c>
      <c r="I80" s="15">
        <v>35621.54</v>
      </c>
      <c r="J80" s="72">
        <f t="shared" si="19"/>
        <v>105275.3</v>
      </c>
      <c r="K80" s="15">
        <v>41114.66</v>
      </c>
      <c r="L80" s="15">
        <v>40910.1</v>
      </c>
      <c r="M80" s="15">
        <v>39361.17</v>
      </c>
      <c r="N80" s="72">
        <f t="shared" si="20"/>
        <v>121385.93</v>
      </c>
      <c r="O80" s="15">
        <v>49251.59</v>
      </c>
      <c r="P80" s="15">
        <v>44337.34</v>
      </c>
      <c r="Q80" s="88">
        <v>45033.86</v>
      </c>
      <c r="R80" s="72">
        <f t="shared" si="21"/>
        <v>138622.79</v>
      </c>
      <c r="S80" s="72">
        <f t="shared" si="16"/>
        <v>480568.37</v>
      </c>
      <c r="T80" s="15">
        <v>747.4599999999999</v>
      </c>
      <c r="U80" s="15">
        <v>945.1999999999999</v>
      </c>
      <c r="V80" s="15">
        <v>902.72</v>
      </c>
      <c r="W80" s="72">
        <f t="shared" si="22"/>
        <v>2595.38</v>
      </c>
      <c r="X80" s="15">
        <v>1181.72</v>
      </c>
      <c r="Y80" s="15">
        <v>911.26</v>
      </c>
      <c r="Z80" s="15">
        <v>763.36</v>
      </c>
      <c r="AA80" s="72">
        <f t="shared" si="23"/>
        <v>2856.34</v>
      </c>
      <c r="AB80" s="15">
        <v>1715.65</v>
      </c>
      <c r="AC80" s="15">
        <v>2245.56</v>
      </c>
      <c r="AD80" s="15">
        <v>2994.04</v>
      </c>
      <c r="AE80" s="72">
        <f t="shared" si="24"/>
        <v>6955.25</v>
      </c>
      <c r="AF80" s="15">
        <v>2800.31</v>
      </c>
      <c r="AG80" s="15">
        <v>3161.74</v>
      </c>
      <c r="AH80" s="15">
        <v>2896.76</v>
      </c>
      <c r="AI80" s="72">
        <f t="shared" si="25"/>
        <v>8858.81</v>
      </c>
      <c r="AJ80" s="72">
        <f t="shared" si="17"/>
        <v>21265.78</v>
      </c>
      <c r="AK80" s="73">
        <v>0</v>
      </c>
      <c r="AL80" s="73">
        <v>0</v>
      </c>
      <c r="AM80" s="73">
        <v>0</v>
      </c>
      <c r="AN80" s="25">
        <f t="shared" si="26"/>
        <v>0</v>
      </c>
      <c r="AO80" s="73">
        <v>0</v>
      </c>
      <c r="AP80" s="73">
        <v>0</v>
      </c>
      <c r="AQ80" s="73">
        <v>0</v>
      </c>
      <c r="AR80" s="25">
        <f t="shared" si="27"/>
        <v>0</v>
      </c>
      <c r="AS80" s="73">
        <v>0</v>
      </c>
      <c r="AT80" s="73">
        <v>0</v>
      </c>
      <c r="AU80" s="73">
        <v>0</v>
      </c>
      <c r="AV80" s="25">
        <f t="shared" si="28"/>
        <v>0</v>
      </c>
      <c r="AW80" s="73">
        <v>326.78</v>
      </c>
      <c r="AX80" s="73">
        <v>326.78</v>
      </c>
      <c r="AY80" s="74">
        <v>0</v>
      </c>
      <c r="AZ80" s="75">
        <f t="shared" si="29"/>
        <v>653.56</v>
      </c>
      <c r="BA80" s="25">
        <f t="shared" si="30"/>
        <v>653.56</v>
      </c>
      <c r="BB80" s="76">
        <f t="shared" si="31"/>
        <v>502487.71</v>
      </c>
      <c r="BC80" s="89"/>
      <c r="BE80" s="91"/>
      <c r="BF80" s="91"/>
    </row>
    <row r="81" spans="1:58" s="90" customFormat="1" ht="12.75">
      <c r="A81" s="85" t="s">
        <v>154</v>
      </c>
      <c r="B81" s="7" t="s">
        <v>155</v>
      </c>
      <c r="C81" s="71">
        <v>18835.17</v>
      </c>
      <c r="D81" s="15">
        <v>16680.23</v>
      </c>
      <c r="E81" s="15">
        <v>13722.41</v>
      </c>
      <c r="F81" s="72">
        <f t="shared" si="18"/>
        <v>49237.81</v>
      </c>
      <c r="G81" s="15">
        <v>16810.01</v>
      </c>
      <c r="H81" s="15">
        <v>12633.74</v>
      </c>
      <c r="I81" s="15">
        <v>16316.06</v>
      </c>
      <c r="J81" s="72">
        <f t="shared" si="19"/>
        <v>45759.81</v>
      </c>
      <c r="K81" s="15">
        <v>9756.15</v>
      </c>
      <c r="L81" s="15">
        <v>12214.37</v>
      </c>
      <c r="M81" s="15">
        <v>10970.83</v>
      </c>
      <c r="N81" s="72">
        <f t="shared" si="20"/>
        <v>32941.35</v>
      </c>
      <c r="O81" s="15">
        <v>15493.04</v>
      </c>
      <c r="P81" s="15">
        <v>12085.4</v>
      </c>
      <c r="Q81" s="88">
        <v>8046</v>
      </c>
      <c r="R81" s="72">
        <f t="shared" si="21"/>
        <v>35624.44</v>
      </c>
      <c r="S81" s="72">
        <f t="shared" si="16"/>
        <v>163563.41</v>
      </c>
      <c r="T81" s="15">
        <v>402.09</v>
      </c>
      <c r="U81" s="15">
        <v>477.84</v>
      </c>
      <c r="V81" s="15">
        <v>307.66</v>
      </c>
      <c r="W81" s="72">
        <f t="shared" si="22"/>
        <v>1187.59</v>
      </c>
      <c r="X81" s="15">
        <v>163.89</v>
      </c>
      <c r="Y81" s="15">
        <v>60.89</v>
      </c>
      <c r="Z81" s="15">
        <v>101.72</v>
      </c>
      <c r="AA81" s="72">
        <f t="shared" si="23"/>
        <v>326.5</v>
      </c>
      <c r="AB81" s="15">
        <v>476.03</v>
      </c>
      <c r="AC81" s="15">
        <v>92.29</v>
      </c>
      <c r="AD81" s="15">
        <v>309.58</v>
      </c>
      <c r="AE81" s="72">
        <f t="shared" si="24"/>
        <v>877.9</v>
      </c>
      <c r="AF81" s="15">
        <v>121.56</v>
      </c>
      <c r="AG81" s="15">
        <v>207.21</v>
      </c>
      <c r="AH81" s="15">
        <v>90.06</v>
      </c>
      <c r="AI81" s="72">
        <f t="shared" si="25"/>
        <v>418.83</v>
      </c>
      <c r="AJ81" s="72">
        <f t="shared" si="17"/>
        <v>2810.82</v>
      </c>
      <c r="AK81" s="73">
        <v>0</v>
      </c>
      <c r="AL81" s="73">
        <v>0</v>
      </c>
      <c r="AM81" s="73">
        <v>0</v>
      </c>
      <c r="AN81" s="25">
        <f t="shared" si="26"/>
        <v>0</v>
      </c>
      <c r="AO81" s="73">
        <v>0</v>
      </c>
      <c r="AP81" s="73">
        <v>0</v>
      </c>
      <c r="AQ81" s="73">
        <v>0</v>
      </c>
      <c r="AR81" s="25">
        <f t="shared" si="27"/>
        <v>0</v>
      </c>
      <c r="AS81" s="73">
        <v>0</v>
      </c>
      <c r="AT81" s="73">
        <v>0</v>
      </c>
      <c r="AU81" s="73">
        <v>0</v>
      </c>
      <c r="AV81" s="25">
        <f t="shared" si="28"/>
        <v>0</v>
      </c>
      <c r="AW81" s="73">
        <v>0</v>
      </c>
      <c r="AX81" s="73">
        <v>0</v>
      </c>
      <c r="AY81" s="74">
        <v>0</v>
      </c>
      <c r="AZ81" s="75">
        <f t="shared" si="29"/>
        <v>0</v>
      </c>
      <c r="BA81" s="25">
        <f t="shared" si="30"/>
        <v>0</v>
      </c>
      <c r="BB81" s="76">
        <f t="shared" si="31"/>
        <v>166374.23</v>
      </c>
      <c r="BC81" s="89"/>
      <c r="BE81" s="91"/>
      <c r="BF81" s="91"/>
    </row>
    <row r="82" spans="1:58" s="90" customFormat="1" ht="12.75">
      <c r="A82" s="85" t="s">
        <v>156</v>
      </c>
      <c r="B82" s="7" t="s">
        <v>157</v>
      </c>
      <c r="C82" s="71">
        <v>9601.56</v>
      </c>
      <c r="D82" s="15">
        <v>9399.91</v>
      </c>
      <c r="E82" s="15">
        <v>9850.52</v>
      </c>
      <c r="F82" s="72">
        <f t="shared" si="18"/>
        <v>28851.99</v>
      </c>
      <c r="G82" s="15">
        <v>9230.82</v>
      </c>
      <c r="H82" s="15">
        <v>11609.1</v>
      </c>
      <c r="I82" s="15">
        <v>11817.55</v>
      </c>
      <c r="J82" s="72">
        <f>ROUND(G82+H82+I82,2)</f>
        <v>32657.47</v>
      </c>
      <c r="K82" s="15">
        <v>11778.44</v>
      </c>
      <c r="L82" s="15">
        <v>11469.35</v>
      </c>
      <c r="M82" s="15">
        <v>10926.91</v>
      </c>
      <c r="N82" s="72">
        <f t="shared" si="20"/>
        <v>34174.7</v>
      </c>
      <c r="O82" s="15">
        <v>13131.94</v>
      </c>
      <c r="P82" s="15">
        <v>12500.15</v>
      </c>
      <c r="Q82" s="88">
        <v>10999.2</v>
      </c>
      <c r="R82" s="72">
        <f t="shared" si="21"/>
        <v>36631.29</v>
      </c>
      <c r="S82" s="72">
        <f t="shared" si="16"/>
        <v>132315.45</v>
      </c>
      <c r="T82" s="15">
        <v>582.81</v>
      </c>
      <c r="U82" s="15">
        <v>504.87</v>
      </c>
      <c r="V82" s="15">
        <v>364.51</v>
      </c>
      <c r="W82" s="72">
        <f>ROUND(T82+U82+V82,2)</f>
        <v>1452.19</v>
      </c>
      <c r="X82" s="15">
        <v>598.03</v>
      </c>
      <c r="Y82" s="15">
        <v>617.34</v>
      </c>
      <c r="Z82" s="15">
        <v>334.52</v>
      </c>
      <c r="AA82" s="72">
        <f>ROUND(X82+Y82+Z82,2)</f>
        <v>1549.89</v>
      </c>
      <c r="AB82" s="15">
        <v>746.37</v>
      </c>
      <c r="AC82" s="15">
        <v>637.92</v>
      </c>
      <c r="AD82" s="15">
        <v>549.41</v>
      </c>
      <c r="AE82" s="72">
        <f t="shared" si="24"/>
        <v>1933.7</v>
      </c>
      <c r="AF82" s="15">
        <v>522.98</v>
      </c>
      <c r="AG82" s="15">
        <v>763.64</v>
      </c>
      <c r="AH82" s="15">
        <v>585.29</v>
      </c>
      <c r="AI82" s="72">
        <f t="shared" si="25"/>
        <v>1871.91</v>
      </c>
      <c r="AJ82" s="72">
        <f t="shared" si="17"/>
        <v>6807.69</v>
      </c>
      <c r="AK82" s="73">
        <v>0</v>
      </c>
      <c r="AL82" s="73">
        <v>0</v>
      </c>
      <c r="AM82" s="73">
        <v>0</v>
      </c>
      <c r="AN82" s="25">
        <f t="shared" si="26"/>
        <v>0</v>
      </c>
      <c r="AO82" s="73">
        <v>0</v>
      </c>
      <c r="AP82" s="73">
        <v>0</v>
      </c>
      <c r="AQ82" s="73">
        <v>0</v>
      </c>
      <c r="AR82" s="25">
        <f t="shared" si="27"/>
        <v>0</v>
      </c>
      <c r="AS82" s="73">
        <v>0</v>
      </c>
      <c r="AT82" s="73">
        <v>0</v>
      </c>
      <c r="AU82" s="73">
        <v>0</v>
      </c>
      <c r="AV82" s="25">
        <f t="shared" si="28"/>
        <v>0</v>
      </c>
      <c r="AW82" s="73">
        <v>0</v>
      </c>
      <c r="AX82" s="73">
        <v>0</v>
      </c>
      <c r="AY82" s="74">
        <v>0</v>
      </c>
      <c r="AZ82" s="75">
        <f t="shared" si="29"/>
        <v>0</v>
      </c>
      <c r="BA82" s="25">
        <f t="shared" si="30"/>
        <v>0</v>
      </c>
      <c r="BB82" s="76">
        <f t="shared" si="31"/>
        <v>139123.14</v>
      </c>
      <c r="BC82" s="89"/>
      <c r="BE82" s="91"/>
      <c r="BF82" s="91"/>
    </row>
    <row r="83" spans="1:58" s="90" customFormat="1" ht="12.75">
      <c r="A83" s="85" t="s">
        <v>158</v>
      </c>
      <c r="B83" s="7" t="s">
        <v>159</v>
      </c>
      <c r="C83" s="71">
        <v>12780.95</v>
      </c>
      <c r="D83" s="15">
        <v>13164.75</v>
      </c>
      <c r="E83" s="15">
        <v>14108.01</v>
      </c>
      <c r="F83" s="72">
        <f t="shared" si="18"/>
        <v>40053.71</v>
      </c>
      <c r="G83" s="15">
        <v>13534.66</v>
      </c>
      <c r="H83" s="15">
        <v>15751.82</v>
      </c>
      <c r="I83" s="15">
        <v>16436.54</v>
      </c>
      <c r="J83" s="72">
        <f>ROUND(G83+H83+I83,2)</f>
        <v>45723.02</v>
      </c>
      <c r="K83" s="15">
        <v>20287.98</v>
      </c>
      <c r="L83" s="15">
        <v>17609.32</v>
      </c>
      <c r="M83" s="15">
        <v>18570.6</v>
      </c>
      <c r="N83" s="72">
        <f t="shared" si="20"/>
        <v>56467.9</v>
      </c>
      <c r="O83" s="15">
        <v>17277.2</v>
      </c>
      <c r="P83" s="15">
        <v>19310.75</v>
      </c>
      <c r="Q83" s="88">
        <v>15606.08</v>
      </c>
      <c r="R83" s="72">
        <f t="shared" si="21"/>
        <v>52194.03</v>
      </c>
      <c r="S83" s="72">
        <f t="shared" si="16"/>
        <v>194438.66</v>
      </c>
      <c r="T83" s="15">
        <v>858.1</v>
      </c>
      <c r="U83" s="15">
        <v>825.56</v>
      </c>
      <c r="V83" s="15">
        <v>683.28</v>
      </c>
      <c r="W83" s="72">
        <f>ROUND(T83+U83+V83,2)</f>
        <v>2366.94</v>
      </c>
      <c r="X83" s="15">
        <v>995.61</v>
      </c>
      <c r="Y83" s="15">
        <v>759.25</v>
      </c>
      <c r="Z83" s="15">
        <v>445.11</v>
      </c>
      <c r="AA83" s="72">
        <f>ROUND(X83+Y83+Z83,2)</f>
        <v>2199.97</v>
      </c>
      <c r="AB83" s="15">
        <v>1503.68</v>
      </c>
      <c r="AC83" s="15">
        <v>1429.46</v>
      </c>
      <c r="AD83" s="15">
        <v>1119.88</v>
      </c>
      <c r="AE83" s="72">
        <f t="shared" si="24"/>
        <v>4053.02</v>
      </c>
      <c r="AF83" s="15">
        <v>1176.88</v>
      </c>
      <c r="AG83" s="15">
        <v>1257.01</v>
      </c>
      <c r="AH83" s="15">
        <v>1318.97</v>
      </c>
      <c r="AI83" s="72">
        <f t="shared" si="25"/>
        <v>3752.86</v>
      </c>
      <c r="AJ83" s="72">
        <f t="shared" si="17"/>
        <v>12372.79</v>
      </c>
      <c r="AK83" s="73">
        <v>0</v>
      </c>
      <c r="AL83" s="73">
        <v>0</v>
      </c>
      <c r="AM83" s="73">
        <v>0</v>
      </c>
      <c r="AN83" s="25">
        <f t="shared" si="26"/>
        <v>0</v>
      </c>
      <c r="AO83" s="73">
        <v>0</v>
      </c>
      <c r="AP83" s="73">
        <v>0</v>
      </c>
      <c r="AQ83" s="73">
        <v>0</v>
      </c>
      <c r="AR83" s="25">
        <f t="shared" si="27"/>
        <v>0</v>
      </c>
      <c r="AS83" s="73">
        <v>0</v>
      </c>
      <c r="AT83" s="73">
        <v>0</v>
      </c>
      <c r="AU83" s="73">
        <v>0</v>
      </c>
      <c r="AV83" s="25">
        <f t="shared" si="28"/>
        <v>0</v>
      </c>
      <c r="AW83" s="73">
        <v>0</v>
      </c>
      <c r="AX83" s="73">
        <v>326.78</v>
      </c>
      <c r="AY83" s="74">
        <v>326.78</v>
      </c>
      <c r="AZ83" s="75">
        <f t="shared" si="29"/>
        <v>653.56</v>
      </c>
      <c r="BA83" s="25">
        <f t="shared" si="30"/>
        <v>653.56</v>
      </c>
      <c r="BB83" s="76">
        <f t="shared" si="31"/>
        <v>207465.01</v>
      </c>
      <c r="BC83" s="89"/>
      <c r="BE83" s="91"/>
      <c r="BF83" s="91"/>
    </row>
    <row r="84" spans="1:58" s="90" customFormat="1" ht="12.75">
      <c r="A84" s="85" t="s">
        <v>160</v>
      </c>
      <c r="B84" s="7" t="s">
        <v>161</v>
      </c>
      <c r="C84" s="71">
        <v>5430.69</v>
      </c>
      <c r="D84" s="15">
        <v>6397.6</v>
      </c>
      <c r="E84" s="15">
        <v>5248.21</v>
      </c>
      <c r="F84" s="72">
        <f t="shared" si="18"/>
        <v>17076.5</v>
      </c>
      <c r="G84" s="15">
        <v>4749.2</v>
      </c>
      <c r="H84" s="15">
        <v>5157.06</v>
      </c>
      <c r="I84" s="15">
        <v>4976.03</v>
      </c>
      <c r="J84" s="72">
        <f>ROUND(G84+H84+I84,2)</f>
        <v>14882.29</v>
      </c>
      <c r="K84" s="15">
        <v>5136.85</v>
      </c>
      <c r="L84" s="15">
        <v>3576.95</v>
      </c>
      <c r="M84" s="15">
        <v>5716.22</v>
      </c>
      <c r="N84" s="72">
        <f t="shared" si="20"/>
        <v>14430.02</v>
      </c>
      <c r="O84" s="15">
        <v>3720.21</v>
      </c>
      <c r="P84" s="15">
        <v>4285.39</v>
      </c>
      <c r="Q84" s="88">
        <v>3834</v>
      </c>
      <c r="R84" s="72">
        <f>ROUND(O84+P84+Q84,2)</f>
        <v>11839.6</v>
      </c>
      <c r="S84" s="72">
        <f>ROUND(F84+J84+N84+R84,2)</f>
        <v>58228.41</v>
      </c>
      <c r="T84" s="15">
        <v>167.75</v>
      </c>
      <c r="U84" s="15">
        <v>439.64</v>
      </c>
      <c r="V84" s="15">
        <v>228.07</v>
      </c>
      <c r="W84" s="72">
        <f>ROUND(T84+U84+V84,2)</f>
        <v>835.46</v>
      </c>
      <c r="X84" s="15">
        <v>268.71</v>
      </c>
      <c r="Y84" s="15">
        <v>371.95</v>
      </c>
      <c r="Z84" s="15">
        <v>109</v>
      </c>
      <c r="AA84" s="72">
        <f>ROUND(X84+Y84+Z84,2)</f>
        <v>749.66</v>
      </c>
      <c r="AB84" s="15">
        <v>450.14</v>
      </c>
      <c r="AC84" s="15">
        <v>319.44</v>
      </c>
      <c r="AD84" s="15">
        <v>214.09</v>
      </c>
      <c r="AE84" s="72">
        <f>ROUND(AB84+AC84+AD84,2)</f>
        <v>983.67</v>
      </c>
      <c r="AF84" s="15">
        <v>254.43</v>
      </c>
      <c r="AG84" s="15">
        <v>154.56</v>
      </c>
      <c r="AH84" s="15">
        <v>119.35</v>
      </c>
      <c r="AI84" s="72">
        <f>ROUND(AF84+AG84+AH84,2)</f>
        <v>528.34</v>
      </c>
      <c r="AJ84" s="72">
        <f t="shared" si="17"/>
        <v>3097.13</v>
      </c>
      <c r="AK84" s="73">
        <v>0</v>
      </c>
      <c r="AL84" s="73">
        <v>0</v>
      </c>
      <c r="AM84" s="73">
        <v>0</v>
      </c>
      <c r="AN84" s="25">
        <f t="shared" si="26"/>
        <v>0</v>
      </c>
      <c r="AO84" s="73">
        <v>0</v>
      </c>
      <c r="AP84" s="73">
        <v>0</v>
      </c>
      <c r="AQ84" s="73">
        <v>0</v>
      </c>
      <c r="AR84" s="25">
        <f t="shared" si="27"/>
        <v>0</v>
      </c>
      <c r="AS84" s="73">
        <v>0</v>
      </c>
      <c r="AT84" s="73">
        <v>0</v>
      </c>
      <c r="AU84" s="73">
        <v>0</v>
      </c>
      <c r="AV84" s="25">
        <f t="shared" si="28"/>
        <v>0</v>
      </c>
      <c r="AW84" s="73">
        <v>0</v>
      </c>
      <c r="AX84" s="73">
        <v>0</v>
      </c>
      <c r="AY84" s="74">
        <v>0</v>
      </c>
      <c r="AZ84" s="75">
        <f t="shared" si="29"/>
        <v>0</v>
      </c>
      <c r="BA84" s="25">
        <f t="shared" si="30"/>
        <v>0</v>
      </c>
      <c r="BB84" s="76">
        <f t="shared" si="31"/>
        <v>61325.54</v>
      </c>
      <c r="BC84" s="89"/>
      <c r="BE84" s="91"/>
      <c r="BF84" s="91"/>
    </row>
    <row r="85" spans="1:58" s="90" customFormat="1" ht="23.25" customHeight="1" thickBot="1">
      <c r="A85" s="92" t="s">
        <v>174</v>
      </c>
      <c r="B85" s="93" t="s">
        <v>175</v>
      </c>
      <c r="C85" s="94">
        <v>178.82</v>
      </c>
      <c r="D85" s="95">
        <v>389.77</v>
      </c>
      <c r="E85" s="95">
        <v>370.36</v>
      </c>
      <c r="F85" s="96">
        <f t="shared" si="18"/>
        <v>938.95</v>
      </c>
      <c r="G85" s="95">
        <v>552.42</v>
      </c>
      <c r="H85" s="95">
        <v>607.72</v>
      </c>
      <c r="I85" s="95">
        <v>1030.43</v>
      </c>
      <c r="J85" s="96">
        <f>ROUND(G85+H85+I85,2)</f>
        <v>2190.57</v>
      </c>
      <c r="K85" s="95">
        <v>935.29</v>
      </c>
      <c r="L85" s="95">
        <v>656.45</v>
      </c>
      <c r="M85" s="95">
        <v>1028.65</v>
      </c>
      <c r="N85" s="96">
        <f t="shared" si="20"/>
        <v>2620.39</v>
      </c>
      <c r="O85" s="95">
        <v>1008.46</v>
      </c>
      <c r="P85" s="95">
        <v>1609.57</v>
      </c>
      <c r="Q85" s="97">
        <v>1116.33</v>
      </c>
      <c r="R85" s="96">
        <f>ROUND(O85+P85+Q85,2)</f>
        <v>3734.36</v>
      </c>
      <c r="S85" s="96">
        <f>ROUND(F85+J85+N85+R85,2)</f>
        <v>9484.27</v>
      </c>
      <c r="T85" s="95">
        <v>8.95</v>
      </c>
      <c r="U85" s="95">
        <v>0</v>
      </c>
      <c r="V85" s="95">
        <v>33.36</v>
      </c>
      <c r="W85" s="96">
        <f>ROUND(T85+U85+V85,2)</f>
        <v>42.31</v>
      </c>
      <c r="X85" s="95">
        <v>53.84</v>
      </c>
      <c r="Y85" s="95">
        <v>47.67</v>
      </c>
      <c r="Z85" s="95">
        <v>26.62</v>
      </c>
      <c r="AA85" s="96">
        <f>ROUND(X85+Y85+Z85,2)</f>
        <v>128.13</v>
      </c>
      <c r="AB85" s="95">
        <v>103.61</v>
      </c>
      <c r="AC85" s="95">
        <v>74.15</v>
      </c>
      <c r="AD85" s="95">
        <v>42.81</v>
      </c>
      <c r="AE85" s="96">
        <f>ROUND(AB85+AC85+AD85,2)</f>
        <v>220.57</v>
      </c>
      <c r="AF85" s="95">
        <v>125.81</v>
      </c>
      <c r="AG85" s="95">
        <v>159.52</v>
      </c>
      <c r="AH85" s="95">
        <v>90.1</v>
      </c>
      <c r="AI85" s="96">
        <f>ROUND(AF85+AG85+AH85,2)</f>
        <v>375.43</v>
      </c>
      <c r="AJ85" s="96">
        <f t="shared" si="17"/>
        <v>766.44</v>
      </c>
      <c r="AK85" s="98">
        <v>0</v>
      </c>
      <c r="AL85" s="98">
        <v>0</v>
      </c>
      <c r="AM85" s="98">
        <v>0</v>
      </c>
      <c r="AN85" s="99">
        <f t="shared" si="26"/>
        <v>0</v>
      </c>
      <c r="AO85" s="98">
        <v>0</v>
      </c>
      <c r="AP85" s="98">
        <v>0</v>
      </c>
      <c r="AQ85" s="98">
        <v>0</v>
      </c>
      <c r="AR85" s="99">
        <f t="shared" si="27"/>
        <v>0</v>
      </c>
      <c r="AS85" s="98">
        <v>0</v>
      </c>
      <c r="AT85" s="98">
        <v>0</v>
      </c>
      <c r="AU85" s="98">
        <v>0</v>
      </c>
      <c r="AV85" s="99">
        <f t="shared" si="28"/>
        <v>0</v>
      </c>
      <c r="AW85" s="98">
        <v>0</v>
      </c>
      <c r="AX85" s="98">
        <v>310</v>
      </c>
      <c r="AY85" s="100">
        <v>326.78</v>
      </c>
      <c r="AZ85" s="101">
        <f t="shared" si="29"/>
        <v>636.78</v>
      </c>
      <c r="BA85" s="99">
        <f t="shared" si="30"/>
        <v>636.78</v>
      </c>
      <c r="BB85" s="102">
        <f t="shared" si="31"/>
        <v>10887.49</v>
      </c>
      <c r="BC85" s="89"/>
      <c r="BE85" s="91"/>
      <c r="BF85" s="91"/>
    </row>
    <row r="86" spans="1:55" ht="13.5" thickBot="1">
      <c r="A86" s="103"/>
      <c r="B86" s="104" t="s">
        <v>302</v>
      </c>
      <c r="C86" s="105">
        <f>SUM(C6:C85)</f>
        <v>7105742.580000001</v>
      </c>
      <c r="D86" s="105">
        <f aca="true" t="shared" si="32" ref="D86:BB86">SUM(D6:D85)</f>
        <v>6576743.569999998</v>
      </c>
      <c r="E86" s="105">
        <f t="shared" si="32"/>
        <v>6902513.849999997</v>
      </c>
      <c r="F86" s="105">
        <f t="shared" si="32"/>
        <v>20584999.99999999</v>
      </c>
      <c r="G86" s="105">
        <f t="shared" si="32"/>
        <v>6501732.91</v>
      </c>
      <c r="H86" s="105">
        <f t="shared" si="32"/>
        <v>6738595.120000002</v>
      </c>
      <c r="I86" s="105">
        <f t="shared" si="32"/>
        <v>6388906.949999997</v>
      </c>
      <c r="J86" s="105">
        <f t="shared" si="32"/>
        <v>19629234.98</v>
      </c>
      <c r="K86" s="105">
        <f t="shared" si="32"/>
        <v>6895086.090000004</v>
      </c>
      <c r="L86" s="105">
        <f t="shared" si="32"/>
        <v>6419958.879999995</v>
      </c>
      <c r="M86" s="105">
        <f t="shared" si="32"/>
        <v>6369080.49</v>
      </c>
      <c r="N86" s="105">
        <f t="shared" si="32"/>
        <v>19684125.46</v>
      </c>
      <c r="O86" s="105">
        <f t="shared" si="32"/>
        <v>7329164.330000004</v>
      </c>
      <c r="P86" s="105">
        <f t="shared" si="32"/>
        <v>7146046.390000001</v>
      </c>
      <c r="Q86" s="105">
        <f t="shared" si="32"/>
        <v>6513728.989999999</v>
      </c>
      <c r="R86" s="105">
        <f t="shared" si="32"/>
        <v>20988939.71</v>
      </c>
      <c r="S86" s="105">
        <f t="shared" si="32"/>
        <v>80887300.15</v>
      </c>
      <c r="T86" s="105">
        <f t="shared" si="32"/>
        <v>189165.21999999997</v>
      </c>
      <c r="U86" s="105">
        <f t="shared" si="32"/>
        <v>170983.69999999998</v>
      </c>
      <c r="V86" s="105">
        <f t="shared" si="32"/>
        <v>155851.08000000005</v>
      </c>
      <c r="W86" s="105">
        <f t="shared" si="32"/>
        <v>515999.99999999994</v>
      </c>
      <c r="X86" s="105">
        <f t="shared" si="32"/>
        <v>225793.53</v>
      </c>
      <c r="Y86" s="105">
        <f t="shared" si="32"/>
        <v>191583.65</v>
      </c>
      <c r="Z86" s="105">
        <f t="shared" si="32"/>
        <v>103622.82000000004</v>
      </c>
      <c r="AA86" s="105">
        <f t="shared" si="32"/>
        <v>521000.00000000023</v>
      </c>
      <c r="AB86" s="105">
        <f t="shared" si="32"/>
        <v>269830.76</v>
      </c>
      <c r="AC86" s="105">
        <f t="shared" si="32"/>
        <v>189602.71000000008</v>
      </c>
      <c r="AD86" s="105">
        <f t="shared" si="32"/>
        <v>184197.82000000004</v>
      </c>
      <c r="AE86" s="105">
        <f t="shared" si="32"/>
        <v>643631.2899999998</v>
      </c>
      <c r="AF86" s="105">
        <f t="shared" si="32"/>
        <v>205455.2399999999</v>
      </c>
      <c r="AG86" s="105">
        <f t="shared" si="32"/>
        <v>208803.59000000005</v>
      </c>
      <c r="AH86" s="105">
        <f t="shared" si="32"/>
        <v>192140.55000000005</v>
      </c>
      <c r="AI86" s="105">
        <f t="shared" si="32"/>
        <v>606399.38</v>
      </c>
      <c r="AJ86" s="105">
        <f t="shared" si="32"/>
        <v>2287030.6699999985</v>
      </c>
      <c r="AK86" s="105">
        <f t="shared" si="32"/>
        <v>7329.17</v>
      </c>
      <c r="AL86" s="105">
        <f t="shared" si="32"/>
        <v>10772.050000000001</v>
      </c>
      <c r="AM86" s="105">
        <f t="shared" si="32"/>
        <v>11530.640000000001</v>
      </c>
      <c r="AN86" s="105">
        <f t="shared" si="32"/>
        <v>29631.860000000004</v>
      </c>
      <c r="AO86" s="105">
        <f t="shared" si="32"/>
        <v>12417.619999999997</v>
      </c>
      <c r="AP86" s="105">
        <f t="shared" si="32"/>
        <v>14378.31</v>
      </c>
      <c r="AQ86" s="105">
        <f t="shared" si="32"/>
        <v>15603.74</v>
      </c>
      <c r="AR86" s="105">
        <f t="shared" si="32"/>
        <v>42399.670000000006</v>
      </c>
      <c r="AS86" s="105">
        <f t="shared" si="32"/>
        <v>16829.160000000003</v>
      </c>
      <c r="AT86" s="105">
        <f t="shared" si="32"/>
        <v>17482.729999999992</v>
      </c>
      <c r="AU86" s="105">
        <f t="shared" si="32"/>
        <v>17809.509999999995</v>
      </c>
      <c r="AV86" s="105">
        <f t="shared" si="32"/>
        <v>52121.39999999998</v>
      </c>
      <c r="AW86" s="105">
        <f t="shared" si="32"/>
        <v>21567.48</v>
      </c>
      <c r="AX86" s="105">
        <f t="shared" si="32"/>
        <v>24491.71999999999</v>
      </c>
      <c r="AY86" s="106">
        <f t="shared" si="32"/>
        <v>21894.259999999995</v>
      </c>
      <c r="AZ86" s="107">
        <f t="shared" si="32"/>
        <v>67953.45999999998</v>
      </c>
      <c r="BA86" s="105">
        <f t="shared" si="32"/>
        <v>192106.38999999996</v>
      </c>
      <c r="BB86" s="108">
        <f t="shared" si="32"/>
        <v>83366437.21</v>
      </c>
      <c r="BC86" s="18"/>
    </row>
    <row r="87" spans="1:55" ht="12.75">
      <c r="A87" s="109"/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8"/>
    </row>
    <row r="88" spans="1:55" ht="9.75" customHeight="1" thickBot="1">
      <c r="A88" s="109"/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8"/>
    </row>
    <row r="89" spans="18:58" s="112" customFormat="1" ht="12.75" thickBot="1">
      <c r="R89" s="113"/>
      <c r="AC89" s="114"/>
      <c r="AD89" s="114"/>
      <c r="AF89" s="115"/>
      <c r="AG89" s="115"/>
      <c r="AH89" s="115"/>
      <c r="AI89" s="115"/>
      <c r="AJ89" s="114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Z89" s="117" t="s">
        <v>247</v>
      </c>
      <c r="BA89" s="118"/>
      <c r="BB89" s="118"/>
      <c r="BC89" s="118"/>
      <c r="BD89" s="118"/>
      <c r="BE89" s="118"/>
      <c r="BF89" s="119">
        <v>82228000</v>
      </c>
    </row>
    <row r="90" spans="18:58" s="112" customFormat="1" ht="12">
      <c r="R90" s="113"/>
      <c r="AC90" s="115"/>
      <c r="AD90" s="115"/>
      <c r="AF90" s="115"/>
      <c r="AG90" s="115"/>
      <c r="AH90" s="115"/>
      <c r="AI90" s="115"/>
      <c r="AJ90" s="114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Z90" s="120" t="s">
        <v>303</v>
      </c>
      <c r="BF90" s="121">
        <f>S86</f>
        <v>80887300.15</v>
      </c>
    </row>
    <row r="91" spans="18:59" s="112" customFormat="1" ht="12">
      <c r="R91" s="113"/>
      <c r="AC91" s="114"/>
      <c r="AD91" s="114"/>
      <c r="AF91" s="115"/>
      <c r="AG91" s="115"/>
      <c r="AH91" s="115"/>
      <c r="AI91" s="115"/>
      <c r="AJ91" s="114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Z91" s="114" t="s">
        <v>304</v>
      </c>
      <c r="BF91" s="122">
        <f>ROUND(BF89-BF90,2)</f>
        <v>1340699.85</v>
      </c>
      <c r="BG91" s="123"/>
    </row>
    <row r="92" spans="18:59" s="112" customFormat="1" ht="12">
      <c r="R92" s="113"/>
      <c r="AC92" s="114"/>
      <c r="AD92" s="114"/>
      <c r="AF92" s="115"/>
      <c r="AG92" s="115"/>
      <c r="AH92" s="115"/>
      <c r="AI92" s="115"/>
      <c r="AJ92" s="114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Z92" s="114"/>
      <c r="BF92" s="122"/>
      <c r="BG92" s="123"/>
    </row>
    <row r="93" spans="18:58" s="112" customFormat="1" ht="12.75" thickBot="1">
      <c r="R93" s="113"/>
      <c r="AC93" s="114"/>
      <c r="AD93" s="114"/>
      <c r="AF93" s="115"/>
      <c r="AG93" s="115"/>
      <c r="AH93" s="115"/>
      <c r="AI93" s="115"/>
      <c r="AJ93" s="114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Z93" s="114"/>
      <c r="BF93" s="122"/>
    </row>
    <row r="94" spans="29:58" s="115" customFormat="1" ht="12.75" thickBot="1">
      <c r="AC94" s="114"/>
      <c r="AD94" s="114"/>
      <c r="AZ94" s="117" t="s">
        <v>251</v>
      </c>
      <c r="BA94" s="118"/>
      <c r="BB94" s="118"/>
      <c r="BC94" s="118"/>
      <c r="BD94" s="118"/>
      <c r="BE94" s="118"/>
      <c r="BF94" s="119">
        <v>2386000</v>
      </c>
    </row>
    <row r="95" spans="18:58" s="112" customFormat="1" ht="12">
      <c r="R95" s="113"/>
      <c r="AF95" s="115"/>
      <c r="AG95" s="115"/>
      <c r="AH95" s="115"/>
      <c r="AI95" s="115"/>
      <c r="AJ95" s="114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Z95" s="120" t="s">
        <v>305</v>
      </c>
      <c r="BF95" s="121">
        <f>AJ86</f>
        <v>2287030.6699999985</v>
      </c>
    </row>
    <row r="96" spans="18:58" s="112" customFormat="1" ht="12">
      <c r="R96" s="113"/>
      <c r="AC96" s="114"/>
      <c r="AD96" s="114"/>
      <c r="AG96" s="115"/>
      <c r="AH96" s="115"/>
      <c r="AI96" s="115"/>
      <c r="AJ96" s="114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Z96" s="114" t="s">
        <v>304</v>
      </c>
      <c r="BF96" s="122">
        <f>ROUND(BF94-BF95,2)</f>
        <v>98969.33</v>
      </c>
    </row>
    <row r="97" spans="18:58" s="112" customFormat="1" ht="12">
      <c r="R97" s="113"/>
      <c r="AC97" s="114"/>
      <c r="AD97" s="114"/>
      <c r="AG97" s="115"/>
      <c r="AH97" s="115"/>
      <c r="AI97" s="115"/>
      <c r="AJ97" s="114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Z97" s="114"/>
      <c r="BF97" s="122"/>
    </row>
    <row r="98" spans="18:58" s="112" customFormat="1" ht="12.75" thickBot="1">
      <c r="R98" s="113"/>
      <c r="AC98" s="114"/>
      <c r="AD98" s="114"/>
      <c r="AG98" s="115"/>
      <c r="AH98" s="115"/>
      <c r="AI98" s="115"/>
      <c r="AJ98" s="114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Z98" s="114"/>
      <c r="BF98" s="122"/>
    </row>
    <row r="99" spans="32:58" ht="15.75" thickBot="1">
      <c r="AF99" s="124"/>
      <c r="AG99" s="53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Z99" s="117" t="s">
        <v>254</v>
      </c>
      <c r="BA99" s="132"/>
      <c r="BB99" s="118"/>
      <c r="BC99" s="118"/>
      <c r="BD99" s="118"/>
      <c r="BE99" s="118"/>
      <c r="BF99" s="119">
        <f>363000-162000</f>
        <v>201000</v>
      </c>
    </row>
    <row r="100" spans="32:58" ht="15">
      <c r="AF100" s="124"/>
      <c r="AH100" s="112"/>
      <c r="AI100" s="112"/>
      <c r="AJ100" s="125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Z100" s="120" t="s">
        <v>306</v>
      </c>
      <c r="BB100" s="112"/>
      <c r="BC100" s="112"/>
      <c r="BD100" s="112"/>
      <c r="BE100" s="112"/>
      <c r="BF100" s="121">
        <f>BA86</f>
        <v>192106.38999999996</v>
      </c>
    </row>
    <row r="101" spans="31:58" ht="12.75">
      <c r="AE101" s="126"/>
      <c r="AH101" s="112"/>
      <c r="AI101" s="112"/>
      <c r="AJ101" s="125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Z101" s="114" t="s">
        <v>304</v>
      </c>
      <c r="BB101" s="112"/>
      <c r="BC101" s="112"/>
      <c r="BD101" s="112"/>
      <c r="BE101" s="112"/>
      <c r="BF101" s="122">
        <f>ROUND(BF99-BF100,2)</f>
        <v>8893.61</v>
      </c>
    </row>
    <row r="102" spans="31:58" ht="12.75">
      <c r="AE102" s="126"/>
      <c r="AG102" s="114"/>
      <c r="AH102" s="112"/>
      <c r="AI102" s="112"/>
      <c r="AJ102" s="125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Z102" s="112"/>
      <c r="BA102" s="112"/>
      <c r="BB102" s="112"/>
      <c r="BC102" s="112"/>
      <c r="BD102" s="112"/>
      <c r="BE102" s="112"/>
      <c r="BF102" s="122"/>
    </row>
    <row r="103" spans="31:58" ht="12.75">
      <c r="AE103" s="126"/>
      <c r="AG103" s="114"/>
      <c r="AH103" s="112"/>
      <c r="AI103" s="112"/>
      <c r="AJ103" s="125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Z103" s="112"/>
      <c r="BA103" s="112"/>
      <c r="BB103" s="112"/>
      <c r="BC103" s="112"/>
      <c r="BD103" s="112"/>
      <c r="BE103" s="112"/>
      <c r="BF103" s="122"/>
    </row>
    <row r="104" spans="29:59" ht="15.75">
      <c r="AC104" s="127"/>
      <c r="AE104" s="128"/>
      <c r="AH104" s="129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Z104" s="130"/>
      <c r="BA104" s="124"/>
      <c r="BB104" s="130"/>
      <c r="BC104" s="129"/>
      <c r="BD104" s="130"/>
      <c r="BE104" s="130"/>
      <c r="BF104" s="130"/>
      <c r="BG104" s="130"/>
    </row>
    <row r="105" spans="29:59" ht="15">
      <c r="AC105" s="127"/>
      <c r="AH105" s="129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Z105" s="130"/>
      <c r="BA105" s="124"/>
      <c r="BB105" s="130"/>
      <c r="BC105" s="129"/>
      <c r="BD105" s="130"/>
      <c r="BE105" s="130"/>
      <c r="BF105" s="130"/>
      <c r="BG105" s="130"/>
    </row>
  </sheetData>
  <mergeCells count="1">
    <mergeCell ref="C2:N2"/>
  </mergeCells>
  <printOptions/>
  <pageMargins left="0.17" right="0.17" top="0.18" bottom="0.36" header="0.17" footer="0.16"/>
  <pageSetup horizontalDpi="600" verticalDpi="600" orientation="landscape" paperSize="9" scale="70" r:id="rId1"/>
  <headerFooter alignWithMargins="0"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G105"/>
  <sheetViews>
    <sheetView workbookViewId="0" topLeftCell="AU75">
      <selection activeCell="AX93" sqref="AX93"/>
    </sheetView>
  </sheetViews>
  <sheetFormatPr defaultColWidth="9.140625" defaultRowHeight="12.75"/>
  <cols>
    <col min="1" max="1" width="5.421875" style="1" customWidth="1"/>
    <col min="2" max="2" width="28.421875" style="1" customWidth="1"/>
    <col min="3" max="3" width="13.7109375" style="1" customWidth="1"/>
    <col min="4" max="5" width="13.8515625" style="1" customWidth="1"/>
    <col min="6" max="6" width="14.7109375" style="1" customWidth="1"/>
    <col min="7" max="7" width="16.140625" style="1" customWidth="1"/>
    <col min="8" max="8" width="13.421875" style="1" customWidth="1"/>
    <col min="9" max="9" width="13.00390625" style="1" customWidth="1"/>
    <col min="10" max="10" width="13.8515625" style="1" customWidth="1"/>
    <col min="11" max="11" width="15.140625" style="1" customWidth="1"/>
    <col min="12" max="17" width="13.8515625" style="1" customWidth="1"/>
    <col min="18" max="18" width="12.8515625" style="10" customWidth="1"/>
    <col min="19" max="19" width="13.8515625" style="1" customWidth="1"/>
    <col min="20" max="20" width="13.00390625" style="1" customWidth="1"/>
    <col min="21" max="21" width="11.28125" style="1" customWidth="1"/>
    <col min="22" max="22" width="12.28125" style="1" customWidth="1"/>
    <col min="23" max="23" width="14.57421875" style="1" customWidth="1"/>
    <col min="24" max="26" width="14.00390625" style="1" customWidth="1"/>
    <col min="27" max="27" width="13.421875" style="1" customWidth="1"/>
    <col min="28" max="28" width="14.00390625" style="1" customWidth="1"/>
    <col min="29" max="29" width="11.57421875" style="1" customWidth="1"/>
    <col min="30" max="30" width="12.140625" style="1" customWidth="1"/>
    <col min="31" max="31" width="13.421875" style="1" customWidth="1"/>
    <col min="32" max="32" width="15.28125" style="1" customWidth="1"/>
    <col min="33" max="34" width="13.8515625" style="1" customWidth="1"/>
    <col min="35" max="35" width="13.421875" style="1" customWidth="1"/>
    <col min="36" max="36" width="13.421875" style="8" customWidth="1"/>
    <col min="37" max="37" width="14.421875" style="1" customWidth="1"/>
    <col min="38" max="53" width="14.7109375" style="1" customWidth="1"/>
    <col min="54" max="54" width="12.421875" style="1" customWidth="1"/>
    <col min="55" max="55" width="12.00390625" style="1" customWidth="1"/>
    <col min="56" max="56" width="12.28125" style="1" customWidth="1"/>
    <col min="57" max="57" width="9.140625" style="1" customWidth="1"/>
    <col min="58" max="58" width="15.00390625" style="1" customWidth="1"/>
    <col min="59" max="59" width="13.421875" style="1" customWidth="1"/>
    <col min="60" max="16384" width="9.140625" style="1" customWidth="1"/>
  </cols>
  <sheetData>
    <row r="1" spans="1:17" ht="12.75">
      <c r="A1" s="8" t="s">
        <v>0</v>
      </c>
      <c r="N1" s="9" t="s">
        <v>176</v>
      </c>
      <c r="P1" s="9"/>
      <c r="Q1" s="9"/>
    </row>
    <row r="2" spans="3:55" ht="29.25" customHeight="1">
      <c r="C2" s="151" t="s">
        <v>177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56"/>
      <c r="P2" s="55"/>
      <c r="Q2" s="55"/>
      <c r="R2" s="57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8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</row>
    <row r="3" spans="3:55" ht="15" customHeight="1" thickBot="1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7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8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</row>
    <row r="4" spans="1:55" ht="83.25" customHeight="1">
      <c r="A4" s="2" t="s">
        <v>1</v>
      </c>
      <c r="B4" s="3" t="s">
        <v>2</v>
      </c>
      <c r="C4" s="59" t="s">
        <v>178</v>
      </c>
      <c r="D4" s="59" t="s">
        <v>179</v>
      </c>
      <c r="E4" s="59" t="s">
        <v>180</v>
      </c>
      <c r="F4" s="60" t="s">
        <v>181</v>
      </c>
      <c r="G4" s="59" t="s">
        <v>182</v>
      </c>
      <c r="H4" s="59" t="s">
        <v>183</v>
      </c>
      <c r="I4" s="59" t="s">
        <v>184</v>
      </c>
      <c r="J4" s="60" t="s">
        <v>185</v>
      </c>
      <c r="K4" s="59" t="s">
        <v>186</v>
      </c>
      <c r="L4" s="59" t="s">
        <v>187</v>
      </c>
      <c r="M4" s="59" t="s">
        <v>188</v>
      </c>
      <c r="N4" s="60" t="s">
        <v>189</v>
      </c>
      <c r="O4" s="59" t="s">
        <v>190</v>
      </c>
      <c r="P4" s="59" t="s">
        <v>191</v>
      </c>
      <c r="Q4" s="59" t="s">
        <v>192</v>
      </c>
      <c r="R4" s="60" t="s">
        <v>193</v>
      </c>
      <c r="S4" s="60" t="s">
        <v>194</v>
      </c>
      <c r="T4" s="59" t="s">
        <v>195</v>
      </c>
      <c r="U4" s="59" t="s">
        <v>196</v>
      </c>
      <c r="V4" s="59" t="s">
        <v>197</v>
      </c>
      <c r="W4" s="60" t="s">
        <v>198</v>
      </c>
      <c r="X4" s="59" t="s">
        <v>199</v>
      </c>
      <c r="Y4" s="59" t="s">
        <v>200</v>
      </c>
      <c r="Z4" s="59" t="s">
        <v>201</v>
      </c>
      <c r="AA4" s="60" t="s">
        <v>202</v>
      </c>
      <c r="AB4" s="59" t="s">
        <v>203</v>
      </c>
      <c r="AC4" s="59" t="s">
        <v>204</v>
      </c>
      <c r="AD4" s="59" t="s">
        <v>205</v>
      </c>
      <c r="AE4" s="60" t="s">
        <v>206</v>
      </c>
      <c r="AF4" s="59" t="s">
        <v>207</v>
      </c>
      <c r="AG4" s="59" t="s">
        <v>208</v>
      </c>
      <c r="AH4" s="59" t="s">
        <v>209</v>
      </c>
      <c r="AI4" s="60" t="s">
        <v>210</v>
      </c>
      <c r="AJ4" s="60" t="s">
        <v>211</v>
      </c>
      <c r="AK4" s="59" t="s">
        <v>212</v>
      </c>
      <c r="AL4" s="59" t="s">
        <v>213</v>
      </c>
      <c r="AM4" s="59" t="s">
        <v>214</v>
      </c>
      <c r="AN4" s="60" t="s">
        <v>215</v>
      </c>
      <c r="AO4" s="59" t="s">
        <v>216</v>
      </c>
      <c r="AP4" s="59" t="s">
        <v>217</v>
      </c>
      <c r="AQ4" s="59" t="s">
        <v>218</v>
      </c>
      <c r="AR4" s="60" t="s">
        <v>219</v>
      </c>
      <c r="AS4" s="59" t="s">
        <v>220</v>
      </c>
      <c r="AT4" s="59" t="s">
        <v>221</v>
      </c>
      <c r="AU4" s="59" t="s">
        <v>222</v>
      </c>
      <c r="AV4" s="60" t="s">
        <v>223</v>
      </c>
      <c r="AW4" s="59" t="s">
        <v>224</v>
      </c>
      <c r="AX4" s="59" t="s">
        <v>225</v>
      </c>
      <c r="AY4" s="61" t="s">
        <v>226</v>
      </c>
      <c r="AZ4" s="62" t="s">
        <v>227</v>
      </c>
      <c r="BA4" s="60" t="s">
        <v>228</v>
      </c>
      <c r="BB4" s="63" t="s">
        <v>229</v>
      </c>
      <c r="BC4" s="64"/>
    </row>
    <row r="5" spans="1:55" s="4" customFormat="1" ht="24.75" customHeight="1">
      <c r="A5" s="11">
        <v>0</v>
      </c>
      <c r="B5" s="12">
        <v>1</v>
      </c>
      <c r="C5" s="12">
        <v>2</v>
      </c>
      <c r="D5" s="12">
        <v>3</v>
      </c>
      <c r="E5" s="12">
        <v>4</v>
      </c>
      <c r="F5" s="13" t="s">
        <v>230</v>
      </c>
      <c r="G5" s="12">
        <v>6</v>
      </c>
      <c r="H5" s="12">
        <v>7</v>
      </c>
      <c r="I5" s="12">
        <v>8</v>
      </c>
      <c r="J5" s="13" t="s">
        <v>231</v>
      </c>
      <c r="K5" s="12">
        <v>10</v>
      </c>
      <c r="L5" s="12">
        <v>11</v>
      </c>
      <c r="M5" s="12">
        <v>12</v>
      </c>
      <c r="N5" s="13" t="s">
        <v>232</v>
      </c>
      <c r="O5" s="12">
        <v>14</v>
      </c>
      <c r="P5" s="12">
        <v>15</v>
      </c>
      <c r="Q5" s="12">
        <v>16</v>
      </c>
      <c r="R5" s="13" t="s">
        <v>233</v>
      </c>
      <c r="S5" s="13" t="s">
        <v>234</v>
      </c>
      <c r="T5" s="12">
        <v>19</v>
      </c>
      <c r="U5" s="12">
        <v>20</v>
      </c>
      <c r="V5" s="12">
        <v>21</v>
      </c>
      <c r="W5" s="13" t="s">
        <v>235</v>
      </c>
      <c r="X5" s="12">
        <v>23</v>
      </c>
      <c r="Y5" s="12">
        <v>24</v>
      </c>
      <c r="Z5" s="12">
        <v>25</v>
      </c>
      <c r="AA5" s="13" t="s">
        <v>236</v>
      </c>
      <c r="AB5" s="12">
        <v>27</v>
      </c>
      <c r="AC5" s="12">
        <v>28</v>
      </c>
      <c r="AD5" s="12">
        <v>29</v>
      </c>
      <c r="AE5" s="13" t="s">
        <v>237</v>
      </c>
      <c r="AF5" s="12">
        <v>31</v>
      </c>
      <c r="AG5" s="12">
        <v>32</v>
      </c>
      <c r="AH5" s="12">
        <v>33</v>
      </c>
      <c r="AI5" s="13" t="s">
        <v>238</v>
      </c>
      <c r="AJ5" s="13" t="s">
        <v>239</v>
      </c>
      <c r="AK5" s="65">
        <v>36</v>
      </c>
      <c r="AL5" s="65">
        <v>37</v>
      </c>
      <c r="AM5" s="65">
        <v>38</v>
      </c>
      <c r="AN5" s="13" t="s">
        <v>240</v>
      </c>
      <c r="AO5" s="65">
        <v>40</v>
      </c>
      <c r="AP5" s="65">
        <v>41</v>
      </c>
      <c r="AQ5" s="65">
        <v>42</v>
      </c>
      <c r="AR5" s="13" t="s">
        <v>241</v>
      </c>
      <c r="AS5" s="65">
        <v>44</v>
      </c>
      <c r="AT5" s="65">
        <v>45</v>
      </c>
      <c r="AU5" s="65">
        <v>46</v>
      </c>
      <c r="AV5" s="13" t="s">
        <v>242</v>
      </c>
      <c r="AW5" s="65">
        <v>48</v>
      </c>
      <c r="AX5" s="65">
        <v>49</v>
      </c>
      <c r="AY5" s="66">
        <v>50</v>
      </c>
      <c r="AZ5" s="67" t="s">
        <v>243</v>
      </c>
      <c r="BA5" s="13" t="s">
        <v>244</v>
      </c>
      <c r="BB5" s="14" t="s">
        <v>245</v>
      </c>
      <c r="BC5" s="68"/>
    </row>
    <row r="6" spans="1:58" ht="12.75">
      <c r="A6" s="69" t="s">
        <v>3</v>
      </c>
      <c r="B6" s="70" t="s">
        <v>4</v>
      </c>
      <c r="C6" s="71">
        <v>21989.14</v>
      </c>
      <c r="D6" s="15">
        <v>18098.03</v>
      </c>
      <c r="E6" s="15"/>
      <c r="F6" s="72">
        <f>ROUND(C6+D6+E6,2)</f>
        <v>40087.17</v>
      </c>
      <c r="G6" s="15"/>
      <c r="H6" s="15"/>
      <c r="I6" s="15"/>
      <c r="J6" s="72">
        <f>ROUND(G6+H6+I6,2)</f>
        <v>0</v>
      </c>
      <c r="K6" s="15"/>
      <c r="L6" s="15"/>
      <c r="M6" s="15"/>
      <c r="N6" s="72">
        <f>ROUND(K6+L6+M6,2)</f>
        <v>0</v>
      </c>
      <c r="O6" s="15"/>
      <c r="P6" s="15"/>
      <c r="Q6" s="15"/>
      <c r="R6" s="72">
        <f>ROUND(O6+P6+Q6,2)</f>
        <v>0</v>
      </c>
      <c r="S6" s="72">
        <f>ROUND(F6+J6+N6+R6,2)</f>
        <v>40087.17</v>
      </c>
      <c r="T6" s="15">
        <v>837.19</v>
      </c>
      <c r="U6" s="15">
        <v>550.56</v>
      </c>
      <c r="V6" s="15"/>
      <c r="W6" s="72">
        <f>ROUND(T6+U6+V6,2)</f>
        <v>1387.75</v>
      </c>
      <c r="X6" s="15"/>
      <c r="Y6" s="16"/>
      <c r="Z6" s="16"/>
      <c r="AA6" s="72">
        <f>ROUND(X6+Y6+Z6,2)</f>
        <v>0</v>
      </c>
      <c r="AB6" s="15"/>
      <c r="AC6" s="15"/>
      <c r="AD6" s="15"/>
      <c r="AE6" s="72">
        <f>ROUND(AB6+AC6+AD6,2)</f>
        <v>0</v>
      </c>
      <c r="AF6" s="15"/>
      <c r="AG6" s="15"/>
      <c r="AH6" s="15"/>
      <c r="AI6" s="72">
        <f>ROUND(AF6+AG6+AH6,2)</f>
        <v>0</v>
      </c>
      <c r="AJ6" s="72">
        <f aca="true" t="shared" si="0" ref="AJ6:AJ69">ROUND(W6+AA6+AE6+AI6,2)</f>
        <v>1387.75</v>
      </c>
      <c r="AK6" s="73">
        <v>0</v>
      </c>
      <c r="AL6" s="73">
        <v>0</v>
      </c>
      <c r="AM6" s="73"/>
      <c r="AN6" s="25">
        <f>ROUND(AK6+AL6+AM6,2)</f>
        <v>0</v>
      </c>
      <c r="AO6" s="73"/>
      <c r="AP6" s="73"/>
      <c r="AQ6" s="73"/>
      <c r="AR6" s="25">
        <f>ROUND(AO6+AP6+AQ6,2)</f>
        <v>0</v>
      </c>
      <c r="AS6" s="73"/>
      <c r="AT6" s="73"/>
      <c r="AU6" s="73"/>
      <c r="AV6" s="25">
        <f>ROUND(AS6+AT6+AU6,2)</f>
        <v>0</v>
      </c>
      <c r="AW6" s="73"/>
      <c r="AX6" s="73"/>
      <c r="AY6" s="74"/>
      <c r="AZ6" s="75">
        <f>ROUND(AW6+AX6+AY6,2)</f>
        <v>0</v>
      </c>
      <c r="BA6" s="25">
        <f>ROUND(AN6+AR6+AV6+AZ6,2)</f>
        <v>0</v>
      </c>
      <c r="BB6" s="76">
        <f>ROUND(S6+AJ6+BA6,2)</f>
        <v>41474.92</v>
      </c>
      <c r="BC6" s="77"/>
      <c r="BE6" s="17"/>
      <c r="BF6" s="17"/>
    </row>
    <row r="7" spans="1:58" ht="12.75">
      <c r="A7" s="69" t="s">
        <v>5</v>
      </c>
      <c r="B7" s="70" t="s">
        <v>6</v>
      </c>
      <c r="C7" s="71">
        <v>8080.35</v>
      </c>
      <c r="D7" s="15">
        <v>5802.65</v>
      </c>
      <c r="E7" s="15"/>
      <c r="F7" s="72">
        <f aca="true" t="shared" si="1" ref="F7:F70">ROUND(C7+D7+E7,2)</f>
        <v>13883</v>
      </c>
      <c r="G7" s="15"/>
      <c r="H7" s="15"/>
      <c r="I7" s="15"/>
      <c r="J7" s="72">
        <f aca="true" t="shared" si="2" ref="J7:J70">ROUND(G7+H7+I7,2)</f>
        <v>0</v>
      </c>
      <c r="K7" s="15"/>
      <c r="L7" s="15"/>
      <c r="M7" s="15"/>
      <c r="N7" s="72">
        <f aca="true" t="shared" si="3" ref="N7:N70">ROUND(K7+L7+M7,2)</f>
        <v>0</v>
      </c>
      <c r="O7" s="15"/>
      <c r="P7" s="15"/>
      <c r="Q7" s="15"/>
      <c r="R7" s="72">
        <f aca="true" t="shared" si="4" ref="R7:R70">ROUND(O7+P7+Q7,2)</f>
        <v>0</v>
      </c>
      <c r="S7" s="72">
        <f aca="true" t="shared" si="5" ref="S7:S67">ROUND(F7+J7+N7+R7,2)</f>
        <v>13883</v>
      </c>
      <c r="T7" s="15">
        <v>436.93</v>
      </c>
      <c r="U7" s="15">
        <v>414.57</v>
      </c>
      <c r="V7" s="15"/>
      <c r="W7" s="72">
        <f aca="true" t="shared" si="6" ref="W7:W70">ROUND(T7+U7+V7,2)</f>
        <v>851.5</v>
      </c>
      <c r="X7" s="15"/>
      <c r="Y7" s="16"/>
      <c r="Z7" s="16"/>
      <c r="AA7" s="72">
        <f aca="true" t="shared" si="7" ref="AA7:AA70">ROUND(X7+Y7+Z7,2)</f>
        <v>0</v>
      </c>
      <c r="AB7" s="15"/>
      <c r="AC7" s="15"/>
      <c r="AD7" s="15"/>
      <c r="AE7" s="72">
        <f aca="true" t="shared" si="8" ref="AE7:AE70">ROUND(AB7+AC7+AD7,2)</f>
        <v>0</v>
      </c>
      <c r="AF7" s="15"/>
      <c r="AG7" s="15"/>
      <c r="AH7" s="15"/>
      <c r="AI7" s="72">
        <f aca="true" t="shared" si="9" ref="AI7:AI70">ROUND(AF7+AG7+AH7,2)</f>
        <v>0</v>
      </c>
      <c r="AJ7" s="72">
        <f t="shared" si="0"/>
        <v>851.5</v>
      </c>
      <c r="AK7" s="73">
        <v>0</v>
      </c>
      <c r="AL7" s="73">
        <v>0</v>
      </c>
      <c r="AM7" s="73"/>
      <c r="AN7" s="25">
        <f aca="true" t="shared" si="10" ref="AN7:AN70">ROUND(AK7+AL7+AM7,2)</f>
        <v>0</v>
      </c>
      <c r="AO7" s="73"/>
      <c r="AP7" s="73"/>
      <c r="AQ7" s="73"/>
      <c r="AR7" s="25">
        <f aca="true" t="shared" si="11" ref="AR7:AR70">ROUND(AO7+AP7+AQ7,2)</f>
        <v>0</v>
      </c>
      <c r="AS7" s="73"/>
      <c r="AT7" s="73"/>
      <c r="AU7" s="73"/>
      <c r="AV7" s="25">
        <f aca="true" t="shared" si="12" ref="AV7:AV70">ROUND(AS7+AT7+AU7,2)</f>
        <v>0</v>
      </c>
      <c r="AW7" s="73"/>
      <c r="AX7" s="73"/>
      <c r="AY7" s="74"/>
      <c r="AZ7" s="75">
        <f aca="true" t="shared" si="13" ref="AZ7:AZ70">ROUND(AW7+AX7+AY7,2)</f>
        <v>0</v>
      </c>
      <c r="BA7" s="25">
        <f aca="true" t="shared" si="14" ref="BA7:BA70">ROUND(AN7+AR7+AV7+AZ7,2)</f>
        <v>0</v>
      </c>
      <c r="BB7" s="76">
        <f aca="true" t="shared" si="15" ref="BB7:BB70">ROUND(S7+AJ7+BA7,2)</f>
        <v>14734.5</v>
      </c>
      <c r="BC7" s="77"/>
      <c r="BE7" s="17"/>
      <c r="BF7" s="17"/>
    </row>
    <row r="8" spans="1:58" ht="12.75">
      <c r="A8" s="69" t="s">
        <v>7</v>
      </c>
      <c r="B8" s="70" t="s">
        <v>8</v>
      </c>
      <c r="C8" s="71">
        <v>28431.65</v>
      </c>
      <c r="D8" s="15">
        <v>32259.15</v>
      </c>
      <c r="E8" s="15"/>
      <c r="F8" s="72">
        <f t="shared" si="1"/>
        <v>60690.8</v>
      </c>
      <c r="G8" s="15"/>
      <c r="H8" s="15"/>
      <c r="I8" s="15"/>
      <c r="J8" s="72">
        <f t="shared" si="2"/>
        <v>0</v>
      </c>
      <c r="K8" s="15"/>
      <c r="L8" s="15"/>
      <c r="M8" s="15"/>
      <c r="N8" s="72">
        <f t="shared" si="3"/>
        <v>0</v>
      </c>
      <c r="O8" s="15"/>
      <c r="P8" s="15"/>
      <c r="Q8" s="15"/>
      <c r="R8" s="72">
        <f t="shared" si="4"/>
        <v>0</v>
      </c>
      <c r="S8" s="72">
        <f t="shared" si="5"/>
        <v>60690.8</v>
      </c>
      <c r="T8" s="15">
        <v>1248.51</v>
      </c>
      <c r="U8" s="15">
        <v>1201.29</v>
      </c>
      <c r="V8" s="15"/>
      <c r="W8" s="72">
        <f t="shared" si="6"/>
        <v>2449.8</v>
      </c>
      <c r="X8" s="15"/>
      <c r="Y8" s="16"/>
      <c r="Z8" s="16"/>
      <c r="AA8" s="72">
        <f t="shared" si="7"/>
        <v>0</v>
      </c>
      <c r="AB8" s="15"/>
      <c r="AC8" s="15"/>
      <c r="AD8" s="15"/>
      <c r="AE8" s="72">
        <f t="shared" si="8"/>
        <v>0</v>
      </c>
      <c r="AF8" s="15"/>
      <c r="AG8" s="15"/>
      <c r="AH8" s="15"/>
      <c r="AI8" s="72">
        <f t="shared" si="9"/>
        <v>0</v>
      </c>
      <c r="AJ8" s="72">
        <f t="shared" si="0"/>
        <v>2449.8</v>
      </c>
      <c r="AK8" s="73">
        <v>0</v>
      </c>
      <c r="AL8" s="73">
        <v>0</v>
      </c>
      <c r="AM8" s="73"/>
      <c r="AN8" s="25">
        <f t="shared" si="10"/>
        <v>0</v>
      </c>
      <c r="AO8" s="73"/>
      <c r="AP8" s="73"/>
      <c r="AQ8" s="73"/>
      <c r="AR8" s="25">
        <f t="shared" si="11"/>
        <v>0</v>
      </c>
      <c r="AS8" s="73"/>
      <c r="AT8" s="73"/>
      <c r="AU8" s="73"/>
      <c r="AV8" s="25">
        <f t="shared" si="12"/>
        <v>0</v>
      </c>
      <c r="AW8" s="73"/>
      <c r="AX8" s="73"/>
      <c r="AY8" s="74"/>
      <c r="AZ8" s="75">
        <f t="shared" si="13"/>
        <v>0</v>
      </c>
      <c r="BA8" s="25">
        <f t="shared" si="14"/>
        <v>0</v>
      </c>
      <c r="BB8" s="76">
        <f t="shared" si="15"/>
        <v>63140.6</v>
      </c>
      <c r="BC8" s="77"/>
      <c r="BE8" s="17"/>
      <c r="BF8" s="17"/>
    </row>
    <row r="9" spans="1:58" ht="12.75">
      <c r="A9" s="69" t="s">
        <v>9</v>
      </c>
      <c r="B9" s="70" t="s">
        <v>10</v>
      </c>
      <c r="C9" s="71">
        <v>30177.04</v>
      </c>
      <c r="D9" s="15">
        <v>34275.6</v>
      </c>
      <c r="E9" s="15"/>
      <c r="F9" s="72">
        <f t="shared" si="1"/>
        <v>64452.64</v>
      </c>
      <c r="G9" s="15"/>
      <c r="H9" s="15"/>
      <c r="I9" s="15"/>
      <c r="J9" s="72">
        <f t="shared" si="2"/>
        <v>0</v>
      </c>
      <c r="K9" s="15"/>
      <c r="L9" s="15"/>
      <c r="M9" s="15"/>
      <c r="N9" s="72">
        <f t="shared" si="3"/>
        <v>0</v>
      </c>
      <c r="O9" s="15"/>
      <c r="P9" s="15"/>
      <c r="Q9" s="15"/>
      <c r="R9" s="72">
        <f t="shared" si="4"/>
        <v>0</v>
      </c>
      <c r="S9" s="72">
        <f t="shared" si="5"/>
        <v>64452.64</v>
      </c>
      <c r="T9" s="15">
        <v>779.69</v>
      </c>
      <c r="U9" s="15">
        <v>810.46</v>
      </c>
      <c r="V9" s="15"/>
      <c r="W9" s="72">
        <f t="shared" si="6"/>
        <v>1590.15</v>
      </c>
      <c r="X9" s="15"/>
      <c r="Y9" s="16"/>
      <c r="Z9" s="16"/>
      <c r="AA9" s="72">
        <f t="shared" si="7"/>
        <v>0</v>
      </c>
      <c r="AB9" s="15"/>
      <c r="AC9" s="15"/>
      <c r="AD9" s="15"/>
      <c r="AE9" s="72">
        <f t="shared" si="8"/>
        <v>0</v>
      </c>
      <c r="AF9" s="15"/>
      <c r="AG9" s="15"/>
      <c r="AH9" s="15"/>
      <c r="AI9" s="72">
        <f t="shared" si="9"/>
        <v>0</v>
      </c>
      <c r="AJ9" s="72">
        <f t="shared" si="0"/>
        <v>1590.15</v>
      </c>
      <c r="AK9" s="73">
        <v>0</v>
      </c>
      <c r="AL9" s="73">
        <v>0</v>
      </c>
      <c r="AM9" s="73"/>
      <c r="AN9" s="25">
        <f t="shared" si="10"/>
        <v>0</v>
      </c>
      <c r="AO9" s="73"/>
      <c r="AP9" s="73"/>
      <c r="AQ9" s="73"/>
      <c r="AR9" s="25">
        <f t="shared" si="11"/>
        <v>0</v>
      </c>
      <c r="AS9" s="73"/>
      <c r="AT9" s="73"/>
      <c r="AU9" s="73"/>
      <c r="AV9" s="25">
        <f t="shared" si="12"/>
        <v>0</v>
      </c>
      <c r="AW9" s="73"/>
      <c r="AX9" s="73"/>
      <c r="AY9" s="74"/>
      <c r="AZ9" s="75">
        <f t="shared" si="13"/>
        <v>0</v>
      </c>
      <c r="BA9" s="25">
        <f t="shared" si="14"/>
        <v>0</v>
      </c>
      <c r="BB9" s="76">
        <f t="shared" si="15"/>
        <v>66042.79</v>
      </c>
      <c r="BC9" s="77"/>
      <c r="BE9" s="17"/>
      <c r="BF9" s="17"/>
    </row>
    <row r="10" spans="1:58" ht="12.75">
      <c r="A10" s="69" t="s">
        <v>11</v>
      </c>
      <c r="B10" s="70" t="s">
        <v>12</v>
      </c>
      <c r="C10" s="71">
        <v>461348.05</v>
      </c>
      <c r="D10" s="15">
        <v>406040.88</v>
      </c>
      <c r="E10" s="15"/>
      <c r="F10" s="72">
        <f t="shared" si="1"/>
        <v>867388.93</v>
      </c>
      <c r="G10" s="15"/>
      <c r="H10" s="15"/>
      <c r="I10" s="15"/>
      <c r="J10" s="72">
        <f t="shared" si="2"/>
        <v>0</v>
      </c>
      <c r="K10" s="15"/>
      <c r="L10" s="15"/>
      <c r="M10" s="15"/>
      <c r="N10" s="72">
        <f t="shared" si="3"/>
        <v>0</v>
      </c>
      <c r="O10" s="15"/>
      <c r="P10" s="15"/>
      <c r="Q10" s="15"/>
      <c r="R10" s="72">
        <f t="shared" si="4"/>
        <v>0</v>
      </c>
      <c r="S10" s="72">
        <f t="shared" si="5"/>
        <v>867388.93</v>
      </c>
      <c r="T10" s="15">
        <v>12915.130000000001</v>
      </c>
      <c r="U10" s="15">
        <v>11517.970000000001</v>
      </c>
      <c r="V10" s="15"/>
      <c r="W10" s="72">
        <f t="shared" si="6"/>
        <v>24433.1</v>
      </c>
      <c r="X10" s="15"/>
      <c r="Y10" s="16"/>
      <c r="Z10" s="16"/>
      <c r="AA10" s="72">
        <f t="shared" si="7"/>
        <v>0</v>
      </c>
      <c r="AB10" s="15"/>
      <c r="AC10" s="15"/>
      <c r="AD10" s="15"/>
      <c r="AE10" s="72">
        <f t="shared" si="8"/>
        <v>0</v>
      </c>
      <c r="AF10" s="15"/>
      <c r="AG10" s="15"/>
      <c r="AH10" s="15"/>
      <c r="AI10" s="72">
        <f t="shared" si="9"/>
        <v>0</v>
      </c>
      <c r="AJ10" s="72">
        <f t="shared" si="0"/>
        <v>24433.1</v>
      </c>
      <c r="AK10" s="73">
        <v>0</v>
      </c>
      <c r="AL10" s="73">
        <v>0</v>
      </c>
      <c r="AM10" s="73"/>
      <c r="AN10" s="25">
        <f t="shared" si="10"/>
        <v>0</v>
      </c>
      <c r="AO10" s="73"/>
      <c r="AP10" s="73"/>
      <c r="AQ10" s="73"/>
      <c r="AR10" s="25">
        <f t="shared" si="11"/>
        <v>0</v>
      </c>
      <c r="AS10" s="73"/>
      <c r="AT10" s="73"/>
      <c r="AU10" s="73"/>
      <c r="AV10" s="25">
        <f t="shared" si="12"/>
        <v>0</v>
      </c>
      <c r="AW10" s="73"/>
      <c r="AX10" s="73"/>
      <c r="AY10" s="74"/>
      <c r="AZ10" s="75">
        <f t="shared" si="13"/>
        <v>0</v>
      </c>
      <c r="BA10" s="25">
        <f t="shared" si="14"/>
        <v>0</v>
      </c>
      <c r="BB10" s="76">
        <f t="shared" si="15"/>
        <v>891822.03</v>
      </c>
      <c r="BC10" s="77"/>
      <c r="BE10" s="17"/>
      <c r="BF10" s="17"/>
    </row>
    <row r="11" spans="1:58" ht="12.75">
      <c r="A11" s="69" t="s">
        <v>13</v>
      </c>
      <c r="B11" s="70" t="s">
        <v>14</v>
      </c>
      <c r="C11" s="71">
        <v>11240.34</v>
      </c>
      <c r="D11" s="15">
        <v>13264.86</v>
      </c>
      <c r="E11" s="15"/>
      <c r="F11" s="72">
        <f t="shared" si="1"/>
        <v>24505.2</v>
      </c>
      <c r="G11" s="15"/>
      <c r="H11" s="15"/>
      <c r="I11" s="15"/>
      <c r="J11" s="72">
        <f t="shared" si="2"/>
        <v>0</v>
      </c>
      <c r="K11" s="15"/>
      <c r="L11" s="15"/>
      <c r="M11" s="15"/>
      <c r="N11" s="72">
        <f t="shared" si="3"/>
        <v>0</v>
      </c>
      <c r="O11" s="15"/>
      <c r="P11" s="15"/>
      <c r="Q11" s="15"/>
      <c r="R11" s="72">
        <f t="shared" si="4"/>
        <v>0</v>
      </c>
      <c r="S11" s="72">
        <f t="shared" si="5"/>
        <v>24505.2</v>
      </c>
      <c r="T11" s="15">
        <v>133.58</v>
      </c>
      <c r="U11" s="15">
        <v>185.17</v>
      </c>
      <c r="V11" s="15"/>
      <c r="W11" s="72">
        <f t="shared" si="6"/>
        <v>318.75</v>
      </c>
      <c r="X11" s="15"/>
      <c r="Y11" s="16"/>
      <c r="Z11" s="16"/>
      <c r="AA11" s="72">
        <f t="shared" si="7"/>
        <v>0</v>
      </c>
      <c r="AB11" s="15"/>
      <c r="AC11" s="15"/>
      <c r="AD11" s="15"/>
      <c r="AE11" s="72">
        <f t="shared" si="8"/>
        <v>0</v>
      </c>
      <c r="AF11" s="15"/>
      <c r="AG11" s="15"/>
      <c r="AH11" s="15"/>
      <c r="AI11" s="72">
        <f t="shared" si="9"/>
        <v>0</v>
      </c>
      <c r="AJ11" s="72">
        <f t="shared" si="0"/>
        <v>318.75</v>
      </c>
      <c r="AK11" s="73">
        <v>0</v>
      </c>
      <c r="AL11" s="73">
        <v>0</v>
      </c>
      <c r="AM11" s="73"/>
      <c r="AN11" s="25">
        <f t="shared" si="10"/>
        <v>0</v>
      </c>
      <c r="AO11" s="73"/>
      <c r="AP11" s="73"/>
      <c r="AQ11" s="73"/>
      <c r="AR11" s="25">
        <f t="shared" si="11"/>
        <v>0</v>
      </c>
      <c r="AS11" s="73"/>
      <c r="AT11" s="73"/>
      <c r="AU11" s="73"/>
      <c r="AV11" s="25">
        <f t="shared" si="12"/>
        <v>0</v>
      </c>
      <c r="AW11" s="73"/>
      <c r="AX11" s="73"/>
      <c r="AY11" s="74"/>
      <c r="AZ11" s="75">
        <f t="shared" si="13"/>
        <v>0</v>
      </c>
      <c r="BA11" s="25">
        <f t="shared" si="14"/>
        <v>0</v>
      </c>
      <c r="BB11" s="76">
        <f t="shared" si="15"/>
        <v>24823.95</v>
      </c>
      <c r="BC11" s="77"/>
      <c r="BE11" s="17"/>
      <c r="BF11" s="17"/>
    </row>
    <row r="12" spans="1:58" ht="12.75">
      <c r="A12" s="69" t="s">
        <v>15</v>
      </c>
      <c r="B12" s="70" t="s">
        <v>16</v>
      </c>
      <c r="C12" s="71">
        <v>27927.04</v>
      </c>
      <c r="D12" s="15">
        <v>30656.34</v>
      </c>
      <c r="E12" s="15"/>
      <c r="F12" s="72">
        <f t="shared" si="1"/>
        <v>58583.38</v>
      </c>
      <c r="G12" s="15"/>
      <c r="H12" s="15"/>
      <c r="I12" s="15"/>
      <c r="J12" s="72">
        <f t="shared" si="2"/>
        <v>0</v>
      </c>
      <c r="K12" s="15"/>
      <c r="L12" s="15"/>
      <c r="M12" s="15"/>
      <c r="N12" s="72">
        <f t="shared" si="3"/>
        <v>0</v>
      </c>
      <c r="O12" s="15"/>
      <c r="P12" s="15"/>
      <c r="Q12" s="15"/>
      <c r="R12" s="72">
        <f t="shared" si="4"/>
        <v>0</v>
      </c>
      <c r="S12" s="72">
        <f t="shared" si="5"/>
        <v>58583.38</v>
      </c>
      <c r="T12" s="15">
        <v>326.38</v>
      </c>
      <c r="U12" s="15">
        <v>363.32</v>
      </c>
      <c r="V12" s="15"/>
      <c r="W12" s="72">
        <f t="shared" si="6"/>
        <v>689.7</v>
      </c>
      <c r="X12" s="15"/>
      <c r="Y12" s="16"/>
      <c r="Z12" s="16"/>
      <c r="AA12" s="72">
        <f t="shared" si="7"/>
        <v>0</v>
      </c>
      <c r="AB12" s="15"/>
      <c r="AC12" s="15"/>
      <c r="AD12" s="15"/>
      <c r="AE12" s="72">
        <f t="shared" si="8"/>
        <v>0</v>
      </c>
      <c r="AF12" s="15"/>
      <c r="AG12" s="15"/>
      <c r="AH12" s="15"/>
      <c r="AI12" s="72">
        <f t="shared" si="9"/>
        <v>0</v>
      </c>
      <c r="AJ12" s="72">
        <f t="shared" si="0"/>
        <v>689.7</v>
      </c>
      <c r="AK12" s="73">
        <v>326.78</v>
      </c>
      <c r="AL12" s="73">
        <v>0</v>
      </c>
      <c r="AM12" s="73"/>
      <c r="AN12" s="25">
        <f t="shared" si="10"/>
        <v>326.78</v>
      </c>
      <c r="AO12" s="73"/>
      <c r="AP12" s="73"/>
      <c r="AQ12" s="73"/>
      <c r="AR12" s="25">
        <f t="shared" si="11"/>
        <v>0</v>
      </c>
      <c r="AS12" s="73"/>
      <c r="AT12" s="73"/>
      <c r="AU12" s="73"/>
      <c r="AV12" s="25">
        <f t="shared" si="12"/>
        <v>0</v>
      </c>
      <c r="AW12" s="73"/>
      <c r="AX12" s="73"/>
      <c r="AY12" s="74"/>
      <c r="AZ12" s="75">
        <f t="shared" si="13"/>
        <v>0</v>
      </c>
      <c r="BA12" s="25">
        <f t="shared" si="14"/>
        <v>326.78</v>
      </c>
      <c r="BB12" s="76">
        <f t="shared" si="15"/>
        <v>59599.86</v>
      </c>
      <c r="BC12" s="77"/>
      <c r="BE12" s="17"/>
      <c r="BF12" s="17"/>
    </row>
    <row r="13" spans="1:58" ht="12.75">
      <c r="A13" s="69" t="s">
        <v>17</v>
      </c>
      <c r="B13" s="70" t="s">
        <v>18</v>
      </c>
      <c r="C13" s="71">
        <v>28997.33</v>
      </c>
      <c r="D13" s="15">
        <v>37709.65</v>
      </c>
      <c r="E13" s="15"/>
      <c r="F13" s="72">
        <f t="shared" si="1"/>
        <v>66706.98</v>
      </c>
      <c r="G13" s="15"/>
      <c r="H13" s="15"/>
      <c r="I13" s="15"/>
      <c r="J13" s="72">
        <f t="shared" si="2"/>
        <v>0</v>
      </c>
      <c r="K13" s="15"/>
      <c r="L13" s="15"/>
      <c r="M13" s="15"/>
      <c r="N13" s="72">
        <f t="shared" si="3"/>
        <v>0</v>
      </c>
      <c r="O13" s="15"/>
      <c r="P13" s="15"/>
      <c r="Q13" s="15"/>
      <c r="R13" s="72">
        <f t="shared" si="4"/>
        <v>0</v>
      </c>
      <c r="S13" s="72">
        <f t="shared" si="5"/>
        <v>66706.98</v>
      </c>
      <c r="T13" s="15">
        <v>397.79</v>
      </c>
      <c r="U13" s="15">
        <v>200.65</v>
      </c>
      <c r="V13" s="15"/>
      <c r="W13" s="72">
        <f t="shared" si="6"/>
        <v>598.44</v>
      </c>
      <c r="X13" s="15"/>
      <c r="Y13" s="16"/>
      <c r="Z13" s="16"/>
      <c r="AA13" s="72">
        <f t="shared" si="7"/>
        <v>0</v>
      </c>
      <c r="AB13" s="15"/>
      <c r="AC13" s="15"/>
      <c r="AD13" s="15"/>
      <c r="AE13" s="72">
        <f t="shared" si="8"/>
        <v>0</v>
      </c>
      <c r="AF13" s="15"/>
      <c r="AG13" s="15"/>
      <c r="AH13" s="15"/>
      <c r="AI13" s="72">
        <f t="shared" si="9"/>
        <v>0</v>
      </c>
      <c r="AJ13" s="72">
        <f t="shared" si="0"/>
        <v>598.44</v>
      </c>
      <c r="AK13" s="73">
        <v>350.12</v>
      </c>
      <c r="AL13" s="73">
        <v>653.56</v>
      </c>
      <c r="AM13" s="73"/>
      <c r="AN13" s="25">
        <f t="shared" si="10"/>
        <v>1003.68</v>
      </c>
      <c r="AO13" s="73"/>
      <c r="AP13" s="73"/>
      <c r="AQ13" s="73"/>
      <c r="AR13" s="25">
        <f t="shared" si="11"/>
        <v>0</v>
      </c>
      <c r="AS13" s="73"/>
      <c r="AT13" s="73"/>
      <c r="AU13" s="73"/>
      <c r="AV13" s="25">
        <f t="shared" si="12"/>
        <v>0</v>
      </c>
      <c r="AW13" s="73"/>
      <c r="AX13" s="73"/>
      <c r="AY13" s="74"/>
      <c r="AZ13" s="75">
        <f t="shared" si="13"/>
        <v>0</v>
      </c>
      <c r="BA13" s="25">
        <f t="shared" si="14"/>
        <v>1003.68</v>
      </c>
      <c r="BB13" s="76">
        <f t="shared" si="15"/>
        <v>68309.1</v>
      </c>
      <c r="BC13" s="77"/>
      <c r="BE13" s="17"/>
      <c r="BF13" s="17"/>
    </row>
    <row r="14" spans="1:58" ht="12.75">
      <c r="A14" s="69" t="s">
        <v>19</v>
      </c>
      <c r="B14" s="70" t="s">
        <v>20</v>
      </c>
      <c r="C14" s="71">
        <v>52247.05</v>
      </c>
      <c r="D14" s="15">
        <v>52387.48</v>
      </c>
      <c r="E14" s="15"/>
      <c r="F14" s="72">
        <f t="shared" si="1"/>
        <v>104634.53</v>
      </c>
      <c r="G14" s="15"/>
      <c r="H14" s="15"/>
      <c r="I14" s="15"/>
      <c r="J14" s="72">
        <f t="shared" si="2"/>
        <v>0</v>
      </c>
      <c r="K14" s="15"/>
      <c r="L14" s="15"/>
      <c r="M14" s="15"/>
      <c r="N14" s="72">
        <f t="shared" si="3"/>
        <v>0</v>
      </c>
      <c r="O14" s="15"/>
      <c r="P14" s="15"/>
      <c r="Q14" s="15"/>
      <c r="R14" s="72">
        <f t="shared" si="4"/>
        <v>0</v>
      </c>
      <c r="S14" s="72">
        <f t="shared" si="5"/>
        <v>104634.53</v>
      </c>
      <c r="T14" s="15">
        <v>515.11</v>
      </c>
      <c r="U14" s="15">
        <v>563.69</v>
      </c>
      <c r="V14" s="15"/>
      <c r="W14" s="72">
        <f t="shared" si="6"/>
        <v>1078.8</v>
      </c>
      <c r="X14" s="15"/>
      <c r="Y14" s="16"/>
      <c r="Z14" s="16"/>
      <c r="AA14" s="72">
        <f t="shared" si="7"/>
        <v>0</v>
      </c>
      <c r="AB14" s="15"/>
      <c r="AC14" s="15"/>
      <c r="AD14" s="15"/>
      <c r="AE14" s="72">
        <f t="shared" si="8"/>
        <v>0</v>
      </c>
      <c r="AF14" s="15"/>
      <c r="AG14" s="15"/>
      <c r="AH14" s="15"/>
      <c r="AI14" s="72">
        <f t="shared" si="9"/>
        <v>0</v>
      </c>
      <c r="AJ14" s="72">
        <f t="shared" si="0"/>
        <v>1078.8</v>
      </c>
      <c r="AK14" s="73">
        <v>0</v>
      </c>
      <c r="AL14" s="73">
        <v>653.56</v>
      </c>
      <c r="AM14" s="73"/>
      <c r="AN14" s="25">
        <f t="shared" si="10"/>
        <v>653.56</v>
      </c>
      <c r="AO14" s="73"/>
      <c r="AP14" s="73"/>
      <c r="AQ14" s="73"/>
      <c r="AR14" s="25">
        <f t="shared" si="11"/>
        <v>0</v>
      </c>
      <c r="AS14" s="73"/>
      <c r="AT14" s="73"/>
      <c r="AU14" s="73"/>
      <c r="AV14" s="25">
        <f t="shared" si="12"/>
        <v>0</v>
      </c>
      <c r="AW14" s="73"/>
      <c r="AX14" s="73"/>
      <c r="AY14" s="74"/>
      <c r="AZ14" s="75">
        <f t="shared" si="13"/>
        <v>0</v>
      </c>
      <c r="BA14" s="25">
        <f t="shared" si="14"/>
        <v>653.56</v>
      </c>
      <c r="BB14" s="76">
        <f t="shared" si="15"/>
        <v>106366.89</v>
      </c>
      <c r="BC14" s="77"/>
      <c r="BE14" s="17"/>
      <c r="BF14" s="17"/>
    </row>
    <row r="15" spans="1:58" ht="12.75">
      <c r="A15" s="69" t="s">
        <v>21</v>
      </c>
      <c r="B15" s="70" t="s">
        <v>22</v>
      </c>
      <c r="C15" s="71">
        <v>36407.41</v>
      </c>
      <c r="D15" s="15">
        <v>36013.74</v>
      </c>
      <c r="E15" s="15"/>
      <c r="F15" s="72">
        <f t="shared" si="1"/>
        <v>72421.15</v>
      </c>
      <c r="G15" s="15"/>
      <c r="H15" s="15"/>
      <c r="I15" s="15"/>
      <c r="J15" s="72">
        <f t="shared" si="2"/>
        <v>0</v>
      </c>
      <c r="K15" s="15"/>
      <c r="L15" s="15"/>
      <c r="M15" s="15"/>
      <c r="N15" s="72">
        <f t="shared" si="3"/>
        <v>0</v>
      </c>
      <c r="O15" s="15"/>
      <c r="P15" s="15"/>
      <c r="Q15" s="15"/>
      <c r="R15" s="72">
        <f t="shared" si="4"/>
        <v>0</v>
      </c>
      <c r="S15" s="72">
        <f t="shared" si="5"/>
        <v>72421.15</v>
      </c>
      <c r="T15" s="15">
        <v>984.68</v>
      </c>
      <c r="U15" s="15">
        <v>823.97</v>
      </c>
      <c r="V15" s="15"/>
      <c r="W15" s="72">
        <f t="shared" si="6"/>
        <v>1808.65</v>
      </c>
      <c r="X15" s="15"/>
      <c r="Y15" s="16"/>
      <c r="Z15" s="16"/>
      <c r="AA15" s="72">
        <f t="shared" si="7"/>
        <v>0</v>
      </c>
      <c r="AB15" s="15"/>
      <c r="AC15" s="15"/>
      <c r="AD15" s="15"/>
      <c r="AE15" s="72">
        <f t="shared" si="8"/>
        <v>0</v>
      </c>
      <c r="AF15" s="15"/>
      <c r="AG15" s="15"/>
      <c r="AH15" s="15"/>
      <c r="AI15" s="72">
        <f t="shared" si="9"/>
        <v>0</v>
      </c>
      <c r="AJ15" s="72">
        <f t="shared" si="0"/>
        <v>1808.65</v>
      </c>
      <c r="AK15" s="73">
        <v>0</v>
      </c>
      <c r="AL15" s="73">
        <v>0</v>
      </c>
      <c r="AM15" s="73"/>
      <c r="AN15" s="25">
        <f t="shared" si="10"/>
        <v>0</v>
      </c>
      <c r="AO15" s="73"/>
      <c r="AP15" s="73"/>
      <c r="AQ15" s="73"/>
      <c r="AR15" s="25">
        <f t="shared" si="11"/>
        <v>0</v>
      </c>
      <c r="AS15" s="73"/>
      <c r="AT15" s="73"/>
      <c r="AU15" s="73"/>
      <c r="AV15" s="25">
        <f t="shared" si="12"/>
        <v>0</v>
      </c>
      <c r="AW15" s="73"/>
      <c r="AX15" s="73"/>
      <c r="AY15" s="74"/>
      <c r="AZ15" s="75">
        <f t="shared" si="13"/>
        <v>0</v>
      </c>
      <c r="BA15" s="25">
        <f t="shared" si="14"/>
        <v>0</v>
      </c>
      <c r="BB15" s="76">
        <f t="shared" si="15"/>
        <v>74229.8</v>
      </c>
      <c r="BC15" s="77"/>
      <c r="BE15" s="17"/>
      <c r="BF15" s="17"/>
    </row>
    <row r="16" spans="1:58" ht="12.75">
      <c r="A16" s="69" t="s">
        <v>23</v>
      </c>
      <c r="B16" s="70" t="s">
        <v>24</v>
      </c>
      <c r="C16" s="71">
        <v>281661.01</v>
      </c>
      <c r="D16" s="15">
        <v>256800.42</v>
      </c>
      <c r="E16" s="15"/>
      <c r="F16" s="72">
        <f t="shared" si="1"/>
        <v>538461.43</v>
      </c>
      <c r="G16" s="15"/>
      <c r="H16" s="15"/>
      <c r="I16" s="15"/>
      <c r="J16" s="72">
        <f t="shared" si="2"/>
        <v>0</v>
      </c>
      <c r="K16" s="15"/>
      <c r="L16" s="15"/>
      <c r="M16" s="15"/>
      <c r="N16" s="72">
        <f t="shared" si="3"/>
        <v>0</v>
      </c>
      <c r="O16" s="15"/>
      <c r="P16" s="15"/>
      <c r="Q16" s="15"/>
      <c r="R16" s="72">
        <f t="shared" si="4"/>
        <v>0</v>
      </c>
      <c r="S16" s="72">
        <f t="shared" si="5"/>
        <v>538461.43</v>
      </c>
      <c r="T16" s="15">
        <v>2460.61</v>
      </c>
      <c r="U16" s="15">
        <v>1302.47</v>
      </c>
      <c r="V16" s="15"/>
      <c r="W16" s="72">
        <f t="shared" si="6"/>
        <v>3763.08</v>
      </c>
      <c r="X16" s="15"/>
      <c r="Y16" s="16"/>
      <c r="Z16" s="16"/>
      <c r="AA16" s="72">
        <f t="shared" si="7"/>
        <v>0</v>
      </c>
      <c r="AB16" s="15"/>
      <c r="AC16" s="15"/>
      <c r="AD16" s="15"/>
      <c r="AE16" s="72">
        <f t="shared" si="8"/>
        <v>0</v>
      </c>
      <c r="AF16" s="15"/>
      <c r="AG16" s="15"/>
      <c r="AH16" s="15"/>
      <c r="AI16" s="72">
        <f t="shared" si="9"/>
        <v>0</v>
      </c>
      <c r="AJ16" s="72">
        <f t="shared" si="0"/>
        <v>3763.08</v>
      </c>
      <c r="AK16" s="73">
        <v>0</v>
      </c>
      <c r="AL16" s="73">
        <v>0</v>
      </c>
      <c r="AM16" s="73"/>
      <c r="AN16" s="25">
        <f t="shared" si="10"/>
        <v>0</v>
      </c>
      <c r="AO16" s="73"/>
      <c r="AP16" s="73"/>
      <c r="AQ16" s="73"/>
      <c r="AR16" s="25">
        <f t="shared" si="11"/>
        <v>0</v>
      </c>
      <c r="AS16" s="73"/>
      <c r="AT16" s="73"/>
      <c r="AU16" s="73"/>
      <c r="AV16" s="25">
        <f t="shared" si="12"/>
        <v>0</v>
      </c>
      <c r="AW16" s="73"/>
      <c r="AX16" s="73"/>
      <c r="AY16" s="74"/>
      <c r="AZ16" s="75">
        <f t="shared" si="13"/>
        <v>0</v>
      </c>
      <c r="BA16" s="25">
        <f t="shared" si="14"/>
        <v>0</v>
      </c>
      <c r="BB16" s="76">
        <f t="shared" si="15"/>
        <v>542224.51</v>
      </c>
      <c r="BC16" s="77"/>
      <c r="BE16" s="17"/>
      <c r="BF16" s="17"/>
    </row>
    <row r="17" spans="1:58" ht="12.75">
      <c r="A17" s="69" t="s">
        <v>25</v>
      </c>
      <c r="B17" s="70" t="s">
        <v>26</v>
      </c>
      <c r="C17" s="71">
        <v>53980.47</v>
      </c>
      <c r="D17" s="15">
        <v>56499.54</v>
      </c>
      <c r="E17" s="15"/>
      <c r="F17" s="72">
        <f t="shared" si="1"/>
        <v>110480.01</v>
      </c>
      <c r="G17" s="15"/>
      <c r="H17" s="15"/>
      <c r="I17" s="15"/>
      <c r="J17" s="72">
        <f t="shared" si="2"/>
        <v>0</v>
      </c>
      <c r="K17" s="15"/>
      <c r="L17" s="15"/>
      <c r="M17" s="15"/>
      <c r="N17" s="72">
        <f t="shared" si="3"/>
        <v>0</v>
      </c>
      <c r="O17" s="15"/>
      <c r="P17" s="15"/>
      <c r="Q17" s="15"/>
      <c r="R17" s="72">
        <f t="shared" si="4"/>
        <v>0</v>
      </c>
      <c r="S17" s="72">
        <f t="shared" si="5"/>
        <v>110480.01</v>
      </c>
      <c r="T17" s="15">
        <v>1041.38</v>
      </c>
      <c r="U17" s="15">
        <v>785.3</v>
      </c>
      <c r="V17" s="15"/>
      <c r="W17" s="72">
        <f t="shared" si="6"/>
        <v>1826.68</v>
      </c>
      <c r="X17" s="15"/>
      <c r="Y17" s="16"/>
      <c r="Z17" s="16"/>
      <c r="AA17" s="72">
        <f t="shared" si="7"/>
        <v>0</v>
      </c>
      <c r="AB17" s="15"/>
      <c r="AC17" s="15"/>
      <c r="AD17" s="15"/>
      <c r="AE17" s="72">
        <f t="shared" si="8"/>
        <v>0</v>
      </c>
      <c r="AF17" s="15"/>
      <c r="AG17" s="15"/>
      <c r="AH17" s="15"/>
      <c r="AI17" s="72">
        <f t="shared" si="9"/>
        <v>0</v>
      </c>
      <c r="AJ17" s="72">
        <f t="shared" si="0"/>
        <v>1826.68</v>
      </c>
      <c r="AK17" s="73">
        <v>0</v>
      </c>
      <c r="AL17" s="73">
        <v>0</v>
      </c>
      <c r="AM17" s="73"/>
      <c r="AN17" s="25">
        <f t="shared" si="10"/>
        <v>0</v>
      </c>
      <c r="AO17" s="73"/>
      <c r="AP17" s="73"/>
      <c r="AQ17" s="73"/>
      <c r="AR17" s="25">
        <f t="shared" si="11"/>
        <v>0</v>
      </c>
      <c r="AS17" s="73"/>
      <c r="AT17" s="73"/>
      <c r="AU17" s="73"/>
      <c r="AV17" s="25">
        <f t="shared" si="12"/>
        <v>0</v>
      </c>
      <c r="AW17" s="73"/>
      <c r="AX17" s="73"/>
      <c r="AY17" s="74"/>
      <c r="AZ17" s="75">
        <f t="shared" si="13"/>
        <v>0</v>
      </c>
      <c r="BA17" s="25">
        <f t="shared" si="14"/>
        <v>0</v>
      </c>
      <c r="BB17" s="76">
        <f t="shared" si="15"/>
        <v>112306.69</v>
      </c>
      <c r="BC17" s="77"/>
      <c r="BE17" s="17"/>
      <c r="BF17" s="17"/>
    </row>
    <row r="18" spans="1:58" ht="12.75">
      <c r="A18" s="69" t="s">
        <v>27</v>
      </c>
      <c r="B18" s="70" t="s">
        <v>28</v>
      </c>
      <c r="C18" s="71">
        <v>41562.46</v>
      </c>
      <c r="D18" s="15">
        <v>37907.7</v>
      </c>
      <c r="E18" s="15"/>
      <c r="F18" s="72">
        <f t="shared" si="1"/>
        <v>79470.16</v>
      </c>
      <c r="G18" s="15"/>
      <c r="H18" s="15"/>
      <c r="I18" s="15"/>
      <c r="J18" s="72">
        <f t="shared" si="2"/>
        <v>0</v>
      </c>
      <c r="K18" s="15"/>
      <c r="L18" s="15"/>
      <c r="M18" s="15"/>
      <c r="N18" s="72">
        <f t="shared" si="3"/>
        <v>0</v>
      </c>
      <c r="O18" s="15"/>
      <c r="P18" s="15"/>
      <c r="Q18" s="15"/>
      <c r="R18" s="72">
        <f t="shared" si="4"/>
        <v>0</v>
      </c>
      <c r="S18" s="72">
        <f t="shared" si="5"/>
        <v>79470.16</v>
      </c>
      <c r="T18" s="15">
        <v>453.12</v>
      </c>
      <c r="U18" s="15">
        <v>448.17</v>
      </c>
      <c r="V18" s="15"/>
      <c r="W18" s="72">
        <f t="shared" si="6"/>
        <v>901.29</v>
      </c>
      <c r="X18" s="15"/>
      <c r="Y18" s="16"/>
      <c r="Z18" s="16"/>
      <c r="AA18" s="72">
        <f t="shared" si="7"/>
        <v>0</v>
      </c>
      <c r="AB18" s="15"/>
      <c r="AC18" s="15"/>
      <c r="AD18" s="15"/>
      <c r="AE18" s="72">
        <f t="shared" si="8"/>
        <v>0</v>
      </c>
      <c r="AF18" s="15"/>
      <c r="AG18" s="15"/>
      <c r="AH18" s="15"/>
      <c r="AI18" s="72">
        <f t="shared" si="9"/>
        <v>0</v>
      </c>
      <c r="AJ18" s="72">
        <f t="shared" si="0"/>
        <v>901.29</v>
      </c>
      <c r="AK18" s="73">
        <v>326.78</v>
      </c>
      <c r="AL18" s="73">
        <v>326.78</v>
      </c>
      <c r="AM18" s="73"/>
      <c r="AN18" s="25">
        <f t="shared" si="10"/>
        <v>653.56</v>
      </c>
      <c r="AO18" s="73"/>
      <c r="AP18" s="73"/>
      <c r="AQ18" s="73"/>
      <c r="AR18" s="25">
        <f t="shared" si="11"/>
        <v>0</v>
      </c>
      <c r="AS18" s="73"/>
      <c r="AT18" s="73"/>
      <c r="AU18" s="73"/>
      <c r="AV18" s="25">
        <f t="shared" si="12"/>
        <v>0</v>
      </c>
      <c r="AW18" s="73"/>
      <c r="AX18" s="73"/>
      <c r="AY18" s="74"/>
      <c r="AZ18" s="75">
        <f t="shared" si="13"/>
        <v>0</v>
      </c>
      <c r="BA18" s="25">
        <f t="shared" si="14"/>
        <v>653.56</v>
      </c>
      <c r="BB18" s="76">
        <f t="shared" si="15"/>
        <v>81025.01</v>
      </c>
      <c r="BC18" s="77"/>
      <c r="BE18" s="17"/>
      <c r="BF18" s="17"/>
    </row>
    <row r="19" spans="1:58" ht="12.75">
      <c r="A19" s="69" t="s">
        <v>29</v>
      </c>
      <c r="B19" s="70" t="s">
        <v>30</v>
      </c>
      <c r="C19" s="71">
        <v>94938.69</v>
      </c>
      <c r="D19" s="15">
        <v>86592.45</v>
      </c>
      <c r="E19" s="15"/>
      <c r="F19" s="72">
        <f t="shared" si="1"/>
        <v>181531.14</v>
      </c>
      <c r="G19" s="15"/>
      <c r="H19" s="15"/>
      <c r="I19" s="15"/>
      <c r="J19" s="72">
        <f t="shared" si="2"/>
        <v>0</v>
      </c>
      <c r="K19" s="15"/>
      <c r="L19" s="15"/>
      <c r="M19" s="15"/>
      <c r="N19" s="72">
        <f t="shared" si="3"/>
        <v>0</v>
      </c>
      <c r="O19" s="15"/>
      <c r="P19" s="15"/>
      <c r="Q19" s="15"/>
      <c r="R19" s="72">
        <f t="shared" si="4"/>
        <v>0</v>
      </c>
      <c r="S19" s="72">
        <f t="shared" si="5"/>
        <v>181531.14</v>
      </c>
      <c r="T19" s="15">
        <v>5182.68</v>
      </c>
      <c r="U19" s="15">
        <v>4108.08</v>
      </c>
      <c r="V19" s="15"/>
      <c r="W19" s="72">
        <f t="shared" si="6"/>
        <v>9290.76</v>
      </c>
      <c r="X19" s="15"/>
      <c r="Y19" s="16"/>
      <c r="Z19" s="16"/>
      <c r="AA19" s="72">
        <f t="shared" si="7"/>
        <v>0</v>
      </c>
      <c r="AB19" s="15"/>
      <c r="AC19" s="15"/>
      <c r="AD19" s="15"/>
      <c r="AE19" s="72">
        <f t="shared" si="8"/>
        <v>0</v>
      </c>
      <c r="AF19" s="15"/>
      <c r="AG19" s="15"/>
      <c r="AH19" s="15"/>
      <c r="AI19" s="72">
        <f t="shared" si="9"/>
        <v>0</v>
      </c>
      <c r="AJ19" s="72">
        <f t="shared" si="0"/>
        <v>9290.76</v>
      </c>
      <c r="AK19" s="73">
        <v>326.78</v>
      </c>
      <c r="AL19" s="73">
        <v>0</v>
      </c>
      <c r="AM19" s="73"/>
      <c r="AN19" s="25">
        <f t="shared" si="10"/>
        <v>326.78</v>
      </c>
      <c r="AO19" s="73"/>
      <c r="AP19" s="73"/>
      <c r="AQ19" s="73"/>
      <c r="AR19" s="25">
        <f t="shared" si="11"/>
        <v>0</v>
      </c>
      <c r="AS19" s="73"/>
      <c r="AT19" s="73"/>
      <c r="AU19" s="73"/>
      <c r="AV19" s="25">
        <f t="shared" si="12"/>
        <v>0</v>
      </c>
      <c r="AW19" s="73"/>
      <c r="AX19" s="73"/>
      <c r="AY19" s="74"/>
      <c r="AZ19" s="75">
        <f t="shared" si="13"/>
        <v>0</v>
      </c>
      <c r="BA19" s="25">
        <f t="shared" si="14"/>
        <v>326.78</v>
      </c>
      <c r="BB19" s="76">
        <f t="shared" si="15"/>
        <v>191148.68</v>
      </c>
      <c r="BC19" s="77"/>
      <c r="BE19" s="17"/>
      <c r="BF19" s="17"/>
    </row>
    <row r="20" spans="1:58" ht="12.75">
      <c r="A20" s="69" t="s">
        <v>31</v>
      </c>
      <c r="B20" s="70" t="s">
        <v>32</v>
      </c>
      <c r="C20" s="71">
        <v>44873.54</v>
      </c>
      <c r="D20" s="15">
        <v>44823.93</v>
      </c>
      <c r="E20" s="15"/>
      <c r="F20" s="72">
        <f t="shared" si="1"/>
        <v>89697.47</v>
      </c>
      <c r="G20" s="15"/>
      <c r="H20" s="15"/>
      <c r="I20" s="15"/>
      <c r="J20" s="72">
        <f t="shared" si="2"/>
        <v>0</v>
      </c>
      <c r="K20" s="15"/>
      <c r="L20" s="15"/>
      <c r="M20" s="15"/>
      <c r="N20" s="72">
        <f t="shared" si="3"/>
        <v>0</v>
      </c>
      <c r="O20" s="15"/>
      <c r="P20" s="15"/>
      <c r="Q20" s="15"/>
      <c r="R20" s="72">
        <f t="shared" si="4"/>
        <v>0</v>
      </c>
      <c r="S20" s="72">
        <f t="shared" si="5"/>
        <v>89697.47</v>
      </c>
      <c r="T20" s="15">
        <v>2442.26</v>
      </c>
      <c r="U20" s="15">
        <v>2400.91</v>
      </c>
      <c r="V20" s="15"/>
      <c r="W20" s="72">
        <f t="shared" si="6"/>
        <v>4843.17</v>
      </c>
      <c r="X20" s="15"/>
      <c r="Y20" s="16"/>
      <c r="Z20" s="16"/>
      <c r="AA20" s="72">
        <f t="shared" si="7"/>
        <v>0</v>
      </c>
      <c r="AB20" s="15"/>
      <c r="AC20" s="15"/>
      <c r="AD20" s="15"/>
      <c r="AE20" s="72">
        <f t="shared" si="8"/>
        <v>0</v>
      </c>
      <c r="AF20" s="15"/>
      <c r="AG20" s="15"/>
      <c r="AH20" s="15"/>
      <c r="AI20" s="72">
        <f t="shared" si="9"/>
        <v>0</v>
      </c>
      <c r="AJ20" s="72">
        <f t="shared" si="0"/>
        <v>4843.17</v>
      </c>
      <c r="AK20" s="73">
        <v>0</v>
      </c>
      <c r="AL20" s="73">
        <v>0</v>
      </c>
      <c r="AM20" s="73"/>
      <c r="AN20" s="25">
        <f t="shared" si="10"/>
        <v>0</v>
      </c>
      <c r="AO20" s="73"/>
      <c r="AP20" s="73"/>
      <c r="AQ20" s="73"/>
      <c r="AR20" s="25">
        <f t="shared" si="11"/>
        <v>0</v>
      </c>
      <c r="AS20" s="73"/>
      <c r="AT20" s="73"/>
      <c r="AU20" s="73"/>
      <c r="AV20" s="25">
        <f t="shared" si="12"/>
        <v>0</v>
      </c>
      <c r="AW20" s="73"/>
      <c r="AX20" s="73"/>
      <c r="AY20" s="74"/>
      <c r="AZ20" s="75">
        <f t="shared" si="13"/>
        <v>0</v>
      </c>
      <c r="BA20" s="25">
        <f t="shared" si="14"/>
        <v>0</v>
      </c>
      <c r="BB20" s="76">
        <f t="shared" si="15"/>
        <v>94540.64</v>
      </c>
      <c r="BC20" s="77"/>
      <c r="BE20" s="17"/>
      <c r="BF20" s="17"/>
    </row>
    <row r="21" spans="1:58" ht="12.75">
      <c r="A21" s="69" t="s">
        <v>33</v>
      </c>
      <c r="B21" s="70" t="s">
        <v>34</v>
      </c>
      <c r="C21" s="71">
        <v>68409.57</v>
      </c>
      <c r="D21" s="15">
        <v>61325.42</v>
      </c>
      <c r="E21" s="15"/>
      <c r="F21" s="72">
        <f t="shared" si="1"/>
        <v>129734.99</v>
      </c>
      <c r="G21" s="15"/>
      <c r="H21" s="15"/>
      <c r="I21" s="15"/>
      <c r="J21" s="72">
        <f t="shared" si="2"/>
        <v>0</v>
      </c>
      <c r="K21" s="15"/>
      <c r="L21" s="15"/>
      <c r="M21" s="15"/>
      <c r="N21" s="72">
        <f t="shared" si="3"/>
        <v>0</v>
      </c>
      <c r="O21" s="15"/>
      <c r="P21" s="15"/>
      <c r="Q21" s="15"/>
      <c r="R21" s="72">
        <f t="shared" si="4"/>
        <v>0</v>
      </c>
      <c r="S21" s="72">
        <f t="shared" si="5"/>
        <v>129734.99</v>
      </c>
      <c r="T21" s="15">
        <v>3602.5600000000004</v>
      </c>
      <c r="U21" s="15">
        <v>3248.8599999999997</v>
      </c>
      <c r="V21" s="15"/>
      <c r="W21" s="72">
        <f t="shared" si="6"/>
        <v>6851.42</v>
      </c>
      <c r="X21" s="15"/>
      <c r="Y21" s="16"/>
      <c r="Z21" s="16"/>
      <c r="AA21" s="72">
        <f t="shared" si="7"/>
        <v>0</v>
      </c>
      <c r="AB21" s="15"/>
      <c r="AC21" s="15"/>
      <c r="AD21" s="15"/>
      <c r="AE21" s="72">
        <f t="shared" si="8"/>
        <v>0</v>
      </c>
      <c r="AF21" s="15"/>
      <c r="AG21" s="15"/>
      <c r="AH21" s="15"/>
      <c r="AI21" s="72">
        <f t="shared" si="9"/>
        <v>0</v>
      </c>
      <c r="AJ21" s="72">
        <f t="shared" si="0"/>
        <v>6851.42</v>
      </c>
      <c r="AK21" s="73">
        <v>0</v>
      </c>
      <c r="AL21" s="73">
        <v>0</v>
      </c>
      <c r="AM21" s="73"/>
      <c r="AN21" s="25">
        <f t="shared" si="10"/>
        <v>0</v>
      </c>
      <c r="AO21" s="73"/>
      <c r="AP21" s="73"/>
      <c r="AQ21" s="73"/>
      <c r="AR21" s="25">
        <f t="shared" si="11"/>
        <v>0</v>
      </c>
      <c r="AS21" s="73"/>
      <c r="AT21" s="73"/>
      <c r="AU21" s="73"/>
      <c r="AV21" s="25">
        <f t="shared" si="12"/>
        <v>0</v>
      </c>
      <c r="AW21" s="73"/>
      <c r="AX21" s="73"/>
      <c r="AY21" s="74"/>
      <c r="AZ21" s="75">
        <f t="shared" si="13"/>
        <v>0</v>
      </c>
      <c r="BA21" s="25">
        <f t="shared" si="14"/>
        <v>0</v>
      </c>
      <c r="BB21" s="76">
        <f t="shared" si="15"/>
        <v>136586.41</v>
      </c>
      <c r="BC21" s="77"/>
      <c r="BE21" s="17"/>
      <c r="BF21" s="17"/>
    </row>
    <row r="22" spans="1:58" ht="12.75">
      <c r="A22" s="69" t="s">
        <v>35</v>
      </c>
      <c r="B22" s="70" t="s">
        <v>36</v>
      </c>
      <c r="C22" s="71">
        <v>80765.44</v>
      </c>
      <c r="D22" s="15">
        <v>63984.38</v>
      </c>
      <c r="E22" s="15"/>
      <c r="F22" s="72">
        <f t="shared" si="1"/>
        <v>144749.82</v>
      </c>
      <c r="G22" s="15"/>
      <c r="H22" s="15"/>
      <c r="I22" s="15"/>
      <c r="J22" s="72">
        <f t="shared" si="2"/>
        <v>0</v>
      </c>
      <c r="K22" s="15"/>
      <c r="L22" s="15"/>
      <c r="M22" s="15"/>
      <c r="N22" s="72">
        <f t="shared" si="3"/>
        <v>0</v>
      </c>
      <c r="O22" s="15"/>
      <c r="P22" s="15"/>
      <c r="Q22" s="15"/>
      <c r="R22" s="72">
        <f t="shared" si="4"/>
        <v>0</v>
      </c>
      <c r="S22" s="72">
        <f t="shared" si="5"/>
        <v>144749.82</v>
      </c>
      <c r="T22" s="15">
        <v>1335.29</v>
      </c>
      <c r="U22" s="15">
        <v>617.95</v>
      </c>
      <c r="V22" s="15"/>
      <c r="W22" s="72">
        <f t="shared" si="6"/>
        <v>1953.24</v>
      </c>
      <c r="X22" s="15"/>
      <c r="Y22" s="16"/>
      <c r="Z22" s="16"/>
      <c r="AA22" s="72">
        <f t="shared" si="7"/>
        <v>0</v>
      </c>
      <c r="AB22" s="15"/>
      <c r="AC22" s="15"/>
      <c r="AD22" s="15"/>
      <c r="AE22" s="72">
        <f t="shared" si="8"/>
        <v>0</v>
      </c>
      <c r="AF22" s="15"/>
      <c r="AG22" s="15"/>
      <c r="AH22" s="15"/>
      <c r="AI22" s="72">
        <f t="shared" si="9"/>
        <v>0</v>
      </c>
      <c r="AJ22" s="72">
        <f t="shared" si="0"/>
        <v>1953.24</v>
      </c>
      <c r="AK22" s="73">
        <v>350.12</v>
      </c>
      <c r="AL22" s="73">
        <v>350.12</v>
      </c>
      <c r="AM22" s="73"/>
      <c r="AN22" s="25">
        <f t="shared" si="10"/>
        <v>700.24</v>
      </c>
      <c r="AO22" s="73"/>
      <c r="AP22" s="73"/>
      <c r="AQ22" s="73"/>
      <c r="AR22" s="25">
        <f t="shared" si="11"/>
        <v>0</v>
      </c>
      <c r="AS22" s="73"/>
      <c r="AT22" s="73"/>
      <c r="AU22" s="73"/>
      <c r="AV22" s="25">
        <f t="shared" si="12"/>
        <v>0</v>
      </c>
      <c r="AW22" s="73"/>
      <c r="AX22" s="73"/>
      <c r="AY22" s="74"/>
      <c r="AZ22" s="75">
        <f t="shared" si="13"/>
        <v>0</v>
      </c>
      <c r="BA22" s="25">
        <f t="shared" si="14"/>
        <v>700.24</v>
      </c>
      <c r="BB22" s="76">
        <f t="shared" si="15"/>
        <v>147403.3</v>
      </c>
      <c r="BC22" s="77"/>
      <c r="BE22" s="17"/>
      <c r="BF22" s="17"/>
    </row>
    <row r="23" spans="1:58" ht="12.75">
      <c r="A23" s="69" t="s">
        <v>37</v>
      </c>
      <c r="B23" s="70" t="s">
        <v>38</v>
      </c>
      <c r="C23" s="71">
        <v>49433.67</v>
      </c>
      <c r="D23" s="15">
        <v>40767.97</v>
      </c>
      <c r="E23" s="15"/>
      <c r="F23" s="72">
        <f t="shared" si="1"/>
        <v>90201.64</v>
      </c>
      <c r="G23" s="15"/>
      <c r="H23" s="15"/>
      <c r="I23" s="15"/>
      <c r="J23" s="72">
        <f t="shared" si="2"/>
        <v>0</v>
      </c>
      <c r="K23" s="15"/>
      <c r="L23" s="15"/>
      <c r="M23" s="15"/>
      <c r="N23" s="72">
        <f t="shared" si="3"/>
        <v>0</v>
      </c>
      <c r="O23" s="15"/>
      <c r="P23" s="15"/>
      <c r="Q23" s="15"/>
      <c r="R23" s="72">
        <f t="shared" si="4"/>
        <v>0</v>
      </c>
      <c r="S23" s="72">
        <f t="shared" si="5"/>
        <v>90201.64</v>
      </c>
      <c r="T23" s="15">
        <v>510.83</v>
      </c>
      <c r="U23" s="15">
        <v>247.55</v>
      </c>
      <c r="V23" s="15"/>
      <c r="W23" s="72">
        <f t="shared" si="6"/>
        <v>758.38</v>
      </c>
      <c r="X23" s="15"/>
      <c r="Y23" s="16"/>
      <c r="Z23" s="16"/>
      <c r="AA23" s="72">
        <f t="shared" si="7"/>
        <v>0</v>
      </c>
      <c r="AB23" s="15"/>
      <c r="AC23" s="15"/>
      <c r="AD23" s="15"/>
      <c r="AE23" s="72">
        <f t="shared" si="8"/>
        <v>0</v>
      </c>
      <c r="AF23" s="15"/>
      <c r="AG23" s="15"/>
      <c r="AH23" s="15"/>
      <c r="AI23" s="72">
        <f t="shared" si="9"/>
        <v>0</v>
      </c>
      <c r="AJ23" s="72">
        <f t="shared" si="0"/>
        <v>758.38</v>
      </c>
      <c r="AK23" s="73">
        <v>0</v>
      </c>
      <c r="AL23" s="73">
        <v>350.12</v>
      </c>
      <c r="AM23" s="73"/>
      <c r="AN23" s="25">
        <f t="shared" si="10"/>
        <v>350.12</v>
      </c>
      <c r="AO23" s="73"/>
      <c r="AP23" s="73"/>
      <c r="AQ23" s="73"/>
      <c r="AR23" s="25">
        <f t="shared" si="11"/>
        <v>0</v>
      </c>
      <c r="AS23" s="73"/>
      <c r="AT23" s="73"/>
      <c r="AU23" s="73"/>
      <c r="AV23" s="25">
        <f t="shared" si="12"/>
        <v>0</v>
      </c>
      <c r="AW23" s="73"/>
      <c r="AX23" s="73"/>
      <c r="AY23" s="74"/>
      <c r="AZ23" s="75">
        <f t="shared" si="13"/>
        <v>0</v>
      </c>
      <c r="BA23" s="25">
        <f t="shared" si="14"/>
        <v>350.12</v>
      </c>
      <c r="BB23" s="76">
        <f t="shared" si="15"/>
        <v>91310.14</v>
      </c>
      <c r="BC23" s="77"/>
      <c r="BE23" s="17"/>
      <c r="BF23" s="17"/>
    </row>
    <row r="24" spans="1:58" ht="12.75">
      <c r="A24" s="69" t="s">
        <v>39</v>
      </c>
      <c r="B24" s="78" t="s">
        <v>40</v>
      </c>
      <c r="C24" s="71">
        <v>312115.87</v>
      </c>
      <c r="D24" s="15">
        <v>247149.79</v>
      </c>
      <c r="E24" s="15"/>
      <c r="F24" s="72">
        <f t="shared" si="1"/>
        <v>559265.66</v>
      </c>
      <c r="G24" s="15"/>
      <c r="H24" s="15"/>
      <c r="I24" s="15"/>
      <c r="J24" s="72">
        <f t="shared" si="2"/>
        <v>0</v>
      </c>
      <c r="K24" s="15"/>
      <c r="L24" s="15"/>
      <c r="M24" s="15"/>
      <c r="N24" s="72">
        <f t="shared" si="3"/>
        <v>0</v>
      </c>
      <c r="O24" s="15"/>
      <c r="P24" s="15"/>
      <c r="Q24" s="15"/>
      <c r="R24" s="72">
        <f t="shared" si="4"/>
        <v>0</v>
      </c>
      <c r="S24" s="72">
        <f t="shared" si="5"/>
        <v>559265.66</v>
      </c>
      <c r="T24" s="15">
        <v>330.51</v>
      </c>
      <c r="U24" s="15">
        <v>444.33000000000004</v>
      </c>
      <c r="V24" s="15"/>
      <c r="W24" s="72">
        <f t="shared" si="6"/>
        <v>774.84</v>
      </c>
      <c r="X24" s="15"/>
      <c r="Y24" s="16"/>
      <c r="Z24" s="16"/>
      <c r="AA24" s="72">
        <f t="shared" si="7"/>
        <v>0</v>
      </c>
      <c r="AB24" s="15"/>
      <c r="AC24" s="15"/>
      <c r="AD24" s="15"/>
      <c r="AE24" s="72">
        <f t="shared" si="8"/>
        <v>0</v>
      </c>
      <c r="AF24" s="15"/>
      <c r="AG24" s="15"/>
      <c r="AH24" s="15"/>
      <c r="AI24" s="72">
        <f t="shared" si="9"/>
        <v>0</v>
      </c>
      <c r="AJ24" s="72">
        <f t="shared" si="0"/>
        <v>774.84</v>
      </c>
      <c r="AK24" s="73">
        <v>0</v>
      </c>
      <c r="AL24" s="73">
        <v>0</v>
      </c>
      <c r="AM24" s="73"/>
      <c r="AN24" s="25">
        <f t="shared" si="10"/>
        <v>0</v>
      </c>
      <c r="AO24" s="73"/>
      <c r="AP24" s="73"/>
      <c r="AQ24" s="73"/>
      <c r="AR24" s="25">
        <f t="shared" si="11"/>
        <v>0</v>
      </c>
      <c r="AS24" s="73"/>
      <c r="AT24" s="73"/>
      <c r="AU24" s="73"/>
      <c r="AV24" s="25">
        <f t="shared" si="12"/>
        <v>0</v>
      </c>
      <c r="AW24" s="73"/>
      <c r="AX24" s="73"/>
      <c r="AY24" s="74"/>
      <c r="AZ24" s="75">
        <f t="shared" si="13"/>
        <v>0</v>
      </c>
      <c r="BA24" s="25">
        <f t="shared" si="14"/>
        <v>0</v>
      </c>
      <c r="BB24" s="76">
        <f t="shared" si="15"/>
        <v>560040.5</v>
      </c>
      <c r="BC24" s="77"/>
      <c r="BE24" s="17"/>
      <c r="BF24" s="17"/>
    </row>
    <row r="25" spans="1:58" ht="12.75">
      <c r="A25" s="69" t="s">
        <v>41</v>
      </c>
      <c r="B25" s="70" t="s">
        <v>42</v>
      </c>
      <c r="C25" s="71">
        <v>247451.02</v>
      </c>
      <c r="D25" s="15">
        <v>233224.35</v>
      </c>
      <c r="E25" s="15"/>
      <c r="F25" s="72">
        <f t="shared" si="1"/>
        <v>480675.37</v>
      </c>
      <c r="G25" s="15"/>
      <c r="H25" s="15"/>
      <c r="I25" s="15"/>
      <c r="J25" s="72">
        <f t="shared" si="2"/>
        <v>0</v>
      </c>
      <c r="K25" s="15"/>
      <c r="L25" s="15"/>
      <c r="M25" s="15"/>
      <c r="N25" s="72">
        <f t="shared" si="3"/>
        <v>0</v>
      </c>
      <c r="O25" s="15"/>
      <c r="P25" s="15"/>
      <c r="Q25" s="15"/>
      <c r="R25" s="72">
        <f t="shared" si="4"/>
        <v>0</v>
      </c>
      <c r="S25" s="72">
        <f t="shared" si="5"/>
        <v>480675.37</v>
      </c>
      <c r="T25" s="15">
        <v>3357.8199999999997</v>
      </c>
      <c r="U25" s="15">
        <v>3202.74</v>
      </c>
      <c r="V25" s="15"/>
      <c r="W25" s="72">
        <f t="shared" si="6"/>
        <v>6560.56</v>
      </c>
      <c r="X25" s="15"/>
      <c r="Y25" s="16"/>
      <c r="Z25" s="16"/>
      <c r="AA25" s="72">
        <f t="shared" si="7"/>
        <v>0</v>
      </c>
      <c r="AB25" s="15"/>
      <c r="AC25" s="15"/>
      <c r="AD25" s="15"/>
      <c r="AE25" s="72">
        <f t="shared" si="8"/>
        <v>0</v>
      </c>
      <c r="AF25" s="15"/>
      <c r="AG25" s="15"/>
      <c r="AH25" s="15"/>
      <c r="AI25" s="72">
        <f t="shared" si="9"/>
        <v>0</v>
      </c>
      <c r="AJ25" s="72">
        <f t="shared" si="0"/>
        <v>6560.56</v>
      </c>
      <c r="AK25" s="73">
        <v>0</v>
      </c>
      <c r="AL25" s="73">
        <v>653.56</v>
      </c>
      <c r="AM25" s="73"/>
      <c r="AN25" s="25">
        <f t="shared" si="10"/>
        <v>653.56</v>
      </c>
      <c r="AO25" s="73"/>
      <c r="AP25" s="73"/>
      <c r="AQ25" s="73"/>
      <c r="AR25" s="25">
        <f t="shared" si="11"/>
        <v>0</v>
      </c>
      <c r="AS25" s="73"/>
      <c r="AT25" s="73"/>
      <c r="AU25" s="73"/>
      <c r="AV25" s="25">
        <f t="shared" si="12"/>
        <v>0</v>
      </c>
      <c r="AW25" s="73"/>
      <c r="AX25" s="73"/>
      <c r="AY25" s="74"/>
      <c r="AZ25" s="75">
        <f t="shared" si="13"/>
        <v>0</v>
      </c>
      <c r="BA25" s="25">
        <f t="shared" si="14"/>
        <v>653.56</v>
      </c>
      <c r="BB25" s="76">
        <f t="shared" si="15"/>
        <v>487889.49</v>
      </c>
      <c r="BC25" s="77"/>
      <c r="BE25" s="17"/>
      <c r="BF25" s="17"/>
    </row>
    <row r="26" spans="1:58" ht="12.75">
      <c r="A26" s="69" t="s">
        <v>43</v>
      </c>
      <c r="B26" s="70" t="s">
        <v>44</v>
      </c>
      <c r="C26" s="71">
        <v>990304.36</v>
      </c>
      <c r="D26" s="15">
        <v>928212.98</v>
      </c>
      <c r="E26" s="15"/>
      <c r="F26" s="72">
        <f t="shared" si="1"/>
        <v>1918517.34</v>
      </c>
      <c r="G26" s="15"/>
      <c r="H26" s="15"/>
      <c r="I26" s="15"/>
      <c r="J26" s="72">
        <f t="shared" si="2"/>
        <v>0</v>
      </c>
      <c r="K26" s="15"/>
      <c r="L26" s="15"/>
      <c r="M26" s="15"/>
      <c r="N26" s="72">
        <f t="shared" si="3"/>
        <v>0</v>
      </c>
      <c r="O26" s="15"/>
      <c r="P26" s="15"/>
      <c r="Q26" s="15"/>
      <c r="R26" s="72">
        <f t="shared" si="4"/>
        <v>0</v>
      </c>
      <c r="S26" s="72">
        <f t="shared" si="5"/>
        <v>1918517.34</v>
      </c>
      <c r="T26" s="15">
        <v>21331.6</v>
      </c>
      <c r="U26" s="15">
        <v>20565.899999999998</v>
      </c>
      <c r="V26" s="15"/>
      <c r="W26" s="72">
        <f t="shared" si="6"/>
        <v>41897.5</v>
      </c>
      <c r="X26" s="15"/>
      <c r="Y26" s="16"/>
      <c r="Z26" s="16"/>
      <c r="AA26" s="72">
        <f t="shared" si="7"/>
        <v>0</v>
      </c>
      <c r="AB26" s="15"/>
      <c r="AC26" s="15"/>
      <c r="AD26" s="15"/>
      <c r="AE26" s="72">
        <f t="shared" si="8"/>
        <v>0</v>
      </c>
      <c r="AF26" s="15"/>
      <c r="AG26" s="15"/>
      <c r="AH26" s="15"/>
      <c r="AI26" s="72">
        <f t="shared" si="9"/>
        <v>0</v>
      </c>
      <c r="AJ26" s="72">
        <f t="shared" si="0"/>
        <v>41897.5</v>
      </c>
      <c r="AK26" s="73">
        <v>980.34</v>
      </c>
      <c r="AL26" s="73">
        <v>1307.12</v>
      </c>
      <c r="AM26" s="73"/>
      <c r="AN26" s="25">
        <f t="shared" si="10"/>
        <v>2287.46</v>
      </c>
      <c r="AO26" s="73"/>
      <c r="AP26" s="73"/>
      <c r="AQ26" s="73"/>
      <c r="AR26" s="25">
        <f t="shared" si="11"/>
        <v>0</v>
      </c>
      <c r="AS26" s="73"/>
      <c r="AT26" s="73"/>
      <c r="AU26" s="73"/>
      <c r="AV26" s="25">
        <f t="shared" si="12"/>
        <v>0</v>
      </c>
      <c r="AW26" s="73"/>
      <c r="AX26" s="73"/>
      <c r="AY26" s="74"/>
      <c r="AZ26" s="75">
        <f t="shared" si="13"/>
        <v>0</v>
      </c>
      <c r="BA26" s="25">
        <f t="shared" si="14"/>
        <v>2287.46</v>
      </c>
      <c r="BB26" s="76">
        <f t="shared" si="15"/>
        <v>1962702.3</v>
      </c>
      <c r="BC26" s="77"/>
      <c r="BE26" s="17"/>
      <c r="BF26" s="17"/>
    </row>
    <row r="27" spans="1:58" ht="12.75">
      <c r="A27" s="69" t="s">
        <v>45</v>
      </c>
      <c r="B27" s="79" t="s">
        <v>46</v>
      </c>
      <c r="C27" s="71">
        <v>143691.18</v>
      </c>
      <c r="D27" s="15">
        <v>202637.73</v>
      </c>
      <c r="E27" s="15"/>
      <c r="F27" s="72">
        <f t="shared" si="1"/>
        <v>346328.91</v>
      </c>
      <c r="G27" s="15"/>
      <c r="H27" s="15"/>
      <c r="I27" s="15"/>
      <c r="J27" s="72">
        <f t="shared" si="2"/>
        <v>0</v>
      </c>
      <c r="K27" s="15"/>
      <c r="L27" s="15"/>
      <c r="M27" s="15"/>
      <c r="N27" s="72">
        <f t="shared" si="3"/>
        <v>0</v>
      </c>
      <c r="O27" s="15"/>
      <c r="P27" s="15"/>
      <c r="Q27" s="15"/>
      <c r="R27" s="72">
        <f t="shared" si="4"/>
        <v>0</v>
      </c>
      <c r="S27" s="72">
        <f t="shared" si="5"/>
        <v>346328.91</v>
      </c>
      <c r="T27" s="15">
        <v>1526.67</v>
      </c>
      <c r="U27" s="15">
        <v>1522.88</v>
      </c>
      <c r="V27" s="15"/>
      <c r="W27" s="72">
        <f t="shared" si="6"/>
        <v>3049.55</v>
      </c>
      <c r="X27" s="15"/>
      <c r="Y27" s="16"/>
      <c r="Z27" s="16"/>
      <c r="AA27" s="72">
        <f t="shared" si="7"/>
        <v>0</v>
      </c>
      <c r="AB27" s="15"/>
      <c r="AC27" s="15"/>
      <c r="AD27" s="15"/>
      <c r="AE27" s="72">
        <f t="shared" si="8"/>
        <v>0</v>
      </c>
      <c r="AF27" s="15"/>
      <c r="AG27" s="15"/>
      <c r="AH27" s="15"/>
      <c r="AI27" s="72">
        <f t="shared" si="9"/>
        <v>0</v>
      </c>
      <c r="AJ27" s="72">
        <f t="shared" si="0"/>
        <v>3049.55</v>
      </c>
      <c r="AK27" s="73">
        <v>0</v>
      </c>
      <c r="AL27" s="73">
        <v>326.78</v>
      </c>
      <c r="AM27" s="73"/>
      <c r="AN27" s="25">
        <f t="shared" si="10"/>
        <v>326.78</v>
      </c>
      <c r="AO27" s="73"/>
      <c r="AP27" s="73"/>
      <c r="AQ27" s="73"/>
      <c r="AR27" s="25">
        <f t="shared" si="11"/>
        <v>0</v>
      </c>
      <c r="AS27" s="73"/>
      <c r="AT27" s="73"/>
      <c r="AU27" s="73"/>
      <c r="AV27" s="25">
        <f t="shared" si="12"/>
        <v>0</v>
      </c>
      <c r="AW27" s="73"/>
      <c r="AX27" s="73"/>
      <c r="AY27" s="74"/>
      <c r="AZ27" s="75">
        <f t="shared" si="13"/>
        <v>0</v>
      </c>
      <c r="BA27" s="25">
        <f t="shared" si="14"/>
        <v>326.78</v>
      </c>
      <c r="BB27" s="76">
        <f t="shared" si="15"/>
        <v>349705.24</v>
      </c>
      <c r="BC27" s="77"/>
      <c r="BE27" s="17"/>
      <c r="BF27" s="17"/>
    </row>
    <row r="28" spans="1:58" ht="12.75">
      <c r="A28" s="69" t="s">
        <v>47</v>
      </c>
      <c r="B28" s="70" t="s">
        <v>48</v>
      </c>
      <c r="C28" s="71">
        <v>87483.08</v>
      </c>
      <c r="D28" s="15">
        <v>76773.3</v>
      </c>
      <c r="E28" s="15"/>
      <c r="F28" s="72">
        <f t="shared" si="1"/>
        <v>164256.38</v>
      </c>
      <c r="G28" s="15"/>
      <c r="H28" s="15"/>
      <c r="I28" s="15"/>
      <c r="J28" s="72">
        <f t="shared" si="2"/>
        <v>0</v>
      </c>
      <c r="K28" s="15"/>
      <c r="L28" s="15"/>
      <c r="M28" s="15"/>
      <c r="N28" s="72">
        <f t="shared" si="3"/>
        <v>0</v>
      </c>
      <c r="O28" s="15"/>
      <c r="P28" s="15"/>
      <c r="Q28" s="15"/>
      <c r="R28" s="72">
        <f t="shared" si="4"/>
        <v>0</v>
      </c>
      <c r="S28" s="72">
        <f t="shared" si="5"/>
        <v>164256.38</v>
      </c>
      <c r="T28" s="15">
        <v>6431.750000000001</v>
      </c>
      <c r="U28" s="15">
        <v>5040.8099999999995</v>
      </c>
      <c r="V28" s="15"/>
      <c r="W28" s="72">
        <f t="shared" si="6"/>
        <v>11472.56</v>
      </c>
      <c r="X28" s="15"/>
      <c r="Y28" s="16"/>
      <c r="Z28" s="16"/>
      <c r="AA28" s="72">
        <f t="shared" si="7"/>
        <v>0</v>
      </c>
      <c r="AB28" s="15"/>
      <c r="AC28" s="15"/>
      <c r="AD28" s="15"/>
      <c r="AE28" s="72">
        <f t="shared" si="8"/>
        <v>0</v>
      </c>
      <c r="AF28" s="15"/>
      <c r="AG28" s="15"/>
      <c r="AH28" s="15"/>
      <c r="AI28" s="72">
        <f t="shared" si="9"/>
        <v>0</v>
      </c>
      <c r="AJ28" s="72">
        <f t="shared" si="0"/>
        <v>11472.56</v>
      </c>
      <c r="AK28" s="73">
        <v>350.12</v>
      </c>
      <c r="AL28" s="73">
        <v>326.78</v>
      </c>
      <c r="AM28" s="73"/>
      <c r="AN28" s="25">
        <f t="shared" si="10"/>
        <v>676.9</v>
      </c>
      <c r="AO28" s="73"/>
      <c r="AP28" s="73"/>
      <c r="AQ28" s="73"/>
      <c r="AR28" s="25">
        <f t="shared" si="11"/>
        <v>0</v>
      </c>
      <c r="AS28" s="73"/>
      <c r="AT28" s="73"/>
      <c r="AU28" s="73"/>
      <c r="AV28" s="25">
        <f t="shared" si="12"/>
        <v>0</v>
      </c>
      <c r="AW28" s="73"/>
      <c r="AX28" s="73"/>
      <c r="AY28" s="74"/>
      <c r="AZ28" s="75">
        <f t="shared" si="13"/>
        <v>0</v>
      </c>
      <c r="BA28" s="25">
        <f t="shared" si="14"/>
        <v>676.9</v>
      </c>
      <c r="BB28" s="76">
        <f t="shared" si="15"/>
        <v>176405.84</v>
      </c>
      <c r="BC28" s="77"/>
      <c r="BE28" s="17"/>
      <c r="BF28" s="17"/>
    </row>
    <row r="29" spans="1:58" ht="12.75">
      <c r="A29" s="69" t="s">
        <v>49</v>
      </c>
      <c r="B29" s="70" t="s">
        <v>50</v>
      </c>
      <c r="C29" s="71">
        <v>31984.93</v>
      </c>
      <c r="D29" s="15">
        <v>29091.02</v>
      </c>
      <c r="E29" s="15"/>
      <c r="F29" s="72">
        <f t="shared" si="1"/>
        <v>61075.95</v>
      </c>
      <c r="G29" s="15"/>
      <c r="H29" s="15"/>
      <c r="I29" s="15"/>
      <c r="J29" s="72">
        <f t="shared" si="2"/>
        <v>0</v>
      </c>
      <c r="K29" s="15"/>
      <c r="L29" s="15"/>
      <c r="M29" s="15"/>
      <c r="N29" s="72">
        <f t="shared" si="3"/>
        <v>0</v>
      </c>
      <c r="O29" s="15"/>
      <c r="P29" s="15"/>
      <c r="Q29" s="15"/>
      <c r="R29" s="72">
        <f t="shared" si="4"/>
        <v>0</v>
      </c>
      <c r="S29" s="72">
        <f t="shared" si="5"/>
        <v>61075.95</v>
      </c>
      <c r="T29" s="15">
        <v>1318.83</v>
      </c>
      <c r="U29" s="15">
        <v>1158.19</v>
      </c>
      <c r="V29" s="15"/>
      <c r="W29" s="72">
        <f t="shared" si="6"/>
        <v>2477.02</v>
      </c>
      <c r="X29" s="15"/>
      <c r="Y29" s="16"/>
      <c r="Z29" s="16"/>
      <c r="AA29" s="72">
        <f t="shared" si="7"/>
        <v>0</v>
      </c>
      <c r="AB29" s="15"/>
      <c r="AC29" s="15"/>
      <c r="AD29" s="15"/>
      <c r="AE29" s="72">
        <f t="shared" si="8"/>
        <v>0</v>
      </c>
      <c r="AF29" s="15"/>
      <c r="AG29" s="15"/>
      <c r="AH29" s="15"/>
      <c r="AI29" s="72">
        <f t="shared" si="9"/>
        <v>0</v>
      </c>
      <c r="AJ29" s="72">
        <f t="shared" si="0"/>
        <v>2477.02</v>
      </c>
      <c r="AK29" s="73">
        <v>0</v>
      </c>
      <c r="AL29" s="73">
        <v>0</v>
      </c>
      <c r="AM29" s="73"/>
      <c r="AN29" s="25">
        <f t="shared" si="10"/>
        <v>0</v>
      </c>
      <c r="AO29" s="73"/>
      <c r="AP29" s="73"/>
      <c r="AQ29" s="73"/>
      <c r="AR29" s="25">
        <f t="shared" si="11"/>
        <v>0</v>
      </c>
      <c r="AS29" s="73"/>
      <c r="AT29" s="73"/>
      <c r="AU29" s="73"/>
      <c r="AV29" s="25">
        <f t="shared" si="12"/>
        <v>0</v>
      </c>
      <c r="AW29" s="73"/>
      <c r="AX29" s="73"/>
      <c r="AY29" s="74"/>
      <c r="AZ29" s="75">
        <f t="shared" si="13"/>
        <v>0</v>
      </c>
      <c r="BA29" s="25">
        <f t="shared" si="14"/>
        <v>0</v>
      </c>
      <c r="BB29" s="76">
        <f t="shared" si="15"/>
        <v>63552.97</v>
      </c>
      <c r="BC29" s="77"/>
      <c r="BE29" s="17"/>
      <c r="BF29" s="17"/>
    </row>
    <row r="30" spans="1:58" ht="12.75">
      <c r="A30" s="69" t="s">
        <v>51</v>
      </c>
      <c r="B30" s="70" t="s">
        <v>52</v>
      </c>
      <c r="C30" s="71">
        <v>9754.94</v>
      </c>
      <c r="D30" s="15">
        <v>8535.76</v>
      </c>
      <c r="E30" s="15"/>
      <c r="F30" s="72">
        <f t="shared" si="1"/>
        <v>18290.7</v>
      </c>
      <c r="G30" s="15"/>
      <c r="H30" s="15"/>
      <c r="I30" s="15"/>
      <c r="J30" s="72">
        <f t="shared" si="2"/>
        <v>0</v>
      </c>
      <c r="K30" s="15"/>
      <c r="L30" s="15"/>
      <c r="M30" s="15"/>
      <c r="N30" s="72">
        <f t="shared" si="3"/>
        <v>0</v>
      </c>
      <c r="O30" s="15"/>
      <c r="P30" s="15"/>
      <c r="Q30" s="15"/>
      <c r="R30" s="72">
        <f t="shared" si="4"/>
        <v>0</v>
      </c>
      <c r="S30" s="72">
        <f t="shared" si="5"/>
        <v>18290.7</v>
      </c>
      <c r="T30" s="15">
        <v>403.45</v>
      </c>
      <c r="U30" s="15">
        <v>217.92000000000002</v>
      </c>
      <c r="V30" s="15"/>
      <c r="W30" s="72">
        <f t="shared" si="6"/>
        <v>621.37</v>
      </c>
      <c r="X30" s="15"/>
      <c r="Y30" s="16"/>
      <c r="Z30" s="16"/>
      <c r="AA30" s="72">
        <f t="shared" si="7"/>
        <v>0</v>
      </c>
      <c r="AB30" s="15"/>
      <c r="AC30" s="15"/>
      <c r="AD30" s="15"/>
      <c r="AE30" s="72">
        <f t="shared" si="8"/>
        <v>0</v>
      </c>
      <c r="AF30" s="15"/>
      <c r="AG30" s="15"/>
      <c r="AH30" s="15"/>
      <c r="AI30" s="72">
        <f t="shared" si="9"/>
        <v>0</v>
      </c>
      <c r="AJ30" s="72">
        <f t="shared" si="0"/>
        <v>621.37</v>
      </c>
      <c r="AK30" s="73">
        <v>0</v>
      </c>
      <c r="AL30" s="73">
        <v>0</v>
      </c>
      <c r="AM30" s="73"/>
      <c r="AN30" s="25">
        <f t="shared" si="10"/>
        <v>0</v>
      </c>
      <c r="AO30" s="73"/>
      <c r="AP30" s="73"/>
      <c r="AQ30" s="73"/>
      <c r="AR30" s="25">
        <f t="shared" si="11"/>
        <v>0</v>
      </c>
      <c r="AS30" s="73"/>
      <c r="AT30" s="73"/>
      <c r="AU30" s="73"/>
      <c r="AV30" s="25">
        <f t="shared" si="12"/>
        <v>0</v>
      </c>
      <c r="AW30" s="73"/>
      <c r="AX30" s="73"/>
      <c r="AY30" s="74"/>
      <c r="AZ30" s="75">
        <f t="shared" si="13"/>
        <v>0</v>
      </c>
      <c r="BA30" s="25">
        <f t="shared" si="14"/>
        <v>0</v>
      </c>
      <c r="BB30" s="76">
        <f t="shared" si="15"/>
        <v>18912.07</v>
      </c>
      <c r="BC30" s="77"/>
      <c r="BE30" s="17"/>
      <c r="BF30" s="17"/>
    </row>
    <row r="31" spans="1:58" ht="12.75">
      <c r="A31" s="69" t="s">
        <v>53</v>
      </c>
      <c r="B31" s="70" t="s">
        <v>54</v>
      </c>
      <c r="C31" s="71">
        <v>38238.04</v>
      </c>
      <c r="D31" s="15">
        <v>38029.54</v>
      </c>
      <c r="E31" s="15"/>
      <c r="F31" s="72">
        <f t="shared" si="1"/>
        <v>76267.58</v>
      </c>
      <c r="G31" s="15"/>
      <c r="H31" s="15"/>
      <c r="I31" s="15"/>
      <c r="J31" s="72">
        <f t="shared" si="2"/>
        <v>0</v>
      </c>
      <c r="K31" s="15"/>
      <c r="L31" s="15"/>
      <c r="M31" s="15"/>
      <c r="N31" s="72">
        <f t="shared" si="3"/>
        <v>0</v>
      </c>
      <c r="O31" s="15"/>
      <c r="P31" s="15"/>
      <c r="Q31" s="15"/>
      <c r="R31" s="72">
        <f t="shared" si="4"/>
        <v>0</v>
      </c>
      <c r="S31" s="72">
        <f t="shared" si="5"/>
        <v>76267.58</v>
      </c>
      <c r="T31" s="15">
        <v>850.14</v>
      </c>
      <c r="U31" s="15">
        <v>580.24</v>
      </c>
      <c r="V31" s="15"/>
      <c r="W31" s="72">
        <f t="shared" si="6"/>
        <v>1430.38</v>
      </c>
      <c r="X31" s="15"/>
      <c r="Y31" s="16"/>
      <c r="Z31" s="16"/>
      <c r="AA31" s="72">
        <f t="shared" si="7"/>
        <v>0</v>
      </c>
      <c r="AB31" s="15"/>
      <c r="AC31" s="15"/>
      <c r="AD31" s="15"/>
      <c r="AE31" s="72">
        <f t="shared" si="8"/>
        <v>0</v>
      </c>
      <c r="AF31" s="15"/>
      <c r="AG31" s="15"/>
      <c r="AH31" s="15"/>
      <c r="AI31" s="72">
        <f t="shared" si="9"/>
        <v>0</v>
      </c>
      <c r="AJ31" s="72">
        <f t="shared" si="0"/>
        <v>1430.38</v>
      </c>
      <c r="AK31" s="73">
        <v>0</v>
      </c>
      <c r="AL31" s="73">
        <v>0</v>
      </c>
      <c r="AM31" s="73"/>
      <c r="AN31" s="25">
        <f t="shared" si="10"/>
        <v>0</v>
      </c>
      <c r="AO31" s="73"/>
      <c r="AP31" s="73"/>
      <c r="AQ31" s="73"/>
      <c r="AR31" s="25">
        <f t="shared" si="11"/>
        <v>0</v>
      </c>
      <c r="AS31" s="73"/>
      <c r="AT31" s="73"/>
      <c r="AU31" s="73"/>
      <c r="AV31" s="25">
        <f t="shared" si="12"/>
        <v>0</v>
      </c>
      <c r="AW31" s="73"/>
      <c r="AX31" s="73"/>
      <c r="AY31" s="74"/>
      <c r="AZ31" s="75">
        <f t="shared" si="13"/>
        <v>0</v>
      </c>
      <c r="BA31" s="25">
        <f t="shared" si="14"/>
        <v>0</v>
      </c>
      <c r="BB31" s="76">
        <f t="shared" si="15"/>
        <v>77697.96</v>
      </c>
      <c r="BC31" s="77"/>
      <c r="BE31" s="17"/>
      <c r="BF31" s="17"/>
    </row>
    <row r="32" spans="1:58" ht="12.75">
      <c r="A32" s="69" t="s">
        <v>55</v>
      </c>
      <c r="B32" s="70" t="s">
        <v>56</v>
      </c>
      <c r="C32" s="71">
        <v>34139.06</v>
      </c>
      <c r="D32" s="15">
        <v>33931.5</v>
      </c>
      <c r="E32" s="15"/>
      <c r="F32" s="72">
        <f t="shared" si="1"/>
        <v>68070.56</v>
      </c>
      <c r="G32" s="15"/>
      <c r="H32" s="15"/>
      <c r="I32" s="15"/>
      <c r="J32" s="72">
        <f t="shared" si="2"/>
        <v>0</v>
      </c>
      <c r="K32" s="15"/>
      <c r="L32" s="15"/>
      <c r="M32" s="15"/>
      <c r="N32" s="72">
        <f t="shared" si="3"/>
        <v>0</v>
      </c>
      <c r="O32" s="15"/>
      <c r="P32" s="15"/>
      <c r="Q32" s="15"/>
      <c r="R32" s="72">
        <f t="shared" si="4"/>
        <v>0</v>
      </c>
      <c r="S32" s="72">
        <f t="shared" si="5"/>
        <v>68070.56</v>
      </c>
      <c r="T32" s="15">
        <v>266.11</v>
      </c>
      <c r="U32" s="15">
        <v>201.76</v>
      </c>
      <c r="V32" s="15"/>
      <c r="W32" s="72">
        <f t="shared" si="6"/>
        <v>467.87</v>
      </c>
      <c r="X32" s="15"/>
      <c r="Y32" s="16"/>
      <c r="Z32" s="16"/>
      <c r="AA32" s="72">
        <f t="shared" si="7"/>
        <v>0</v>
      </c>
      <c r="AB32" s="15"/>
      <c r="AC32" s="15"/>
      <c r="AD32" s="15"/>
      <c r="AE32" s="72">
        <f t="shared" si="8"/>
        <v>0</v>
      </c>
      <c r="AF32" s="15"/>
      <c r="AG32" s="15"/>
      <c r="AH32" s="15"/>
      <c r="AI32" s="72">
        <f t="shared" si="9"/>
        <v>0</v>
      </c>
      <c r="AJ32" s="72">
        <f t="shared" si="0"/>
        <v>467.87</v>
      </c>
      <c r="AK32" s="73">
        <v>0</v>
      </c>
      <c r="AL32" s="73">
        <v>0</v>
      </c>
      <c r="AM32" s="73"/>
      <c r="AN32" s="25">
        <f t="shared" si="10"/>
        <v>0</v>
      </c>
      <c r="AO32" s="73"/>
      <c r="AP32" s="73"/>
      <c r="AQ32" s="73"/>
      <c r="AR32" s="25">
        <f t="shared" si="11"/>
        <v>0</v>
      </c>
      <c r="AS32" s="73"/>
      <c r="AT32" s="73"/>
      <c r="AU32" s="73"/>
      <c r="AV32" s="25">
        <f t="shared" si="12"/>
        <v>0</v>
      </c>
      <c r="AW32" s="73"/>
      <c r="AX32" s="73"/>
      <c r="AY32" s="74"/>
      <c r="AZ32" s="75">
        <f t="shared" si="13"/>
        <v>0</v>
      </c>
      <c r="BA32" s="25">
        <f t="shared" si="14"/>
        <v>0</v>
      </c>
      <c r="BB32" s="76">
        <f t="shared" si="15"/>
        <v>68538.43</v>
      </c>
      <c r="BC32" s="77"/>
      <c r="BE32" s="17"/>
      <c r="BF32" s="17"/>
    </row>
    <row r="33" spans="1:58" ht="12.75">
      <c r="A33" s="69" t="s">
        <v>57</v>
      </c>
      <c r="B33" s="70" t="s">
        <v>58</v>
      </c>
      <c r="C33" s="71">
        <v>40905.57</v>
      </c>
      <c r="D33" s="15">
        <v>35002.73</v>
      </c>
      <c r="E33" s="15"/>
      <c r="F33" s="72">
        <f t="shared" si="1"/>
        <v>75908.3</v>
      </c>
      <c r="G33" s="15"/>
      <c r="H33" s="15"/>
      <c r="I33" s="15"/>
      <c r="J33" s="72">
        <f t="shared" si="2"/>
        <v>0</v>
      </c>
      <c r="K33" s="15"/>
      <c r="L33" s="15"/>
      <c r="M33" s="15"/>
      <c r="N33" s="72">
        <f t="shared" si="3"/>
        <v>0</v>
      </c>
      <c r="O33" s="15"/>
      <c r="P33" s="15"/>
      <c r="Q33" s="15"/>
      <c r="R33" s="72">
        <f t="shared" si="4"/>
        <v>0</v>
      </c>
      <c r="S33" s="72">
        <f t="shared" si="5"/>
        <v>75908.3</v>
      </c>
      <c r="T33" s="15">
        <v>680.88</v>
      </c>
      <c r="U33" s="15">
        <v>672.66</v>
      </c>
      <c r="V33" s="15"/>
      <c r="W33" s="72">
        <f t="shared" si="6"/>
        <v>1353.54</v>
      </c>
      <c r="X33" s="15"/>
      <c r="Y33" s="16"/>
      <c r="Z33" s="16"/>
      <c r="AA33" s="72">
        <f t="shared" si="7"/>
        <v>0</v>
      </c>
      <c r="AB33" s="15"/>
      <c r="AC33" s="15"/>
      <c r="AD33" s="15"/>
      <c r="AE33" s="72">
        <f t="shared" si="8"/>
        <v>0</v>
      </c>
      <c r="AF33" s="15"/>
      <c r="AG33" s="15"/>
      <c r="AH33" s="15"/>
      <c r="AI33" s="72">
        <f t="shared" si="9"/>
        <v>0</v>
      </c>
      <c r="AJ33" s="72">
        <f t="shared" si="0"/>
        <v>1353.54</v>
      </c>
      <c r="AK33" s="73">
        <v>0</v>
      </c>
      <c r="AL33" s="73">
        <v>0</v>
      </c>
      <c r="AM33" s="73"/>
      <c r="AN33" s="25">
        <f t="shared" si="10"/>
        <v>0</v>
      </c>
      <c r="AO33" s="73"/>
      <c r="AP33" s="73"/>
      <c r="AQ33" s="73"/>
      <c r="AR33" s="25">
        <f t="shared" si="11"/>
        <v>0</v>
      </c>
      <c r="AS33" s="73"/>
      <c r="AT33" s="73"/>
      <c r="AU33" s="73"/>
      <c r="AV33" s="25">
        <f t="shared" si="12"/>
        <v>0</v>
      </c>
      <c r="AW33" s="73"/>
      <c r="AX33" s="73"/>
      <c r="AY33" s="74"/>
      <c r="AZ33" s="75">
        <f t="shared" si="13"/>
        <v>0</v>
      </c>
      <c r="BA33" s="25">
        <f t="shared" si="14"/>
        <v>0</v>
      </c>
      <c r="BB33" s="76">
        <f t="shared" si="15"/>
        <v>77261.84</v>
      </c>
      <c r="BC33" s="77"/>
      <c r="BE33" s="17"/>
      <c r="BF33" s="17"/>
    </row>
    <row r="34" spans="1:58" ht="12.75">
      <c r="A34" s="69" t="s">
        <v>59</v>
      </c>
      <c r="B34" s="70" t="s">
        <v>60</v>
      </c>
      <c r="C34" s="71">
        <v>58246.04</v>
      </c>
      <c r="D34" s="15">
        <v>58559.31</v>
      </c>
      <c r="E34" s="15"/>
      <c r="F34" s="72">
        <f t="shared" si="1"/>
        <v>116805.35</v>
      </c>
      <c r="G34" s="15"/>
      <c r="H34" s="15"/>
      <c r="I34" s="15"/>
      <c r="J34" s="72">
        <f t="shared" si="2"/>
        <v>0</v>
      </c>
      <c r="K34" s="15"/>
      <c r="L34" s="15"/>
      <c r="M34" s="15"/>
      <c r="N34" s="72">
        <f t="shared" si="3"/>
        <v>0</v>
      </c>
      <c r="O34" s="15"/>
      <c r="P34" s="15"/>
      <c r="Q34" s="15"/>
      <c r="R34" s="72">
        <f t="shared" si="4"/>
        <v>0</v>
      </c>
      <c r="S34" s="72">
        <f t="shared" si="5"/>
        <v>116805.35</v>
      </c>
      <c r="T34" s="15">
        <v>1290.07</v>
      </c>
      <c r="U34" s="15">
        <v>981.28</v>
      </c>
      <c r="V34" s="15"/>
      <c r="W34" s="72">
        <f t="shared" si="6"/>
        <v>2271.35</v>
      </c>
      <c r="X34" s="15"/>
      <c r="Y34" s="16"/>
      <c r="Z34" s="16"/>
      <c r="AA34" s="72">
        <f t="shared" si="7"/>
        <v>0</v>
      </c>
      <c r="AB34" s="15"/>
      <c r="AC34" s="15"/>
      <c r="AD34" s="15"/>
      <c r="AE34" s="72">
        <f t="shared" si="8"/>
        <v>0</v>
      </c>
      <c r="AF34" s="15"/>
      <c r="AG34" s="15"/>
      <c r="AH34" s="15"/>
      <c r="AI34" s="72">
        <f t="shared" si="9"/>
        <v>0</v>
      </c>
      <c r="AJ34" s="72">
        <f t="shared" si="0"/>
        <v>2271.35</v>
      </c>
      <c r="AK34" s="73">
        <v>350.12</v>
      </c>
      <c r="AL34" s="73">
        <v>350.12</v>
      </c>
      <c r="AM34" s="73"/>
      <c r="AN34" s="25">
        <f t="shared" si="10"/>
        <v>700.24</v>
      </c>
      <c r="AO34" s="73"/>
      <c r="AP34" s="73"/>
      <c r="AQ34" s="73"/>
      <c r="AR34" s="25">
        <f t="shared" si="11"/>
        <v>0</v>
      </c>
      <c r="AS34" s="73"/>
      <c r="AT34" s="73"/>
      <c r="AU34" s="73"/>
      <c r="AV34" s="25">
        <f t="shared" si="12"/>
        <v>0</v>
      </c>
      <c r="AW34" s="73"/>
      <c r="AX34" s="73"/>
      <c r="AY34" s="74"/>
      <c r="AZ34" s="75">
        <f t="shared" si="13"/>
        <v>0</v>
      </c>
      <c r="BA34" s="25">
        <f t="shared" si="14"/>
        <v>700.24</v>
      </c>
      <c r="BB34" s="76">
        <f t="shared" si="15"/>
        <v>119776.94</v>
      </c>
      <c r="BC34" s="77"/>
      <c r="BE34" s="17"/>
      <c r="BF34" s="17"/>
    </row>
    <row r="35" spans="1:58" ht="12.75">
      <c r="A35" s="69" t="s">
        <v>61</v>
      </c>
      <c r="B35" s="70" t="s">
        <v>62</v>
      </c>
      <c r="C35" s="71">
        <v>162640.19</v>
      </c>
      <c r="D35" s="15">
        <v>134618.4</v>
      </c>
      <c r="E35" s="15"/>
      <c r="F35" s="72">
        <f t="shared" si="1"/>
        <v>297258.59</v>
      </c>
      <c r="G35" s="15"/>
      <c r="H35" s="15"/>
      <c r="I35" s="15"/>
      <c r="J35" s="72">
        <f t="shared" si="2"/>
        <v>0</v>
      </c>
      <c r="K35" s="15"/>
      <c r="L35" s="15"/>
      <c r="M35" s="15"/>
      <c r="N35" s="72">
        <f t="shared" si="3"/>
        <v>0</v>
      </c>
      <c r="O35" s="15"/>
      <c r="P35" s="15"/>
      <c r="Q35" s="15"/>
      <c r="R35" s="72">
        <f t="shared" si="4"/>
        <v>0</v>
      </c>
      <c r="S35" s="72">
        <f t="shared" si="5"/>
        <v>297258.59</v>
      </c>
      <c r="T35" s="15">
        <v>7622.41</v>
      </c>
      <c r="U35" s="15">
        <v>6085.790000000001</v>
      </c>
      <c r="V35" s="15"/>
      <c r="W35" s="72">
        <f t="shared" si="6"/>
        <v>13708.2</v>
      </c>
      <c r="X35" s="15"/>
      <c r="Y35" s="16"/>
      <c r="Z35" s="16"/>
      <c r="AA35" s="72">
        <f t="shared" si="7"/>
        <v>0</v>
      </c>
      <c r="AB35" s="15"/>
      <c r="AC35" s="15"/>
      <c r="AD35" s="15"/>
      <c r="AE35" s="72">
        <f t="shared" si="8"/>
        <v>0</v>
      </c>
      <c r="AF35" s="15"/>
      <c r="AG35" s="15"/>
      <c r="AH35" s="15"/>
      <c r="AI35" s="72">
        <f t="shared" si="9"/>
        <v>0</v>
      </c>
      <c r="AJ35" s="72">
        <f t="shared" si="0"/>
        <v>13708.2</v>
      </c>
      <c r="AK35" s="73">
        <v>0</v>
      </c>
      <c r="AL35" s="73">
        <v>0</v>
      </c>
      <c r="AM35" s="73"/>
      <c r="AN35" s="25">
        <f t="shared" si="10"/>
        <v>0</v>
      </c>
      <c r="AO35" s="73"/>
      <c r="AP35" s="73"/>
      <c r="AQ35" s="73"/>
      <c r="AR35" s="25">
        <f t="shared" si="11"/>
        <v>0</v>
      </c>
      <c r="AS35" s="73"/>
      <c r="AT35" s="73"/>
      <c r="AU35" s="73"/>
      <c r="AV35" s="25">
        <f t="shared" si="12"/>
        <v>0</v>
      </c>
      <c r="AW35" s="73"/>
      <c r="AX35" s="73"/>
      <c r="AY35" s="74"/>
      <c r="AZ35" s="75">
        <f t="shared" si="13"/>
        <v>0</v>
      </c>
      <c r="BA35" s="25">
        <f t="shared" si="14"/>
        <v>0</v>
      </c>
      <c r="BB35" s="76">
        <f t="shared" si="15"/>
        <v>310966.79</v>
      </c>
      <c r="BC35" s="77"/>
      <c r="BE35" s="17"/>
      <c r="BF35" s="17"/>
    </row>
    <row r="36" spans="1:58" ht="12.75">
      <c r="A36" s="69" t="s">
        <v>63</v>
      </c>
      <c r="B36" s="70" t="s">
        <v>64</v>
      </c>
      <c r="C36" s="71">
        <v>200571.34</v>
      </c>
      <c r="D36" s="15">
        <v>196013.7</v>
      </c>
      <c r="E36" s="15"/>
      <c r="F36" s="72">
        <f t="shared" si="1"/>
        <v>396585.04</v>
      </c>
      <c r="G36" s="15"/>
      <c r="H36" s="15"/>
      <c r="I36" s="15"/>
      <c r="J36" s="72">
        <f t="shared" si="2"/>
        <v>0</v>
      </c>
      <c r="K36" s="15"/>
      <c r="L36" s="15"/>
      <c r="M36" s="15"/>
      <c r="N36" s="72">
        <f t="shared" si="3"/>
        <v>0</v>
      </c>
      <c r="O36" s="15"/>
      <c r="P36" s="15"/>
      <c r="Q36" s="15"/>
      <c r="R36" s="72">
        <f t="shared" si="4"/>
        <v>0</v>
      </c>
      <c r="S36" s="72">
        <f t="shared" si="5"/>
        <v>396585.04</v>
      </c>
      <c r="T36" s="15">
        <v>7843.05</v>
      </c>
      <c r="U36" s="15">
        <v>7857.27</v>
      </c>
      <c r="V36" s="15"/>
      <c r="W36" s="72">
        <f t="shared" si="6"/>
        <v>15700.32</v>
      </c>
      <c r="X36" s="15"/>
      <c r="Y36" s="16"/>
      <c r="Z36" s="16"/>
      <c r="AA36" s="72">
        <f t="shared" si="7"/>
        <v>0</v>
      </c>
      <c r="AB36" s="15"/>
      <c r="AC36" s="15"/>
      <c r="AD36" s="15"/>
      <c r="AE36" s="72">
        <f t="shared" si="8"/>
        <v>0</v>
      </c>
      <c r="AF36" s="15"/>
      <c r="AG36" s="15"/>
      <c r="AH36" s="15"/>
      <c r="AI36" s="72">
        <f t="shared" si="9"/>
        <v>0</v>
      </c>
      <c r="AJ36" s="72">
        <f t="shared" si="0"/>
        <v>15700.32</v>
      </c>
      <c r="AK36" s="73">
        <v>350.12</v>
      </c>
      <c r="AL36" s="73">
        <v>175.06</v>
      </c>
      <c r="AM36" s="73"/>
      <c r="AN36" s="25">
        <f t="shared" si="10"/>
        <v>525.18</v>
      </c>
      <c r="AO36" s="73"/>
      <c r="AP36" s="73"/>
      <c r="AQ36" s="73"/>
      <c r="AR36" s="25">
        <f t="shared" si="11"/>
        <v>0</v>
      </c>
      <c r="AS36" s="73"/>
      <c r="AT36" s="73"/>
      <c r="AU36" s="73"/>
      <c r="AV36" s="25">
        <f t="shared" si="12"/>
        <v>0</v>
      </c>
      <c r="AW36" s="73"/>
      <c r="AX36" s="73"/>
      <c r="AY36" s="74"/>
      <c r="AZ36" s="75">
        <f t="shared" si="13"/>
        <v>0</v>
      </c>
      <c r="BA36" s="25">
        <f t="shared" si="14"/>
        <v>525.18</v>
      </c>
      <c r="BB36" s="76">
        <f t="shared" si="15"/>
        <v>412810.54</v>
      </c>
      <c r="BC36" s="77"/>
      <c r="BE36" s="17"/>
      <c r="BF36" s="17"/>
    </row>
    <row r="37" spans="1:58" ht="12.75">
      <c r="A37" s="69" t="s">
        <v>65</v>
      </c>
      <c r="B37" s="70" t="s">
        <v>66</v>
      </c>
      <c r="C37" s="71">
        <v>28458</v>
      </c>
      <c r="D37" s="15">
        <v>31346.18</v>
      </c>
      <c r="E37" s="15"/>
      <c r="F37" s="72">
        <f t="shared" si="1"/>
        <v>59804.18</v>
      </c>
      <c r="G37" s="15"/>
      <c r="H37" s="15"/>
      <c r="I37" s="15"/>
      <c r="J37" s="72">
        <f t="shared" si="2"/>
        <v>0</v>
      </c>
      <c r="K37" s="15"/>
      <c r="L37" s="15"/>
      <c r="M37" s="15"/>
      <c r="N37" s="72">
        <f t="shared" si="3"/>
        <v>0</v>
      </c>
      <c r="O37" s="15"/>
      <c r="P37" s="15"/>
      <c r="Q37" s="15"/>
      <c r="R37" s="72">
        <f t="shared" si="4"/>
        <v>0</v>
      </c>
      <c r="S37" s="72">
        <f t="shared" si="5"/>
        <v>59804.18</v>
      </c>
      <c r="T37" s="15">
        <v>1668.31</v>
      </c>
      <c r="U37" s="15">
        <v>1163.1100000000001</v>
      </c>
      <c r="V37" s="15"/>
      <c r="W37" s="72">
        <f t="shared" si="6"/>
        <v>2831.42</v>
      </c>
      <c r="X37" s="15"/>
      <c r="Y37" s="16"/>
      <c r="Z37" s="16"/>
      <c r="AA37" s="72">
        <f t="shared" si="7"/>
        <v>0</v>
      </c>
      <c r="AB37" s="15"/>
      <c r="AC37" s="15"/>
      <c r="AD37" s="15"/>
      <c r="AE37" s="72">
        <f t="shared" si="8"/>
        <v>0</v>
      </c>
      <c r="AF37" s="15"/>
      <c r="AG37" s="15"/>
      <c r="AH37" s="15"/>
      <c r="AI37" s="72">
        <f t="shared" si="9"/>
        <v>0</v>
      </c>
      <c r="AJ37" s="72">
        <f t="shared" si="0"/>
        <v>2831.42</v>
      </c>
      <c r="AK37" s="73">
        <v>0</v>
      </c>
      <c r="AL37" s="73">
        <v>0</v>
      </c>
      <c r="AM37" s="73"/>
      <c r="AN37" s="25">
        <f t="shared" si="10"/>
        <v>0</v>
      </c>
      <c r="AO37" s="73"/>
      <c r="AP37" s="73"/>
      <c r="AQ37" s="73"/>
      <c r="AR37" s="25">
        <f t="shared" si="11"/>
        <v>0</v>
      </c>
      <c r="AS37" s="73"/>
      <c r="AT37" s="73"/>
      <c r="AU37" s="73"/>
      <c r="AV37" s="25">
        <f t="shared" si="12"/>
        <v>0</v>
      </c>
      <c r="AW37" s="73"/>
      <c r="AX37" s="73"/>
      <c r="AY37" s="74"/>
      <c r="AZ37" s="75">
        <f t="shared" si="13"/>
        <v>0</v>
      </c>
      <c r="BA37" s="25">
        <f t="shared" si="14"/>
        <v>0</v>
      </c>
      <c r="BB37" s="76">
        <f t="shared" si="15"/>
        <v>62635.6</v>
      </c>
      <c r="BC37" s="77"/>
      <c r="BE37" s="17"/>
      <c r="BF37" s="17"/>
    </row>
    <row r="38" spans="1:58" ht="12.75">
      <c r="A38" s="69" t="s">
        <v>67</v>
      </c>
      <c r="B38" s="70" t="s">
        <v>68</v>
      </c>
      <c r="C38" s="71">
        <v>108302.13</v>
      </c>
      <c r="D38" s="15">
        <v>104874.88</v>
      </c>
      <c r="E38" s="15"/>
      <c r="F38" s="72">
        <f t="shared" si="1"/>
        <v>213177.01</v>
      </c>
      <c r="G38" s="15"/>
      <c r="H38" s="15"/>
      <c r="I38" s="15"/>
      <c r="J38" s="72">
        <f t="shared" si="2"/>
        <v>0</v>
      </c>
      <c r="K38" s="15"/>
      <c r="L38" s="15"/>
      <c r="M38" s="15"/>
      <c r="N38" s="72">
        <f t="shared" si="3"/>
        <v>0</v>
      </c>
      <c r="O38" s="15"/>
      <c r="P38" s="15"/>
      <c r="Q38" s="15"/>
      <c r="R38" s="72">
        <f t="shared" si="4"/>
        <v>0</v>
      </c>
      <c r="S38" s="72">
        <f t="shared" si="5"/>
        <v>213177.01</v>
      </c>
      <c r="T38" s="15">
        <v>4174.6900000000005</v>
      </c>
      <c r="U38" s="15">
        <v>4229.46</v>
      </c>
      <c r="V38" s="15"/>
      <c r="W38" s="72">
        <f t="shared" si="6"/>
        <v>8404.15</v>
      </c>
      <c r="X38" s="15"/>
      <c r="Y38" s="16"/>
      <c r="Z38" s="16"/>
      <c r="AA38" s="72">
        <f t="shared" si="7"/>
        <v>0</v>
      </c>
      <c r="AB38" s="15"/>
      <c r="AC38" s="15"/>
      <c r="AD38" s="15"/>
      <c r="AE38" s="72">
        <f t="shared" si="8"/>
        <v>0</v>
      </c>
      <c r="AF38" s="15"/>
      <c r="AG38" s="15"/>
      <c r="AH38" s="15"/>
      <c r="AI38" s="72">
        <f t="shared" si="9"/>
        <v>0</v>
      </c>
      <c r="AJ38" s="72">
        <f t="shared" si="0"/>
        <v>8404.15</v>
      </c>
      <c r="AK38" s="73">
        <v>0</v>
      </c>
      <c r="AL38" s="73">
        <v>326.78</v>
      </c>
      <c r="AM38" s="73"/>
      <c r="AN38" s="25">
        <f t="shared" si="10"/>
        <v>326.78</v>
      </c>
      <c r="AO38" s="73"/>
      <c r="AP38" s="73"/>
      <c r="AQ38" s="73"/>
      <c r="AR38" s="25">
        <f t="shared" si="11"/>
        <v>0</v>
      </c>
      <c r="AS38" s="73"/>
      <c r="AT38" s="73"/>
      <c r="AU38" s="73"/>
      <c r="AV38" s="25">
        <f t="shared" si="12"/>
        <v>0</v>
      </c>
      <c r="AW38" s="73"/>
      <c r="AX38" s="73"/>
      <c r="AY38" s="74"/>
      <c r="AZ38" s="75">
        <f t="shared" si="13"/>
        <v>0</v>
      </c>
      <c r="BA38" s="25">
        <f t="shared" si="14"/>
        <v>326.78</v>
      </c>
      <c r="BB38" s="76">
        <f t="shared" si="15"/>
        <v>221907.94</v>
      </c>
      <c r="BC38" s="77"/>
      <c r="BE38" s="17"/>
      <c r="BF38" s="17"/>
    </row>
    <row r="39" spans="1:58" ht="12.75">
      <c r="A39" s="69" t="s">
        <v>69</v>
      </c>
      <c r="B39" s="70" t="s">
        <v>70</v>
      </c>
      <c r="C39" s="71">
        <v>64348.54</v>
      </c>
      <c r="D39" s="15">
        <v>62028.15</v>
      </c>
      <c r="E39" s="15"/>
      <c r="F39" s="72">
        <f t="shared" si="1"/>
        <v>126376.69</v>
      </c>
      <c r="G39" s="15"/>
      <c r="H39" s="15"/>
      <c r="I39" s="15"/>
      <c r="J39" s="72">
        <f t="shared" si="2"/>
        <v>0</v>
      </c>
      <c r="K39" s="15"/>
      <c r="L39" s="15"/>
      <c r="M39" s="15"/>
      <c r="N39" s="72">
        <f t="shared" si="3"/>
        <v>0</v>
      </c>
      <c r="O39" s="15"/>
      <c r="P39" s="15"/>
      <c r="Q39" s="15"/>
      <c r="R39" s="72">
        <f t="shared" si="4"/>
        <v>0</v>
      </c>
      <c r="S39" s="72">
        <f t="shared" si="5"/>
        <v>126376.69</v>
      </c>
      <c r="T39" s="15">
        <v>4960.82</v>
      </c>
      <c r="U39" s="15">
        <v>4545.200000000001</v>
      </c>
      <c r="V39" s="15"/>
      <c r="W39" s="72">
        <f t="shared" si="6"/>
        <v>9506.02</v>
      </c>
      <c r="X39" s="15"/>
      <c r="Y39" s="16"/>
      <c r="Z39" s="16"/>
      <c r="AA39" s="72">
        <f t="shared" si="7"/>
        <v>0</v>
      </c>
      <c r="AB39" s="15"/>
      <c r="AC39" s="15"/>
      <c r="AD39" s="15"/>
      <c r="AE39" s="72">
        <f t="shared" si="8"/>
        <v>0</v>
      </c>
      <c r="AF39" s="15"/>
      <c r="AG39" s="15"/>
      <c r="AH39" s="15"/>
      <c r="AI39" s="72">
        <f t="shared" si="9"/>
        <v>0</v>
      </c>
      <c r="AJ39" s="72">
        <f t="shared" si="0"/>
        <v>9506.02</v>
      </c>
      <c r="AK39" s="73">
        <v>0</v>
      </c>
      <c r="AL39" s="73">
        <v>0</v>
      </c>
      <c r="AM39" s="73"/>
      <c r="AN39" s="25">
        <f t="shared" si="10"/>
        <v>0</v>
      </c>
      <c r="AO39" s="73"/>
      <c r="AP39" s="73"/>
      <c r="AQ39" s="73"/>
      <c r="AR39" s="25">
        <f t="shared" si="11"/>
        <v>0</v>
      </c>
      <c r="AS39" s="73"/>
      <c r="AT39" s="73"/>
      <c r="AU39" s="73"/>
      <c r="AV39" s="25">
        <f t="shared" si="12"/>
        <v>0</v>
      </c>
      <c r="AW39" s="73"/>
      <c r="AX39" s="73"/>
      <c r="AY39" s="74"/>
      <c r="AZ39" s="75">
        <f t="shared" si="13"/>
        <v>0</v>
      </c>
      <c r="BA39" s="25">
        <f t="shared" si="14"/>
        <v>0</v>
      </c>
      <c r="BB39" s="76">
        <f t="shared" si="15"/>
        <v>135882.71</v>
      </c>
      <c r="BC39" s="77"/>
      <c r="BE39" s="17"/>
      <c r="BF39" s="17"/>
    </row>
    <row r="40" spans="1:58" ht="12.75">
      <c r="A40" s="69" t="s">
        <v>71</v>
      </c>
      <c r="B40" s="70" t="s">
        <v>72</v>
      </c>
      <c r="C40" s="71">
        <v>526126.21</v>
      </c>
      <c r="D40" s="15">
        <v>444636.32</v>
      </c>
      <c r="E40" s="15"/>
      <c r="F40" s="72">
        <f t="shared" si="1"/>
        <v>970762.53</v>
      </c>
      <c r="G40" s="15"/>
      <c r="H40" s="15"/>
      <c r="I40" s="15"/>
      <c r="J40" s="72">
        <f t="shared" si="2"/>
        <v>0</v>
      </c>
      <c r="K40" s="15"/>
      <c r="L40" s="15"/>
      <c r="M40" s="15"/>
      <c r="N40" s="72">
        <f t="shared" si="3"/>
        <v>0</v>
      </c>
      <c r="O40" s="15"/>
      <c r="P40" s="15"/>
      <c r="Q40" s="15"/>
      <c r="R40" s="72">
        <f t="shared" si="4"/>
        <v>0</v>
      </c>
      <c r="S40" s="72">
        <f t="shared" si="5"/>
        <v>970762.53</v>
      </c>
      <c r="T40" s="15">
        <v>10331.65</v>
      </c>
      <c r="U40" s="15">
        <v>9557.429999999998</v>
      </c>
      <c r="V40" s="15"/>
      <c r="W40" s="72">
        <f t="shared" si="6"/>
        <v>19889.08</v>
      </c>
      <c r="X40" s="15"/>
      <c r="Y40" s="16"/>
      <c r="Z40" s="16"/>
      <c r="AA40" s="72">
        <f t="shared" si="7"/>
        <v>0</v>
      </c>
      <c r="AB40" s="15"/>
      <c r="AC40" s="15"/>
      <c r="AD40" s="15"/>
      <c r="AE40" s="72">
        <f t="shared" si="8"/>
        <v>0</v>
      </c>
      <c r="AF40" s="15"/>
      <c r="AG40" s="15"/>
      <c r="AH40" s="15"/>
      <c r="AI40" s="72">
        <f t="shared" si="9"/>
        <v>0</v>
      </c>
      <c r="AJ40" s="72">
        <f t="shared" si="0"/>
        <v>19889.08</v>
      </c>
      <c r="AK40" s="73">
        <v>980.31</v>
      </c>
      <c r="AL40" s="73">
        <v>326.77</v>
      </c>
      <c r="AM40" s="73"/>
      <c r="AN40" s="25">
        <f t="shared" si="10"/>
        <v>1307.08</v>
      </c>
      <c r="AO40" s="73"/>
      <c r="AP40" s="73"/>
      <c r="AQ40" s="73"/>
      <c r="AR40" s="25">
        <f t="shared" si="11"/>
        <v>0</v>
      </c>
      <c r="AS40" s="73"/>
      <c r="AT40" s="73"/>
      <c r="AU40" s="73"/>
      <c r="AV40" s="25">
        <f t="shared" si="12"/>
        <v>0</v>
      </c>
      <c r="AW40" s="73"/>
      <c r="AX40" s="73"/>
      <c r="AY40" s="74"/>
      <c r="AZ40" s="75">
        <f t="shared" si="13"/>
        <v>0</v>
      </c>
      <c r="BA40" s="25">
        <f t="shared" si="14"/>
        <v>1307.08</v>
      </c>
      <c r="BB40" s="76">
        <f t="shared" si="15"/>
        <v>991958.69</v>
      </c>
      <c r="BC40" s="77"/>
      <c r="BE40" s="17"/>
      <c r="BF40" s="17"/>
    </row>
    <row r="41" spans="1:58" ht="12.75">
      <c r="A41" s="69" t="s">
        <v>73</v>
      </c>
      <c r="B41" s="70" t="s">
        <v>74</v>
      </c>
      <c r="C41" s="71">
        <v>14880.01</v>
      </c>
      <c r="D41" s="15">
        <v>18219.06</v>
      </c>
      <c r="E41" s="15"/>
      <c r="F41" s="72">
        <f t="shared" si="1"/>
        <v>33099.07</v>
      </c>
      <c r="G41" s="15"/>
      <c r="H41" s="15"/>
      <c r="I41" s="15"/>
      <c r="J41" s="72">
        <f t="shared" si="2"/>
        <v>0</v>
      </c>
      <c r="K41" s="15"/>
      <c r="L41" s="15"/>
      <c r="M41" s="15"/>
      <c r="N41" s="72">
        <f t="shared" si="3"/>
        <v>0</v>
      </c>
      <c r="O41" s="15"/>
      <c r="P41" s="15"/>
      <c r="Q41" s="15"/>
      <c r="R41" s="72">
        <f t="shared" si="4"/>
        <v>0</v>
      </c>
      <c r="S41" s="72">
        <f t="shared" si="5"/>
        <v>33099.07</v>
      </c>
      <c r="T41" s="15">
        <v>662.38</v>
      </c>
      <c r="U41" s="15">
        <v>689.47</v>
      </c>
      <c r="V41" s="15"/>
      <c r="W41" s="72">
        <f t="shared" si="6"/>
        <v>1351.85</v>
      </c>
      <c r="X41" s="15"/>
      <c r="Y41" s="16"/>
      <c r="Z41" s="16"/>
      <c r="AA41" s="72">
        <f t="shared" si="7"/>
        <v>0</v>
      </c>
      <c r="AB41" s="15"/>
      <c r="AC41" s="15"/>
      <c r="AD41" s="15"/>
      <c r="AE41" s="72">
        <f t="shared" si="8"/>
        <v>0</v>
      </c>
      <c r="AF41" s="15"/>
      <c r="AG41" s="15"/>
      <c r="AH41" s="15"/>
      <c r="AI41" s="72">
        <f t="shared" si="9"/>
        <v>0</v>
      </c>
      <c r="AJ41" s="72">
        <f t="shared" si="0"/>
        <v>1351.85</v>
      </c>
      <c r="AK41" s="73">
        <v>0</v>
      </c>
      <c r="AL41" s="73">
        <v>0</v>
      </c>
      <c r="AM41" s="73"/>
      <c r="AN41" s="25">
        <f t="shared" si="10"/>
        <v>0</v>
      </c>
      <c r="AO41" s="73"/>
      <c r="AP41" s="73"/>
      <c r="AQ41" s="73"/>
      <c r="AR41" s="25">
        <f t="shared" si="11"/>
        <v>0</v>
      </c>
      <c r="AS41" s="73"/>
      <c r="AT41" s="73"/>
      <c r="AU41" s="73"/>
      <c r="AV41" s="25">
        <f t="shared" si="12"/>
        <v>0</v>
      </c>
      <c r="AW41" s="73"/>
      <c r="AX41" s="73"/>
      <c r="AY41" s="74"/>
      <c r="AZ41" s="75">
        <f t="shared" si="13"/>
        <v>0</v>
      </c>
      <c r="BA41" s="25">
        <f t="shared" si="14"/>
        <v>0</v>
      </c>
      <c r="BB41" s="76">
        <f t="shared" si="15"/>
        <v>34450.92</v>
      </c>
      <c r="BC41" s="77"/>
      <c r="BE41" s="17"/>
      <c r="BF41" s="17"/>
    </row>
    <row r="42" spans="1:58" ht="12.75">
      <c r="A42" s="69" t="s">
        <v>75</v>
      </c>
      <c r="B42" s="70" t="s">
        <v>76</v>
      </c>
      <c r="C42" s="71">
        <v>91980.21</v>
      </c>
      <c r="D42" s="15">
        <v>83992.51</v>
      </c>
      <c r="E42" s="15"/>
      <c r="F42" s="72">
        <f t="shared" si="1"/>
        <v>175972.72</v>
      </c>
      <c r="G42" s="15"/>
      <c r="H42" s="15"/>
      <c r="I42" s="15"/>
      <c r="J42" s="72">
        <f t="shared" si="2"/>
        <v>0</v>
      </c>
      <c r="K42" s="15"/>
      <c r="L42" s="15"/>
      <c r="M42" s="15"/>
      <c r="N42" s="72">
        <f t="shared" si="3"/>
        <v>0</v>
      </c>
      <c r="O42" s="15"/>
      <c r="P42" s="15"/>
      <c r="Q42" s="15"/>
      <c r="R42" s="72">
        <f t="shared" si="4"/>
        <v>0</v>
      </c>
      <c r="S42" s="72">
        <f t="shared" si="5"/>
        <v>175972.72</v>
      </c>
      <c r="T42" s="15">
        <v>1737.3999999999999</v>
      </c>
      <c r="U42" s="15">
        <v>1593.9</v>
      </c>
      <c r="V42" s="15"/>
      <c r="W42" s="72">
        <f t="shared" si="6"/>
        <v>3331.3</v>
      </c>
      <c r="X42" s="15"/>
      <c r="Y42" s="16"/>
      <c r="Z42" s="16"/>
      <c r="AA42" s="72">
        <f t="shared" si="7"/>
        <v>0</v>
      </c>
      <c r="AB42" s="15"/>
      <c r="AC42" s="15"/>
      <c r="AD42" s="15"/>
      <c r="AE42" s="72">
        <f t="shared" si="8"/>
        <v>0</v>
      </c>
      <c r="AF42" s="15"/>
      <c r="AG42" s="15"/>
      <c r="AH42" s="15"/>
      <c r="AI42" s="72">
        <f t="shared" si="9"/>
        <v>0</v>
      </c>
      <c r="AJ42" s="72">
        <f t="shared" si="0"/>
        <v>3331.3</v>
      </c>
      <c r="AK42" s="73">
        <v>350.12</v>
      </c>
      <c r="AL42" s="73">
        <v>0</v>
      </c>
      <c r="AM42" s="73"/>
      <c r="AN42" s="25">
        <f t="shared" si="10"/>
        <v>350.12</v>
      </c>
      <c r="AO42" s="73"/>
      <c r="AP42" s="73"/>
      <c r="AQ42" s="73"/>
      <c r="AR42" s="25">
        <f t="shared" si="11"/>
        <v>0</v>
      </c>
      <c r="AS42" s="73"/>
      <c r="AT42" s="73"/>
      <c r="AU42" s="73"/>
      <c r="AV42" s="25">
        <f t="shared" si="12"/>
        <v>0</v>
      </c>
      <c r="AW42" s="73"/>
      <c r="AX42" s="73"/>
      <c r="AY42" s="74"/>
      <c r="AZ42" s="75">
        <f t="shared" si="13"/>
        <v>0</v>
      </c>
      <c r="BA42" s="25">
        <f t="shared" si="14"/>
        <v>350.12</v>
      </c>
      <c r="BB42" s="76">
        <f t="shared" si="15"/>
        <v>179654.14</v>
      </c>
      <c r="BC42" s="77"/>
      <c r="BE42" s="17"/>
      <c r="BF42" s="17"/>
    </row>
    <row r="43" spans="1:58" ht="12.75">
      <c r="A43" s="69" t="s">
        <v>77</v>
      </c>
      <c r="B43" s="70" t="s">
        <v>78</v>
      </c>
      <c r="C43" s="71">
        <v>189003.11</v>
      </c>
      <c r="D43" s="15">
        <v>168749.7</v>
      </c>
      <c r="E43" s="15"/>
      <c r="F43" s="72">
        <f t="shared" si="1"/>
        <v>357752.81</v>
      </c>
      <c r="G43" s="15"/>
      <c r="H43" s="15"/>
      <c r="I43" s="15"/>
      <c r="J43" s="72">
        <f t="shared" si="2"/>
        <v>0</v>
      </c>
      <c r="K43" s="15"/>
      <c r="L43" s="15"/>
      <c r="M43" s="15"/>
      <c r="N43" s="72">
        <f t="shared" si="3"/>
        <v>0</v>
      </c>
      <c r="O43" s="15"/>
      <c r="P43" s="15"/>
      <c r="Q43" s="15"/>
      <c r="R43" s="72">
        <f t="shared" si="4"/>
        <v>0</v>
      </c>
      <c r="S43" s="72">
        <f t="shared" si="5"/>
        <v>357752.81</v>
      </c>
      <c r="T43" s="15">
        <v>10057.910000000002</v>
      </c>
      <c r="U43" s="15">
        <v>8732.32</v>
      </c>
      <c r="V43" s="15"/>
      <c r="W43" s="72">
        <f t="shared" si="6"/>
        <v>18790.23</v>
      </c>
      <c r="X43" s="15"/>
      <c r="Y43" s="16"/>
      <c r="Z43" s="16"/>
      <c r="AA43" s="72">
        <f t="shared" si="7"/>
        <v>0</v>
      </c>
      <c r="AB43" s="15"/>
      <c r="AC43" s="15"/>
      <c r="AD43" s="15"/>
      <c r="AE43" s="72">
        <f t="shared" si="8"/>
        <v>0</v>
      </c>
      <c r="AF43" s="15"/>
      <c r="AG43" s="15"/>
      <c r="AH43" s="15"/>
      <c r="AI43" s="72">
        <f t="shared" si="9"/>
        <v>0</v>
      </c>
      <c r="AJ43" s="72">
        <f t="shared" si="0"/>
        <v>18790.23</v>
      </c>
      <c r="AK43" s="73">
        <v>0</v>
      </c>
      <c r="AL43" s="73">
        <v>350.12</v>
      </c>
      <c r="AM43" s="73"/>
      <c r="AN43" s="25">
        <f t="shared" si="10"/>
        <v>350.12</v>
      </c>
      <c r="AO43" s="73"/>
      <c r="AP43" s="73"/>
      <c r="AQ43" s="73"/>
      <c r="AR43" s="25">
        <f t="shared" si="11"/>
        <v>0</v>
      </c>
      <c r="AS43" s="73"/>
      <c r="AT43" s="73"/>
      <c r="AU43" s="73"/>
      <c r="AV43" s="25">
        <f t="shared" si="12"/>
        <v>0</v>
      </c>
      <c r="AW43" s="73"/>
      <c r="AX43" s="73"/>
      <c r="AY43" s="74"/>
      <c r="AZ43" s="75">
        <f t="shared" si="13"/>
        <v>0</v>
      </c>
      <c r="BA43" s="25">
        <f t="shared" si="14"/>
        <v>350.12</v>
      </c>
      <c r="BB43" s="76">
        <f t="shared" si="15"/>
        <v>376893.16</v>
      </c>
      <c r="BC43" s="77"/>
      <c r="BE43" s="17"/>
      <c r="BF43" s="17"/>
    </row>
    <row r="44" spans="1:58" ht="12.75">
      <c r="A44" s="69" t="s">
        <v>79</v>
      </c>
      <c r="B44" s="70" t="s">
        <v>80</v>
      </c>
      <c r="C44" s="71">
        <v>89803.56</v>
      </c>
      <c r="D44" s="15">
        <v>78159.93</v>
      </c>
      <c r="E44" s="15"/>
      <c r="F44" s="72">
        <f t="shared" si="1"/>
        <v>167963.49</v>
      </c>
      <c r="G44" s="15"/>
      <c r="H44" s="15"/>
      <c r="I44" s="15"/>
      <c r="J44" s="72">
        <f t="shared" si="2"/>
        <v>0</v>
      </c>
      <c r="K44" s="15"/>
      <c r="L44" s="15"/>
      <c r="M44" s="15"/>
      <c r="N44" s="72">
        <f t="shared" si="3"/>
        <v>0</v>
      </c>
      <c r="O44" s="15"/>
      <c r="P44" s="15"/>
      <c r="Q44" s="15"/>
      <c r="R44" s="72">
        <f t="shared" si="4"/>
        <v>0</v>
      </c>
      <c r="S44" s="72">
        <f t="shared" si="5"/>
        <v>167963.49</v>
      </c>
      <c r="T44" s="15">
        <v>2315.89</v>
      </c>
      <c r="U44" s="15">
        <v>1946.52</v>
      </c>
      <c r="V44" s="15"/>
      <c r="W44" s="72">
        <f t="shared" si="6"/>
        <v>4262.41</v>
      </c>
      <c r="X44" s="15"/>
      <c r="Y44" s="16"/>
      <c r="Z44" s="16"/>
      <c r="AA44" s="72">
        <f t="shared" si="7"/>
        <v>0</v>
      </c>
      <c r="AB44" s="15"/>
      <c r="AC44" s="15"/>
      <c r="AD44" s="15"/>
      <c r="AE44" s="72">
        <f t="shared" si="8"/>
        <v>0</v>
      </c>
      <c r="AF44" s="15"/>
      <c r="AG44" s="15"/>
      <c r="AH44" s="15"/>
      <c r="AI44" s="72">
        <f t="shared" si="9"/>
        <v>0</v>
      </c>
      <c r="AJ44" s="72">
        <f t="shared" si="0"/>
        <v>4262.41</v>
      </c>
      <c r="AK44" s="73">
        <v>326.78</v>
      </c>
      <c r="AL44" s="73">
        <v>653.56</v>
      </c>
      <c r="AM44" s="73"/>
      <c r="AN44" s="25">
        <f t="shared" si="10"/>
        <v>980.34</v>
      </c>
      <c r="AO44" s="73"/>
      <c r="AP44" s="73"/>
      <c r="AQ44" s="73"/>
      <c r="AR44" s="25">
        <f t="shared" si="11"/>
        <v>0</v>
      </c>
      <c r="AS44" s="73"/>
      <c r="AT44" s="73"/>
      <c r="AU44" s="73"/>
      <c r="AV44" s="25">
        <f t="shared" si="12"/>
        <v>0</v>
      </c>
      <c r="AW44" s="73"/>
      <c r="AX44" s="73"/>
      <c r="AY44" s="74"/>
      <c r="AZ44" s="75">
        <f t="shared" si="13"/>
        <v>0</v>
      </c>
      <c r="BA44" s="25">
        <f t="shared" si="14"/>
        <v>980.34</v>
      </c>
      <c r="BB44" s="76">
        <f t="shared" si="15"/>
        <v>173206.24</v>
      </c>
      <c r="BC44" s="77"/>
      <c r="BE44" s="17"/>
      <c r="BF44" s="17"/>
    </row>
    <row r="45" spans="1:58" ht="12.75">
      <c r="A45" s="69" t="s">
        <v>81</v>
      </c>
      <c r="B45" s="70" t="s">
        <v>82</v>
      </c>
      <c r="C45" s="71">
        <v>61851.14</v>
      </c>
      <c r="D45" s="15">
        <v>59780.58</v>
      </c>
      <c r="E45" s="15"/>
      <c r="F45" s="72">
        <f t="shared" si="1"/>
        <v>121631.72</v>
      </c>
      <c r="G45" s="15"/>
      <c r="H45" s="15"/>
      <c r="I45" s="15"/>
      <c r="J45" s="72">
        <f t="shared" si="2"/>
        <v>0</v>
      </c>
      <c r="K45" s="15"/>
      <c r="L45" s="15"/>
      <c r="M45" s="15"/>
      <c r="N45" s="72">
        <f t="shared" si="3"/>
        <v>0</v>
      </c>
      <c r="O45" s="15"/>
      <c r="P45" s="15"/>
      <c r="Q45" s="15"/>
      <c r="R45" s="72">
        <f t="shared" si="4"/>
        <v>0</v>
      </c>
      <c r="S45" s="72">
        <f t="shared" si="5"/>
        <v>121631.72</v>
      </c>
      <c r="T45" s="15">
        <v>2742.83</v>
      </c>
      <c r="U45" s="15">
        <v>3106.54</v>
      </c>
      <c r="V45" s="15"/>
      <c r="W45" s="72">
        <f t="shared" si="6"/>
        <v>5849.37</v>
      </c>
      <c r="X45" s="15"/>
      <c r="Y45" s="16"/>
      <c r="Z45" s="16"/>
      <c r="AA45" s="72">
        <f t="shared" si="7"/>
        <v>0</v>
      </c>
      <c r="AB45" s="15"/>
      <c r="AC45" s="15"/>
      <c r="AD45" s="15"/>
      <c r="AE45" s="72">
        <f t="shared" si="8"/>
        <v>0</v>
      </c>
      <c r="AF45" s="15"/>
      <c r="AG45" s="15"/>
      <c r="AH45" s="15"/>
      <c r="AI45" s="72">
        <f t="shared" si="9"/>
        <v>0</v>
      </c>
      <c r="AJ45" s="72">
        <f t="shared" si="0"/>
        <v>5849.37</v>
      </c>
      <c r="AK45" s="73">
        <v>0</v>
      </c>
      <c r="AL45" s="73">
        <v>0</v>
      </c>
      <c r="AM45" s="73"/>
      <c r="AN45" s="25">
        <f t="shared" si="10"/>
        <v>0</v>
      </c>
      <c r="AO45" s="73"/>
      <c r="AP45" s="73"/>
      <c r="AQ45" s="73"/>
      <c r="AR45" s="25">
        <f t="shared" si="11"/>
        <v>0</v>
      </c>
      <c r="AS45" s="73"/>
      <c r="AT45" s="73"/>
      <c r="AU45" s="73"/>
      <c r="AV45" s="25">
        <f t="shared" si="12"/>
        <v>0</v>
      </c>
      <c r="AW45" s="73"/>
      <c r="AX45" s="73"/>
      <c r="AY45" s="74"/>
      <c r="AZ45" s="75">
        <f t="shared" si="13"/>
        <v>0</v>
      </c>
      <c r="BA45" s="25">
        <f t="shared" si="14"/>
        <v>0</v>
      </c>
      <c r="BB45" s="76">
        <f t="shared" si="15"/>
        <v>127481.09</v>
      </c>
      <c r="BC45" s="77"/>
      <c r="BE45" s="17"/>
      <c r="BF45" s="17"/>
    </row>
    <row r="46" spans="1:58" ht="12.75">
      <c r="A46" s="69" t="s">
        <v>83</v>
      </c>
      <c r="B46" s="70" t="s">
        <v>84</v>
      </c>
      <c r="C46" s="71">
        <v>87320.9</v>
      </c>
      <c r="D46" s="15">
        <v>80020.13</v>
      </c>
      <c r="E46" s="15"/>
      <c r="F46" s="72">
        <f t="shared" si="1"/>
        <v>167341.03</v>
      </c>
      <c r="G46" s="15"/>
      <c r="H46" s="15"/>
      <c r="I46" s="15"/>
      <c r="J46" s="72">
        <f t="shared" si="2"/>
        <v>0</v>
      </c>
      <c r="K46" s="15"/>
      <c r="L46" s="15"/>
      <c r="M46" s="15"/>
      <c r="N46" s="72">
        <f t="shared" si="3"/>
        <v>0</v>
      </c>
      <c r="O46" s="15"/>
      <c r="P46" s="15"/>
      <c r="Q46" s="15"/>
      <c r="R46" s="72">
        <f t="shared" si="4"/>
        <v>0</v>
      </c>
      <c r="S46" s="72">
        <f t="shared" si="5"/>
        <v>167341.03</v>
      </c>
      <c r="T46" s="15">
        <v>2600.62</v>
      </c>
      <c r="U46" s="15">
        <v>2581.93</v>
      </c>
      <c r="V46" s="15"/>
      <c r="W46" s="72">
        <f t="shared" si="6"/>
        <v>5182.55</v>
      </c>
      <c r="X46" s="15"/>
      <c r="Y46" s="16"/>
      <c r="Z46" s="16"/>
      <c r="AA46" s="72">
        <f t="shared" si="7"/>
        <v>0</v>
      </c>
      <c r="AB46" s="15"/>
      <c r="AC46" s="15"/>
      <c r="AD46" s="15"/>
      <c r="AE46" s="72">
        <f t="shared" si="8"/>
        <v>0</v>
      </c>
      <c r="AF46" s="15"/>
      <c r="AG46" s="15"/>
      <c r="AH46" s="15"/>
      <c r="AI46" s="72">
        <f t="shared" si="9"/>
        <v>0</v>
      </c>
      <c r="AJ46" s="72">
        <f t="shared" si="0"/>
        <v>5182.55</v>
      </c>
      <c r="AK46" s="73">
        <v>0</v>
      </c>
      <c r="AL46" s="73">
        <v>0</v>
      </c>
      <c r="AM46" s="73"/>
      <c r="AN46" s="25">
        <f t="shared" si="10"/>
        <v>0</v>
      </c>
      <c r="AO46" s="73"/>
      <c r="AP46" s="73"/>
      <c r="AQ46" s="73"/>
      <c r="AR46" s="25">
        <f t="shared" si="11"/>
        <v>0</v>
      </c>
      <c r="AS46" s="73"/>
      <c r="AT46" s="73"/>
      <c r="AU46" s="73"/>
      <c r="AV46" s="25">
        <f t="shared" si="12"/>
        <v>0</v>
      </c>
      <c r="AW46" s="73"/>
      <c r="AX46" s="73"/>
      <c r="AY46" s="74"/>
      <c r="AZ46" s="75">
        <f t="shared" si="13"/>
        <v>0</v>
      </c>
      <c r="BA46" s="25">
        <f t="shared" si="14"/>
        <v>0</v>
      </c>
      <c r="BB46" s="76">
        <f t="shared" si="15"/>
        <v>172523.58</v>
      </c>
      <c r="BC46" s="77"/>
      <c r="BE46" s="17"/>
      <c r="BF46" s="17"/>
    </row>
    <row r="47" spans="1:58" ht="12.75">
      <c r="A47" s="69" t="s">
        <v>85</v>
      </c>
      <c r="B47" s="70" t="s">
        <v>86</v>
      </c>
      <c r="C47" s="71">
        <v>40639.68</v>
      </c>
      <c r="D47" s="15">
        <v>36538.54</v>
      </c>
      <c r="E47" s="15"/>
      <c r="F47" s="72">
        <f t="shared" si="1"/>
        <v>77178.22</v>
      </c>
      <c r="G47" s="15"/>
      <c r="H47" s="15"/>
      <c r="I47" s="15"/>
      <c r="J47" s="72">
        <f t="shared" si="2"/>
        <v>0</v>
      </c>
      <c r="K47" s="15"/>
      <c r="L47" s="15"/>
      <c r="M47" s="15"/>
      <c r="N47" s="72">
        <f t="shared" si="3"/>
        <v>0</v>
      </c>
      <c r="O47" s="15"/>
      <c r="P47" s="15"/>
      <c r="Q47" s="15"/>
      <c r="R47" s="72">
        <f t="shared" si="4"/>
        <v>0</v>
      </c>
      <c r="S47" s="72">
        <f t="shared" si="5"/>
        <v>77178.22</v>
      </c>
      <c r="T47" s="15">
        <v>2505.6099999999997</v>
      </c>
      <c r="U47" s="15">
        <v>1978.62</v>
      </c>
      <c r="V47" s="15"/>
      <c r="W47" s="72">
        <f t="shared" si="6"/>
        <v>4484.23</v>
      </c>
      <c r="X47" s="15"/>
      <c r="Y47" s="16"/>
      <c r="Z47" s="16"/>
      <c r="AA47" s="72">
        <f t="shared" si="7"/>
        <v>0</v>
      </c>
      <c r="AB47" s="15"/>
      <c r="AC47" s="15"/>
      <c r="AD47" s="15"/>
      <c r="AE47" s="72">
        <f t="shared" si="8"/>
        <v>0</v>
      </c>
      <c r="AF47" s="15"/>
      <c r="AG47" s="15"/>
      <c r="AH47" s="15"/>
      <c r="AI47" s="72">
        <f t="shared" si="9"/>
        <v>0</v>
      </c>
      <c r="AJ47" s="72">
        <f t="shared" si="0"/>
        <v>4484.23</v>
      </c>
      <c r="AK47" s="73">
        <v>0</v>
      </c>
      <c r="AL47" s="73">
        <v>0</v>
      </c>
      <c r="AM47" s="73"/>
      <c r="AN47" s="25">
        <f t="shared" si="10"/>
        <v>0</v>
      </c>
      <c r="AO47" s="73"/>
      <c r="AP47" s="73"/>
      <c r="AQ47" s="73"/>
      <c r="AR47" s="25">
        <f t="shared" si="11"/>
        <v>0</v>
      </c>
      <c r="AS47" s="73"/>
      <c r="AT47" s="73"/>
      <c r="AU47" s="73"/>
      <c r="AV47" s="25">
        <f t="shared" si="12"/>
        <v>0</v>
      </c>
      <c r="AW47" s="73"/>
      <c r="AX47" s="73"/>
      <c r="AY47" s="74"/>
      <c r="AZ47" s="75">
        <f t="shared" si="13"/>
        <v>0</v>
      </c>
      <c r="BA47" s="25">
        <f t="shared" si="14"/>
        <v>0</v>
      </c>
      <c r="BB47" s="76">
        <f t="shared" si="15"/>
        <v>81662.45</v>
      </c>
      <c r="BC47" s="77"/>
      <c r="BE47" s="17"/>
      <c r="BF47" s="17"/>
    </row>
    <row r="48" spans="1:58" ht="12.75">
      <c r="A48" s="69" t="s">
        <v>87</v>
      </c>
      <c r="B48" s="80" t="s">
        <v>88</v>
      </c>
      <c r="C48" s="71">
        <v>21794.61</v>
      </c>
      <c r="D48" s="15">
        <v>22159.63</v>
      </c>
      <c r="E48" s="15"/>
      <c r="F48" s="72">
        <f t="shared" si="1"/>
        <v>43954.24</v>
      </c>
      <c r="G48" s="15"/>
      <c r="H48" s="15"/>
      <c r="I48" s="15"/>
      <c r="J48" s="72">
        <f t="shared" si="2"/>
        <v>0</v>
      </c>
      <c r="K48" s="15"/>
      <c r="L48" s="15"/>
      <c r="M48" s="15"/>
      <c r="N48" s="72">
        <f t="shared" si="3"/>
        <v>0</v>
      </c>
      <c r="O48" s="15"/>
      <c r="P48" s="15"/>
      <c r="Q48" s="15"/>
      <c r="R48" s="72">
        <f t="shared" si="4"/>
        <v>0</v>
      </c>
      <c r="S48" s="72">
        <f t="shared" si="5"/>
        <v>43954.24</v>
      </c>
      <c r="T48" s="15">
        <v>340.65</v>
      </c>
      <c r="U48" s="15">
        <v>293.63</v>
      </c>
      <c r="V48" s="15"/>
      <c r="W48" s="72">
        <f t="shared" si="6"/>
        <v>634.28</v>
      </c>
      <c r="X48" s="15"/>
      <c r="Y48" s="16"/>
      <c r="Z48" s="16"/>
      <c r="AA48" s="72">
        <f t="shared" si="7"/>
        <v>0</v>
      </c>
      <c r="AB48" s="15"/>
      <c r="AC48" s="15"/>
      <c r="AD48" s="15"/>
      <c r="AE48" s="72">
        <f t="shared" si="8"/>
        <v>0</v>
      </c>
      <c r="AF48" s="15"/>
      <c r="AG48" s="15"/>
      <c r="AH48" s="15"/>
      <c r="AI48" s="72">
        <f t="shared" si="9"/>
        <v>0</v>
      </c>
      <c r="AJ48" s="72">
        <f t="shared" si="0"/>
        <v>634.28</v>
      </c>
      <c r="AK48" s="73">
        <v>0</v>
      </c>
      <c r="AL48" s="73">
        <v>0</v>
      </c>
      <c r="AM48" s="73"/>
      <c r="AN48" s="25">
        <f t="shared" si="10"/>
        <v>0</v>
      </c>
      <c r="AO48" s="73"/>
      <c r="AP48" s="73"/>
      <c r="AQ48" s="73"/>
      <c r="AR48" s="25">
        <f t="shared" si="11"/>
        <v>0</v>
      </c>
      <c r="AS48" s="73"/>
      <c r="AT48" s="73"/>
      <c r="AU48" s="73"/>
      <c r="AV48" s="25">
        <f t="shared" si="12"/>
        <v>0</v>
      </c>
      <c r="AW48" s="73"/>
      <c r="AX48" s="73"/>
      <c r="AY48" s="74"/>
      <c r="AZ48" s="75">
        <f t="shared" si="13"/>
        <v>0</v>
      </c>
      <c r="BA48" s="25">
        <f t="shared" si="14"/>
        <v>0</v>
      </c>
      <c r="BB48" s="76">
        <f t="shared" si="15"/>
        <v>44588.52</v>
      </c>
      <c r="BC48" s="77"/>
      <c r="BE48" s="17"/>
      <c r="BF48" s="17"/>
    </row>
    <row r="49" spans="1:58" ht="12.75">
      <c r="A49" s="81" t="s">
        <v>89</v>
      </c>
      <c r="B49" s="80" t="s">
        <v>90</v>
      </c>
      <c r="C49" s="71">
        <v>5710.66</v>
      </c>
      <c r="D49" s="15">
        <v>7691.72</v>
      </c>
      <c r="E49" s="15"/>
      <c r="F49" s="72">
        <f t="shared" si="1"/>
        <v>13402.38</v>
      </c>
      <c r="G49" s="15"/>
      <c r="H49" s="15"/>
      <c r="I49" s="15"/>
      <c r="J49" s="72">
        <f t="shared" si="2"/>
        <v>0</v>
      </c>
      <c r="K49" s="15"/>
      <c r="L49" s="15"/>
      <c r="M49" s="15"/>
      <c r="N49" s="72">
        <f t="shared" si="3"/>
        <v>0</v>
      </c>
      <c r="O49" s="15"/>
      <c r="P49" s="15"/>
      <c r="Q49" s="15"/>
      <c r="R49" s="72">
        <f>ROUND(O49+P49+Q49,2)</f>
        <v>0</v>
      </c>
      <c r="S49" s="72">
        <f>ROUND(F49+J49+N49+R49,2)</f>
        <v>13402.38</v>
      </c>
      <c r="T49" s="15">
        <v>70.61</v>
      </c>
      <c r="U49" s="15">
        <v>146.34</v>
      </c>
      <c r="V49" s="15"/>
      <c r="W49" s="72">
        <f t="shared" si="6"/>
        <v>216.95</v>
      </c>
      <c r="X49" s="15"/>
      <c r="Y49" s="16"/>
      <c r="Z49" s="16"/>
      <c r="AA49" s="72">
        <f t="shared" si="7"/>
        <v>0</v>
      </c>
      <c r="AB49" s="15"/>
      <c r="AC49" s="15"/>
      <c r="AD49" s="15"/>
      <c r="AE49" s="72">
        <f t="shared" si="8"/>
        <v>0</v>
      </c>
      <c r="AF49" s="15"/>
      <c r="AG49" s="15"/>
      <c r="AH49" s="15"/>
      <c r="AI49" s="72">
        <f>ROUND(AF49+AG49+AH49,2)</f>
        <v>0</v>
      </c>
      <c r="AJ49" s="72">
        <f t="shared" si="0"/>
        <v>216.95</v>
      </c>
      <c r="AK49" s="73">
        <v>0</v>
      </c>
      <c r="AL49" s="73">
        <v>0</v>
      </c>
      <c r="AM49" s="73"/>
      <c r="AN49" s="25">
        <f t="shared" si="10"/>
        <v>0</v>
      </c>
      <c r="AO49" s="73"/>
      <c r="AP49" s="73"/>
      <c r="AQ49" s="73"/>
      <c r="AR49" s="25">
        <f t="shared" si="11"/>
        <v>0</v>
      </c>
      <c r="AS49" s="73"/>
      <c r="AT49" s="73"/>
      <c r="AU49" s="73"/>
      <c r="AV49" s="25">
        <f t="shared" si="12"/>
        <v>0</v>
      </c>
      <c r="AW49" s="73"/>
      <c r="AX49" s="73"/>
      <c r="AY49" s="74"/>
      <c r="AZ49" s="75">
        <f t="shared" si="13"/>
        <v>0</v>
      </c>
      <c r="BA49" s="25">
        <f t="shared" si="14"/>
        <v>0</v>
      </c>
      <c r="BB49" s="76">
        <f t="shared" si="15"/>
        <v>13619.33</v>
      </c>
      <c r="BC49" s="77"/>
      <c r="BE49" s="17"/>
      <c r="BF49" s="17"/>
    </row>
    <row r="50" spans="1:58" ht="12.75">
      <c r="A50" s="69" t="s">
        <v>91</v>
      </c>
      <c r="B50" s="70" t="s">
        <v>92</v>
      </c>
      <c r="C50" s="71">
        <v>19605.81</v>
      </c>
      <c r="D50" s="15">
        <v>15844.98</v>
      </c>
      <c r="E50" s="15"/>
      <c r="F50" s="72">
        <f t="shared" si="1"/>
        <v>35450.79</v>
      </c>
      <c r="G50" s="15"/>
      <c r="H50" s="15"/>
      <c r="I50" s="15"/>
      <c r="J50" s="72">
        <f t="shared" si="2"/>
        <v>0</v>
      </c>
      <c r="K50" s="15"/>
      <c r="L50" s="15"/>
      <c r="M50" s="15"/>
      <c r="N50" s="72">
        <f t="shared" si="3"/>
        <v>0</v>
      </c>
      <c r="O50" s="15"/>
      <c r="P50" s="15"/>
      <c r="Q50" s="15"/>
      <c r="R50" s="72">
        <f t="shared" si="4"/>
        <v>0</v>
      </c>
      <c r="S50" s="72">
        <f t="shared" si="5"/>
        <v>35450.79</v>
      </c>
      <c r="T50" s="15">
        <v>695.11</v>
      </c>
      <c r="U50" s="15">
        <v>652.6</v>
      </c>
      <c r="V50" s="15"/>
      <c r="W50" s="72">
        <f t="shared" si="6"/>
        <v>1347.71</v>
      </c>
      <c r="X50" s="15"/>
      <c r="Y50" s="16"/>
      <c r="Z50" s="16"/>
      <c r="AA50" s="72">
        <f t="shared" si="7"/>
        <v>0</v>
      </c>
      <c r="AB50" s="15"/>
      <c r="AC50" s="15"/>
      <c r="AD50" s="15"/>
      <c r="AE50" s="72">
        <f t="shared" si="8"/>
        <v>0</v>
      </c>
      <c r="AF50" s="15"/>
      <c r="AG50" s="15"/>
      <c r="AH50" s="15"/>
      <c r="AI50" s="72">
        <f t="shared" si="9"/>
        <v>0</v>
      </c>
      <c r="AJ50" s="72">
        <f t="shared" si="0"/>
        <v>1347.71</v>
      </c>
      <c r="AK50" s="73">
        <v>0</v>
      </c>
      <c r="AL50" s="73">
        <v>0</v>
      </c>
      <c r="AM50" s="73"/>
      <c r="AN50" s="25">
        <f t="shared" si="10"/>
        <v>0</v>
      </c>
      <c r="AO50" s="73"/>
      <c r="AP50" s="73"/>
      <c r="AQ50" s="73"/>
      <c r="AR50" s="25">
        <f t="shared" si="11"/>
        <v>0</v>
      </c>
      <c r="AS50" s="73"/>
      <c r="AT50" s="73"/>
      <c r="AU50" s="73"/>
      <c r="AV50" s="25">
        <f t="shared" si="12"/>
        <v>0</v>
      </c>
      <c r="AW50" s="73"/>
      <c r="AX50" s="73"/>
      <c r="AY50" s="74"/>
      <c r="AZ50" s="75">
        <f t="shared" si="13"/>
        <v>0</v>
      </c>
      <c r="BA50" s="25">
        <f t="shared" si="14"/>
        <v>0</v>
      </c>
      <c r="BB50" s="76">
        <f t="shared" si="15"/>
        <v>36798.5</v>
      </c>
      <c r="BC50" s="77"/>
      <c r="BE50" s="17"/>
      <c r="BF50" s="17"/>
    </row>
    <row r="51" spans="1:58" ht="12.75">
      <c r="A51" s="69" t="s">
        <v>93</v>
      </c>
      <c r="B51" s="82" t="s">
        <v>94</v>
      </c>
      <c r="C51" s="71">
        <v>20642.92</v>
      </c>
      <c r="D51" s="15">
        <v>21370.35</v>
      </c>
      <c r="E51" s="15"/>
      <c r="F51" s="72">
        <f t="shared" si="1"/>
        <v>42013.27</v>
      </c>
      <c r="G51" s="15"/>
      <c r="H51" s="15"/>
      <c r="I51" s="15"/>
      <c r="J51" s="72">
        <f t="shared" si="2"/>
        <v>0</v>
      </c>
      <c r="K51" s="15"/>
      <c r="L51" s="15"/>
      <c r="M51" s="15"/>
      <c r="N51" s="72">
        <f t="shared" si="3"/>
        <v>0</v>
      </c>
      <c r="O51" s="15"/>
      <c r="P51" s="15"/>
      <c r="Q51" s="15"/>
      <c r="R51" s="72">
        <f t="shared" si="4"/>
        <v>0</v>
      </c>
      <c r="S51" s="72">
        <f t="shared" si="5"/>
        <v>42013.27</v>
      </c>
      <c r="T51" s="15">
        <v>528.54</v>
      </c>
      <c r="U51" s="15">
        <v>543.73</v>
      </c>
      <c r="V51" s="15"/>
      <c r="W51" s="72">
        <f t="shared" si="6"/>
        <v>1072.27</v>
      </c>
      <c r="X51" s="15"/>
      <c r="Y51" s="16"/>
      <c r="Z51" s="16"/>
      <c r="AA51" s="72">
        <f t="shared" si="7"/>
        <v>0</v>
      </c>
      <c r="AB51" s="15"/>
      <c r="AC51" s="15"/>
      <c r="AD51" s="15"/>
      <c r="AE51" s="72">
        <f t="shared" si="8"/>
        <v>0</v>
      </c>
      <c r="AF51" s="15"/>
      <c r="AG51" s="15"/>
      <c r="AH51" s="15"/>
      <c r="AI51" s="72">
        <f t="shared" si="9"/>
        <v>0</v>
      </c>
      <c r="AJ51" s="72">
        <f t="shared" si="0"/>
        <v>1072.27</v>
      </c>
      <c r="AK51" s="73">
        <v>0</v>
      </c>
      <c r="AL51" s="73">
        <v>0</v>
      </c>
      <c r="AM51" s="73"/>
      <c r="AN51" s="25">
        <f t="shared" si="10"/>
        <v>0</v>
      </c>
      <c r="AO51" s="73"/>
      <c r="AP51" s="73"/>
      <c r="AQ51" s="73"/>
      <c r="AR51" s="25">
        <f t="shared" si="11"/>
        <v>0</v>
      </c>
      <c r="AS51" s="73"/>
      <c r="AT51" s="73"/>
      <c r="AU51" s="73"/>
      <c r="AV51" s="25">
        <f t="shared" si="12"/>
        <v>0</v>
      </c>
      <c r="AW51" s="73"/>
      <c r="AX51" s="73"/>
      <c r="AY51" s="74"/>
      <c r="AZ51" s="75">
        <f t="shared" si="13"/>
        <v>0</v>
      </c>
      <c r="BA51" s="25">
        <f t="shared" si="14"/>
        <v>0</v>
      </c>
      <c r="BB51" s="76">
        <f t="shared" si="15"/>
        <v>43085.54</v>
      </c>
      <c r="BC51" s="77"/>
      <c r="BE51" s="17"/>
      <c r="BF51" s="17"/>
    </row>
    <row r="52" spans="1:58" ht="12.75">
      <c r="A52" s="69" t="s">
        <v>95</v>
      </c>
      <c r="B52" s="82" t="s">
        <v>96</v>
      </c>
      <c r="C52" s="71">
        <v>7022.83</v>
      </c>
      <c r="D52" s="15">
        <v>7064.35</v>
      </c>
      <c r="E52" s="15"/>
      <c r="F52" s="72">
        <f t="shared" si="1"/>
        <v>14087.18</v>
      </c>
      <c r="G52" s="15"/>
      <c r="H52" s="15"/>
      <c r="I52" s="15"/>
      <c r="J52" s="72">
        <f t="shared" si="2"/>
        <v>0</v>
      </c>
      <c r="K52" s="15"/>
      <c r="L52" s="15"/>
      <c r="M52" s="15"/>
      <c r="N52" s="72">
        <f t="shared" si="3"/>
        <v>0</v>
      </c>
      <c r="O52" s="15"/>
      <c r="P52" s="15"/>
      <c r="Q52" s="15"/>
      <c r="R52" s="72">
        <f t="shared" si="4"/>
        <v>0</v>
      </c>
      <c r="S52" s="72">
        <f t="shared" si="5"/>
        <v>14087.18</v>
      </c>
      <c r="T52" s="15">
        <v>619.29</v>
      </c>
      <c r="U52" s="15">
        <v>515.78</v>
      </c>
      <c r="V52" s="15"/>
      <c r="W52" s="72">
        <f t="shared" si="6"/>
        <v>1135.07</v>
      </c>
      <c r="X52" s="15"/>
      <c r="Y52" s="16"/>
      <c r="Z52" s="16"/>
      <c r="AA52" s="72">
        <f t="shared" si="7"/>
        <v>0</v>
      </c>
      <c r="AB52" s="15"/>
      <c r="AC52" s="15"/>
      <c r="AD52" s="15"/>
      <c r="AE52" s="72">
        <f t="shared" si="8"/>
        <v>0</v>
      </c>
      <c r="AF52" s="15"/>
      <c r="AG52" s="15"/>
      <c r="AH52" s="15"/>
      <c r="AI52" s="72">
        <f t="shared" si="9"/>
        <v>0</v>
      </c>
      <c r="AJ52" s="72">
        <f t="shared" si="0"/>
        <v>1135.07</v>
      </c>
      <c r="AK52" s="73">
        <v>0</v>
      </c>
      <c r="AL52" s="73">
        <v>0</v>
      </c>
      <c r="AM52" s="73"/>
      <c r="AN52" s="25">
        <f t="shared" si="10"/>
        <v>0</v>
      </c>
      <c r="AO52" s="73"/>
      <c r="AP52" s="73"/>
      <c r="AQ52" s="73"/>
      <c r="AR52" s="25">
        <f t="shared" si="11"/>
        <v>0</v>
      </c>
      <c r="AS52" s="73"/>
      <c r="AT52" s="73"/>
      <c r="AU52" s="73"/>
      <c r="AV52" s="25">
        <f t="shared" si="12"/>
        <v>0</v>
      </c>
      <c r="AW52" s="73"/>
      <c r="AX52" s="73"/>
      <c r="AY52" s="74"/>
      <c r="AZ52" s="75">
        <f t="shared" si="13"/>
        <v>0</v>
      </c>
      <c r="BA52" s="25">
        <f t="shared" si="14"/>
        <v>0</v>
      </c>
      <c r="BB52" s="76">
        <f t="shared" si="15"/>
        <v>15222.25</v>
      </c>
      <c r="BC52" s="77"/>
      <c r="BE52" s="17"/>
      <c r="BF52" s="17"/>
    </row>
    <row r="53" spans="1:58" ht="12.75">
      <c r="A53" s="69" t="s">
        <v>97</v>
      </c>
      <c r="B53" s="83" t="s">
        <v>98</v>
      </c>
      <c r="C53" s="71">
        <v>282189.46</v>
      </c>
      <c r="D53" s="15">
        <v>280209.28</v>
      </c>
      <c r="E53" s="15"/>
      <c r="F53" s="72">
        <f t="shared" si="1"/>
        <v>562398.74</v>
      </c>
      <c r="G53" s="15"/>
      <c r="H53" s="15"/>
      <c r="I53" s="15"/>
      <c r="J53" s="72">
        <f t="shared" si="2"/>
        <v>0</v>
      </c>
      <c r="K53" s="15"/>
      <c r="L53" s="15"/>
      <c r="M53" s="15"/>
      <c r="N53" s="72">
        <f t="shared" si="3"/>
        <v>0</v>
      </c>
      <c r="O53" s="15"/>
      <c r="P53" s="15"/>
      <c r="Q53" s="15"/>
      <c r="R53" s="72">
        <f t="shared" si="4"/>
        <v>0</v>
      </c>
      <c r="S53" s="72">
        <f t="shared" si="5"/>
        <v>562398.74</v>
      </c>
      <c r="T53" s="15">
        <v>5660.97</v>
      </c>
      <c r="U53" s="15">
        <v>4948.929999999999</v>
      </c>
      <c r="V53" s="15"/>
      <c r="W53" s="72">
        <f t="shared" si="6"/>
        <v>10609.9</v>
      </c>
      <c r="X53" s="15"/>
      <c r="Y53" s="16"/>
      <c r="Z53" s="16"/>
      <c r="AA53" s="72">
        <f t="shared" si="7"/>
        <v>0</v>
      </c>
      <c r="AB53" s="15"/>
      <c r="AC53" s="15"/>
      <c r="AD53" s="15"/>
      <c r="AE53" s="72">
        <f t="shared" si="8"/>
        <v>0</v>
      </c>
      <c r="AF53" s="15"/>
      <c r="AG53" s="15"/>
      <c r="AH53" s="15"/>
      <c r="AI53" s="72">
        <f t="shared" si="9"/>
        <v>0</v>
      </c>
      <c r="AJ53" s="72">
        <f t="shared" si="0"/>
        <v>10609.9</v>
      </c>
      <c r="AK53" s="73">
        <v>980.34</v>
      </c>
      <c r="AL53" s="73">
        <v>1657.24</v>
      </c>
      <c r="AM53" s="73"/>
      <c r="AN53" s="25">
        <f t="shared" si="10"/>
        <v>2637.58</v>
      </c>
      <c r="AO53" s="73"/>
      <c r="AP53" s="73"/>
      <c r="AQ53" s="73"/>
      <c r="AR53" s="25">
        <f t="shared" si="11"/>
        <v>0</v>
      </c>
      <c r="AS53" s="73"/>
      <c r="AT53" s="73"/>
      <c r="AU53" s="73"/>
      <c r="AV53" s="25">
        <f t="shared" si="12"/>
        <v>0</v>
      </c>
      <c r="AW53" s="73"/>
      <c r="AX53" s="73"/>
      <c r="AY53" s="74"/>
      <c r="AZ53" s="75">
        <f t="shared" si="13"/>
        <v>0</v>
      </c>
      <c r="BA53" s="25">
        <f t="shared" si="14"/>
        <v>2637.58</v>
      </c>
      <c r="BB53" s="76">
        <f t="shared" si="15"/>
        <v>575646.22</v>
      </c>
      <c r="BC53" s="77"/>
      <c r="BE53" s="17"/>
      <c r="BF53" s="17"/>
    </row>
    <row r="54" spans="1:58" ht="12.75">
      <c r="A54" s="69" t="s">
        <v>99</v>
      </c>
      <c r="B54" s="84" t="s">
        <v>100</v>
      </c>
      <c r="C54" s="71">
        <v>233326.22</v>
      </c>
      <c r="D54" s="15">
        <v>211325.49</v>
      </c>
      <c r="E54" s="15"/>
      <c r="F54" s="72">
        <f t="shared" si="1"/>
        <v>444651.71</v>
      </c>
      <c r="G54" s="15"/>
      <c r="H54" s="15"/>
      <c r="I54" s="15"/>
      <c r="J54" s="72">
        <f t="shared" si="2"/>
        <v>0</v>
      </c>
      <c r="K54" s="15"/>
      <c r="L54" s="15"/>
      <c r="M54" s="15"/>
      <c r="N54" s="72">
        <f t="shared" si="3"/>
        <v>0</v>
      </c>
      <c r="O54" s="15"/>
      <c r="P54" s="15"/>
      <c r="Q54" s="15"/>
      <c r="R54" s="72">
        <f t="shared" si="4"/>
        <v>0</v>
      </c>
      <c r="S54" s="72">
        <f t="shared" si="5"/>
        <v>444651.71</v>
      </c>
      <c r="T54" s="15">
        <v>7072.509999999999</v>
      </c>
      <c r="U54" s="15">
        <v>6918.310000000001</v>
      </c>
      <c r="V54" s="15"/>
      <c r="W54" s="72">
        <f t="shared" si="6"/>
        <v>13990.82</v>
      </c>
      <c r="X54" s="15"/>
      <c r="Y54" s="16"/>
      <c r="Z54" s="16"/>
      <c r="AA54" s="72">
        <f t="shared" si="7"/>
        <v>0</v>
      </c>
      <c r="AB54" s="15"/>
      <c r="AC54" s="15"/>
      <c r="AD54" s="15"/>
      <c r="AE54" s="72">
        <f t="shared" si="8"/>
        <v>0</v>
      </c>
      <c r="AF54" s="15"/>
      <c r="AG54" s="15"/>
      <c r="AH54" s="15"/>
      <c r="AI54" s="72">
        <f t="shared" si="9"/>
        <v>0</v>
      </c>
      <c r="AJ54" s="72">
        <f t="shared" si="0"/>
        <v>13990.82</v>
      </c>
      <c r="AK54" s="73">
        <v>0</v>
      </c>
      <c r="AL54" s="73">
        <v>0</v>
      </c>
      <c r="AM54" s="73"/>
      <c r="AN54" s="25">
        <f t="shared" si="10"/>
        <v>0</v>
      </c>
      <c r="AO54" s="73"/>
      <c r="AP54" s="73"/>
      <c r="AQ54" s="73"/>
      <c r="AR54" s="25">
        <f t="shared" si="11"/>
        <v>0</v>
      </c>
      <c r="AS54" s="73"/>
      <c r="AT54" s="73"/>
      <c r="AU54" s="73"/>
      <c r="AV54" s="25">
        <f t="shared" si="12"/>
        <v>0</v>
      </c>
      <c r="AW54" s="73"/>
      <c r="AX54" s="73"/>
      <c r="AY54" s="74"/>
      <c r="AZ54" s="75">
        <f t="shared" si="13"/>
        <v>0</v>
      </c>
      <c r="BA54" s="25">
        <f t="shared" si="14"/>
        <v>0</v>
      </c>
      <c r="BB54" s="76">
        <f t="shared" si="15"/>
        <v>458642.53</v>
      </c>
      <c r="BC54" s="77"/>
      <c r="BE54" s="17"/>
      <c r="BF54" s="17"/>
    </row>
    <row r="55" spans="1:58" ht="12.75">
      <c r="A55" s="85" t="s">
        <v>101</v>
      </c>
      <c r="B55" s="86" t="s">
        <v>102</v>
      </c>
      <c r="C55" s="71">
        <v>382103.99</v>
      </c>
      <c r="D55" s="15">
        <v>305442.83</v>
      </c>
      <c r="E55" s="15"/>
      <c r="F55" s="72">
        <f t="shared" si="1"/>
        <v>687546.82</v>
      </c>
      <c r="G55" s="15"/>
      <c r="H55" s="15"/>
      <c r="I55" s="15"/>
      <c r="J55" s="72">
        <f t="shared" si="2"/>
        <v>0</v>
      </c>
      <c r="K55" s="15"/>
      <c r="L55" s="15"/>
      <c r="M55" s="15"/>
      <c r="N55" s="72">
        <f t="shared" si="3"/>
        <v>0</v>
      </c>
      <c r="O55" s="15"/>
      <c r="P55" s="15"/>
      <c r="Q55" s="15"/>
      <c r="R55" s="72">
        <f t="shared" si="4"/>
        <v>0</v>
      </c>
      <c r="S55" s="72">
        <f t="shared" si="5"/>
        <v>687546.82</v>
      </c>
      <c r="T55" s="15">
        <v>9638.95</v>
      </c>
      <c r="U55" s="15">
        <v>8718.32</v>
      </c>
      <c r="V55" s="15"/>
      <c r="W55" s="72">
        <f t="shared" si="6"/>
        <v>18357.27</v>
      </c>
      <c r="X55" s="15"/>
      <c r="Y55" s="16"/>
      <c r="Z55" s="16"/>
      <c r="AA55" s="72">
        <f t="shared" si="7"/>
        <v>0</v>
      </c>
      <c r="AB55" s="15"/>
      <c r="AC55" s="15"/>
      <c r="AD55" s="15"/>
      <c r="AE55" s="72">
        <f t="shared" si="8"/>
        <v>0</v>
      </c>
      <c r="AF55" s="15"/>
      <c r="AG55" s="15"/>
      <c r="AH55" s="15"/>
      <c r="AI55" s="72">
        <f t="shared" si="9"/>
        <v>0</v>
      </c>
      <c r="AJ55" s="72">
        <f t="shared" si="0"/>
        <v>18357.27</v>
      </c>
      <c r="AK55" s="73">
        <v>326.78</v>
      </c>
      <c r="AL55" s="73">
        <v>653.56</v>
      </c>
      <c r="AM55" s="73"/>
      <c r="AN55" s="25">
        <f t="shared" si="10"/>
        <v>980.34</v>
      </c>
      <c r="AO55" s="73"/>
      <c r="AP55" s="73"/>
      <c r="AQ55" s="73"/>
      <c r="AR55" s="25">
        <f t="shared" si="11"/>
        <v>0</v>
      </c>
      <c r="AS55" s="73"/>
      <c r="AT55" s="73"/>
      <c r="AU55" s="73"/>
      <c r="AV55" s="25">
        <f t="shared" si="12"/>
        <v>0</v>
      </c>
      <c r="AW55" s="73"/>
      <c r="AX55" s="73"/>
      <c r="AY55" s="74"/>
      <c r="AZ55" s="75">
        <f t="shared" si="13"/>
        <v>0</v>
      </c>
      <c r="BA55" s="25">
        <f t="shared" si="14"/>
        <v>980.34</v>
      </c>
      <c r="BB55" s="76">
        <f t="shared" si="15"/>
        <v>706884.43</v>
      </c>
      <c r="BC55" s="77"/>
      <c r="BE55" s="17"/>
      <c r="BF55" s="17"/>
    </row>
    <row r="56" spans="1:58" ht="12.75">
      <c r="A56" s="85" t="s">
        <v>103</v>
      </c>
      <c r="B56" s="86" t="s">
        <v>104</v>
      </c>
      <c r="C56" s="71">
        <v>9524.45</v>
      </c>
      <c r="D56" s="15">
        <v>6927.1</v>
      </c>
      <c r="E56" s="15"/>
      <c r="F56" s="72">
        <f t="shared" si="1"/>
        <v>16451.55</v>
      </c>
      <c r="G56" s="15"/>
      <c r="H56" s="15"/>
      <c r="I56" s="15"/>
      <c r="J56" s="72">
        <f t="shared" si="2"/>
        <v>0</v>
      </c>
      <c r="K56" s="15"/>
      <c r="L56" s="15"/>
      <c r="M56" s="15"/>
      <c r="N56" s="72">
        <f t="shared" si="3"/>
        <v>0</v>
      </c>
      <c r="O56" s="15"/>
      <c r="P56" s="15"/>
      <c r="Q56" s="15"/>
      <c r="R56" s="72">
        <f t="shared" si="4"/>
        <v>0</v>
      </c>
      <c r="S56" s="72">
        <f t="shared" si="5"/>
        <v>16451.55</v>
      </c>
      <c r="T56" s="15">
        <v>84.33</v>
      </c>
      <c r="U56" s="15">
        <v>94.41</v>
      </c>
      <c r="V56" s="15"/>
      <c r="W56" s="72">
        <f t="shared" si="6"/>
        <v>178.74</v>
      </c>
      <c r="X56" s="15"/>
      <c r="Y56" s="16"/>
      <c r="Z56" s="16"/>
      <c r="AA56" s="72">
        <f t="shared" si="7"/>
        <v>0</v>
      </c>
      <c r="AB56" s="15"/>
      <c r="AC56" s="15"/>
      <c r="AD56" s="15"/>
      <c r="AE56" s="72">
        <f t="shared" si="8"/>
        <v>0</v>
      </c>
      <c r="AF56" s="15"/>
      <c r="AG56" s="15"/>
      <c r="AH56" s="15"/>
      <c r="AI56" s="72">
        <f t="shared" si="9"/>
        <v>0</v>
      </c>
      <c r="AJ56" s="72">
        <f t="shared" si="0"/>
        <v>178.74</v>
      </c>
      <c r="AK56" s="73">
        <v>0</v>
      </c>
      <c r="AL56" s="73">
        <v>0</v>
      </c>
      <c r="AM56" s="73"/>
      <c r="AN56" s="25">
        <f t="shared" si="10"/>
        <v>0</v>
      </c>
      <c r="AO56" s="73"/>
      <c r="AP56" s="73"/>
      <c r="AQ56" s="73"/>
      <c r="AR56" s="25">
        <f t="shared" si="11"/>
        <v>0</v>
      </c>
      <c r="AS56" s="73"/>
      <c r="AT56" s="73"/>
      <c r="AU56" s="73"/>
      <c r="AV56" s="25">
        <f t="shared" si="12"/>
        <v>0</v>
      </c>
      <c r="AW56" s="73"/>
      <c r="AX56" s="73"/>
      <c r="AY56" s="74"/>
      <c r="AZ56" s="75">
        <f t="shared" si="13"/>
        <v>0</v>
      </c>
      <c r="BA56" s="25">
        <f t="shared" si="14"/>
        <v>0</v>
      </c>
      <c r="BB56" s="76">
        <f t="shared" si="15"/>
        <v>16630.29</v>
      </c>
      <c r="BC56" s="77"/>
      <c r="BE56" s="17"/>
      <c r="BF56" s="17"/>
    </row>
    <row r="57" spans="1:58" ht="12.75">
      <c r="A57" s="85" t="s">
        <v>105</v>
      </c>
      <c r="B57" s="87" t="s">
        <v>106</v>
      </c>
      <c r="C57" s="71">
        <v>230002.62</v>
      </c>
      <c r="D57" s="15">
        <v>208498.53</v>
      </c>
      <c r="E57" s="15"/>
      <c r="F57" s="72">
        <f t="shared" si="1"/>
        <v>438501.15</v>
      </c>
      <c r="G57" s="15"/>
      <c r="H57" s="15"/>
      <c r="I57" s="15"/>
      <c r="J57" s="72">
        <f t="shared" si="2"/>
        <v>0</v>
      </c>
      <c r="K57" s="15"/>
      <c r="L57" s="15"/>
      <c r="M57" s="15"/>
      <c r="N57" s="72">
        <f t="shared" si="3"/>
        <v>0</v>
      </c>
      <c r="O57" s="15"/>
      <c r="P57" s="15"/>
      <c r="Q57" s="15"/>
      <c r="R57" s="72">
        <f t="shared" si="4"/>
        <v>0</v>
      </c>
      <c r="S57" s="72">
        <f t="shared" si="5"/>
        <v>438501.15</v>
      </c>
      <c r="T57" s="15">
        <v>3745.07</v>
      </c>
      <c r="U57" s="15">
        <v>3670.9</v>
      </c>
      <c r="V57" s="15"/>
      <c r="W57" s="72">
        <f t="shared" si="6"/>
        <v>7415.97</v>
      </c>
      <c r="X57" s="15"/>
      <c r="Y57" s="15"/>
      <c r="Z57" s="15"/>
      <c r="AA57" s="72">
        <f t="shared" si="7"/>
        <v>0</v>
      </c>
      <c r="AB57" s="15"/>
      <c r="AC57" s="15"/>
      <c r="AD57" s="15"/>
      <c r="AE57" s="72">
        <f t="shared" si="8"/>
        <v>0</v>
      </c>
      <c r="AF57" s="15"/>
      <c r="AG57" s="15"/>
      <c r="AH57" s="15"/>
      <c r="AI57" s="72">
        <f t="shared" si="9"/>
        <v>0</v>
      </c>
      <c r="AJ57" s="72">
        <f t="shared" si="0"/>
        <v>7415.97</v>
      </c>
      <c r="AK57" s="73">
        <v>653.56</v>
      </c>
      <c r="AL57" s="73">
        <v>326.78</v>
      </c>
      <c r="AM57" s="73"/>
      <c r="AN57" s="25">
        <f t="shared" si="10"/>
        <v>980.34</v>
      </c>
      <c r="AO57" s="73"/>
      <c r="AP57" s="73"/>
      <c r="AQ57" s="73"/>
      <c r="AR57" s="25">
        <f t="shared" si="11"/>
        <v>0</v>
      </c>
      <c r="AS57" s="73"/>
      <c r="AT57" s="73"/>
      <c r="AU57" s="73"/>
      <c r="AV57" s="25">
        <f t="shared" si="12"/>
        <v>0</v>
      </c>
      <c r="AW57" s="73"/>
      <c r="AX57" s="73"/>
      <c r="AY57" s="74"/>
      <c r="AZ57" s="75">
        <f t="shared" si="13"/>
        <v>0</v>
      </c>
      <c r="BA57" s="25">
        <f t="shared" si="14"/>
        <v>980.34</v>
      </c>
      <c r="BB57" s="76">
        <f t="shared" si="15"/>
        <v>446897.46</v>
      </c>
      <c r="BC57" s="77"/>
      <c r="BE57" s="17"/>
      <c r="BF57" s="17"/>
    </row>
    <row r="58" spans="1:58" ht="12.75">
      <c r="A58" s="85" t="s">
        <v>107</v>
      </c>
      <c r="B58" s="86" t="s">
        <v>108</v>
      </c>
      <c r="C58" s="71">
        <v>134304.88</v>
      </c>
      <c r="D58" s="15">
        <v>129138.32</v>
      </c>
      <c r="E58" s="15"/>
      <c r="F58" s="72">
        <f t="shared" si="1"/>
        <v>263443.2</v>
      </c>
      <c r="G58" s="15"/>
      <c r="H58" s="15"/>
      <c r="I58" s="15"/>
      <c r="J58" s="72">
        <f t="shared" si="2"/>
        <v>0</v>
      </c>
      <c r="K58" s="15"/>
      <c r="L58" s="15"/>
      <c r="M58" s="15"/>
      <c r="N58" s="72">
        <f t="shared" si="3"/>
        <v>0</v>
      </c>
      <c r="O58" s="15"/>
      <c r="P58" s="15"/>
      <c r="Q58" s="15"/>
      <c r="R58" s="72">
        <f>ROUND(O58+P58+Q58,2)</f>
        <v>0</v>
      </c>
      <c r="S58" s="72">
        <f>ROUND(F58+J58+N58+R58,2)</f>
        <v>263443.2</v>
      </c>
      <c r="T58" s="15">
        <v>1571.04</v>
      </c>
      <c r="U58" s="15">
        <v>1346.48</v>
      </c>
      <c r="V58" s="15"/>
      <c r="W58" s="72">
        <f t="shared" si="6"/>
        <v>2917.52</v>
      </c>
      <c r="X58" s="15"/>
      <c r="Y58" s="15"/>
      <c r="Z58" s="15"/>
      <c r="AA58" s="72">
        <f t="shared" si="7"/>
        <v>0</v>
      </c>
      <c r="AB58" s="15"/>
      <c r="AC58" s="15"/>
      <c r="AD58" s="15"/>
      <c r="AE58" s="72">
        <f t="shared" si="8"/>
        <v>0</v>
      </c>
      <c r="AF58" s="15"/>
      <c r="AG58" s="15"/>
      <c r="AH58" s="15"/>
      <c r="AI58" s="72">
        <f>ROUND(AF58+AG58+AH58,2)</f>
        <v>0</v>
      </c>
      <c r="AJ58" s="72">
        <f t="shared" si="0"/>
        <v>2917.52</v>
      </c>
      <c r="AK58" s="73">
        <v>0</v>
      </c>
      <c r="AL58" s="73">
        <v>326.78</v>
      </c>
      <c r="AM58" s="73"/>
      <c r="AN58" s="25">
        <f t="shared" si="10"/>
        <v>326.78</v>
      </c>
      <c r="AO58" s="73"/>
      <c r="AP58" s="73"/>
      <c r="AQ58" s="73"/>
      <c r="AR58" s="25">
        <f t="shared" si="11"/>
        <v>0</v>
      </c>
      <c r="AS58" s="73"/>
      <c r="AT58" s="73"/>
      <c r="AU58" s="73"/>
      <c r="AV58" s="25">
        <f t="shared" si="12"/>
        <v>0</v>
      </c>
      <c r="AW58" s="73"/>
      <c r="AX58" s="73"/>
      <c r="AY58" s="74"/>
      <c r="AZ58" s="75">
        <f t="shared" si="13"/>
        <v>0</v>
      </c>
      <c r="BA58" s="25">
        <f t="shared" si="14"/>
        <v>326.78</v>
      </c>
      <c r="BB58" s="76">
        <f t="shared" si="15"/>
        <v>266687.5</v>
      </c>
      <c r="BC58" s="77"/>
      <c r="BE58" s="17"/>
      <c r="BF58" s="17"/>
    </row>
    <row r="59" spans="1:58" ht="12.75">
      <c r="A59" s="85" t="s">
        <v>109</v>
      </c>
      <c r="B59" s="86" t="s">
        <v>110</v>
      </c>
      <c r="C59" s="71">
        <v>3084.58</v>
      </c>
      <c r="D59" s="15">
        <v>2068.44</v>
      </c>
      <c r="E59" s="15"/>
      <c r="F59" s="72">
        <f t="shared" si="1"/>
        <v>5153.02</v>
      </c>
      <c r="G59" s="15"/>
      <c r="H59" s="15"/>
      <c r="I59" s="15"/>
      <c r="J59" s="72">
        <f t="shared" si="2"/>
        <v>0</v>
      </c>
      <c r="K59" s="15"/>
      <c r="L59" s="15"/>
      <c r="M59" s="15"/>
      <c r="N59" s="72">
        <f t="shared" si="3"/>
        <v>0</v>
      </c>
      <c r="O59" s="15"/>
      <c r="P59" s="15"/>
      <c r="Q59" s="15"/>
      <c r="R59" s="72">
        <f t="shared" si="4"/>
        <v>0</v>
      </c>
      <c r="S59" s="72">
        <f t="shared" si="5"/>
        <v>5153.02</v>
      </c>
      <c r="T59" s="15">
        <v>0</v>
      </c>
      <c r="U59" s="15">
        <v>0</v>
      </c>
      <c r="V59" s="15"/>
      <c r="W59" s="72">
        <f t="shared" si="6"/>
        <v>0</v>
      </c>
      <c r="X59" s="15"/>
      <c r="Y59" s="15"/>
      <c r="Z59" s="15"/>
      <c r="AA59" s="72">
        <f t="shared" si="7"/>
        <v>0</v>
      </c>
      <c r="AB59" s="15"/>
      <c r="AC59" s="15"/>
      <c r="AD59" s="15"/>
      <c r="AE59" s="72">
        <f t="shared" si="8"/>
        <v>0</v>
      </c>
      <c r="AF59" s="15"/>
      <c r="AG59" s="15"/>
      <c r="AH59" s="15"/>
      <c r="AI59" s="72">
        <f t="shared" si="9"/>
        <v>0</v>
      </c>
      <c r="AJ59" s="72">
        <f t="shared" si="0"/>
        <v>0</v>
      </c>
      <c r="AK59" s="73">
        <v>0</v>
      </c>
      <c r="AL59" s="73">
        <v>0</v>
      </c>
      <c r="AM59" s="73"/>
      <c r="AN59" s="25">
        <f t="shared" si="10"/>
        <v>0</v>
      </c>
      <c r="AO59" s="73"/>
      <c r="AP59" s="73"/>
      <c r="AQ59" s="73"/>
      <c r="AR59" s="25">
        <f t="shared" si="11"/>
        <v>0</v>
      </c>
      <c r="AS59" s="73"/>
      <c r="AT59" s="73"/>
      <c r="AU59" s="73"/>
      <c r="AV59" s="25">
        <f t="shared" si="12"/>
        <v>0</v>
      </c>
      <c r="AW59" s="73"/>
      <c r="AX59" s="73"/>
      <c r="AY59" s="74"/>
      <c r="AZ59" s="75">
        <f t="shared" si="13"/>
        <v>0</v>
      </c>
      <c r="BA59" s="25">
        <f t="shared" si="14"/>
        <v>0</v>
      </c>
      <c r="BB59" s="76">
        <f t="shared" si="15"/>
        <v>5153.02</v>
      </c>
      <c r="BC59" s="77"/>
      <c r="BE59" s="17"/>
      <c r="BF59" s="17"/>
    </row>
    <row r="60" spans="1:58" ht="12.75">
      <c r="A60" s="85" t="s">
        <v>111</v>
      </c>
      <c r="B60" s="86" t="s">
        <v>112</v>
      </c>
      <c r="C60" s="71">
        <v>9727.73</v>
      </c>
      <c r="D60" s="15">
        <v>7416</v>
      </c>
      <c r="E60" s="15"/>
      <c r="F60" s="72">
        <f t="shared" si="1"/>
        <v>17143.73</v>
      </c>
      <c r="G60" s="15"/>
      <c r="H60" s="15"/>
      <c r="I60" s="15"/>
      <c r="J60" s="72">
        <f t="shared" si="2"/>
        <v>0</v>
      </c>
      <c r="K60" s="15"/>
      <c r="L60" s="15"/>
      <c r="M60" s="15"/>
      <c r="N60" s="72">
        <f t="shared" si="3"/>
        <v>0</v>
      </c>
      <c r="O60" s="15"/>
      <c r="P60" s="15"/>
      <c r="Q60" s="15"/>
      <c r="R60" s="72">
        <f t="shared" si="4"/>
        <v>0</v>
      </c>
      <c r="S60" s="72">
        <f t="shared" si="5"/>
        <v>17143.73</v>
      </c>
      <c r="T60" s="15">
        <v>570.22</v>
      </c>
      <c r="U60" s="15">
        <v>460.31</v>
      </c>
      <c r="V60" s="15"/>
      <c r="W60" s="72">
        <f t="shared" si="6"/>
        <v>1030.53</v>
      </c>
      <c r="X60" s="15"/>
      <c r="Y60" s="15"/>
      <c r="Z60" s="15"/>
      <c r="AA60" s="72">
        <f t="shared" si="7"/>
        <v>0</v>
      </c>
      <c r="AB60" s="15"/>
      <c r="AC60" s="15"/>
      <c r="AD60" s="15"/>
      <c r="AE60" s="72">
        <f t="shared" si="8"/>
        <v>0</v>
      </c>
      <c r="AF60" s="15"/>
      <c r="AG60" s="15"/>
      <c r="AH60" s="15"/>
      <c r="AI60" s="72">
        <f t="shared" si="9"/>
        <v>0</v>
      </c>
      <c r="AJ60" s="72">
        <f t="shared" si="0"/>
        <v>1030.53</v>
      </c>
      <c r="AK60" s="73">
        <v>0</v>
      </c>
      <c r="AL60" s="73">
        <v>0</v>
      </c>
      <c r="AM60" s="73"/>
      <c r="AN60" s="25">
        <f t="shared" si="10"/>
        <v>0</v>
      </c>
      <c r="AO60" s="73"/>
      <c r="AP60" s="73"/>
      <c r="AQ60" s="73"/>
      <c r="AR60" s="25">
        <f t="shared" si="11"/>
        <v>0</v>
      </c>
      <c r="AS60" s="73"/>
      <c r="AT60" s="73"/>
      <c r="AU60" s="73"/>
      <c r="AV60" s="25">
        <f t="shared" si="12"/>
        <v>0</v>
      </c>
      <c r="AW60" s="73"/>
      <c r="AX60" s="73"/>
      <c r="AY60" s="74"/>
      <c r="AZ60" s="75">
        <f t="shared" si="13"/>
        <v>0</v>
      </c>
      <c r="BA60" s="25">
        <f t="shared" si="14"/>
        <v>0</v>
      </c>
      <c r="BB60" s="76">
        <f t="shared" si="15"/>
        <v>18174.26</v>
      </c>
      <c r="BC60" s="77"/>
      <c r="BE60" s="17"/>
      <c r="BF60" s="17"/>
    </row>
    <row r="61" spans="1:58" ht="12.75">
      <c r="A61" s="85" t="s">
        <v>113</v>
      </c>
      <c r="B61" s="86" t="s">
        <v>114</v>
      </c>
      <c r="C61" s="71">
        <v>42900.47</v>
      </c>
      <c r="D61" s="15">
        <v>52899.66</v>
      </c>
      <c r="E61" s="15"/>
      <c r="F61" s="72">
        <f t="shared" si="1"/>
        <v>95800.13</v>
      </c>
      <c r="G61" s="15"/>
      <c r="H61" s="15"/>
      <c r="I61" s="15"/>
      <c r="J61" s="72">
        <f t="shared" si="2"/>
        <v>0</v>
      </c>
      <c r="K61" s="15"/>
      <c r="L61" s="15"/>
      <c r="M61" s="15"/>
      <c r="N61" s="72">
        <f t="shared" si="3"/>
        <v>0</v>
      </c>
      <c r="O61" s="15"/>
      <c r="P61" s="15"/>
      <c r="Q61" s="88"/>
      <c r="R61" s="72">
        <f t="shared" si="4"/>
        <v>0</v>
      </c>
      <c r="S61" s="72">
        <f t="shared" si="5"/>
        <v>95800.13</v>
      </c>
      <c r="T61" s="15">
        <v>367.17</v>
      </c>
      <c r="U61" s="15">
        <v>896.59</v>
      </c>
      <c r="V61" s="15"/>
      <c r="W61" s="72">
        <f t="shared" si="6"/>
        <v>1263.76</v>
      </c>
      <c r="X61" s="15"/>
      <c r="Y61" s="15"/>
      <c r="Z61" s="15"/>
      <c r="AA61" s="72">
        <f t="shared" si="7"/>
        <v>0</v>
      </c>
      <c r="AB61" s="15"/>
      <c r="AC61" s="15"/>
      <c r="AD61" s="15"/>
      <c r="AE61" s="72">
        <f t="shared" si="8"/>
        <v>0</v>
      </c>
      <c r="AF61" s="15"/>
      <c r="AG61" s="15"/>
      <c r="AH61" s="15"/>
      <c r="AI61" s="72">
        <f t="shared" si="9"/>
        <v>0</v>
      </c>
      <c r="AJ61" s="72">
        <f t="shared" si="0"/>
        <v>1263.76</v>
      </c>
      <c r="AK61" s="73">
        <v>0</v>
      </c>
      <c r="AL61" s="73">
        <v>0</v>
      </c>
      <c r="AM61" s="73"/>
      <c r="AN61" s="25">
        <f t="shared" si="10"/>
        <v>0</v>
      </c>
      <c r="AO61" s="73"/>
      <c r="AP61" s="73"/>
      <c r="AQ61" s="73"/>
      <c r="AR61" s="25">
        <f t="shared" si="11"/>
        <v>0</v>
      </c>
      <c r="AS61" s="73"/>
      <c r="AT61" s="73"/>
      <c r="AU61" s="73"/>
      <c r="AV61" s="25">
        <f t="shared" si="12"/>
        <v>0</v>
      </c>
      <c r="AW61" s="73"/>
      <c r="AX61" s="73"/>
      <c r="AY61" s="74"/>
      <c r="AZ61" s="75">
        <f t="shared" si="13"/>
        <v>0</v>
      </c>
      <c r="BA61" s="25">
        <f t="shared" si="14"/>
        <v>0</v>
      </c>
      <c r="BB61" s="76">
        <f t="shared" si="15"/>
        <v>97063.89</v>
      </c>
      <c r="BC61" s="77"/>
      <c r="BE61" s="17"/>
      <c r="BF61" s="17"/>
    </row>
    <row r="62" spans="1:58" ht="12.75">
      <c r="A62" s="85" t="s">
        <v>115</v>
      </c>
      <c r="B62" s="5" t="s">
        <v>116</v>
      </c>
      <c r="C62" s="71">
        <v>9737.2</v>
      </c>
      <c r="D62" s="15">
        <v>7755.03</v>
      </c>
      <c r="E62" s="15"/>
      <c r="F62" s="72">
        <f t="shared" si="1"/>
        <v>17492.23</v>
      </c>
      <c r="G62" s="15"/>
      <c r="H62" s="15"/>
      <c r="I62" s="15"/>
      <c r="J62" s="72">
        <f t="shared" si="2"/>
        <v>0</v>
      </c>
      <c r="K62" s="15"/>
      <c r="L62" s="15"/>
      <c r="M62" s="15"/>
      <c r="N62" s="72">
        <f t="shared" si="3"/>
        <v>0</v>
      </c>
      <c r="O62" s="15"/>
      <c r="P62" s="15"/>
      <c r="Q62" s="88"/>
      <c r="R62" s="72">
        <f t="shared" si="4"/>
        <v>0</v>
      </c>
      <c r="S62" s="72">
        <f t="shared" si="5"/>
        <v>17492.23</v>
      </c>
      <c r="T62" s="15">
        <v>748.59</v>
      </c>
      <c r="U62" s="15">
        <v>535.64</v>
      </c>
      <c r="V62" s="15"/>
      <c r="W62" s="72">
        <f t="shared" si="6"/>
        <v>1284.23</v>
      </c>
      <c r="X62" s="15"/>
      <c r="Y62" s="15"/>
      <c r="Z62" s="15"/>
      <c r="AA62" s="72">
        <f t="shared" si="7"/>
        <v>0</v>
      </c>
      <c r="AB62" s="15"/>
      <c r="AC62" s="15"/>
      <c r="AD62" s="15"/>
      <c r="AE62" s="72">
        <f t="shared" si="8"/>
        <v>0</v>
      </c>
      <c r="AF62" s="15"/>
      <c r="AG62" s="15"/>
      <c r="AH62" s="15"/>
      <c r="AI62" s="72">
        <f t="shared" si="9"/>
        <v>0</v>
      </c>
      <c r="AJ62" s="72">
        <f t="shared" si="0"/>
        <v>1284.23</v>
      </c>
      <c r="AK62" s="73">
        <v>0</v>
      </c>
      <c r="AL62" s="73">
        <v>0</v>
      </c>
      <c r="AM62" s="73"/>
      <c r="AN62" s="25">
        <f t="shared" si="10"/>
        <v>0</v>
      </c>
      <c r="AO62" s="73"/>
      <c r="AP62" s="73"/>
      <c r="AQ62" s="73"/>
      <c r="AR62" s="25">
        <f t="shared" si="11"/>
        <v>0</v>
      </c>
      <c r="AS62" s="73"/>
      <c r="AT62" s="73"/>
      <c r="AU62" s="73"/>
      <c r="AV62" s="25">
        <f t="shared" si="12"/>
        <v>0</v>
      </c>
      <c r="AW62" s="73"/>
      <c r="AX62" s="73"/>
      <c r="AY62" s="74"/>
      <c r="AZ62" s="75">
        <f t="shared" si="13"/>
        <v>0</v>
      </c>
      <c r="BA62" s="25">
        <f t="shared" si="14"/>
        <v>0</v>
      </c>
      <c r="BB62" s="76">
        <f t="shared" si="15"/>
        <v>18776.46</v>
      </c>
      <c r="BC62" s="77"/>
      <c r="BE62" s="17"/>
      <c r="BF62" s="17"/>
    </row>
    <row r="63" spans="1:58" ht="12.75">
      <c r="A63" s="85" t="s">
        <v>117</v>
      </c>
      <c r="B63" s="5" t="s">
        <v>118</v>
      </c>
      <c r="C63" s="71">
        <v>24751.39</v>
      </c>
      <c r="D63" s="15">
        <v>23286.26</v>
      </c>
      <c r="E63" s="15"/>
      <c r="F63" s="72">
        <f t="shared" si="1"/>
        <v>48037.65</v>
      </c>
      <c r="G63" s="15"/>
      <c r="H63" s="15"/>
      <c r="I63" s="15"/>
      <c r="J63" s="72">
        <f t="shared" si="2"/>
        <v>0</v>
      </c>
      <c r="K63" s="15"/>
      <c r="L63" s="15"/>
      <c r="M63" s="15"/>
      <c r="N63" s="72">
        <f t="shared" si="3"/>
        <v>0</v>
      </c>
      <c r="O63" s="15"/>
      <c r="P63" s="15"/>
      <c r="Q63" s="88"/>
      <c r="R63" s="72">
        <f t="shared" si="4"/>
        <v>0</v>
      </c>
      <c r="S63" s="72">
        <f t="shared" si="5"/>
        <v>48037.65</v>
      </c>
      <c r="T63" s="15">
        <v>1541.63</v>
      </c>
      <c r="U63" s="15">
        <v>1119.78</v>
      </c>
      <c r="V63" s="15"/>
      <c r="W63" s="72">
        <f t="shared" si="6"/>
        <v>2661.41</v>
      </c>
      <c r="X63" s="15"/>
      <c r="Y63" s="15"/>
      <c r="Z63" s="15"/>
      <c r="AA63" s="72">
        <f t="shared" si="7"/>
        <v>0</v>
      </c>
      <c r="AB63" s="15"/>
      <c r="AC63" s="15"/>
      <c r="AD63" s="15"/>
      <c r="AE63" s="72">
        <f t="shared" si="8"/>
        <v>0</v>
      </c>
      <c r="AF63" s="15"/>
      <c r="AG63" s="15"/>
      <c r="AH63" s="15"/>
      <c r="AI63" s="72">
        <f t="shared" si="9"/>
        <v>0</v>
      </c>
      <c r="AJ63" s="72">
        <f t="shared" si="0"/>
        <v>2661.41</v>
      </c>
      <c r="AK63" s="73">
        <v>0</v>
      </c>
      <c r="AL63" s="73">
        <v>0</v>
      </c>
      <c r="AM63" s="73"/>
      <c r="AN63" s="25">
        <f t="shared" si="10"/>
        <v>0</v>
      </c>
      <c r="AO63" s="73"/>
      <c r="AP63" s="73"/>
      <c r="AQ63" s="73"/>
      <c r="AR63" s="25">
        <f t="shared" si="11"/>
        <v>0</v>
      </c>
      <c r="AS63" s="73"/>
      <c r="AT63" s="73"/>
      <c r="AU63" s="73"/>
      <c r="AV63" s="25">
        <f t="shared" si="12"/>
        <v>0</v>
      </c>
      <c r="AW63" s="73"/>
      <c r="AX63" s="73"/>
      <c r="AY63" s="74"/>
      <c r="AZ63" s="75">
        <f t="shared" si="13"/>
        <v>0</v>
      </c>
      <c r="BA63" s="25">
        <f t="shared" si="14"/>
        <v>0</v>
      </c>
      <c r="BB63" s="76">
        <f t="shared" si="15"/>
        <v>50699.06</v>
      </c>
      <c r="BC63" s="77"/>
      <c r="BE63" s="17"/>
      <c r="BF63" s="17"/>
    </row>
    <row r="64" spans="1:58" ht="12.75">
      <c r="A64" s="85" t="s">
        <v>119</v>
      </c>
      <c r="B64" s="5" t="s">
        <v>120</v>
      </c>
      <c r="C64" s="71">
        <v>12155.44</v>
      </c>
      <c r="D64" s="15">
        <v>8732.15</v>
      </c>
      <c r="E64" s="15"/>
      <c r="F64" s="72">
        <f t="shared" si="1"/>
        <v>20887.59</v>
      </c>
      <c r="G64" s="15"/>
      <c r="H64" s="15"/>
      <c r="I64" s="15"/>
      <c r="J64" s="72">
        <f t="shared" si="2"/>
        <v>0</v>
      </c>
      <c r="K64" s="15"/>
      <c r="L64" s="15"/>
      <c r="M64" s="15"/>
      <c r="N64" s="72">
        <f t="shared" si="3"/>
        <v>0</v>
      </c>
      <c r="O64" s="15"/>
      <c r="P64" s="15"/>
      <c r="Q64" s="88"/>
      <c r="R64" s="72">
        <f t="shared" si="4"/>
        <v>0</v>
      </c>
      <c r="S64" s="72">
        <f t="shared" si="5"/>
        <v>20887.59</v>
      </c>
      <c r="T64" s="15">
        <v>1013.71</v>
      </c>
      <c r="U64" s="15">
        <v>737.38</v>
      </c>
      <c r="V64" s="15"/>
      <c r="W64" s="72">
        <f t="shared" si="6"/>
        <v>1751.09</v>
      </c>
      <c r="X64" s="15"/>
      <c r="Y64" s="15"/>
      <c r="Z64" s="15"/>
      <c r="AA64" s="72">
        <f t="shared" si="7"/>
        <v>0</v>
      </c>
      <c r="AB64" s="15"/>
      <c r="AC64" s="15"/>
      <c r="AD64" s="15"/>
      <c r="AE64" s="72">
        <f t="shared" si="8"/>
        <v>0</v>
      </c>
      <c r="AF64" s="15"/>
      <c r="AG64" s="15"/>
      <c r="AH64" s="15"/>
      <c r="AI64" s="72">
        <f t="shared" si="9"/>
        <v>0</v>
      </c>
      <c r="AJ64" s="72">
        <f t="shared" si="0"/>
        <v>1751.09</v>
      </c>
      <c r="AK64" s="73">
        <v>0</v>
      </c>
      <c r="AL64" s="73">
        <v>0</v>
      </c>
      <c r="AM64" s="73"/>
      <c r="AN64" s="25">
        <f t="shared" si="10"/>
        <v>0</v>
      </c>
      <c r="AO64" s="73"/>
      <c r="AP64" s="73"/>
      <c r="AQ64" s="73"/>
      <c r="AR64" s="25">
        <f t="shared" si="11"/>
        <v>0</v>
      </c>
      <c r="AS64" s="73"/>
      <c r="AT64" s="73"/>
      <c r="AU64" s="73"/>
      <c r="AV64" s="25">
        <f t="shared" si="12"/>
        <v>0</v>
      </c>
      <c r="AW64" s="73"/>
      <c r="AX64" s="73"/>
      <c r="AY64" s="74"/>
      <c r="AZ64" s="75">
        <f t="shared" si="13"/>
        <v>0</v>
      </c>
      <c r="BA64" s="25">
        <f t="shared" si="14"/>
        <v>0</v>
      </c>
      <c r="BB64" s="76">
        <f t="shared" si="15"/>
        <v>22638.68</v>
      </c>
      <c r="BC64" s="77"/>
      <c r="BE64" s="17"/>
      <c r="BF64" s="17"/>
    </row>
    <row r="65" spans="1:58" ht="12.75">
      <c r="A65" s="85" t="s">
        <v>121</v>
      </c>
      <c r="B65" s="5" t="s">
        <v>122</v>
      </c>
      <c r="C65" s="71">
        <v>9661.51</v>
      </c>
      <c r="D65" s="15">
        <v>8860.8</v>
      </c>
      <c r="E65" s="15"/>
      <c r="F65" s="72">
        <f t="shared" si="1"/>
        <v>18522.31</v>
      </c>
      <c r="G65" s="15"/>
      <c r="H65" s="15"/>
      <c r="I65" s="15"/>
      <c r="J65" s="72">
        <f t="shared" si="2"/>
        <v>0</v>
      </c>
      <c r="K65" s="15"/>
      <c r="L65" s="15"/>
      <c r="M65" s="15"/>
      <c r="N65" s="72">
        <f t="shared" si="3"/>
        <v>0</v>
      </c>
      <c r="O65" s="15"/>
      <c r="P65" s="15"/>
      <c r="Q65" s="88"/>
      <c r="R65" s="72">
        <f t="shared" si="4"/>
        <v>0</v>
      </c>
      <c r="S65" s="72">
        <f t="shared" si="5"/>
        <v>18522.31</v>
      </c>
      <c r="T65" s="15">
        <v>706.4</v>
      </c>
      <c r="U65" s="15">
        <v>586.85</v>
      </c>
      <c r="V65" s="15"/>
      <c r="W65" s="72">
        <f t="shared" si="6"/>
        <v>1293.25</v>
      </c>
      <c r="X65" s="15"/>
      <c r="Y65" s="15"/>
      <c r="Z65" s="15"/>
      <c r="AA65" s="72">
        <f t="shared" si="7"/>
        <v>0</v>
      </c>
      <c r="AB65" s="15"/>
      <c r="AC65" s="15"/>
      <c r="AD65" s="15"/>
      <c r="AE65" s="72">
        <f t="shared" si="8"/>
        <v>0</v>
      </c>
      <c r="AF65" s="15"/>
      <c r="AG65" s="15"/>
      <c r="AH65" s="15"/>
      <c r="AI65" s="72">
        <f t="shared" si="9"/>
        <v>0</v>
      </c>
      <c r="AJ65" s="72">
        <f t="shared" si="0"/>
        <v>1293.25</v>
      </c>
      <c r="AK65" s="73">
        <v>0</v>
      </c>
      <c r="AL65" s="73">
        <v>0</v>
      </c>
      <c r="AM65" s="73"/>
      <c r="AN65" s="25">
        <f t="shared" si="10"/>
        <v>0</v>
      </c>
      <c r="AO65" s="73"/>
      <c r="AP65" s="73"/>
      <c r="AQ65" s="73"/>
      <c r="AR65" s="25">
        <f t="shared" si="11"/>
        <v>0</v>
      </c>
      <c r="AS65" s="73"/>
      <c r="AT65" s="73"/>
      <c r="AU65" s="73"/>
      <c r="AV65" s="25">
        <f t="shared" si="12"/>
        <v>0</v>
      </c>
      <c r="AW65" s="73"/>
      <c r="AX65" s="73"/>
      <c r="AY65" s="74"/>
      <c r="AZ65" s="75">
        <f t="shared" si="13"/>
        <v>0</v>
      </c>
      <c r="BA65" s="25">
        <f t="shared" si="14"/>
        <v>0</v>
      </c>
      <c r="BB65" s="76">
        <f t="shared" si="15"/>
        <v>19815.56</v>
      </c>
      <c r="BC65" s="77"/>
      <c r="BE65" s="17"/>
      <c r="BF65" s="17"/>
    </row>
    <row r="66" spans="1:58" ht="12.75">
      <c r="A66" s="85" t="s">
        <v>123</v>
      </c>
      <c r="B66" s="5" t="s">
        <v>124</v>
      </c>
      <c r="C66" s="71">
        <v>52068.04</v>
      </c>
      <c r="D66" s="15">
        <v>45704.8</v>
      </c>
      <c r="E66" s="15"/>
      <c r="F66" s="72">
        <f t="shared" si="1"/>
        <v>97772.84</v>
      </c>
      <c r="G66" s="15"/>
      <c r="H66" s="15"/>
      <c r="I66" s="15"/>
      <c r="J66" s="72">
        <f t="shared" si="2"/>
        <v>0</v>
      </c>
      <c r="K66" s="15"/>
      <c r="L66" s="15"/>
      <c r="M66" s="15"/>
      <c r="N66" s="72">
        <f t="shared" si="3"/>
        <v>0</v>
      </c>
      <c r="O66" s="15"/>
      <c r="P66" s="15"/>
      <c r="Q66" s="88"/>
      <c r="R66" s="72">
        <f t="shared" si="4"/>
        <v>0</v>
      </c>
      <c r="S66" s="72">
        <f t="shared" si="5"/>
        <v>97772.84</v>
      </c>
      <c r="T66" s="15">
        <v>3058.09</v>
      </c>
      <c r="U66" s="15">
        <v>3109.58</v>
      </c>
      <c r="V66" s="15"/>
      <c r="W66" s="72">
        <f t="shared" si="6"/>
        <v>6167.67</v>
      </c>
      <c r="X66" s="15"/>
      <c r="Y66" s="15"/>
      <c r="Z66" s="15"/>
      <c r="AA66" s="72">
        <f t="shared" si="7"/>
        <v>0</v>
      </c>
      <c r="AB66" s="15"/>
      <c r="AC66" s="15"/>
      <c r="AD66" s="15"/>
      <c r="AE66" s="72">
        <f t="shared" si="8"/>
        <v>0</v>
      </c>
      <c r="AF66" s="15"/>
      <c r="AG66" s="15"/>
      <c r="AH66" s="15"/>
      <c r="AI66" s="72">
        <f t="shared" si="9"/>
        <v>0</v>
      </c>
      <c r="AJ66" s="72">
        <f t="shared" si="0"/>
        <v>6167.67</v>
      </c>
      <c r="AK66" s="73">
        <v>0</v>
      </c>
      <c r="AL66" s="73">
        <v>326.78</v>
      </c>
      <c r="AM66" s="73"/>
      <c r="AN66" s="25">
        <f t="shared" si="10"/>
        <v>326.78</v>
      </c>
      <c r="AO66" s="73"/>
      <c r="AP66" s="73"/>
      <c r="AQ66" s="73"/>
      <c r="AR66" s="25">
        <f t="shared" si="11"/>
        <v>0</v>
      </c>
      <c r="AS66" s="73"/>
      <c r="AT66" s="73"/>
      <c r="AU66" s="73"/>
      <c r="AV66" s="25">
        <f t="shared" si="12"/>
        <v>0</v>
      </c>
      <c r="AW66" s="73"/>
      <c r="AX66" s="73"/>
      <c r="AY66" s="74"/>
      <c r="AZ66" s="75">
        <f t="shared" si="13"/>
        <v>0</v>
      </c>
      <c r="BA66" s="25">
        <f t="shared" si="14"/>
        <v>326.78</v>
      </c>
      <c r="BB66" s="76">
        <f t="shared" si="15"/>
        <v>104267.29</v>
      </c>
      <c r="BC66" s="77"/>
      <c r="BE66" s="17"/>
      <c r="BF66" s="17"/>
    </row>
    <row r="67" spans="1:58" ht="12.75">
      <c r="A67" s="85" t="s">
        <v>125</v>
      </c>
      <c r="B67" s="5" t="s">
        <v>126</v>
      </c>
      <c r="C67" s="71">
        <v>16568.97</v>
      </c>
      <c r="D67" s="15">
        <v>25081.71</v>
      </c>
      <c r="E67" s="15"/>
      <c r="F67" s="72">
        <f t="shared" si="1"/>
        <v>41650.68</v>
      </c>
      <c r="G67" s="15"/>
      <c r="H67" s="15"/>
      <c r="I67" s="15"/>
      <c r="J67" s="72">
        <f t="shared" si="2"/>
        <v>0</v>
      </c>
      <c r="K67" s="15"/>
      <c r="L67" s="15"/>
      <c r="M67" s="15"/>
      <c r="N67" s="72">
        <f t="shared" si="3"/>
        <v>0</v>
      </c>
      <c r="O67" s="15"/>
      <c r="P67" s="15"/>
      <c r="Q67" s="88"/>
      <c r="R67" s="72">
        <f t="shared" si="4"/>
        <v>0</v>
      </c>
      <c r="S67" s="72">
        <f t="shared" si="5"/>
        <v>41650.68</v>
      </c>
      <c r="T67" s="15">
        <v>13.83</v>
      </c>
      <c r="U67" s="15">
        <v>19.85</v>
      </c>
      <c r="V67" s="15"/>
      <c r="W67" s="72">
        <f t="shared" si="6"/>
        <v>33.68</v>
      </c>
      <c r="X67" s="15"/>
      <c r="Y67" s="15"/>
      <c r="Z67" s="15"/>
      <c r="AA67" s="72">
        <f t="shared" si="7"/>
        <v>0</v>
      </c>
      <c r="AB67" s="15"/>
      <c r="AC67" s="15"/>
      <c r="AD67" s="15"/>
      <c r="AE67" s="72">
        <f t="shared" si="8"/>
        <v>0</v>
      </c>
      <c r="AF67" s="15"/>
      <c r="AG67" s="15"/>
      <c r="AH67" s="15"/>
      <c r="AI67" s="72">
        <f t="shared" si="9"/>
        <v>0</v>
      </c>
      <c r="AJ67" s="72">
        <f t="shared" si="0"/>
        <v>33.68</v>
      </c>
      <c r="AK67" s="73">
        <v>0</v>
      </c>
      <c r="AL67" s="73">
        <v>0</v>
      </c>
      <c r="AM67" s="73"/>
      <c r="AN67" s="25">
        <f t="shared" si="10"/>
        <v>0</v>
      </c>
      <c r="AO67" s="73"/>
      <c r="AP67" s="73"/>
      <c r="AQ67" s="73"/>
      <c r="AR67" s="25">
        <f t="shared" si="11"/>
        <v>0</v>
      </c>
      <c r="AS67" s="73"/>
      <c r="AT67" s="73"/>
      <c r="AU67" s="73"/>
      <c r="AV67" s="25">
        <f t="shared" si="12"/>
        <v>0</v>
      </c>
      <c r="AW67" s="73"/>
      <c r="AX67" s="73"/>
      <c r="AY67" s="74"/>
      <c r="AZ67" s="75">
        <f t="shared" si="13"/>
        <v>0</v>
      </c>
      <c r="BA67" s="25">
        <f t="shared" si="14"/>
        <v>0</v>
      </c>
      <c r="BB67" s="76">
        <f t="shared" si="15"/>
        <v>41684.36</v>
      </c>
      <c r="BC67" s="77"/>
      <c r="BE67" s="17"/>
      <c r="BF67" s="17"/>
    </row>
    <row r="68" spans="1:58" ht="12.75">
      <c r="A68" s="85" t="s">
        <v>127</v>
      </c>
      <c r="B68" s="5" t="s">
        <v>128</v>
      </c>
      <c r="C68" s="71">
        <v>15395.21</v>
      </c>
      <c r="D68" s="15">
        <v>14590.9</v>
      </c>
      <c r="E68" s="15"/>
      <c r="F68" s="72">
        <f t="shared" si="1"/>
        <v>29986.11</v>
      </c>
      <c r="G68" s="15"/>
      <c r="H68" s="15"/>
      <c r="I68" s="15"/>
      <c r="J68" s="72">
        <f t="shared" si="2"/>
        <v>0</v>
      </c>
      <c r="K68" s="15"/>
      <c r="L68" s="15"/>
      <c r="M68" s="15"/>
      <c r="N68" s="72">
        <f t="shared" si="3"/>
        <v>0</v>
      </c>
      <c r="O68" s="15"/>
      <c r="P68" s="15"/>
      <c r="Q68" s="88"/>
      <c r="R68" s="72">
        <f t="shared" si="4"/>
        <v>0</v>
      </c>
      <c r="S68" s="72">
        <f>ROUND(F68+J68+N68+R68,2)</f>
        <v>29986.11</v>
      </c>
      <c r="T68" s="15">
        <v>1145.84</v>
      </c>
      <c r="U68" s="15">
        <v>922.33</v>
      </c>
      <c r="V68" s="15"/>
      <c r="W68" s="72">
        <f t="shared" si="6"/>
        <v>2068.17</v>
      </c>
      <c r="X68" s="15"/>
      <c r="Y68" s="15"/>
      <c r="Z68" s="15"/>
      <c r="AA68" s="72">
        <f t="shared" si="7"/>
        <v>0</v>
      </c>
      <c r="AB68" s="15"/>
      <c r="AC68" s="15"/>
      <c r="AD68" s="15"/>
      <c r="AE68" s="72">
        <f t="shared" si="8"/>
        <v>0</v>
      </c>
      <c r="AF68" s="15"/>
      <c r="AG68" s="15"/>
      <c r="AH68" s="15"/>
      <c r="AI68" s="72">
        <f t="shared" si="9"/>
        <v>0</v>
      </c>
      <c r="AJ68" s="72">
        <f t="shared" si="0"/>
        <v>2068.17</v>
      </c>
      <c r="AK68" s="73">
        <v>0</v>
      </c>
      <c r="AL68" s="73">
        <v>0</v>
      </c>
      <c r="AM68" s="73"/>
      <c r="AN68" s="25">
        <f t="shared" si="10"/>
        <v>0</v>
      </c>
      <c r="AO68" s="73"/>
      <c r="AP68" s="73"/>
      <c r="AQ68" s="73"/>
      <c r="AR68" s="25">
        <f t="shared" si="11"/>
        <v>0</v>
      </c>
      <c r="AS68" s="73"/>
      <c r="AT68" s="73"/>
      <c r="AU68" s="73"/>
      <c r="AV68" s="25">
        <f t="shared" si="12"/>
        <v>0</v>
      </c>
      <c r="AW68" s="73"/>
      <c r="AX68" s="73"/>
      <c r="AY68" s="74"/>
      <c r="AZ68" s="75">
        <f t="shared" si="13"/>
        <v>0</v>
      </c>
      <c r="BA68" s="25">
        <f t="shared" si="14"/>
        <v>0</v>
      </c>
      <c r="BB68" s="76">
        <f t="shared" si="15"/>
        <v>32054.28</v>
      </c>
      <c r="BC68" s="77"/>
      <c r="BE68" s="17"/>
      <c r="BF68" s="17"/>
    </row>
    <row r="69" spans="1:58" s="90" customFormat="1" ht="12.75">
      <c r="A69" s="85" t="s">
        <v>129</v>
      </c>
      <c r="B69" s="5" t="s">
        <v>130</v>
      </c>
      <c r="C69" s="71">
        <v>18900.94</v>
      </c>
      <c r="D69" s="15">
        <v>19575.08</v>
      </c>
      <c r="E69" s="15"/>
      <c r="F69" s="72">
        <f t="shared" si="1"/>
        <v>38476.02</v>
      </c>
      <c r="G69" s="15"/>
      <c r="H69" s="15"/>
      <c r="I69" s="15"/>
      <c r="J69" s="72">
        <f t="shared" si="2"/>
        <v>0</v>
      </c>
      <c r="K69" s="15"/>
      <c r="L69" s="15"/>
      <c r="M69" s="15"/>
      <c r="N69" s="72">
        <f t="shared" si="3"/>
        <v>0</v>
      </c>
      <c r="O69" s="15"/>
      <c r="P69" s="15"/>
      <c r="Q69" s="88"/>
      <c r="R69" s="72">
        <f t="shared" si="4"/>
        <v>0</v>
      </c>
      <c r="S69" s="72">
        <f aca="true" t="shared" si="16" ref="S69:S83">ROUND(F69+J69+N69+R69,2)</f>
        <v>38476.02</v>
      </c>
      <c r="T69" s="15">
        <v>245.73</v>
      </c>
      <c r="U69" s="15">
        <v>118.84</v>
      </c>
      <c r="V69" s="15"/>
      <c r="W69" s="72">
        <f t="shared" si="6"/>
        <v>364.57</v>
      </c>
      <c r="X69" s="15"/>
      <c r="Y69" s="15"/>
      <c r="Z69" s="15"/>
      <c r="AA69" s="72">
        <f t="shared" si="7"/>
        <v>0</v>
      </c>
      <c r="AB69" s="15"/>
      <c r="AC69" s="15"/>
      <c r="AD69" s="15"/>
      <c r="AE69" s="72">
        <f t="shared" si="8"/>
        <v>0</v>
      </c>
      <c r="AF69" s="15"/>
      <c r="AG69" s="15"/>
      <c r="AH69" s="15"/>
      <c r="AI69" s="72">
        <f t="shared" si="9"/>
        <v>0</v>
      </c>
      <c r="AJ69" s="72">
        <f t="shared" si="0"/>
        <v>364.57</v>
      </c>
      <c r="AK69" s="73">
        <v>0</v>
      </c>
      <c r="AL69" s="73">
        <v>0</v>
      </c>
      <c r="AM69" s="73"/>
      <c r="AN69" s="25">
        <f t="shared" si="10"/>
        <v>0</v>
      </c>
      <c r="AO69" s="73"/>
      <c r="AP69" s="73"/>
      <c r="AQ69" s="73"/>
      <c r="AR69" s="25">
        <f t="shared" si="11"/>
        <v>0</v>
      </c>
      <c r="AS69" s="73"/>
      <c r="AT69" s="73"/>
      <c r="AU69" s="73"/>
      <c r="AV69" s="25">
        <f t="shared" si="12"/>
        <v>0</v>
      </c>
      <c r="AW69" s="73"/>
      <c r="AX69" s="73"/>
      <c r="AY69" s="74"/>
      <c r="AZ69" s="75">
        <f t="shared" si="13"/>
        <v>0</v>
      </c>
      <c r="BA69" s="25">
        <f t="shared" si="14"/>
        <v>0</v>
      </c>
      <c r="BB69" s="76">
        <f t="shared" si="15"/>
        <v>38840.59</v>
      </c>
      <c r="BC69" s="89"/>
      <c r="BE69" s="91"/>
      <c r="BF69" s="91"/>
    </row>
    <row r="70" spans="1:58" s="90" customFormat="1" ht="12.75">
      <c r="A70" s="85" t="s">
        <v>131</v>
      </c>
      <c r="B70" s="6" t="s">
        <v>132</v>
      </c>
      <c r="C70" s="71">
        <v>23483.95</v>
      </c>
      <c r="D70" s="15">
        <v>21403.85</v>
      </c>
      <c r="E70" s="15"/>
      <c r="F70" s="72">
        <f t="shared" si="1"/>
        <v>44887.8</v>
      </c>
      <c r="G70" s="15"/>
      <c r="H70" s="15"/>
      <c r="I70" s="15"/>
      <c r="J70" s="72">
        <f t="shared" si="2"/>
        <v>0</v>
      </c>
      <c r="K70" s="15"/>
      <c r="L70" s="15"/>
      <c r="M70" s="15"/>
      <c r="N70" s="72">
        <f t="shared" si="3"/>
        <v>0</v>
      </c>
      <c r="O70" s="15"/>
      <c r="P70" s="15"/>
      <c r="Q70" s="88"/>
      <c r="R70" s="72">
        <f t="shared" si="4"/>
        <v>0</v>
      </c>
      <c r="S70" s="72">
        <f t="shared" si="16"/>
        <v>44887.8</v>
      </c>
      <c r="T70" s="15">
        <v>637.83</v>
      </c>
      <c r="U70" s="15">
        <v>411.25</v>
      </c>
      <c r="V70" s="15"/>
      <c r="W70" s="72">
        <f t="shared" si="6"/>
        <v>1049.08</v>
      </c>
      <c r="X70" s="15"/>
      <c r="Y70" s="15"/>
      <c r="Z70" s="15"/>
      <c r="AA70" s="72">
        <f t="shared" si="7"/>
        <v>0</v>
      </c>
      <c r="AB70" s="15"/>
      <c r="AC70" s="15"/>
      <c r="AD70" s="15"/>
      <c r="AE70" s="72">
        <f t="shared" si="8"/>
        <v>0</v>
      </c>
      <c r="AF70" s="15"/>
      <c r="AG70" s="15"/>
      <c r="AH70" s="15"/>
      <c r="AI70" s="72">
        <f t="shared" si="9"/>
        <v>0</v>
      </c>
      <c r="AJ70" s="72">
        <f aca="true" t="shared" si="17" ref="AJ70:AJ85">ROUND(W70+AA70+AE70+AI70,2)</f>
        <v>1049.08</v>
      </c>
      <c r="AK70" s="73">
        <v>0</v>
      </c>
      <c r="AL70" s="73">
        <v>0</v>
      </c>
      <c r="AM70" s="73"/>
      <c r="AN70" s="25">
        <f t="shared" si="10"/>
        <v>0</v>
      </c>
      <c r="AO70" s="73"/>
      <c r="AP70" s="73"/>
      <c r="AQ70" s="73"/>
      <c r="AR70" s="25">
        <f t="shared" si="11"/>
        <v>0</v>
      </c>
      <c r="AS70" s="73"/>
      <c r="AT70" s="73"/>
      <c r="AU70" s="73"/>
      <c r="AV70" s="25">
        <f t="shared" si="12"/>
        <v>0</v>
      </c>
      <c r="AW70" s="73"/>
      <c r="AX70" s="73"/>
      <c r="AY70" s="74"/>
      <c r="AZ70" s="75">
        <f t="shared" si="13"/>
        <v>0</v>
      </c>
      <c r="BA70" s="25">
        <f t="shared" si="14"/>
        <v>0</v>
      </c>
      <c r="BB70" s="76">
        <f t="shared" si="15"/>
        <v>45936.88</v>
      </c>
      <c r="BC70" s="89"/>
      <c r="BE70" s="91"/>
      <c r="BF70" s="91"/>
    </row>
    <row r="71" spans="1:58" ht="12.75">
      <c r="A71" s="85" t="s">
        <v>133</v>
      </c>
      <c r="B71" s="6" t="s">
        <v>134</v>
      </c>
      <c r="C71" s="71">
        <v>40927.7</v>
      </c>
      <c r="D71" s="15">
        <v>34480.85</v>
      </c>
      <c r="E71" s="15"/>
      <c r="F71" s="72">
        <f aca="true" t="shared" si="18" ref="F71:F85">ROUND(C71+D71+E71,2)</f>
        <v>75408.55</v>
      </c>
      <c r="G71" s="15"/>
      <c r="H71" s="15"/>
      <c r="I71" s="15"/>
      <c r="J71" s="72">
        <f aca="true" t="shared" si="19" ref="J71:J81">ROUND(G71+H71+I71,2)</f>
        <v>0</v>
      </c>
      <c r="K71" s="15"/>
      <c r="L71" s="15"/>
      <c r="M71" s="15"/>
      <c r="N71" s="72">
        <f aca="true" t="shared" si="20" ref="N71:N85">ROUND(K71+L71+M71,2)</f>
        <v>0</v>
      </c>
      <c r="O71" s="15"/>
      <c r="P71" s="15"/>
      <c r="Q71" s="88"/>
      <c r="R71" s="72">
        <f aca="true" t="shared" si="21" ref="R71:R83">ROUND(O71+P71+Q71,2)</f>
        <v>0</v>
      </c>
      <c r="S71" s="72">
        <f t="shared" si="16"/>
        <v>75408.55</v>
      </c>
      <c r="T71" s="15">
        <v>320.97</v>
      </c>
      <c r="U71" s="15">
        <v>143.28</v>
      </c>
      <c r="V71" s="15"/>
      <c r="W71" s="72">
        <f aca="true" t="shared" si="22" ref="W71:W81">ROUND(T71+U71+V71,2)</f>
        <v>464.25</v>
      </c>
      <c r="X71" s="15"/>
      <c r="Y71" s="15"/>
      <c r="Z71" s="15"/>
      <c r="AA71" s="72">
        <f aca="true" t="shared" si="23" ref="AA71:AA81">ROUND(X71+Y71+Z71,2)</f>
        <v>0</v>
      </c>
      <c r="AB71" s="15"/>
      <c r="AC71" s="15"/>
      <c r="AD71" s="15"/>
      <c r="AE71" s="72">
        <f aca="true" t="shared" si="24" ref="AE71:AE83">ROUND(AB71+AC71+AD71,2)</f>
        <v>0</v>
      </c>
      <c r="AF71" s="15"/>
      <c r="AG71" s="15"/>
      <c r="AH71" s="15"/>
      <c r="AI71" s="72">
        <f aca="true" t="shared" si="25" ref="AI71:AI83">ROUND(AF71+AG71+AH71,2)</f>
        <v>0</v>
      </c>
      <c r="AJ71" s="72">
        <f t="shared" si="17"/>
        <v>464.25</v>
      </c>
      <c r="AK71" s="73">
        <v>0</v>
      </c>
      <c r="AL71" s="73">
        <v>0</v>
      </c>
      <c r="AM71" s="73"/>
      <c r="AN71" s="25">
        <f aca="true" t="shared" si="26" ref="AN71:AN85">ROUND(AK71+AL71+AM71,2)</f>
        <v>0</v>
      </c>
      <c r="AO71" s="73"/>
      <c r="AP71" s="73"/>
      <c r="AQ71" s="73"/>
      <c r="AR71" s="25">
        <f aca="true" t="shared" si="27" ref="AR71:AR85">ROUND(AO71+AP71+AQ71,2)</f>
        <v>0</v>
      </c>
      <c r="AS71" s="73"/>
      <c r="AT71" s="73"/>
      <c r="AU71" s="73"/>
      <c r="AV71" s="25">
        <f aca="true" t="shared" si="28" ref="AV71:AV85">ROUND(AS71+AT71+AU71,2)</f>
        <v>0</v>
      </c>
      <c r="AW71" s="73"/>
      <c r="AX71" s="73"/>
      <c r="AY71" s="74"/>
      <c r="AZ71" s="75">
        <f aca="true" t="shared" si="29" ref="AZ71:AZ85">ROUND(AW71+AX71+AY71,2)</f>
        <v>0</v>
      </c>
      <c r="BA71" s="25">
        <f aca="true" t="shared" si="30" ref="BA71:BA85">ROUND(AN71+AR71+AV71+AZ71,2)</f>
        <v>0</v>
      </c>
      <c r="BB71" s="76">
        <f aca="true" t="shared" si="31" ref="BB71:BB85">ROUND(S71+AJ71+BA71,2)</f>
        <v>75872.8</v>
      </c>
      <c r="BC71" s="77"/>
      <c r="BE71" s="17"/>
      <c r="BF71" s="17"/>
    </row>
    <row r="72" spans="1:58" s="90" customFormat="1" ht="24">
      <c r="A72" s="85" t="s">
        <v>135</v>
      </c>
      <c r="B72" s="6" t="s">
        <v>136</v>
      </c>
      <c r="C72" s="71">
        <v>55227.15</v>
      </c>
      <c r="D72" s="15">
        <v>48512.63</v>
      </c>
      <c r="E72" s="15"/>
      <c r="F72" s="72">
        <f t="shared" si="18"/>
        <v>103739.78</v>
      </c>
      <c r="G72" s="15"/>
      <c r="H72" s="15"/>
      <c r="I72" s="15"/>
      <c r="J72" s="72">
        <f t="shared" si="19"/>
        <v>0</v>
      </c>
      <c r="K72" s="15"/>
      <c r="L72" s="15"/>
      <c r="M72" s="15"/>
      <c r="N72" s="72">
        <f t="shared" si="20"/>
        <v>0</v>
      </c>
      <c r="O72" s="15"/>
      <c r="P72" s="15"/>
      <c r="Q72" s="88"/>
      <c r="R72" s="72">
        <f t="shared" si="21"/>
        <v>0</v>
      </c>
      <c r="S72" s="72">
        <f t="shared" si="16"/>
        <v>103739.78</v>
      </c>
      <c r="T72" s="15">
        <v>441.18</v>
      </c>
      <c r="U72" s="15">
        <v>503.43</v>
      </c>
      <c r="V72" s="15"/>
      <c r="W72" s="72">
        <f t="shared" si="22"/>
        <v>944.61</v>
      </c>
      <c r="X72" s="15"/>
      <c r="Y72" s="15"/>
      <c r="Z72" s="15"/>
      <c r="AA72" s="72">
        <f t="shared" si="23"/>
        <v>0</v>
      </c>
      <c r="AB72" s="15"/>
      <c r="AC72" s="15"/>
      <c r="AD72" s="15"/>
      <c r="AE72" s="72">
        <f t="shared" si="24"/>
        <v>0</v>
      </c>
      <c r="AF72" s="15"/>
      <c r="AG72" s="15"/>
      <c r="AH72" s="15"/>
      <c r="AI72" s="72">
        <f t="shared" si="25"/>
        <v>0</v>
      </c>
      <c r="AJ72" s="72">
        <f t="shared" si="17"/>
        <v>944.61</v>
      </c>
      <c r="AK72" s="73">
        <v>0</v>
      </c>
      <c r="AL72" s="73">
        <v>0</v>
      </c>
      <c r="AM72" s="73"/>
      <c r="AN72" s="25">
        <f t="shared" si="26"/>
        <v>0</v>
      </c>
      <c r="AO72" s="73"/>
      <c r="AP72" s="73"/>
      <c r="AQ72" s="73"/>
      <c r="AR72" s="25">
        <f t="shared" si="27"/>
        <v>0</v>
      </c>
      <c r="AS72" s="73"/>
      <c r="AT72" s="73"/>
      <c r="AU72" s="73"/>
      <c r="AV72" s="25">
        <f t="shared" si="28"/>
        <v>0</v>
      </c>
      <c r="AW72" s="73"/>
      <c r="AX72" s="73"/>
      <c r="AY72" s="74"/>
      <c r="AZ72" s="75">
        <f t="shared" si="29"/>
        <v>0</v>
      </c>
      <c r="BA72" s="25">
        <f t="shared" si="30"/>
        <v>0</v>
      </c>
      <c r="BB72" s="76">
        <f t="shared" si="31"/>
        <v>104684.39</v>
      </c>
      <c r="BC72" s="89"/>
      <c r="BE72" s="91"/>
      <c r="BF72" s="91"/>
    </row>
    <row r="73" spans="1:58" s="90" customFormat="1" ht="12.75">
      <c r="A73" s="85" t="s">
        <v>137</v>
      </c>
      <c r="B73" s="7" t="s">
        <v>138</v>
      </c>
      <c r="C73" s="71">
        <v>5756.6</v>
      </c>
      <c r="D73" s="15">
        <v>7078.27</v>
      </c>
      <c r="E73" s="15"/>
      <c r="F73" s="72">
        <f t="shared" si="18"/>
        <v>12834.87</v>
      </c>
      <c r="G73" s="15"/>
      <c r="H73" s="15"/>
      <c r="I73" s="15"/>
      <c r="J73" s="72">
        <f t="shared" si="19"/>
        <v>0</v>
      </c>
      <c r="K73" s="15"/>
      <c r="L73" s="15"/>
      <c r="M73" s="15"/>
      <c r="N73" s="72">
        <f t="shared" si="20"/>
        <v>0</v>
      </c>
      <c r="O73" s="15"/>
      <c r="P73" s="15"/>
      <c r="Q73" s="88"/>
      <c r="R73" s="72">
        <f t="shared" si="21"/>
        <v>0</v>
      </c>
      <c r="S73" s="72">
        <f t="shared" si="16"/>
        <v>12834.87</v>
      </c>
      <c r="T73" s="15">
        <v>278.38</v>
      </c>
      <c r="U73" s="15">
        <v>195.49</v>
      </c>
      <c r="V73" s="15"/>
      <c r="W73" s="72">
        <f t="shared" si="22"/>
        <v>473.87</v>
      </c>
      <c r="X73" s="15"/>
      <c r="Y73" s="15"/>
      <c r="Z73" s="15"/>
      <c r="AA73" s="72">
        <f t="shared" si="23"/>
        <v>0</v>
      </c>
      <c r="AB73" s="15"/>
      <c r="AC73" s="15"/>
      <c r="AD73" s="15"/>
      <c r="AE73" s="72">
        <f t="shared" si="24"/>
        <v>0</v>
      </c>
      <c r="AF73" s="15"/>
      <c r="AG73" s="15"/>
      <c r="AH73" s="15"/>
      <c r="AI73" s="72">
        <f t="shared" si="25"/>
        <v>0</v>
      </c>
      <c r="AJ73" s="72">
        <f t="shared" si="17"/>
        <v>473.87</v>
      </c>
      <c r="AK73" s="73">
        <v>0</v>
      </c>
      <c r="AL73" s="73">
        <v>0</v>
      </c>
      <c r="AM73" s="73"/>
      <c r="AN73" s="25">
        <f t="shared" si="26"/>
        <v>0</v>
      </c>
      <c r="AO73" s="73"/>
      <c r="AP73" s="73"/>
      <c r="AQ73" s="73"/>
      <c r="AR73" s="25">
        <f t="shared" si="27"/>
        <v>0</v>
      </c>
      <c r="AS73" s="73"/>
      <c r="AT73" s="73"/>
      <c r="AU73" s="73"/>
      <c r="AV73" s="25">
        <f t="shared" si="28"/>
        <v>0</v>
      </c>
      <c r="AW73" s="73"/>
      <c r="AX73" s="73"/>
      <c r="AY73" s="74"/>
      <c r="AZ73" s="75">
        <f t="shared" si="29"/>
        <v>0</v>
      </c>
      <c r="BA73" s="25">
        <f t="shared" si="30"/>
        <v>0</v>
      </c>
      <c r="BB73" s="76">
        <f t="shared" si="31"/>
        <v>13308.74</v>
      </c>
      <c r="BC73" s="89"/>
      <c r="BE73" s="91"/>
      <c r="BF73" s="91"/>
    </row>
    <row r="74" spans="1:58" s="90" customFormat="1" ht="12.75">
      <c r="A74" s="85" t="s">
        <v>139</v>
      </c>
      <c r="B74" s="7" t="s">
        <v>140</v>
      </c>
      <c r="C74" s="71">
        <v>22137.04</v>
      </c>
      <c r="D74" s="15">
        <v>18328.19</v>
      </c>
      <c r="E74" s="15"/>
      <c r="F74" s="72">
        <f t="shared" si="18"/>
        <v>40465.23</v>
      </c>
      <c r="G74" s="15"/>
      <c r="H74" s="15"/>
      <c r="I74" s="15"/>
      <c r="J74" s="72">
        <f t="shared" si="19"/>
        <v>0</v>
      </c>
      <c r="K74" s="15"/>
      <c r="L74" s="15"/>
      <c r="M74" s="15"/>
      <c r="N74" s="72">
        <f t="shared" si="20"/>
        <v>0</v>
      </c>
      <c r="O74" s="15"/>
      <c r="P74" s="15"/>
      <c r="Q74" s="88"/>
      <c r="R74" s="72">
        <f t="shared" si="21"/>
        <v>0</v>
      </c>
      <c r="S74" s="72">
        <f t="shared" si="16"/>
        <v>40465.23</v>
      </c>
      <c r="T74" s="15">
        <v>1232.82</v>
      </c>
      <c r="U74" s="15">
        <v>975.61</v>
      </c>
      <c r="V74" s="15"/>
      <c r="W74" s="72">
        <f t="shared" si="22"/>
        <v>2208.43</v>
      </c>
      <c r="X74" s="15"/>
      <c r="Y74" s="15"/>
      <c r="Z74" s="15"/>
      <c r="AA74" s="72">
        <f t="shared" si="23"/>
        <v>0</v>
      </c>
      <c r="AB74" s="15"/>
      <c r="AC74" s="15"/>
      <c r="AD74" s="15"/>
      <c r="AE74" s="72">
        <f t="shared" si="24"/>
        <v>0</v>
      </c>
      <c r="AF74" s="15"/>
      <c r="AG74" s="15"/>
      <c r="AH74" s="15"/>
      <c r="AI74" s="72">
        <f t="shared" si="25"/>
        <v>0</v>
      </c>
      <c r="AJ74" s="72">
        <f t="shared" si="17"/>
        <v>2208.43</v>
      </c>
      <c r="AK74" s="73">
        <v>0</v>
      </c>
      <c r="AL74" s="73">
        <v>0</v>
      </c>
      <c r="AM74" s="73"/>
      <c r="AN74" s="25">
        <f t="shared" si="26"/>
        <v>0</v>
      </c>
      <c r="AO74" s="73"/>
      <c r="AP74" s="73"/>
      <c r="AQ74" s="73"/>
      <c r="AR74" s="25">
        <f t="shared" si="27"/>
        <v>0</v>
      </c>
      <c r="AS74" s="73"/>
      <c r="AT74" s="73"/>
      <c r="AU74" s="73"/>
      <c r="AV74" s="25">
        <f t="shared" si="28"/>
        <v>0</v>
      </c>
      <c r="AW74" s="73"/>
      <c r="AX74" s="73"/>
      <c r="AY74" s="74"/>
      <c r="AZ74" s="75">
        <f t="shared" si="29"/>
        <v>0</v>
      </c>
      <c r="BA74" s="25">
        <f t="shared" si="30"/>
        <v>0</v>
      </c>
      <c r="BB74" s="76">
        <f t="shared" si="31"/>
        <v>42673.66</v>
      </c>
      <c r="BC74" s="89"/>
      <c r="BE74" s="91"/>
      <c r="BF74" s="91"/>
    </row>
    <row r="75" spans="1:58" s="90" customFormat="1" ht="12.75">
      <c r="A75" s="85" t="s">
        <v>141</v>
      </c>
      <c r="B75" s="7" t="s">
        <v>142</v>
      </c>
      <c r="C75" s="71">
        <v>20863.65</v>
      </c>
      <c r="D75" s="15">
        <v>18663.07</v>
      </c>
      <c r="E75" s="15"/>
      <c r="F75" s="72">
        <f t="shared" si="18"/>
        <v>39526.72</v>
      </c>
      <c r="G75" s="15"/>
      <c r="H75" s="15"/>
      <c r="I75" s="15"/>
      <c r="J75" s="72">
        <f t="shared" si="19"/>
        <v>0</v>
      </c>
      <c r="K75" s="15"/>
      <c r="L75" s="15"/>
      <c r="M75" s="15"/>
      <c r="N75" s="72">
        <f t="shared" si="20"/>
        <v>0</v>
      </c>
      <c r="O75" s="15"/>
      <c r="P75" s="15"/>
      <c r="Q75" s="88"/>
      <c r="R75" s="72">
        <f t="shared" si="21"/>
        <v>0</v>
      </c>
      <c r="S75" s="72">
        <f t="shared" si="16"/>
        <v>39526.72</v>
      </c>
      <c r="T75" s="15">
        <v>939.28</v>
      </c>
      <c r="U75" s="15">
        <v>1136.65</v>
      </c>
      <c r="V75" s="15"/>
      <c r="W75" s="72">
        <f t="shared" si="22"/>
        <v>2075.93</v>
      </c>
      <c r="X75" s="15"/>
      <c r="Y75" s="15"/>
      <c r="Z75" s="15"/>
      <c r="AA75" s="72">
        <f t="shared" si="23"/>
        <v>0</v>
      </c>
      <c r="AB75" s="15"/>
      <c r="AC75" s="15"/>
      <c r="AD75" s="15"/>
      <c r="AE75" s="72">
        <f t="shared" si="24"/>
        <v>0</v>
      </c>
      <c r="AF75" s="15"/>
      <c r="AG75" s="15"/>
      <c r="AH75" s="15"/>
      <c r="AI75" s="72">
        <f t="shared" si="25"/>
        <v>0</v>
      </c>
      <c r="AJ75" s="72">
        <f t="shared" si="17"/>
        <v>2075.93</v>
      </c>
      <c r="AK75" s="73">
        <v>0</v>
      </c>
      <c r="AL75" s="73">
        <v>0</v>
      </c>
      <c r="AM75" s="73"/>
      <c r="AN75" s="25">
        <f t="shared" si="26"/>
        <v>0</v>
      </c>
      <c r="AO75" s="73"/>
      <c r="AP75" s="73"/>
      <c r="AQ75" s="73"/>
      <c r="AR75" s="25">
        <f t="shared" si="27"/>
        <v>0</v>
      </c>
      <c r="AS75" s="73"/>
      <c r="AT75" s="73"/>
      <c r="AU75" s="73"/>
      <c r="AV75" s="25">
        <f t="shared" si="28"/>
        <v>0</v>
      </c>
      <c r="AW75" s="73"/>
      <c r="AX75" s="73"/>
      <c r="AY75" s="74"/>
      <c r="AZ75" s="75">
        <f t="shared" si="29"/>
        <v>0</v>
      </c>
      <c r="BA75" s="25">
        <f t="shared" si="30"/>
        <v>0</v>
      </c>
      <c r="BB75" s="76">
        <f t="shared" si="31"/>
        <v>41602.65</v>
      </c>
      <c r="BC75" s="89"/>
      <c r="BE75" s="91"/>
      <c r="BF75" s="91"/>
    </row>
    <row r="76" spans="1:58" s="90" customFormat="1" ht="12.75">
      <c r="A76" s="85" t="s">
        <v>143</v>
      </c>
      <c r="B76" s="7" t="s">
        <v>144</v>
      </c>
      <c r="C76" s="71">
        <v>36248.12</v>
      </c>
      <c r="D76" s="15">
        <v>32097.51</v>
      </c>
      <c r="E76" s="15"/>
      <c r="F76" s="72">
        <f t="shared" si="18"/>
        <v>68345.63</v>
      </c>
      <c r="G76" s="15"/>
      <c r="H76" s="15"/>
      <c r="I76" s="15"/>
      <c r="J76" s="72">
        <f t="shared" si="19"/>
        <v>0</v>
      </c>
      <c r="K76" s="15"/>
      <c r="L76" s="15"/>
      <c r="M76" s="15"/>
      <c r="N76" s="72">
        <f t="shared" si="20"/>
        <v>0</v>
      </c>
      <c r="O76" s="15"/>
      <c r="P76" s="15"/>
      <c r="Q76" s="88"/>
      <c r="R76" s="72">
        <f t="shared" si="21"/>
        <v>0</v>
      </c>
      <c r="S76" s="72">
        <f t="shared" si="16"/>
        <v>68345.63</v>
      </c>
      <c r="T76" s="15">
        <v>2093.9300000000003</v>
      </c>
      <c r="U76" s="15">
        <v>1764.31</v>
      </c>
      <c r="V76" s="15"/>
      <c r="W76" s="72">
        <f t="shared" si="22"/>
        <v>3858.24</v>
      </c>
      <c r="X76" s="15"/>
      <c r="Y76" s="15"/>
      <c r="Z76" s="15"/>
      <c r="AA76" s="72">
        <f t="shared" si="23"/>
        <v>0</v>
      </c>
      <c r="AB76" s="15"/>
      <c r="AC76" s="15"/>
      <c r="AD76" s="15"/>
      <c r="AE76" s="72">
        <f t="shared" si="24"/>
        <v>0</v>
      </c>
      <c r="AF76" s="15"/>
      <c r="AG76" s="15"/>
      <c r="AH76" s="15"/>
      <c r="AI76" s="72">
        <f t="shared" si="25"/>
        <v>0</v>
      </c>
      <c r="AJ76" s="72">
        <f t="shared" si="17"/>
        <v>3858.24</v>
      </c>
      <c r="AK76" s="73">
        <v>0</v>
      </c>
      <c r="AL76" s="73">
        <v>0</v>
      </c>
      <c r="AM76" s="73"/>
      <c r="AN76" s="25">
        <f t="shared" si="26"/>
        <v>0</v>
      </c>
      <c r="AO76" s="73"/>
      <c r="AP76" s="73"/>
      <c r="AQ76" s="73"/>
      <c r="AR76" s="25">
        <f t="shared" si="27"/>
        <v>0</v>
      </c>
      <c r="AS76" s="73"/>
      <c r="AT76" s="73"/>
      <c r="AU76" s="73"/>
      <c r="AV76" s="25">
        <f t="shared" si="28"/>
        <v>0</v>
      </c>
      <c r="AW76" s="73"/>
      <c r="AX76" s="73"/>
      <c r="AY76" s="74"/>
      <c r="AZ76" s="75">
        <f t="shared" si="29"/>
        <v>0</v>
      </c>
      <c r="BA76" s="25">
        <f t="shared" si="30"/>
        <v>0</v>
      </c>
      <c r="BB76" s="76">
        <f t="shared" si="31"/>
        <v>72203.87</v>
      </c>
      <c r="BC76" s="89"/>
      <c r="BE76" s="91"/>
      <c r="BF76" s="91"/>
    </row>
    <row r="77" spans="1:58" s="90" customFormat="1" ht="12.75">
      <c r="A77" s="85" t="s">
        <v>145</v>
      </c>
      <c r="B77" s="7" t="s">
        <v>146</v>
      </c>
      <c r="C77" s="71">
        <v>152146.81</v>
      </c>
      <c r="D77" s="15">
        <v>155974.3</v>
      </c>
      <c r="E77" s="15"/>
      <c r="F77" s="72">
        <f t="shared" si="18"/>
        <v>308121.11</v>
      </c>
      <c r="G77" s="15"/>
      <c r="H77" s="15"/>
      <c r="I77" s="15"/>
      <c r="J77" s="72">
        <f t="shared" si="19"/>
        <v>0</v>
      </c>
      <c r="K77" s="15"/>
      <c r="L77" s="15"/>
      <c r="M77" s="15"/>
      <c r="N77" s="72">
        <f t="shared" si="20"/>
        <v>0</v>
      </c>
      <c r="O77" s="15"/>
      <c r="P77" s="15"/>
      <c r="Q77" s="88"/>
      <c r="R77" s="72">
        <f t="shared" si="21"/>
        <v>0</v>
      </c>
      <c r="S77" s="72">
        <f t="shared" si="16"/>
        <v>308121.11</v>
      </c>
      <c r="T77" s="15">
        <v>6853.55</v>
      </c>
      <c r="U77" s="15">
        <v>6336.430000000001</v>
      </c>
      <c r="V77" s="15"/>
      <c r="W77" s="72">
        <f t="shared" si="22"/>
        <v>13189.98</v>
      </c>
      <c r="X77" s="15"/>
      <c r="Y77" s="15"/>
      <c r="Z77" s="15"/>
      <c r="AA77" s="72">
        <f t="shared" si="23"/>
        <v>0</v>
      </c>
      <c r="AB77" s="15"/>
      <c r="AC77" s="15"/>
      <c r="AD77" s="15"/>
      <c r="AE77" s="72">
        <f t="shared" si="24"/>
        <v>0</v>
      </c>
      <c r="AF77" s="15"/>
      <c r="AG77" s="15"/>
      <c r="AH77" s="15"/>
      <c r="AI77" s="72">
        <f t="shared" si="25"/>
        <v>0</v>
      </c>
      <c r="AJ77" s="72">
        <f t="shared" si="17"/>
        <v>13189.98</v>
      </c>
      <c r="AK77" s="73">
        <v>0</v>
      </c>
      <c r="AL77" s="73">
        <v>350.12</v>
      </c>
      <c r="AM77" s="73"/>
      <c r="AN77" s="25">
        <f t="shared" si="26"/>
        <v>350.12</v>
      </c>
      <c r="AO77" s="73"/>
      <c r="AP77" s="73"/>
      <c r="AQ77" s="73"/>
      <c r="AR77" s="25">
        <f t="shared" si="27"/>
        <v>0</v>
      </c>
      <c r="AS77" s="73"/>
      <c r="AT77" s="73"/>
      <c r="AU77" s="73"/>
      <c r="AV77" s="25">
        <f t="shared" si="28"/>
        <v>0</v>
      </c>
      <c r="AW77" s="73"/>
      <c r="AX77" s="73"/>
      <c r="AY77" s="74"/>
      <c r="AZ77" s="75">
        <f t="shared" si="29"/>
        <v>0</v>
      </c>
      <c r="BA77" s="25">
        <f t="shared" si="30"/>
        <v>350.12</v>
      </c>
      <c r="BB77" s="76">
        <f t="shared" si="31"/>
        <v>321661.21</v>
      </c>
      <c r="BC77" s="89"/>
      <c r="BE77" s="91"/>
      <c r="BF77" s="91"/>
    </row>
    <row r="78" spans="1:58" s="90" customFormat="1" ht="12.75">
      <c r="A78" s="85" t="s">
        <v>147</v>
      </c>
      <c r="B78" s="7" t="s">
        <v>148</v>
      </c>
      <c r="C78" s="71">
        <v>19483.57</v>
      </c>
      <c r="D78" s="15">
        <v>19080.82</v>
      </c>
      <c r="E78" s="15"/>
      <c r="F78" s="72">
        <f t="shared" si="18"/>
        <v>38564.39</v>
      </c>
      <c r="G78" s="15"/>
      <c r="H78" s="15"/>
      <c r="I78" s="15"/>
      <c r="J78" s="72">
        <f t="shared" si="19"/>
        <v>0</v>
      </c>
      <c r="K78" s="15"/>
      <c r="L78" s="15"/>
      <c r="M78" s="15"/>
      <c r="N78" s="72">
        <f t="shared" si="20"/>
        <v>0</v>
      </c>
      <c r="O78" s="15"/>
      <c r="P78" s="15"/>
      <c r="Q78" s="88"/>
      <c r="R78" s="72">
        <f t="shared" si="21"/>
        <v>0</v>
      </c>
      <c r="S78" s="72">
        <f t="shared" si="16"/>
        <v>38564.39</v>
      </c>
      <c r="T78" s="15">
        <v>1546.72</v>
      </c>
      <c r="U78" s="15">
        <v>1520.35</v>
      </c>
      <c r="V78" s="15"/>
      <c r="W78" s="72">
        <f t="shared" si="22"/>
        <v>3067.07</v>
      </c>
      <c r="X78" s="15"/>
      <c r="Y78" s="15"/>
      <c r="Z78" s="15"/>
      <c r="AA78" s="72">
        <f t="shared" si="23"/>
        <v>0</v>
      </c>
      <c r="AB78" s="15"/>
      <c r="AC78" s="15"/>
      <c r="AD78" s="15"/>
      <c r="AE78" s="72">
        <f t="shared" si="24"/>
        <v>0</v>
      </c>
      <c r="AF78" s="15"/>
      <c r="AG78" s="15"/>
      <c r="AH78" s="15"/>
      <c r="AI78" s="72">
        <f t="shared" si="25"/>
        <v>0</v>
      </c>
      <c r="AJ78" s="72">
        <f t="shared" si="17"/>
        <v>3067.07</v>
      </c>
      <c r="AK78" s="73">
        <v>0</v>
      </c>
      <c r="AL78" s="73">
        <v>0</v>
      </c>
      <c r="AM78" s="73"/>
      <c r="AN78" s="25">
        <f t="shared" si="26"/>
        <v>0</v>
      </c>
      <c r="AO78" s="73"/>
      <c r="AP78" s="73"/>
      <c r="AQ78" s="73"/>
      <c r="AR78" s="25">
        <f t="shared" si="27"/>
        <v>0</v>
      </c>
      <c r="AS78" s="73"/>
      <c r="AT78" s="73"/>
      <c r="AU78" s="73"/>
      <c r="AV78" s="25">
        <f t="shared" si="28"/>
        <v>0</v>
      </c>
      <c r="AW78" s="73"/>
      <c r="AX78" s="73"/>
      <c r="AY78" s="74"/>
      <c r="AZ78" s="75">
        <f t="shared" si="29"/>
        <v>0</v>
      </c>
      <c r="BA78" s="25">
        <f t="shared" si="30"/>
        <v>0</v>
      </c>
      <c r="BB78" s="76">
        <f t="shared" si="31"/>
        <v>41631.46</v>
      </c>
      <c r="BC78" s="89"/>
      <c r="BE78" s="91"/>
      <c r="BF78" s="91"/>
    </row>
    <row r="79" spans="1:58" s="90" customFormat="1" ht="12.75">
      <c r="A79" s="85" t="s">
        <v>149</v>
      </c>
      <c r="B79" s="7" t="s">
        <v>150</v>
      </c>
      <c r="C79" s="71">
        <v>0</v>
      </c>
      <c r="D79" s="15">
        <v>0</v>
      </c>
      <c r="E79" s="15"/>
      <c r="F79" s="72">
        <f t="shared" si="18"/>
        <v>0</v>
      </c>
      <c r="G79" s="15"/>
      <c r="H79" s="15"/>
      <c r="I79" s="15"/>
      <c r="J79" s="72">
        <f t="shared" si="19"/>
        <v>0</v>
      </c>
      <c r="K79" s="15"/>
      <c r="L79" s="15"/>
      <c r="M79" s="15"/>
      <c r="N79" s="72">
        <f t="shared" si="20"/>
        <v>0</v>
      </c>
      <c r="O79" s="15"/>
      <c r="P79" s="15"/>
      <c r="Q79" s="88"/>
      <c r="R79" s="72">
        <f t="shared" si="21"/>
        <v>0</v>
      </c>
      <c r="S79" s="72">
        <f t="shared" si="16"/>
        <v>0</v>
      </c>
      <c r="T79" s="15">
        <v>0</v>
      </c>
      <c r="U79" s="15">
        <v>0</v>
      </c>
      <c r="V79" s="15"/>
      <c r="W79" s="72">
        <f t="shared" si="22"/>
        <v>0</v>
      </c>
      <c r="X79" s="15"/>
      <c r="Y79" s="15"/>
      <c r="Z79" s="15"/>
      <c r="AA79" s="72">
        <f t="shared" si="23"/>
        <v>0</v>
      </c>
      <c r="AB79" s="15"/>
      <c r="AC79" s="15"/>
      <c r="AD79" s="15"/>
      <c r="AE79" s="72">
        <f t="shared" si="24"/>
        <v>0</v>
      </c>
      <c r="AF79" s="15"/>
      <c r="AG79" s="15"/>
      <c r="AH79" s="15"/>
      <c r="AI79" s="72">
        <f t="shared" si="25"/>
        <v>0</v>
      </c>
      <c r="AJ79" s="72">
        <f t="shared" si="17"/>
        <v>0</v>
      </c>
      <c r="AK79" s="73">
        <v>0</v>
      </c>
      <c r="AL79" s="73">
        <v>0</v>
      </c>
      <c r="AM79" s="73"/>
      <c r="AN79" s="25">
        <f t="shared" si="26"/>
        <v>0</v>
      </c>
      <c r="AO79" s="73"/>
      <c r="AP79" s="73"/>
      <c r="AQ79" s="73"/>
      <c r="AR79" s="25">
        <f t="shared" si="27"/>
        <v>0</v>
      </c>
      <c r="AS79" s="73"/>
      <c r="AT79" s="73"/>
      <c r="AU79" s="73"/>
      <c r="AV79" s="25">
        <f t="shared" si="28"/>
        <v>0</v>
      </c>
      <c r="AW79" s="73"/>
      <c r="AX79" s="73"/>
      <c r="AY79" s="74"/>
      <c r="AZ79" s="75">
        <f t="shared" si="29"/>
        <v>0</v>
      </c>
      <c r="BA79" s="25">
        <f t="shared" si="30"/>
        <v>0</v>
      </c>
      <c r="BB79" s="76">
        <f t="shared" si="31"/>
        <v>0</v>
      </c>
      <c r="BC79" s="89"/>
      <c r="BE79" s="91"/>
      <c r="BF79" s="91"/>
    </row>
    <row r="80" spans="1:58" s="90" customFormat="1" ht="12.75">
      <c r="A80" s="85" t="s">
        <v>151</v>
      </c>
      <c r="B80" s="7" t="s">
        <v>152</v>
      </c>
      <c r="C80" s="71">
        <v>38751.51</v>
      </c>
      <c r="D80" s="15">
        <v>38112.13</v>
      </c>
      <c r="E80" s="15"/>
      <c r="F80" s="72">
        <f t="shared" si="18"/>
        <v>76863.64</v>
      </c>
      <c r="G80" s="15"/>
      <c r="H80" s="15"/>
      <c r="I80" s="15"/>
      <c r="J80" s="72">
        <f t="shared" si="19"/>
        <v>0</v>
      </c>
      <c r="K80" s="15"/>
      <c r="L80" s="15"/>
      <c r="M80" s="15"/>
      <c r="N80" s="72">
        <f t="shared" si="20"/>
        <v>0</v>
      </c>
      <c r="O80" s="15"/>
      <c r="P80" s="15"/>
      <c r="Q80" s="88"/>
      <c r="R80" s="72">
        <f t="shared" si="21"/>
        <v>0</v>
      </c>
      <c r="S80" s="72">
        <f t="shared" si="16"/>
        <v>76863.64</v>
      </c>
      <c r="T80" s="15">
        <v>747.4599999999999</v>
      </c>
      <c r="U80" s="15">
        <v>945.1999999999999</v>
      </c>
      <c r="V80" s="15"/>
      <c r="W80" s="72">
        <f t="shared" si="22"/>
        <v>1692.66</v>
      </c>
      <c r="X80" s="15"/>
      <c r="Y80" s="15"/>
      <c r="Z80" s="15"/>
      <c r="AA80" s="72">
        <f t="shared" si="23"/>
        <v>0</v>
      </c>
      <c r="AB80" s="15"/>
      <c r="AC80" s="15"/>
      <c r="AD80" s="15"/>
      <c r="AE80" s="72">
        <f t="shared" si="24"/>
        <v>0</v>
      </c>
      <c r="AF80" s="15"/>
      <c r="AG80" s="15"/>
      <c r="AH80" s="15"/>
      <c r="AI80" s="72">
        <f t="shared" si="25"/>
        <v>0</v>
      </c>
      <c r="AJ80" s="72">
        <f t="shared" si="17"/>
        <v>1692.66</v>
      </c>
      <c r="AK80" s="73">
        <v>0</v>
      </c>
      <c r="AL80" s="73">
        <v>0</v>
      </c>
      <c r="AM80" s="73"/>
      <c r="AN80" s="25">
        <f t="shared" si="26"/>
        <v>0</v>
      </c>
      <c r="AO80" s="73"/>
      <c r="AP80" s="73"/>
      <c r="AQ80" s="73"/>
      <c r="AR80" s="25">
        <f t="shared" si="27"/>
        <v>0</v>
      </c>
      <c r="AS80" s="73"/>
      <c r="AT80" s="73"/>
      <c r="AU80" s="73"/>
      <c r="AV80" s="25">
        <f t="shared" si="28"/>
        <v>0</v>
      </c>
      <c r="AW80" s="73"/>
      <c r="AX80" s="73"/>
      <c r="AY80" s="74"/>
      <c r="AZ80" s="75">
        <f t="shared" si="29"/>
        <v>0</v>
      </c>
      <c r="BA80" s="25">
        <f t="shared" si="30"/>
        <v>0</v>
      </c>
      <c r="BB80" s="76">
        <f t="shared" si="31"/>
        <v>78556.3</v>
      </c>
      <c r="BC80" s="89"/>
      <c r="BE80" s="91"/>
      <c r="BF80" s="91"/>
    </row>
    <row r="81" spans="1:58" s="90" customFormat="1" ht="12.75">
      <c r="A81" s="85" t="s">
        <v>154</v>
      </c>
      <c r="B81" s="7" t="s">
        <v>155</v>
      </c>
      <c r="C81" s="71">
        <v>18835.17</v>
      </c>
      <c r="D81" s="15">
        <v>16680.23</v>
      </c>
      <c r="E81" s="15"/>
      <c r="F81" s="72">
        <f t="shared" si="18"/>
        <v>35515.4</v>
      </c>
      <c r="G81" s="15"/>
      <c r="H81" s="15"/>
      <c r="I81" s="15"/>
      <c r="J81" s="72">
        <f t="shared" si="19"/>
        <v>0</v>
      </c>
      <c r="K81" s="15"/>
      <c r="L81" s="15"/>
      <c r="M81" s="15"/>
      <c r="N81" s="72">
        <f t="shared" si="20"/>
        <v>0</v>
      </c>
      <c r="O81" s="15"/>
      <c r="P81" s="15"/>
      <c r="Q81" s="88"/>
      <c r="R81" s="72">
        <f t="shared" si="21"/>
        <v>0</v>
      </c>
      <c r="S81" s="72">
        <f t="shared" si="16"/>
        <v>35515.4</v>
      </c>
      <c r="T81" s="15">
        <v>402.09</v>
      </c>
      <c r="U81" s="15">
        <v>477.84</v>
      </c>
      <c r="V81" s="15"/>
      <c r="W81" s="72">
        <f t="shared" si="22"/>
        <v>879.93</v>
      </c>
      <c r="X81" s="15"/>
      <c r="Y81" s="15"/>
      <c r="Z81" s="15"/>
      <c r="AA81" s="72">
        <f t="shared" si="23"/>
        <v>0</v>
      </c>
      <c r="AB81" s="15"/>
      <c r="AC81" s="15"/>
      <c r="AD81" s="15"/>
      <c r="AE81" s="72">
        <f t="shared" si="24"/>
        <v>0</v>
      </c>
      <c r="AF81" s="15"/>
      <c r="AG81" s="15"/>
      <c r="AH81" s="15"/>
      <c r="AI81" s="72">
        <f t="shared" si="25"/>
        <v>0</v>
      </c>
      <c r="AJ81" s="72">
        <f t="shared" si="17"/>
        <v>879.93</v>
      </c>
      <c r="AK81" s="73">
        <v>0</v>
      </c>
      <c r="AL81" s="73">
        <v>0</v>
      </c>
      <c r="AM81" s="73"/>
      <c r="AN81" s="25">
        <f t="shared" si="26"/>
        <v>0</v>
      </c>
      <c r="AO81" s="73"/>
      <c r="AP81" s="73"/>
      <c r="AQ81" s="73"/>
      <c r="AR81" s="25">
        <f t="shared" si="27"/>
        <v>0</v>
      </c>
      <c r="AS81" s="73"/>
      <c r="AT81" s="73"/>
      <c r="AU81" s="73"/>
      <c r="AV81" s="25">
        <f t="shared" si="28"/>
        <v>0</v>
      </c>
      <c r="AW81" s="73"/>
      <c r="AX81" s="73"/>
      <c r="AY81" s="74"/>
      <c r="AZ81" s="75">
        <f t="shared" si="29"/>
        <v>0</v>
      </c>
      <c r="BA81" s="25">
        <f t="shared" si="30"/>
        <v>0</v>
      </c>
      <c r="BB81" s="76">
        <f t="shared" si="31"/>
        <v>36395.33</v>
      </c>
      <c r="BC81" s="89"/>
      <c r="BE81" s="91"/>
      <c r="BF81" s="91"/>
    </row>
    <row r="82" spans="1:58" s="90" customFormat="1" ht="12.75">
      <c r="A82" s="85" t="s">
        <v>156</v>
      </c>
      <c r="B82" s="7" t="s">
        <v>157</v>
      </c>
      <c r="C82" s="71">
        <v>9601.56</v>
      </c>
      <c r="D82" s="15">
        <v>9399.91</v>
      </c>
      <c r="E82" s="15"/>
      <c r="F82" s="72">
        <f t="shared" si="18"/>
        <v>19001.47</v>
      </c>
      <c r="G82" s="15"/>
      <c r="H82" s="15"/>
      <c r="I82" s="15"/>
      <c r="J82" s="72">
        <f>ROUND(G82+H82+I82,2)</f>
        <v>0</v>
      </c>
      <c r="K82" s="15"/>
      <c r="L82" s="15"/>
      <c r="M82" s="15"/>
      <c r="N82" s="72">
        <f t="shared" si="20"/>
        <v>0</v>
      </c>
      <c r="O82" s="15"/>
      <c r="P82" s="15"/>
      <c r="Q82" s="88"/>
      <c r="R82" s="72">
        <f t="shared" si="21"/>
        <v>0</v>
      </c>
      <c r="S82" s="72">
        <f t="shared" si="16"/>
        <v>19001.47</v>
      </c>
      <c r="T82" s="15">
        <v>582.81</v>
      </c>
      <c r="U82" s="15">
        <v>504.87</v>
      </c>
      <c r="V82" s="15"/>
      <c r="W82" s="72">
        <f>ROUND(T82+U82+V82,2)</f>
        <v>1087.68</v>
      </c>
      <c r="X82" s="15"/>
      <c r="Y82" s="15"/>
      <c r="Z82" s="15"/>
      <c r="AA82" s="72">
        <f>ROUND(X82+Y82+Z82,2)</f>
        <v>0</v>
      </c>
      <c r="AB82" s="15"/>
      <c r="AC82" s="15"/>
      <c r="AD82" s="15"/>
      <c r="AE82" s="72">
        <f t="shared" si="24"/>
        <v>0</v>
      </c>
      <c r="AF82" s="15"/>
      <c r="AG82" s="15"/>
      <c r="AH82" s="15"/>
      <c r="AI82" s="72">
        <f t="shared" si="25"/>
        <v>0</v>
      </c>
      <c r="AJ82" s="72">
        <f t="shared" si="17"/>
        <v>1087.68</v>
      </c>
      <c r="AK82" s="73">
        <v>0</v>
      </c>
      <c r="AL82" s="73">
        <v>0</v>
      </c>
      <c r="AM82" s="73"/>
      <c r="AN82" s="25">
        <f t="shared" si="26"/>
        <v>0</v>
      </c>
      <c r="AO82" s="73"/>
      <c r="AP82" s="73"/>
      <c r="AQ82" s="73"/>
      <c r="AR82" s="25">
        <f t="shared" si="27"/>
        <v>0</v>
      </c>
      <c r="AS82" s="73"/>
      <c r="AT82" s="73"/>
      <c r="AU82" s="73"/>
      <c r="AV82" s="25">
        <f t="shared" si="28"/>
        <v>0</v>
      </c>
      <c r="AW82" s="73"/>
      <c r="AX82" s="73"/>
      <c r="AY82" s="74"/>
      <c r="AZ82" s="75">
        <f t="shared" si="29"/>
        <v>0</v>
      </c>
      <c r="BA82" s="25">
        <f t="shared" si="30"/>
        <v>0</v>
      </c>
      <c r="BB82" s="76">
        <f t="shared" si="31"/>
        <v>20089.15</v>
      </c>
      <c r="BC82" s="89"/>
      <c r="BE82" s="91"/>
      <c r="BF82" s="91"/>
    </row>
    <row r="83" spans="1:58" s="90" customFormat="1" ht="12.75">
      <c r="A83" s="85" t="s">
        <v>158</v>
      </c>
      <c r="B83" s="7" t="s">
        <v>159</v>
      </c>
      <c r="C83" s="71">
        <v>12780.95</v>
      </c>
      <c r="D83" s="15">
        <v>13164.75</v>
      </c>
      <c r="E83" s="15"/>
      <c r="F83" s="72">
        <f t="shared" si="18"/>
        <v>25945.7</v>
      </c>
      <c r="G83" s="15"/>
      <c r="H83" s="15"/>
      <c r="I83" s="15"/>
      <c r="J83" s="72">
        <f>ROUND(G83+H83+I83,2)</f>
        <v>0</v>
      </c>
      <c r="K83" s="15"/>
      <c r="L83" s="15"/>
      <c r="M83" s="15"/>
      <c r="N83" s="72">
        <f t="shared" si="20"/>
        <v>0</v>
      </c>
      <c r="O83" s="15"/>
      <c r="P83" s="15"/>
      <c r="Q83" s="88"/>
      <c r="R83" s="72">
        <f t="shared" si="21"/>
        <v>0</v>
      </c>
      <c r="S83" s="72">
        <f t="shared" si="16"/>
        <v>25945.7</v>
      </c>
      <c r="T83" s="15">
        <v>858.1</v>
      </c>
      <c r="U83" s="15">
        <v>825.56</v>
      </c>
      <c r="V83" s="15"/>
      <c r="W83" s="72">
        <f>ROUND(T83+U83+V83,2)</f>
        <v>1683.66</v>
      </c>
      <c r="X83" s="15"/>
      <c r="Y83" s="15"/>
      <c r="Z83" s="15"/>
      <c r="AA83" s="72">
        <f>ROUND(X83+Y83+Z83,2)</f>
        <v>0</v>
      </c>
      <c r="AB83" s="15"/>
      <c r="AC83" s="15"/>
      <c r="AD83" s="15"/>
      <c r="AE83" s="72">
        <f t="shared" si="24"/>
        <v>0</v>
      </c>
      <c r="AF83" s="15"/>
      <c r="AG83" s="15"/>
      <c r="AH83" s="15"/>
      <c r="AI83" s="72">
        <f t="shared" si="25"/>
        <v>0</v>
      </c>
      <c r="AJ83" s="72">
        <f t="shared" si="17"/>
        <v>1683.66</v>
      </c>
      <c r="AK83" s="73">
        <v>0</v>
      </c>
      <c r="AL83" s="73">
        <v>0</v>
      </c>
      <c r="AM83" s="73"/>
      <c r="AN83" s="25">
        <f t="shared" si="26"/>
        <v>0</v>
      </c>
      <c r="AO83" s="73"/>
      <c r="AP83" s="73"/>
      <c r="AQ83" s="73"/>
      <c r="AR83" s="25">
        <f t="shared" si="27"/>
        <v>0</v>
      </c>
      <c r="AS83" s="73"/>
      <c r="AT83" s="73"/>
      <c r="AU83" s="73"/>
      <c r="AV83" s="25">
        <f t="shared" si="28"/>
        <v>0</v>
      </c>
      <c r="AW83" s="73"/>
      <c r="AX83" s="73"/>
      <c r="AY83" s="74"/>
      <c r="AZ83" s="75">
        <f t="shared" si="29"/>
        <v>0</v>
      </c>
      <c r="BA83" s="25">
        <f t="shared" si="30"/>
        <v>0</v>
      </c>
      <c r="BB83" s="76">
        <f t="shared" si="31"/>
        <v>27629.36</v>
      </c>
      <c r="BC83" s="89"/>
      <c r="BE83" s="91"/>
      <c r="BF83" s="91"/>
    </row>
    <row r="84" spans="1:58" s="90" customFormat="1" ht="12.75">
      <c r="A84" s="85" t="s">
        <v>160</v>
      </c>
      <c r="B84" s="7" t="s">
        <v>161</v>
      </c>
      <c r="C84" s="71">
        <v>5430.69</v>
      </c>
      <c r="D84" s="15">
        <v>6397.6</v>
      </c>
      <c r="E84" s="15"/>
      <c r="F84" s="72">
        <f t="shared" si="18"/>
        <v>11828.29</v>
      </c>
      <c r="G84" s="15"/>
      <c r="H84" s="15"/>
      <c r="I84" s="15"/>
      <c r="J84" s="72">
        <f>ROUND(G84+H84+I84,2)</f>
        <v>0</v>
      </c>
      <c r="K84" s="15"/>
      <c r="L84" s="15"/>
      <c r="M84" s="15"/>
      <c r="N84" s="72">
        <f t="shared" si="20"/>
        <v>0</v>
      </c>
      <c r="O84" s="15"/>
      <c r="P84" s="15"/>
      <c r="Q84" s="88"/>
      <c r="R84" s="72">
        <f>ROUND(O84+P84+Q84,2)</f>
        <v>0</v>
      </c>
      <c r="S84" s="72">
        <f>ROUND(F84+J84+N84+R84,2)</f>
        <v>11828.29</v>
      </c>
      <c r="T84" s="15">
        <v>167.75</v>
      </c>
      <c r="U84" s="15">
        <v>439.64</v>
      </c>
      <c r="V84" s="15"/>
      <c r="W84" s="72">
        <f>ROUND(T84+U84+V84,2)</f>
        <v>607.39</v>
      </c>
      <c r="X84" s="15"/>
      <c r="Y84" s="15"/>
      <c r="Z84" s="15"/>
      <c r="AA84" s="72">
        <f>ROUND(X84+Y84+Z84,2)</f>
        <v>0</v>
      </c>
      <c r="AB84" s="15"/>
      <c r="AC84" s="15"/>
      <c r="AD84" s="15"/>
      <c r="AE84" s="72">
        <f>ROUND(AB84+AC84+AD84,2)</f>
        <v>0</v>
      </c>
      <c r="AF84" s="15"/>
      <c r="AG84" s="15"/>
      <c r="AH84" s="15"/>
      <c r="AI84" s="72">
        <f>ROUND(AF84+AG84+AH84,2)</f>
        <v>0</v>
      </c>
      <c r="AJ84" s="72">
        <f t="shared" si="17"/>
        <v>607.39</v>
      </c>
      <c r="AK84" s="73">
        <v>0</v>
      </c>
      <c r="AL84" s="73">
        <v>0</v>
      </c>
      <c r="AM84" s="73"/>
      <c r="AN84" s="25">
        <f t="shared" si="26"/>
        <v>0</v>
      </c>
      <c r="AO84" s="73"/>
      <c r="AP84" s="73"/>
      <c r="AQ84" s="73"/>
      <c r="AR84" s="25">
        <f t="shared" si="27"/>
        <v>0</v>
      </c>
      <c r="AS84" s="73"/>
      <c r="AT84" s="73"/>
      <c r="AU84" s="73"/>
      <c r="AV84" s="25">
        <f t="shared" si="28"/>
        <v>0</v>
      </c>
      <c r="AW84" s="73"/>
      <c r="AX84" s="73"/>
      <c r="AY84" s="74"/>
      <c r="AZ84" s="75">
        <f t="shared" si="29"/>
        <v>0</v>
      </c>
      <c r="BA84" s="25">
        <f t="shared" si="30"/>
        <v>0</v>
      </c>
      <c r="BB84" s="76">
        <f t="shared" si="31"/>
        <v>12435.68</v>
      </c>
      <c r="BC84" s="89"/>
      <c r="BE84" s="91"/>
      <c r="BF84" s="91"/>
    </row>
    <row r="85" spans="1:58" s="90" customFormat="1" ht="23.25" customHeight="1" thickBot="1">
      <c r="A85" s="92" t="s">
        <v>174</v>
      </c>
      <c r="B85" s="93" t="s">
        <v>175</v>
      </c>
      <c r="C85" s="94">
        <v>178.82</v>
      </c>
      <c r="D85" s="95">
        <v>389.77</v>
      </c>
      <c r="E85" s="95"/>
      <c r="F85" s="96">
        <f t="shared" si="18"/>
        <v>568.59</v>
      </c>
      <c r="G85" s="95"/>
      <c r="H85" s="95"/>
      <c r="I85" s="95"/>
      <c r="J85" s="96">
        <f>ROUND(G85+H85+I85,2)</f>
        <v>0</v>
      </c>
      <c r="K85" s="95"/>
      <c r="L85" s="95"/>
      <c r="M85" s="95"/>
      <c r="N85" s="96">
        <f t="shared" si="20"/>
        <v>0</v>
      </c>
      <c r="O85" s="95"/>
      <c r="P85" s="95"/>
      <c r="Q85" s="97"/>
      <c r="R85" s="96">
        <f>ROUND(O85+P85+Q85,2)</f>
        <v>0</v>
      </c>
      <c r="S85" s="96">
        <f>ROUND(F85+J85+N85+R85,2)</f>
        <v>568.59</v>
      </c>
      <c r="T85" s="95">
        <v>8.95</v>
      </c>
      <c r="U85" s="95">
        <v>0</v>
      </c>
      <c r="V85" s="95"/>
      <c r="W85" s="96">
        <f>ROUND(T85+U85+V85,2)</f>
        <v>8.95</v>
      </c>
      <c r="X85" s="95"/>
      <c r="Y85" s="95"/>
      <c r="Z85" s="95"/>
      <c r="AA85" s="96">
        <f>ROUND(X85+Y85+Z85,2)</f>
        <v>0</v>
      </c>
      <c r="AB85" s="95"/>
      <c r="AC85" s="95"/>
      <c r="AD85" s="95"/>
      <c r="AE85" s="96">
        <f>ROUND(AB85+AC85+AD85,2)</f>
        <v>0</v>
      </c>
      <c r="AF85" s="95"/>
      <c r="AG85" s="95"/>
      <c r="AH85" s="95"/>
      <c r="AI85" s="96">
        <f>ROUND(AF85+AG85+AH85,2)</f>
        <v>0</v>
      </c>
      <c r="AJ85" s="96">
        <f t="shared" si="17"/>
        <v>8.95</v>
      </c>
      <c r="AK85" s="98">
        <v>0</v>
      </c>
      <c r="AL85" s="98">
        <v>0</v>
      </c>
      <c r="AM85" s="98"/>
      <c r="AN85" s="99">
        <f t="shared" si="26"/>
        <v>0</v>
      </c>
      <c r="AO85" s="98"/>
      <c r="AP85" s="98"/>
      <c r="AQ85" s="98"/>
      <c r="AR85" s="99">
        <f t="shared" si="27"/>
        <v>0</v>
      </c>
      <c r="AS85" s="98"/>
      <c r="AT85" s="98"/>
      <c r="AU85" s="98"/>
      <c r="AV85" s="99">
        <f t="shared" si="28"/>
        <v>0</v>
      </c>
      <c r="AW85" s="98"/>
      <c r="AX85" s="98"/>
      <c r="AY85" s="100"/>
      <c r="AZ85" s="101">
        <f t="shared" si="29"/>
        <v>0</v>
      </c>
      <c r="BA85" s="99">
        <f t="shared" si="30"/>
        <v>0</v>
      </c>
      <c r="BB85" s="102">
        <f t="shared" si="31"/>
        <v>577.54</v>
      </c>
      <c r="BC85" s="89"/>
      <c r="BE85" s="91"/>
      <c r="BF85" s="91"/>
    </row>
    <row r="86" spans="1:55" ht="13.5" thickBot="1">
      <c r="A86" s="103"/>
      <c r="B86" s="104" t="s">
        <v>153</v>
      </c>
      <c r="C86" s="105">
        <f>SUM(C6:C85)</f>
        <v>7105742.580000001</v>
      </c>
      <c r="D86" s="105">
        <f aca="true" t="shared" si="32" ref="D86:BB86">SUM(D6:D85)</f>
        <v>6576743.569999998</v>
      </c>
      <c r="E86" s="105">
        <f t="shared" si="32"/>
        <v>0</v>
      </c>
      <c r="F86" s="105">
        <f t="shared" si="32"/>
        <v>13682486.150000006</v>
      </c>
      <c r="G86" s="105">
        <f t="shared" si="32"/>
        <v>0</v>
      </c>
      <c r="H86" s="105">
        <f t="shared" si="32"/>
        <v>0</v>
      </c>
      <c r="I86" s="105">
        <f t="shared" si="32"/>
        <v>0</v>
      </c>
      <c r="J86" s="105">
        <f t="shared" si="32"/>
        <v>0</v>
      </c>
      <c r="K86" s="105">
        <f t="shared" si="32"/>
        <v>0</v>
      </c>
      <c r="L86" s="105">
        <f t="shared" si="32"/>
        <v>0</v>
      </c>
      <c r="M86" s="105">
        <f t="shared" si="32"/>
        <v>0</v>
      </c>
      <c r="N86" s="105">
        <f t="shared" si="32"/>
        <v>0</v>
      </c>
      <c r="O86" s="105">
        <f t="shared" si="32"/>
        <v>0</v>
      </c>
      <c r="P86" s="105">
        <f t="shared" si="32"/>
        <v>0</v>
      </c>
      <c r="Q86" s="105">
        <f t="shared" si="32"/>
        <v>0</v>
      </c>
      <c r="R86" s="105">
        <f t="shared" si="32"/>
        <v>0</v>
      </c>
      <c r="S86" s="105">
        <f t="shared" si="32"/>
        <v>13682486.150000006</v>
      </c>
      <c r="T86" s="105">
        <f t="shared" si="32"/>
        <v>189165.21999999997</v>
      </c>
      <c r="U86" s="105">
        <f t="shared" si="32"/>
        <v>170983.69999999998</v>
      </c>
      <c r="V86" s="105">
        <f t="shared" si="32"/>
        <v>0</v>
      </c>
      <c r="W86" s="105">
        <f t="shared" si="32"/>
        <v>360148.9199999999</v>
      </c>
      <c r="X86" s="105">
        <f t="shared" si="32"/>
        <v>0</v>
      </c>
      <c r="Y86" s="105">
        <f t="shared" si="32"/>
        <v>0</v>
      </c>
      <c r="Z86" s="105">
        <f t="shared" si="32"/>
        <v>0</v>
      </c>
      <c r="AA86" s="105">
        <f t="shared" si="32"/>
        <v>0</v>
      </c>
      <c r="AB86" s="105">
        <f t="shared" si="32"/>
        <v>0</v>
      </c>
      <c r="AC86" s="105">
        <f t="shared" si="32"/>
        <v>0</v>
      </c>
      <c r="AD86" s="105">
        <f t="shared" si="32"/>
        <v>0</v>
      </c>
      <c r="AE86" s="105">
        <f t="shared" si="32"/>
        <v>0</v>
      </c>
      <c r="AF86" s="105">
        <f t="shared" si="32"/>
        <v>0</v>
      </c>
      <c r="AG86" s="105">
        <f t="shared" si="32"/>
        <v>0</v>
      </c>
      <c r="AH86" s="105">
        <f t="shared" si="32"/>
        <v>0</v>
      </c>
      <c r="AI86" s="105">
        <f t="shared" si="32"/>
        <v>0</v>
      </c>
      <c r="AJ86" s="105">
        <f t="shared" si="32"/>
        <v>360148.9199999999</v>
      </c>
      <c r="AK86" s="105">
        <f t="shared" si="32"/>
        <v>7329.17</v>
      </c>
      <c r="AL86" s="105">
        <f t="shared" si="32"/>
        <v>10772.050000000001</v>
      </c>
      <c r="AM86" s="105">
        <f t="shared" si="32"/>
        <v>0</v>
      </c>
      <c r="AN86" s="105">
        <f t="shared" si="32"/>
        <v>18101.219999999998</v>
      </c>
      <c r="AO86" s="105">
        <f t="shared" si="32"/>
        <v>0</v>
      </c>
      <c r="AP86" s="105">
        <f t="shared" si="32"/>
        <v>0</v>
      </c>
      <c r="AQ86" s="105">
        <f t="shared" si="32"/>
        <v>0</v>
      </c>
      <c r="AR86" s="105">
        <f t="shared" si="32"/>
        <v>0</v>
      </c>
      <c r="AS86" s="105">
        <f t="shared" si="32"/>
        <v>0</v>
      </c>
      <c r="AT86" s="105">
        <f t="shared" si="32"/>
        <v>0</v>
      </c>
      <c r="AU86" s="105">
        <f t="shared" si="32"/>
        <v>0</v>
      </c>
      <c r="AV86" s="105">
        <f t="shared" si="32"/>
        <v>0</v>
      </c>
      <c r="AW86" s="105">
        <f t="shared" si="32"/>
        <v>0</v>
      </c>
      <c r="AX86" s="105">
        <f t="shared" si="32"/>
        <v>0</v>
      </c>
      <c r="AY86" s="106">
        <f t="shared" si="32"/>
        <v>0</v>
      </c>
      <c r="AZ86" s="107">
        <f t="shared" si="32"/>
        <v>0</v>
      </c>
      <c r="BA86" s="105">
        <f t="shared" si="32"/>
        <v>18101.219999999998</v>
      </c>
      <c r="BB86" s="108">
        <f t="shared" si="32"/>
        <v>14060736.290000001</v>
      </c>
      <c r="BC86" s="18"/>
    </row>
    <row r="87" spans="1:55" ht="12.75">
      <c r="A87" s="109"/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8"/>
    </row>
    <row r="88" spans="1:55" ht="9.75" customHeight="1" thickBot="1">
      <c r="A88" s="109"/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8"/>
    </row>
    <row r="89" spans="18:58" s="112" customFormat="1" ht="12.75" thickBot="1">
      <c r="R89" s="113"/>
      <c r="AC89" s="114"/>
      <c r="AD89" s="114"/>
      <c r="AF89" s="115"/>
      <c r="AG89" s="115"/>
      <c r="AH89" s="115"/>
      <c r="AI89" s="115"/>
      <c r="AJ89" s="114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Z89" s="116" t="s">
        <v>246</v>
      </c>
      <c r="BA89" s="117" t="s">
        <v>247</v>
      </c>
      <c r="BB89" s="118"/>
      <c r="BC89" s="118"/>
      <c r="BD89" s="118"/>
      <c r="BE89" s="118"/>
      <c r="BF89" s="119">
        <v>20063000</v>
      </c>
    </row>
    <row r="90" spans="18:58" s="112" customFormat="1" ht="12">
      <c r="R90" s="113"/>
      <c r="AC90" s="115"/>
      <c r="AD90" s="115"/>
      <c r="AF90" s="115"/>
      <c r="AG90" s="115"/>
      <c r="AH90" s="115"/>
      <c r="AI90" s="115"/>
      <c r="AJ90" s="114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Z90" s="116"/>
      <c r="BA90" s="120" t="s">
        <v>248</v>
      </c>
      <c r="BF90" s="121">
        <f>S86</f>
        <v>13682486.150000006</v>
      </c>
    </row>
    <row r="91" spans="18:58" s="112" customFormat="1" ht="12">
      <c r="R91" s="113"/>
      <c r="AC91" s="114"/>
      <c r="AD91" s="114"/>
      <c r="AF91" s="115"/>
      <c r="AG91" s="115"/>
      <c r="AH91" s="115"/>
      <c r="AI91" s="115"/>
      <c r="AJ91" s="114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Z91" s="116"/>
      <c r="BA91" s="114" t="s">
        <v>249</v>
      </c>
      <c r="BF91" s="122">
        <f>ROUND(BF89-BF90,2)</f>
        <v>6380513.85</v>
      </c>
    </row>
    <row r="92" spans="18:59" s="112" customFormat="1" ht="12">
      <c r="R92" s="113"/>
      <c r="AC92" s="114"/>
      <c r="AD92" s="114"/>
      <c r="AF92" s="115"/>
      <c r="AG92" s="115"/>
      <c r="AH92" s="115"/>
      <c r="AI92" s="115"/>
      <c r="AJ92" s="114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Z92" s="116"/>
      <c r="BA92" s="114"/>
      <c r="BF92" s="122"/>
      <c r="BG92" s="123"/>
    </row>
    <row r="93" spans="18:58" s="112" customFormat="1" ht="12.75" thickBot="1">
      <c r="R93" s="113"/>
      <c r="AC93" s="114"/>
      <c r="AD93" s="114"/>
      <c r="AF93" s="115"/>
      <c r="AG93" s="115"/>
      <c r="AH93" s="115"/>
      <c r="AI93" s="115"/>
      <c r="AJ93" s="114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Z93" s="116"/>
      <c r="BA93" s="114"/>
      <c r="BF93" s="122"/>
    </row>
    <row r="94" spans="29:58" s="115" customFormat="1" ht="12.75" thickBot="1">
      <c r="AC94" s="114"/>
      <c r="AD94" s="114"/>
      <c r="AZ94" s="116" t="s">
        <v>250</v>
      </c>
      <c r="BA94" s="117" t="s">
        <v>251</v>
      </c>
      <c r="BB94" s="118"/>
      <c r="BC94" s="118"/>
      <c r="BD94" s="118"/>
      <c r="BE94" s="118"/>
      <c r="BF94" s="119">
        <v>516000</v>
      </c>
    </row>
    <row r="95" spans="18:58" s="112" customFormat="1" ht="12">
      <c r="R95" s="113"/>
      <c r="AF95" s="115"/>
      <c r="AG95" s="115"/>
      <c r="AH95" s="115"/>
      <c r="AI95" s="115"/>
      <c r="AJ95" s="114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Z95" s="116"/>
      <c r="BA95" s="120" t="s">
        <v>252</v>
      </c>
      <c r="BF95" s="121">
        <f>AJ86</f>
        <v>360148.9199999999</v>
      </c>
    </row>
    <row r="96" spans="18:58" s="112" customFormat="1" ht="12">
      <c r="R96" s="113"/>
      <c r="AC96" s="114"/>
      <c r="AD96" s="114"/>
      <c r="AG96" s="115"/>
      <c r="AH96" s="115"/>
      <c r="AI96" s="115"/>
      <c r="AJ96" s="114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Z96" s="116"/>
      <c r="BA96" s="114" t="s">
        <v>249</v>
      </c>
      <c r="BF96" s="122">
        <f>ROUND(BF94-BF95,2)</f>
        <v>155851.08</v>
      </c>
    </row>
    <row r="97" spans="18:58" s="112" customFormat="1" ht="12">
      <c r="R97" s="113"/>
      <c r="AC97" s="114"/>
      <c r="AD97" s="114"/>
      <c r="AG97" s="115"/>
      <c r="AH97" s="115"/>
      <c r="AI97" s="115"/>
      <c r="AJ97" s="114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Z97" s="116"/>
      <c r="BA97" s="114"/>
      <c r="BF97" s="122"/>
    </row>
    <row r="98" spans="18:58" s="112" customFormat="1" ht="12.75" thickBot="1">
      <c r="R98" s="113"/>
      <c r="AC98" s="114"/>
      <c r="AD98" s="114"/>
      <c r="AG98" s="115"/>
      <c r="AH98" s="115"/>
      <c r="AI98" s="115"/>
      <c r="AJ98" s="114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Z98" s="116"/>
      <c r="BA98" s="114"/>
      <c r="BF98" s="122"/>
    </row>
    <row r="99" spans="32:58" ht="15.75" thickBot="1">
      <c r="AF99" s="124"/>
      <c r="AG99" s="53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Z99" s="116" t="s">
        <v>253</v>
      </c>
      <c r="BA99" s="117" t="s">
        <v>254</v>
      </c>
      <c r="BB99" s="118"/>
      <c r="BC99" s="118"/>
      <c r="BD99" s="118"/>
      <c r="BE99" s="118"/>
      <c r="BF99" s="119">
        <f>10000+13000</f>
        <v>23000</v>
      </c>
    </row>
    <row r="100" spans="32:58" ht="15">
      <c r="AF100" s="124"/>
      <c r="AH100" s="112"/>
      <c r="AI100" s="112"/>
      <c r="AJ100" s="125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Z100" s="112"/>
      <c r="BA100" s="120" t="s">
        <v>255</v>
      </c>
      <c r="BB100" s="112"/>
      <c r="BC100" s="112"/>
      <c r="BD100" s="112"/>
      <c r="BE100" s="112"/>
      <c r="BF100" s="121">
        <f>BA86</f>
        <v>18101.219999999998</v>
      </c>
    </row>
    <row r="101" spans="31:58" ht="12.75">
      <c r="AE101" s="126"/>
      <c r="AH101" s="112"/>
      <c r="AI101" s="112"/>
      <c r="AJ101" s="125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Z101" s="112"/>
      <c r="BA101" s="114" t="s">
        <v>249</v>
      </c>
      <c r="BB101" s="112"/>
      <c r="BC101" s="112"/>
      <c r="BD101" s="112"/>
      <c r="BE101" s="112"/>
      <c r="BF101" s="122">
        <f>ROUND(BF99-BF100,2)</f>
        <v>4898.78</v>
      </c>
    </row>
    <row r="102" spans="31:58" ht="12.75">
      <c r="AE102" s="126"/>
      <c r="AG102" s="114"/>
      <c r="AH102" s="112"/>
      <c r="AI102" s="112"/>
      <c r="AJ102" s="125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Z102" s="112"/>
      <c r="BA102" s="112"/>
      <c r="BB102" s="112"/>
      <c r="BC102" s="112"/>
      <c r="BD102" s="112"/>
      <c r="BE102" s="112"/>
      <c r="BF102" s="122"/>
    </row>
    <row r="103" spans="31:58" ht="12.75">
      <c r="AE103" s="126"/>
      <c r="AG103" s="114"/>
      <c r="AH103" s="112"/>
      <c r="AI103" s="112"/>
      <c r="AJ103" s="125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Z103" s="112"/>
      <c r="BA103" s="112"/>
      <c r="BB103" s="112"/>
      <c r="BC103" s="112"/>
      <c r="BD103" s="112"/>
      <c r="BE103" s="112"/>
      <c r="BF103" s="122"/>
    </row>
    <row r="104" spans="29:59" ht="15.75">
      <c r="AC104" s="127"/>
      <c r="AE104" s="128"/>
      <c r="AH104" s="129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Z104" s="130"/>
      <c r="BA104" s="124"/>
      <c r="BB104" s="130"/>
      <c r="BC104" s="129"/>
      <c r="BD104" s="130"/>
      <c r="BE104" s="130"/>
      <c r="BF104" s="130"/>
      <c r="BG104" s="130"/>
    </row>
    <row r="105" spans="29:59" ht="15">
      <c r="AC105" s="127"/>
      <c r="AH105" s="129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Z105" s="130"/>
      <c r="BA105" s="124"/>
      <c r="BB105" s="130"/>
      <c r="BC105" s="129"/>
      <c r="BD105" s="130"/>
      <c r="BE105" s="130"/>
      <c r="BF105" s="130"/>
      <c r="BG105" s="130"/>
    </row>
  </sheetData>
  <mergeCells count="1">
    <mergeCell ref="C2:N2"/>
  </mergeCells>
  <printOptions/>
  <pageMargins left="0.17" right="0.17" top="0.19" bottom="0.33" header="0.17" footer="0.16"/>
  <pageSetup horizontalDpi="600" verticalDpi="600" orientation="landscape" paperSize="9" scale="75" r:id="rId1"/>
  <headerFooter alignWithMargins="0">
    <oddFooter>&amp;CPagina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105"/>
  <sheetViews>
    <sheetView workbookViewId="0" topLeftCell="AU75">
      <selection activeCell="AW98" sqref="AW98"/>
    </sheetView>
  </sheetViews>
  <sheetFormatPr defaultColWidth="9.140625" defaultRowHeight="12.75"/>
  <cols>
    <col min="1" max="1" width="5.421875" style="1" customWidth="1"/>
    <col min="2" max="2" width="28.421875" style="1" customWidth="1"/>
    <col min="3" max="3" width="13.7109375" style="1" customWidth="1"/>
    <col min="4" max="5" width="13.8515625" style="1" customWidth="1"/>
    <col min="6" max="6" width="14.7109375" style="1" customWidth="1"/>
    <col min="7" max="7" width="16.140625" style="1" customWidth="1"/>
    <col min="8" max="8" width="13.421875" style="1" customWidth="1"/>
    <col min="9" max="9" width="13.00390625" style="1" customWidth="1"/>
    <col min="10" max="10" width="13.8515625" style="1" customWidth="1"/>
    <col min="11" max="11" width="15.140625" style="1" customWidth="1"/>
    <col min="12" max="17" width="13.8515625" style="1" customWidth="1"/>
    <col min="18" max="18" width="12.8515625" style="10" customWidth="1"/>
    <col min="19" max="19" width="13.8515625" style="1" customWidth="1"/>
    <col min="20" max="20" width="13.00390625" style="1" customWidth="1"/>
    <col min="21" max="21" width="11.28125" style="1" customWidth="1"/>
    <col min="22" max="22" width="12.28125" style="1" customWidth="1"/>
    <col min="23" max="23" width="14.57421875" style="1" customWidth="1"/>
    <col min="24" max="26" width="14.00390625" style="1" customWidth="1"/>
    <col min="27" max="27" width="13.421875" style="1" customWidth="1"/>
    <col min="28" max="28" width="14.00390625" style="1" customWidth="1"/>
    <col min="29" max="29" width="11.57421875" style="1" customWidth="1"/>
    <col min="30" max="30" width="12.140625" style="1" customWidth="1"/>
    <col min="31" max="31" width="13.421875" style="1" customWidth="1"/>
    <col min="32" max="32" width="15.28125" style="1" customWidth="1"/>
    <col min="33" max="34" width="13.8515625" style="1" customWidth="1"/>
    <col min="35" max="35" width="13.421875" style="1" customWidth="1"/>
    <col min="36" max="36" width="13.421875" style="8" customWidth="1"/>
    <col min="37" max="37" width="14.421875" style="1" customWidth="1"/>
    <col min="38" max="53" width="14.7109375" style="1" customWidth="1"/>
    <col min="54" max="54" width="12.421875" style="1" customWidth="1"/>
    <col min="55" max="55" width="12.00390625" style="1" customWidth="1"/>
    <col min="56" max="56" width="12.28125" style="1" customWidth="1"/>
    <col min="57" max="57" width="9.140625" style="1" customWidth="1"/>
    <col min="58" max="58" width="15.00390625" style="1" customWidth="1"/>
    <col min="59" max="59" width="13.421875" style="1" customWidth="1"/>
    <col min="60" max="16384" width="9.140625" style="1" customWidth="1"/>
  </cols>
  <sheetData>
    <row r="1" spans="1:17" ht="12.75">
      <c r="A1" s="8" t="s">
        <v>0</v>
      </c>
      <c r="N1" s="9" t="s">
        <v>176</v>
      </c>
      <c r="P1" s="9"/>
      <c r="Q1" s="9"/>
    </row>
    <row r="2" spans="3:55" ht="29.25" customHeight="1">
      <c r="C2" s="151" t="s">
        <v>256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56"/>
      <c r="P2" s="55"/>
      <c r="Q2" s="55"/>
      <c r="R2" s="57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8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</row>
    <row r="3" spans="3:55" ht="15" customHeight="1" thickBot="1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7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8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</row>
    <row r="4" spans="1:55" ht="83.25" customHeight="1">
      <c r="A4" s="2" t="s">
        <v>1</v>
      </c>
      <c r="B4" s="3" t="s">
        <v>2</v>
      </c>
      <c r="C4" s="59" t="s">
        <v>178</v>
      </c>
      <c r="D4" s="59" t="s">
        <v>179</v>
      </c>
      <c r="E4" s="59" t="s">
        <v>257</v>
      </c>
      <c r="F4" s="60" t="s">
        <v>181</v>
      </c>
      <c r="G4" s="59" t="s">
        <v>182</v>
      </c>
      <c r="H4" s="59" t="s">
        <v>183</v>
      </c>
      <c r="I4" s="59" t="s">
        <v>184</v>
      </c>
      <c r="J4" s="60" t="s">
        <v>185</v>
      </c>
      <c r="K4" s="59" t="s">
        <v>186</v>
      </c>
      <c r="L4" s="59" t="s">
        <v>187</v>
      </c>
      <c r="M4" s="59" t="s">
        <v>188</v>
      </c>
      <c r="N4" s="60" t="s">
        <v>189</v>
      </c>
      <c r="O4" s="59" t="s">
        <v>190</v>
      </c>
      <c r="P4" s="59" t="s">
        <v>191</v>
      </c>
      <c r="Q4" s="59" t="s">
        <v>192</v>
      </c>
      <c r="R4" s="60" t="s">
        <v>193</v>
      </c>
      <c r="S4" s="60" t="s">
        <v>194</v>
      </c>
      <c r="T4" s="59" t="s">
        <v>195</v>
      </c>
      <c r="U4" s="59" t="s">
        <v>196</v>
      </c>
      <c r="V4" s="131" t="s">
        <v>258</v>
      </c>
      <c r="W4" s="60" t="s">
        <v>198</v>
      </c>
      <c r="X4" s="59" t="s">
        <v>199</v>
      </c>
      <c r="Y4" s="59" t="s">
        <v>200</v>
      </c>
      <c r="Z4" s="59" t="s">
        <v>201</v>
      </c>
      <c r="AA4" s="60" t="s">
        <v>202</v>
      </c>
      <c r="AB4" s="59" t="s">
        <v>203</v>
      </c>
      <c r="AC4" s="59" t="s">
        <v>204</v>
      </c>
      <c r="AD4" s="59" t="s">
        <v>205</v>
      </c>
      <c r="AE4" s="60" t="s">
        <v>206</v>
      </c>
      <c r="AF4" s="59" t="s">
        <v>207</v>
      </c>
      <c r="AG4" s="59" t="s">
        <v>208</v>
      </c>
      <c r="AH4" s="59" t="s">
        <v>209</v>
      </c>
      <c r="AI4" s="60" t="s">
        <v>210</v>
      </c>
      <c r="AJ4" s="60" t="s">
        <v>211</v>
      </c>
      <c r="AK4" s="59" t="s">
        <v>212</v>
      </c>
      <c r="AL4" s="59" t="s">
        <v>213</v>
      </c>
      <c r="AM4" s="59" t="s">
        <v>214</v>
      </c>
      <c r="AN4" s="60" t="s">
        <v>215</v>
      </c>
      <c r="AO4" s="59" t="s">
        <v>216</v>
      </c>
      <c r="AP4" s="59" t="s">
        <v>217</v>
      </c>
      <c r="AQ4" s="59" t="s">
        <v>218</v>
      </c>
      <c r="AR4" s="60" t="s">
        <v>219</v>
      </c>
      <c r="AS4" s="59" t="s">
        <v>220</v>
      </c>
      <c r="AT4" s="59" t="s">
        <v>221</v>
      </c>
      <c r="AU4" s="59" t="s">
        <v>222</v>
      </c>
      <c r="AV4" s="60" t="s">
        <v>223</v>
      </c>
      <c r="AW4" s="59" t="s">
        <v>224</v>
      </c>
      <c r="AX4" s="59" t="s">
        <v>225</v>
      </c>
      <c r="AY4" s="61" t="s">
        <v>226</v>
      </c>
      <c r="AZ4" s="62" t="s">
        <v>227</v>
      </c>
      <c r="BA4" s="60" t="s">
        <v>228</v>
      </c>
      <c r="BB4" s="63" t="s">
        <v>229</v>
      </c>
      <c r="BC4" s="64"/>
    </row>
    <row r="5" spans="1:55" s="4" customFormat="1" ht="24.75" customHeight="1">
      <c r="A5" s="11">
        <v>0</v>
      </c>
      <c r="B5" s="12">
        <v>1</v>
      </c>
      <c r="C5" s="12">
        <v>2</v>
      </c>
      <c r="D5" s="12">
        <v>3</v>
      </c>
      <c r="E5" s="12">
        <v>4</v>
      </c>
      <c r="F5" s="13" t="s">
        <v>230</v>
      </c>
      <c r="G5" s="12">
        <v>6</v>
      </c>
      <c r="H5" s="12">
        <v>7</v>
      </c>
      <c r="I5" s="12">
        <v>8</v>
      </c>
      <c r="J5" s="13" t="s">
        <v>231</v>
      </c>
      <c r="K5" s="12">
        <v>10</v>
      </c>
      <c r="L5" s="12">
        <v>11</v>
      </c>
      <c r="M5" s="12">
        <v>12</v>
      </c>
      <c r="N5" s="13" t="s">
        <v>232</v>
      </c>
      <c r="O5" s="12">
        <v>14</v>
      </c>
      <c r="P5" s="12">
        <v>15</v>
      </c>
      <c r="Q5" s="12">
        <v>16</v>
      </c>
      <c r="R5" s="13" t="s">
        <v>233</v>
      </c>
      <c r="S5" s="13" t="s">
        <v>234</v>
      </c>
      <c r="T5" s="12">
        <v>19</v>
      </c>
      <c r="U5" s="12">
        <v>20</v>
      </c>
      <c r="V5" s="12">
        <v>21</v>
      </c>
      <c r="W5" s="13" t="s">
        <v>235</v>
      </c>
      <c r="X5" s="12">
        <v>23</v>
      </c>
      <c r="Y5" s="12">
        <v>24</v>
      </c>
      <c r="Z5" s="12">
        <v>25</v>
      </c>
      <c r="AA5" s="13" t="s">
        <v>236</v>
      </c>
      <c r="AB5" s="12">
        <v>27</v>
      </c>
      <c r="AC5" s="12">
        <v>28</v>
      </c>
      <c r="AD5" s="12">
        <v>29</v>
      </c>
      <c r="AE5" s="13" t="s">
        <v>237</v>
      </c>
      <c r="AF5" s="12">
        <v>31</v>
      </c>
      <c r="AG5" s="12">
        <v>32</v>
      </c>
      <c r="AH5" s="12">
        <v>33</v>
      </c>
      <c r="AI5" s="13" t="s">
        <v>238</v>
      </c>
      <c r="AJ5" s="13" t="s">
        <v>239</v>
      </c>
      <c r="AK5" s="65">
        <v>36</v>
      </c>
      <c r="AL5" s="65">
        <v>37</v>
      </c>
      <c r="AM5" s="65">
        <v>38</v>
      </c>
      <c r="AN5" s="13" t="s">
        <v>240</v>
      </c>
      <c r="AO5" s="65">
        <v>40</v>
      </c>
      <c r="AP5" s="65">
        <v>41</v>
      </c>
      <c r="AQ5" s="65">
        <v>42</v>
      </c>
      <c r="AR5" s="13" t="s">
        <v>241</v>
      </c>
      <c r="AS5" s="65">
        <v>44</v>
      </c>
      <c r="AT5" s="65">
        <v>45</v>
      </c>
      <c r="AU5" s="65">
        <v>46</v>
      </c>
      <c r="AV5" s="13" t="s">
        <v>242</v>
      </c>
      <c r="AW5" s="65">
        <v>48</v>
      </c>
      <c r="AX5" s="65">
        <v>49</v>
      </c>
      <c r="AY5" s="66">
        <v>50</v>
      </c>
      <c r="AZ5" s="67" t="s">
        <v>243</v>
      </c>
      <c r="BA5" s="13" t="s">
        <v>244</v>
      </c>
      <c r="BB5" s="14" t="s">
        <v>245</v>
      </c>
      <c r="BC5" s="68"/>
    </row>
    <row r="6" spans="1:58" ht="12.75">
      <c r="A6" s="69" t="s">
        <v>3</v>
      </c>
      <c r="B6" s="70" t="s">
        <v>4</v>
      </c>
      <c r="C6" s="71">
        <v>21989.14</v>
      </c>
      <c r="D6" s="15">
        <v>18098.03</v>
      </c>
      <c r="E6" s="15">
        <v>25447.19</v>
      </c>
      <c r="F6" s="72">
        <f>ROUND(C6+D6+E6,2)</f>
        <v>65534.36</v>
      </c>
      <c r="G6" s="15"/>
      <c r="H6" s="15"/>
      <c r="I6" s="15"/>
      <c r="J6" s="72">
        <f>ROUND(G6+H6+I6,2)</f>
        <v>0</v>
      </c>
      <c r="K6" s="15"/>
      <c r="L6" s="15"/>
      <c r="M6" s="15"/>
      <c r="N6" s="72">
        <f>ROUND(K6+L6+M6,2)</f>
        <v>0</v>
      </c>
      <c r="O6" s="15"/>
      <c r="P6" s="15"/>
      <c r="Q6" s="15"/>
      <c r="R6" s="72">
        <f>ROUND(O6+P6+Q6,2)</f>
        <v>0</v>
      </c>
      <c r="S6" s="72">
        <f>ROUND(F6+J6+N6+R6,2)</f>
        <v>65534.36</v>
      </c>
      <c r="T6" s="15">
        <v>837.19</v>
      </c>
      <c r="U6" s="15">
        <v>550.56</v>
      </c>
      <c r="V6" s="15">
        <v>650.05</v>
      </c>
      <c r="W6" s="72">
        <f>ROUND(T6+U6+V6,2)</f>
        <v>2037.8</v>
      </c>
      <c r="X6" s="15"/>
      <c r="Y6" s="16"/>
      <c r="Z6" s="16"/>
      <c r="AA6" s="72">
        <f>ROUND(X6+Y6+Z6,2)</f>
        <v>0</v>
      </c>
      <c r="AB6" s="15"/>
      <c r="AC6" s="15"/>
      <c r="AD6" s="15"/>
      <c r="AE6" s="72">
        <f>ROUND(AB6+AC6+AD6,2)</f>
        <v>0</v>
      </c>
      <c r="AF6" s="15"/>
      <c r="AG6" s="15"/>
      <c r="AH6" s="15"/>
      <c r="AI6" s="72">
        <f>ROUND(AF6+AG6+AH6,2)</f>
        <v>0</v>
      </c>
      <c r="AJ6" s="72">
        <f aca="true" t="shared" si="0" ref="AJ6:AJ69">ROUND(W6+AA6+AE6+AI6,2)</f>
        <v>2037.8</v>
      </c>
      <c r="AK6" s="73">
        <v>0</v>
      </c>
      <c r="AL6" s="73">
        <v>0</v>
      </c>
      <c r="AM6" s="73">
        <v>0</v>
      </c>
      <c r="AN6" s="25">
        <f>ROUND(AK6+AL6+AM6,2)</f>
        <v>0</v>
      </c>
      <c r="AO6" s="73"/>
      <c r="AP6" s="73"/>
      <c r="AQ6" s="73"/>
      <c r="AR6" s="25">
        <f>ROUND(AO6+AP6+AQ6,2)</f>
        <v>0</v>
      </c>
      <c r="AS6" s="73"/>
      <c r="AT6" s="73"/>
      <c r="AU6" s="73"/>
      <c r="AV6" s="25">
        <f>ROUND(AS6+AT6+AU6,2)</f>
        <v>0</v>
      </c>
      <c r="AW6" s="73"/>
      <c r="AX6" s="73"/>
      <c r="AY6" s="74"/>
      <c r="AZ6" s="75">
        <f>ROUND(AW6+AX6+AY6,2)</f>
        <v>0</v>
      </c>
      <c r="BA6" s="25">
        <f>ROUND(AN6+AR6+AV6+AZ6,2)</f>
        <v>0</v>
      </c>
      <c r="BB6" s="76">
        <f>ROUND(S6+AJ6+BA6,2)</f>
        <v>67572.16</v>
      </c>
      <c r="BC6" s="77"/>
      <c r="BE6" s="17"/>
      <c r="BF6" s="17"/>
    </row>
    <row r="7" spans="1:58" ht="12.75">
      <c r="A7" s="69" t="s">
        <v>5</v>
      </c>
      <c r="B7" s="70" t="s">
        <v>6</v>
      </c>
      <c r="C7" s="71">
        <v>8080.35</v>
      </c>
      <c r="D7" s="15">
        <v>5802.65</v>
      </c>
      <c r="E7" s="15">
        <v>7317.99</v>
      </c>
      <c r="F7" s="72">
        <f aca="true" t="shared" si="1" ref="F7:F70">ROUND(C7+D7+E7,2)</f>
        <v>21200.99</v>
      </c>
      <c r="G7" s="15"/>
      <c r="H7" s="15"/>
      <c r="I7" s="15"/>
      <c r="J7" s="72">
        <f aca="true" t="shared" si="2" ref="J7:J70">ROUND(G7+H7+I7,2)</f>
        <v>0</v>
      </c>
      <c r="K7" s="15"/>
      <c r="L7" s="15"/>
      <c r="M7" s="15"/>
      <c r="N7" s="72">
        <f aca="true" t="shared" si="3" ref="N7:N70">ROUND(K7+L7+M7,2)</f>
        <v>0</v>
      </c>
      <c r="O7" s="15"/>
      <c r="P7" s="15"/>
      <c r="Q7" s="15"/>
      <c r="R7" s="72">
        <f aca="true" t="shared" si="4" ref="R7:R70">ROUND(O7+P7+Q7,2)</f>
        <v>0</v>
      </c>
      <c r="S7" s="72">
        <f aca="true" t="shared" si="5" ref="S7:S67">ROUND(F7+J7+N7+R7,2)</f>
        <v>21200.99</v>
      </c>
      <c r="T7" s="15">
        <v>436.93</v>
      </c>
      <c r="U7" s="15">
        <v>414.57</v>
      </c>
      <c r="V7" s="15">
        <v>205.78</v>
      </c>
      <c r="W7" s="72">
        <f aca="true" t="shared" si="6" ref="W7:W70">ROUND(T7+U7+V7,2)</f>
        <v>1057.28</v>
      </c>
      <c r="X7" s="15"/>
      <c r="Y7" s="16"/>
      <c r="Z7" s="16"/>
      <c r="AA7" s="72">
        <f aca="true" t="shared" si="7" ref="AA7:AA70">ROUND(X7+Y7+Z7,2)</f>
        <v>0</v>
      </c>
      <c r="AB7" s="15"/>
      <c r="AC7" s="15"/>
      <c r="AD7" s="15"/>
      <c r="AE7" s="72">
        <f aca="true" t="shared" si="8" ref="AE7:AE70">ROUND(AB7+AC7+AD7,2)</f>
        <v>0</v>
      </c>
      <c r="AF7" s="15"/>
      <c r="AG7" s="15"/>
      <c r="AH7" s="15"/>
      <c r="AI7" s="72">
        <f aca="true" t="shared" si="9" ref="AI7:AI70">ROUND(AF7+AG7+AH7,2)</f>
        <v>0</v>
      </c>
      <c r="AJ7" s="72">
        <f t="shared" si="0"/>
        <v>1057.28</v>
      </c>
      <c r="AK7" s="73">
        <v>0</v>
      </c>
      <c r="AL7" s="73">
        <v>0</v>
      </c>
      <c r="AM7" s="73">
        <v>0</v>
      </c>
      <c r="AN7" s="25">
        <f aca="true" t="shared" si="10" ref="AN7:AN70">ROUND(AK7+AL7+AM7,2)</f>
        <v>0</v>
      </c>
      <c r="AO7" s="73"/>
      <c r="AP7" s="73"/>
      <c r="AQ7" s="73"/>
      <c r="AR7" s="25">
        <f aca="true" t="shared" si="11" ref="AR7:AR70">ROUND(AO7+AP7+AQ7,2)</f>
        <v>0</v>
      </c>
      <c r="AS7" s="73"/>
      <c r="AT7" s="73"/>
      <c r="AU7" s="73"/>
      <c r="AV7" s="25">
        <f aca="true" t="shared" si="12" ref="AV7:AV70">ROUND(AS7+AT7+AU7,2)</f>
        <v>0</v>
      </c>
      <c r="AW7" s="73"/>
      <c r="AX7" s="73"/>
      <c r="AY7" s="74"/>
      <c r="AZ7" s="75">
        <f aca="true" t="shared" si="13" ref="AZ7:AZ70">ROUND(AW7+AX7+AY7,2)</f>
        <v>0</v>
      </c>
      <c r="BA7" s="25">
        <f aca="true" t="shared" si="14" ref="BA7:BA70">ROUND(AN7+AR7+AV7+AZ7,2)</f>
        <v>0</v>
      </c>
      <c r="BB7" s="76">
        <f aca="true" t="shared" si="15" ref="BB7:BB70">ROUND(S7+AJ7+BA7,2)</f>
        <v>22258.27</v>
      </c>
      <c r="BC7" s="77"/>
      <c r="BE7" s="17"/>
      <c r="BF7" s="17"/>
    </row>
    <row r="8" spans="1:58" ht="12.75">
      <c r="A8" s="69" t="s">
        <v>7</v>
      </c>
      <c r="B8" s="70" t="s">
        <v>8</v>
      </c>
      <c r="C8" s="71">
        <v>28431.65</v>
      </c>
      <c r="D8" s="15">
        <v>32259.15</v>
      </c>
      <c r="E8" s="15">
        <v>29427.46</v>
      </c>
      <c r="F8" s="72">
        <f t="shared" si="1"/>
        <v>90118.26</v>
      </c>
      <c r="G8" s="15"/>
      <c r="H8" s="15"/>
      <c r="I8" s="15"/>
      <c r="J8" s="72">
        <f t="shared" si="2"/>
        <v>0</v>
      </c>
      <c r="K8" s="15"/>
      <c r="L8" s="15"/>
      <c r="M8" s="15"/>
      <c r="N8" s="72">
        <f t="shared" si="3"/>
        <v>0</v>
      </c>
      <c r="O8" s="15"/>
      <c r="P8" s="15"/>
      <c r="Q8" s="15"/>
      <c r="R8" s="72">
        <f t="shared" si="4"/>
        <v>0</v>
      </c>
      <c r="S8" s="72">
        <f t="shared" si="5"/>
        <v>90118.26</v>
      </c>
      <c r="T8" s="15">
        <v>1248.51</v>
      </c>
      <c r="U8" s="15">
        <v>1201.29</v>
      </c>
      <c r="V8" s="15">
        <v>1028.72</v>
      </c>
      <c r="W8" s="72">
        <f t="shared" si="6"/>
        <v>3478.52</v>
      </c>
      <c r="X8" s="15"/>
      <c r="Y8" s="16"/>
      <c r="Z8" s="16"/>
      <c r="AA8" s="72">
        <f t="shared" si="7"/>
        <v>0</v>
      </c>
      <c r="AB8" s="15"/>
      <c r="AC8" s="15"/>
      <c r="AD8" s="15"/>
      <c r="AE8" s="72">
        <f t="shared" si="8"/>
        <v>0</v>
      </c>
      <c r="AF8" s="15"/>
      <c r="AG8" s="15"/>
      <c r="AH8" s="15"/>
      <c r="AI8" s="72">
        <f t="shared" si="9"/>
        <v>0</v>
      </c>
      <c r="AJ8" s="72">
        <f t="shared" si="0"/>
        <v>3478.52</v>
      </c>
      <c r="AK8" s="73">
        <v>0</v>
      </c>
      <c r="AL8" s="73">
        <v>0</v>
      </c>
      <c r="AM8" s="73">
        <v>0</v>
      </c>
      <c r="AN8" s="25">
        <f t="shared" si="10"/>
        <v>0</v>
      </c>
      <c r="AO8" s="73"/>
      <c r="AP8" s="73"/>
      <c r="AQ8" s="73"/>
      <c r="AR8" s="25">
        <f t="shared" si="11"/>
        <v>0</v>
      </c>
      <c r="AS8" s="73"/>
      <c r="AT8" s="73"/>
      <c r="AU8" s="73"/>
      <c r="AV8" s="25">
        <f t="shared" si="12"/>
        <v>0</v>
      </c>
      <c r="AW8" s="73"/>
      <c r="AX8" s="73"/>
      <c r="AY8" s="74"/>
      <c r="AZ8" s="75">
        <f t="shared" si="13"/>
        <v>0</v>
      </c>
      <c r="BA8" s="25">
        <f t="shared" si="14"/>
        <v>0</v>
      </c>
      <c r="BB8" s="76">
        <f t="shared" si="15"/>
        <v>93596.78</v>
      </c>
      <c r="BC8" s="77"/>
      <c r="BE8" s="17"/>
      <c r="BF8" s="17"/>
    </row>
    <row r="9" spans="1:58" ht="12.75">
      <c r="A9" s="69" t="s">
        <v>9</v>
      </c>
      <c r="B9" s="70" t="s">
        <v>10</v>
      </c>
      <c r="C9" s="71">
        <v>30177.04</v>
      </c>
      <c r="D9" s="15">
        <v>34275.6</v>
      </c>
      <c r="E9" s="15">
        <v>34600.73</v>
      </c>
      <c r="F9" s="72">
        <f t="shared" si="1"/>
        <v>99053.37</v>
      </c>
      <c r="G9" s="15"/>
      <c r="H9" s="15"/>
      <c r="I9" s="15"/>
      <c r="J9" s="72">
        <f t="shared" si="2"/>
        <v>0</v>
      </c>
      <c r="K9" s="15"/>
      <c r="L9" s="15"/>
      <c r="M9" s="15"/>
      <c r="N9" s="72">
        <f t="shared" si="3"/>
        <v>0</v>
      </c>
      <c r="O9" s="15"/>
      <c r="P9" s="15"/>
      <c r="Q9" s="15"/>
      <c r="R9" s="72">
        <f t="shared" si="4"/>
        <v>0</v>
      </c>
      <c r="S9" s="72">
        <f t="shared" si="5"/>
        <v>99053.37</v>
      </c>
      <c r="T9" s="15">
        <v>779.69</v>
      </c>
      <c r="U9" s="15">
        <v>810.46</v>
      </c>
      <c r="V9" s="15">
        <v>556.06</v>
      </c>
      <c r="W9" s="72">
        <f t="shared" si="6"/>
        <v>2146.21</v>
      </c>
      <c r="X9" s="15"/>
      <c r="Y9" s="16"/>
      <c r="Z9" s="16"/>
      <c r="AA9" s="72">
        <f t="shared" si="7"/>
        <v>0</v>
      </c>
      <c r="AB9" s="15"/>
      <c r="AC9" s="15"/>
      <c r="AD9" s="15"/>
      <c r="AE9" s="72">
        <f t="shared" si="8"/>
        <v>0</v>
      </c>
      <c r="AF9" s="15"/>
      <c r="AG9" s="15"/>
      <c r="AH9" s="15"/>
      <c r="AI9" s="72">
        <f t="shared" si="9"/>
        <v>0</v>
      </c>
      <c r="AJ9" s="72">
        <f t="shared" si="0"/>
        <v>2146.21</v>
      </c>
      <c r="AK9" s="73">
        <v>0</v>
      </c>
      <c r="AL9" s="73">
        <v>0</v>
      </c>
      <c r="AM9" s="73">
        <v>0</v>
      </c>
      <c r="AN9" s="25">
        <f t="shared" si="10"/>
        <v>0</v>
      </c>
      <c r="AO9" s="73"/>
      <c r="AP9" s="73"/>
      <c r="AQ9" s="73"/>
      <c r="AR9" s="25">
        <f t="shared" si="11"/>
        <v>0</v>
      </c>
      <c r="AS9" s="73"/>
      <c r="AT9" s="73"/>
      <c r="AU9" s="73"/>
      <c r="AV9" s="25">
        <f t="shared" si="12"/>
        <v>0</v>
      </c>
      <c r="AW9" s="73"/>
      <c r="AX9" s="73"/>
      <c r="AY9" s="74"/>
      <c r="AZ9" s="75">
        <f t="shared" si="13"/>
        <v>0</v>
      </c>
      <c r="BA9" s="25">
        <f t="shared" si="14"/>
        <v>0</v>
      </c>
      <c r="BB9" s="76">
        <f t="shared" si="15"/>
        <v>101199.58</v>
      </c>
      <c r="BC9" s="77"/>
      <c r="BE9" s="17"/>
      <c r="BF9" s="17"/>
    </row>
    <row r="10" spans="1:58" ht="12.75">
      <c r="A10" s="69" t="s">
        <v>11</v>
      </c>
      <c r="B10" s="70" t="s">
        <v>12</v>
      </c>
      <c r="C10" s="71">
        <v>461348.05</v>
      </c>
      <c r="D10" s="15">
        <v>406040.88</v>
      </c>
      <c r="E10" s="15">
        <v>447073.14</v>
      </c>
      <c r="F10" s="72">
        <f t="shared" si="1"/>
        <v>1314462.07</v>
      </c>
      <c r="G10" s="15"/>
      <c r="H10" s="15"/>
      <c r="I10" s="15"/>
      <c r="J10" s="72">
        <f t="shared" si="2"/>
        <v>0</v>
      </c>
      <c r="K10" s="15"/>
      <c r="L10" s="15"/>
      <c r="M10" s="15"/>
      <c r="N10" s="72">
        <f t="shared" si="3"/>
        <v>0</v>
      </c>
      <c r="O10" s="15"/>
      <c r="P10" s="15"/>
      <c r="Q10" s="15"/>
      <c r="R10" s="72">
        <f t="shared" si="4"/>
        <v>0</v>
      </c>
      <c r="S10" s="72">
        <f t="shared" si="5"/>
        <v>1314462.07</v>
      </c>
      <c r="T10" s="15">
        <v>12915.130000000001</v>
      </c>
      <c r="U10" s="15">
        <v>11517.970000000001</v>
      </c>
      <c r="V10" s="15">
        <v>10708.89</v>
      </c>
      <c r="W10" s="72">
        <f t="shared" si="6"/>
        <v>35141.99</v>
      </c>
      <c r="X10" s="15"/>
      <c r="Y10" s="16"/>
      <c r="Z10" s="16"/>
      <c r="AA10" s="72">
        <f t="shared" si="7"/>
        <v>0</v>
      </c>
      <c r="AB10" s="15"/>
      <c r="AC10" s="15"/>
      <c r="AD10" s="15"/>
      <c r="AE10" s="72">
        <f t="shared" si="8"/>
        <v>0</v>
      </c>
      <c r="AF10" s="15"/>
      <c r="AG10" s="15"/>
      <c r="AH10" s="15"/>
      <c r="AI10" s="72">
        <f t="shared" si="9"/>
        <v>0</v>
      </c>
      <c r="AJ10" s="72">
        <f t="shared" si="0"/>
        <v>35141.99</v>
      </c>
      <c r="AK10" s="73">
        <v>0</v>
      </c>
      <c r="AL10" s="73">
        <v>0</v>
      </c>
      <c r="AM10" s="73">
        <v>653.56</v>
      </c>
      <c r="AN10" s="25">
        <f t="shared" si="10"/>
        <v>653.56</v>
      </c>
      <c r="AO10" s="73"/>
      <c r="AP10" s="73"/>
      <c r="AQ10" s="73"/>
      <c r="AR10" s="25">
        <f t="shared" si="11"/>
        <v>0</v>
      </c>
      <c r="AS10" s="73"/>
      <c r="AT10" s="73"/>
      <c r="AU10" s="73"/>
      <c r="AV10" s="25">
        <f t="shared" si="12"/>
        <v>0</v>
      </c>
      <c r="AW10" s="73"/>
      <c r="AX10" s="73"/>
      <c r="AY10" s="74"/>
      <c r="AZ10" s="75">
        <f t="shared" si="13"/>
        <v>0</v>
      </c>
      <c r="BA10" s="25">
        <f t="shared" si="14"/>
        <v>653.56</v>
      </c>
      <c r="BB10" s="76">
        <f t="shared" si="15"/>
        <v>1350257.62</v>
      </c>
      <c r="BC10" s="77"/>
      <c r="BE10" s="17"/>
      <c r="BF10" s="17"/>
    </row>
    <row r="11" spans="1:58" ht="12.75">
      <c r="A11" s="69" t="s">
        <v>13</v>
      </c>
      <c r="B11" s="70" t="s">
        <v>14</v>
      </c>
      <c r="C11" s="71">
        <v>11240.34</v>
      </c>
      <c r="D11" s="15">
        <v>13264.86</v>
      </c>
      <c r="E11" s="15">
        <v>19767.09</v>
      </c>
      <c r="F11" s="72">
        <f t="shared" si="1"/>
        <v>44272.29</v>
      </c>
      <c r="G11" s="15"/>
      <c r="H11" s="15"/>
      <c r="I11" s="15"/>
      <c r="J11" s="72">
        <f t="shared" si="2"/>
        <v>0</v>
      </c>
      <c r="K11" s="15"/>
      <c r="L11" s="15"/>
      <c r="M11" s="15"/>
      <c r="N11" s="72">
        <f t="shared" si="3"/>
        <v>0</v>
      </c>
      <c r="O11" s="15"/>
      <c r="P11" s="15"/>
      <c r="Q11" s="15"/>
      <c r="R11" s="72">
        <f t="shared" si="4"/>
        <v>0</v>
      </c>
      <c r="S11" s="72">
        <f t="shared" si="5"/>
        <v>44272.29</v>
      </c>
      <c r="T11" s="15">
        <v>133.58</v>
      </c>
      <c r="U11" s="15">
        <v>185.17</v>
      </c>
      <c r="V11" s="15">
        <v>123.32</v>
      </c>
      <c r="W11" s="72">
        <f t="shared" si="6"/>
        <v>442.07</v>
      </c>
      <c r="X11" s="15"/>
      <c r="Y11" s="16"/>
      <c r="Z11" s="16"/>
      <c r="AA11" s="72">
        <f t="shared" si="7"/>
        <v>0</v>
      </c>
      <c r="AB11" s="15"/>
      <c r="AC11" s="15"/>
      <c r="AD11" s="15"/>
      <c r="AE11" s="72">
        <f t="shared" si="8"/>
        <v>0</v>
      </c>
      <c r="AF11" s="15"/>
      <c r="AG11" s="15"/>
      <c r="AH11" s="15"/>
      <c r="AI11" s="72">
        <f t="shared" si="9"/>
        <v>0</v>
      </c>
      <c r="AJ11" s="72">
        <f t="shared" si="0"/>
        <v>442.07</v>
      </c>
      <c r="AK11" s="73">
        <v>0</v>
      </c>
      <c r="AL11" s="73">
        <v>0</v>
      </c>
      <c r="AM11" s="73">
        <v>0</v>
      </c>
      <c r="AN11" s="25">
        <f t="shared" si="10"/>
        <v>0</v>
      </c>
      <c r="AO11" s="73"/>
      <c r="AP11" s="73"/>
      <c r="AQ11" s="73"/>
      <c r="AR11" s="25">
        <f t="shared" si="11"/>
        <v>0</v>
      </c>
      <c r="AS11" s="73"/>
      <c r="AT11" s="73"/>
      <c r="AU11" s="73"/>
      <c r="AV11" s="25">
        <f t="shared" si="12"/>
        <v>0</v>
      </c>
      <c r="AW11" s="73"/>
      <c r="AX11" s="73"/>
      <c r="AY11" s="74"/>
      <c r="AZ11" s="75">
        <f t="shared" si="13"/>
        <v>0</v>
      </c>
      <c r="BA11" s="25">
        <f t="shared" si="14"/>
        <v>0</v>
      </c>
      <c r="BB11" s="76">
        <f t="shared" si="15"/>
        <v>44714.36</v>
      </c>
      <c r="BC11" s="77"/>
      <c r="BE11" s="17"/>
      <c r="BF11" s="17"/>
    </row>
    <row r="12" spans="1:58" ht="12.75">
      <c r="A12" s="69" t="s">
        <v>15</v>
      </c>
      <c r="B12" s="70" t="s">
        <v>16</v>
      </c>
      <c r="C12" s="71">
        <v>27927.04</v>
      </c>
      <c r="D12" s="15">
        <v>30656.34</v>
      </c>
      <c r="E12" s="15">
        <v>27945.88</v>
      </c>
      <c r="F12" s="72">
        <f t="shared" si="1"/>
        <v>86529.26</v>
      </c>
      <c r="G12" s="15"/>
      <c r="H12" s="15"/>
      <c r="I12" s="15"/>
      <c r="J12" s="72">
        <f t="shared" si="2"/>
        <v>0</v>
      </c>
      <c r="K12" s="15"/>
      <c r="L12" s="15"/>
      <c r="M12" s="15"/>
      <c r="N12" s="72">
        <f t="shared" si="3"/>
        <v>0</v>
      </c>
      <c r="O12" s="15"/>
      <c r="P12" s="15"/>
      <c r="Q12" s="15"/>
      <c r="R12" s="72">
        <f t="shared" si="4"/>
        <v>0</v>
      </c>
      <c r="S12" s="72">
        <f t="shared" si="5"/>
        <v>86529.26</v>
      </c>
      <c r="T12" s="15">
        <v>326.38</v>
      </c>
      <c r="U12" s="15">
        <v>363.32</v>
      </c>
      <c r="V12" s="15">
        <v>604.39</v>
      </c>
      <c r="W12" s="72">
        <f t="shared" si="6"/>
        <v>1294.09</v>
      </c>
      <c r="X12" s="15"/>
      <c r="Y12" s="16"/>
      <c r="Z12" s="16"/>
      <c r="AA12" s="72">
        <f t="shared" si="7"/>
        <v>0</v>
      </c>
      <c r="AB12" s="15"/>
      <c r="AC12" s="15"/>
      <c r="AD12" s="15"/>
      <c r="AE12" s="72">
        <f t="shared" si="8"/>
        <v>0</v>
      </c>
      <c r="AF12" s="15"/>
      <c r="AG12" s="15"/>
      <c r="AH12" s="15"/>
      <c r="AI12" s="72">
        <f t="shared" si="9"/>
        <v>0</v>
      </c>
      <c r="AJ12" s="72">
        <f t="shared" si="0"/>
        <v>1294.09</v>
      </c>
      <c r="AK12" s="73">
        <v>326.78</v>
      </c>
      <c r="AL12" s="73">
        <v>0</v>
      </c>
      <c r="AM12" s="73">
        <v>0</v>
      </c>
      <c r="AN12" s="25">
        <f t="shared" si="10"/>
        <v>326.78</v>
      </c>
      <c r="AO12" s="73"/>
      <c r="AP12" s="73"/>
      <c r="AQ12" s="73"/>
      <c r="AR12" s="25">
        <f t="shared" si="11"/>
        <v>0</v>
      </c>
      <c r="AS12" s="73"/>
      <c r="AT12" s="73"/>
      <c r="AU12" s="73"/>
      <c r="AV12" s="25">
        <f t="shared" si="12"/>
        <v>0</v>
      </c>
      <c r="AW12" s="73"/>
      <c r="AX12" s="73"/>
      <c r="AY12" s="74"/>
      <c r="AZ12" s="75">
        <f t="shared" si="13"/>
        <v>0</v>
      </c>
      <c r="BA12" s="25">
        <f t="shared" si="14"/>
        <v>326.78</v>
      </c>
      <c r="BB12" s="76">
        <f t="shared" si="15"/>
        <v>88150.13</v>
      </c>
      <c r="BC12" s="77"/>
      <c r="BE12" s="17"/>
      <c r="BF12" s="17"/>
    </row>
    <row r="13" spans="1:58" ht="12.75">
      <c r="A13" s="69" t="s">
        <v>17</v>
      </c>
      <c r="B13" s="70" t="s">
        <v>18</v>
      </c>
      <c r="C13" s="71">
        <v>28997.33</v>
      </c>
      <c r="D13" s="15">
        <v>37709.65</v>
      </c>
      <c r="E13" s="15">
        <v>38566.27</v>
      </c>
      <c r="F13" s="72">
        <f t="shared" si="1"/>
        <v>105273.25</v>
      </c>
      <c r="G13" s="15"/>
      <c r="H13" s="15"/>
      <c r="I13" s="15"/>
      <c r="J13" s="72">
        <f t="shared" si="2"/>
        <v>0</v>
      </c>
      <c r="K13" s="15"/>
      <c r="L13" s="15"/>
      <c r="M13" s="15"/>
      <c r="N13" s="72">
        <f t="shared" si="3"/>
        <v>0</v>
      </c>
      <c r="O13" s="15"/>
      <c r="P13" s="15"/>
      <c r="Q13" s="15"/>
      <c r="R13" s="72">
        <f t="shared" si="4"/>
        <v>0</v>
      </c>
      <c r="S13" s="72">
        <f t="shared" si="5"/>
        <v>105273.25</v>
      </c>
      <c r="T13" s="15">
        <v>397.79</v>
      </c>
      <c r="U13" s="15">
        <v>200.65</v>
      </c>
      <c r="V13" s="15">
        <v>118.21</v>
      </c>
      <c r="W13" s="72">
        <f t="shared" si="6"/>
        <v>716.65</v>
      </c>
      <c r="X13" s="15"/>
      <c r="Y13" s="16"/>
      <c r="Z13" s="16"/>
      <c r="AA13" s="72">
        <f t="shared" si="7"/>
        <v>0</v>
      </c>
      <c r="AB13" s="15"/>
      <c r="AC13" s="15"/>
      <c r="AD13" s="15"/>
      <c r="AE13" s="72">
        <f t="shared" si="8"/>
        <v>0</v>
      </c>
      <c r="AF13" s="15"/>
      <c r="AG13" s="15"/>
      <c r="AH13" s="15"/>
      <c r="AI13" s="72">
        <f t="shared" si="9"/>
        <v>0</v>
      </c>
      <c r="AJ13" s="72">
        <f t="shared" si="0"/>
        <v>716.65</v>
      </c>
      <c r="AK13" s="73">
        <v>350.12</v>
      </c>
      <c r="AL13" s="73">
        <v>653.56</v>
      </c>
      <c r="AM13" s="73">
        <v>326.78</v>
      </c>
      <c r="AN13" s="25">
        <f t="shared" si="10"/>
        <v>1330.46</v>
      </c>
      <c r="AO13" s="73"/>
      <c r="AP13" s="73"/>
      <c r="AQ13" s="73"/>
      <c r="AR13" s="25">
        <f t="shared" si="11"/>
        <v>0</v>
      </c>
      <c r="AS13" s="73"/>
      <c r="AT13" s="73"/>
      <c r="AU13" s="73"/>
      <c r="AV13" s="25">
        <f t="shared" si="12"/>
        <v>0</v>
      </c>
      <c r="AW13" s="73"/>
      <c r="AX13" s="73"/>
      <c r="AY13" s="74"/>
      <c r="AZ13" s="75">
        <f t="shared" si="13"/>
        <v>0</v>
      </c>
      <c r="BA13" s="25">
        <f t="shared" si="14"/>
        <v>1330.46</v>
      </c>
      <c r="BB13" s="76">
        <f t="shared" si="15"/>
        <v>107320.36</v>
      </c>
      <c r="BC13" s="77"/>
      <c r="BE13" s="17"/>
      <c r="BF13" s="17"/>
    </row>
    <row r="14" spans="1:58" ht="12.75">
      <c r="A14" s="69" t="s">
        <v>19</v>
      </c>
      <c r="B14" s="70" t="s">
        <v>20</v>
      </c>
      <c r="C14" s="71">
        <v>52247.05</v>
      </c>
      <c r="D14" s="15">
        <v>52387.48</v>
      </c>
      <c r="E14" s="15">
        <v>48295.78</v>
      </c>
      <c r="F14" s="72">
        <f t="shared" si="1"/>
        <v>152930.31</v>
      </c>
      <c r="G14" s="15"/>
      <c r="H14" s="15"/>
      <c r="I14" s="15"/>
      <c r="J14" s="72">
        <f t="shared" si="2"/>
        <v>0</v>
      </c>
      <c r="K14" s="15"/>
      <c r="L14" s="15"/>
      <c r="M14" s="15"/>
      <c r="N14" s="72">
        <f t="shared" si="3"/>
        <v>0</v>
      </c>
      <c r="O14" s="15"/>
      <c r="P14" s="15"/>
      <c r="Q14" s="15"/>
      <c r="R14" s="72">
        <f t="shared" si="4"/>
        <v>0</v>
      </c>
      <c r="S14" s="72">
        <f t="shared" si="5"/>
        <v>152930.31</v>
      </c>
      <c r="T14" s="15">
        <v>515.11</v>
      </c>
      <c r="U14" s="15">
        <v>563.69</v>
      </c>
      <c r="V14" s="15">
        <v>509.66</v>
      </c>
      <c r="W14" s="72">
        <f t="shared" si="6"/>
        <v>1588.46</v>
      </c>
      <c r="X14" s="15"/>
      <c r="Y14" s="16"/>
      <c r="Z14" s="16"/>
      <c r="AA14" s="72">
        <f t="shared" si="7"/>
        <v>0</v>
      </c>
      <c r="AB14" s="15"/>
      <c r="AC14" s="15"/>
      <c r="AD14" s="15"/>
      <c r="AE14" s="72">
        <f t="shared" si="8"/>
        <v>0</v>
      </c>
      <c r="AF14" s="15"/>
      <c r="AG14" s="15"/>
      <c r="AH14" s="15"/>
      <c r="AI14" s="72">
        <f t="shared" si="9"/>
        <v>0</v>
      </c>
      <c r="AJ14" s="72">
        <f t="shared" si="0"/>
        <v>1588.46</v>
      </c>
      <c r="AK14" s="73">
        <v>0</v>
      </c>
      <c r="AL14" s="73">
        <v>653.56</v>
      </c>
      <c r="AM14" s="73">
        <v>326.78</v>
      </c>
      <c r="AN14" s="25">
        <f t="shared" si="10"/>
        <v>980.34</v>
      </c>
      <c r="AO14" s="73"/>
      <c r="AP14" s="73"/>
      <c r="AQ14" s="73"/>
      <c r="AR14" s="25">
        <f t="shared" si="11"/>
        <v>0</v>
      </c>
      <c r="AS14" s="73"/>
      <c r="AT14" s="73"/>
      <c r="AU14" s="73"/>
      <c r="AV14" s="25">
        <f t="shared" si="12"/>
        <v>0</v>
      </c>
      <c r="AW14" s="73"/>
      <c r="AX14" s="73"/>
      <c r="AY14" s="74"/>
      <c r="AZ14" s="75">
        <f t="shared" si="13"/>
        <v>0</v>
      </c>
      <c r="BA14" s="25">
        <f t="shared" si="14"/>
        <v>980.34</v>
      </c>
      <c r="BB14" s="76">
        <f t="shared" si="15"/>
        <v>155499.11</v>
      </c>
      <c r="BC14" s="77"/>
      <c r="BE14" s="17"/>
      <c r="BF14" s="17"/>
    </row>
    <row r="15" spans="1:58" ht="12.75">
      <c r="A15" s="69" t="s">
        <v>21</v>
      </c>
      <c r="B15" s="70" t="s">
        <v>22</v>
      </c>
      <c r="C15" s="71">
        <v>36407.41</v>
      </c>
      <c r="D15" s="15">
        <v>36013.74</v>
      </c>
      <c r="E15" s="15">
        <v>41483.59</v>
      </c>
      <c r="F15" s="72">
        <f t="shared" si="1"/>
        <v>113904.74</v>
      </c>
      <c r="G15" s="15"/>
      <c r="H15" s="15"/>
      <c r="I15" s="15"/>
      <c r="J15" s="72">
        <f t="shared" si="2"/>
        <v>0</v>
      </c>
      <c r="K15" s="15"/>
      <c r="L15" s="15"/>
      <c r="M15" s="15"/>
      <c r="N15" s="72">
        <f t="shared" si="3"/>
        <v>0</v>
      </c>
      <c r="O15" s="15"/>
      <c r="P15" s="15"/>
      <c r="Q15" s="15"/>
      <c r="R15" s="72">
        <f t="shared" si="4"/>
        <v>0</v>
      </c>
      <c r="S15" s="72">
        <f t="shared" si="5"/>
        <v>113904.74</v>
      </c>
      <c r="T15" s="15">
        <v>984.68</v>
      </c>
      <c r="U15" s="15">
        <v>823.97</v>
      </c>
      <c r="V15" s="15">
        <v>1073.43</v>
      </c>
      <c r="W15" s="72">
        <f t="shared" si="6"/>
        <v>2882.08</v>
      </c>
      <c r="X15" s="15"/>
      <c r="Y15" s="16"/>
      <c r="Z15" s="16"/>
      <c r="AA15" s="72">
        <f t="shared" si="7"/>
        <v>0</v>
      </c>
      <c r="AB15" s="15"/>
      <c r="AC15" s="15"/>
      <c r="AD15" s="15"/>
      <c r="AE15" s="72">
        <f t="shared" si="8"/>
        <v>0</v>
      </c>
      <c r="AF15" s="15"/>
      <c r="AG15" s="15"/>
      <c r="AH15" s="15"/>
      <c r="AI15" s="72">
        <f t="shared" si="9"/>
        <v>0</v>
      </c>
      <c r="AJ15" s="72">
        <f t="shared" si="0"/>
        <v>2882.08</v>
      </c>
      <c r="AK15" s="73">
        <v>0</v>
      </c>
      <c r="AL15" s="73">
        <v>0</v>
      </c>
      <c r="AM15" s="73">
        <v>0</v>
      </c>
      <c r="AN15" s="25">
        <f t="shared" si="10"/>
        <v>0</v>
      </c>
      <c r="AO15" s="73"/>
      <c r="AP15" s="73"/>
      <c r="AQ15" s="73"/>
      <c r="AR15" s="25">
        <f t="shared" si="11"/>
        <v>0</v>
      </c>
      <c r="AS15" s="73"/>
      <c r="AT15" s="73"/>
      <c r="AU15" s="73"/>
      <c r="AV15" s="25">
        <f t="shared" si="12"/>
        <v>0</v>
      </c>
      <c r="AW15" s="73"/>
      <c r="AX15" s="73"/>
      <c r="AY15" s="74"/>
      <c r="AZ15" s="75">
        <f t="shared" si="13"/>
        <v>0</v>
      </c>
      <c r="BA15" s="25">
        <f t="shared" si="14"/>
        <v>0</v>
      </c>
      <c r="BB15" s="76">
        <f t="shared" si="15"/>
        <v>116786.82</v>
      </c>
      <c r="BC15" s="77"/>
      <c r="BE15" s="17"/>
      <c r="BF15" s="17"/>
    </row>
    <row r="16" spans="1:58" ht="12.75">
      <c r="A16" s="69" t="s">
        <v>23</v>
      </c>
      <c r="B16" s="70" t="s">
        <v>24</v>
      </c>
      <c r="C16" s="71">
        <v>281661.01</v>
      </c>
      <c r="D16" s="15">
        <v>256800.42</v>
      </c>
      <c r="E16" s="15">
        <v>232133.7</v>
      </c>
      <c r="F16" s="72">
        <f t="shared" si="1"/>
        <v>770595.13</v>
      </c>
      <c r="G16" s="15"/>
      <c r="H16" s="15"/>
      <c r="I16" s="15"/>
      <c r="J16" s="72">
        <f t="shared" si="2"/>
        <v>0</v>
      </c>
      <c r="K16" s="15"/>
      <c r="L16" s="15"/>
      <c r="M16" s="15"/>
      <c r="N16" s="72">
        <f t="shared" si="3"/>
        <v>0</v>
      </c>
      <c r="O16" s="15"/>
      <c r="P16" s="15"/>
      <c r="Q16" s="15"/>
      <c r="R16" s="72">
        <f t="shared" si="4"/>
        <v>0</v>
      </c>
      <c r="S16" s="72">
        <f t="shared" si="5"/>
        <v>770595.13</v>
      </c>
      <c r="T16" s="15">
        <v>2460.61</v>
      </c>
      <c r="U16" s="15">
        <v>1302.47</v>
      </c>
      <c r="V16" s="15">
        <v>1579.38</v>
      </c>
      <c r="W16" s="72">
        <f t="shared" si="6"/>
        <v>5342.46</v>
      </c>
      <c r="X16" s="15"/>
      <c r="Y16" s="16"/>
      <c r="Z16" s="16"/>
      <c r="AA16" s="72">
        <f t="shared" si="7"/>
        <v>0</v>
      </c>
      <c r="AB16" s="15"/>
      <c r="AC16" s="15"/>
      <c r="AD16" s="15"/>
      <c r="AE16" s="72">
        <f t="shared" si="8"/>
        <v>0</v>
      </c>
      <c r="AF16" s="15"/>
      <c r="AG16" s="15"/>
      <c r="AH16" s="15"/>
      <c r="AI16" s="72">
        <f t="shared" si="9"/>
        <v>0</v>
      </c>
      <c r="AJ16" s="72">
        <f t="shared" si="0"/>
        <v>5342.46</v>
      </c>
      <c r="AK16" s="73">
        <v>0</v>
      </c>
      <c r="AL16" s="73">
        <v>0</v>
      </c>
      <c r="AM16" s="73">
        <v>0</v>
      </c>
      <c r="AN16" s="25">
        <f t="shared" si="10"/>
        <v>0</v>
      </c>
      <c r="AO16" s="73"/>
      <c r="AP16" s="73"/>
      <c r="AQ16" s="73"/>
      <c r="AR16" s="25">
        <f t="shared" si="11"/>
        <v>0</v>
      </c>
      <c r="AS16" s="73"/>
      <c r="AT16" s="73"/>
      <c r="AU16" s="73"/>
      <c r="AV16" s="25">
        <f t="shared" si="12"/>
        <v>0</v>
      </c>
      <c r="AW16" s="73"/>
      <c r="AX16" s="73"/>
      <c r="AY16" s="74"/>
      <c r="AZ16" s="75">
        <f t="shared" si="13"/>
        <v>0</v>
      </c>
      <c r="BA16" s="25">
        <f t="shared" si="14"/>
        <v>0</v>
      </c>
      <c r="BB16" s="76">
        <f t="shared" si="15"/>
        <v>775937.59</v>
      </c>
      <c r="BC16" s="77"/>
      <c r="BE16" s="17"/>
      <c r="BF16" s="17"/>
    </row>
    <row r="17" spans="1:58" ht="12.75">
      <c r="A17" s="69" t="s">
        <v>25</v>
      </c>
      <c r="B17" s="70" t="s">
        <v>26</v>
      </c>
      <c r="C17" s="71">
        <v>53980.47</v>
      </c>
      <c r="D17" s="15">
        <v>56499.54</v>
      </c>
      <c r="E17" s="15">
        <v>55396.75</v>
      </c>
      <c r="F17" s="72">
        <f t="shared" si="1"/>
        <v>165876.76</v>
      </c>
      <c r="G17" s="15"/>
      <c r="H17" s="15"/>
      <c r="I17" s="15"/>
      <c r="J17" s="72">
        <f t="shared" si="2"/>
        <v>0</v>
      </c>
      <c r="K17" s="15"/>
      <c r="L17" s="15"/>
      <c r="M17" s="15"/>
      <c r="N17" s="72">
        <f t="shared" si="3"/>
        <v>0</v>
      </c>
      <c r="O17" s="15"/>
      <c r="P17" s="15"/>
      <c r="Q17" s="15"/>
      <c r="R17" s="72">
        <f t="shared" si="4"/>
        <v>0</v>
      </c>
      <c r="S17" s="72">
        <f t="shared" si="5"/>
        <v>165876.76</v>
      </c>
      <c r="T17" s="15">
        <v>1041.38</v>
      </c>
      <c r="U17" s="15">
        <v>785.3</v>
      </c>
      <c r="V17" s="15">
        <v>729.87</v>
      </c>
      <c r="W17" s="72">
        <f t="shared" si="6"/>
        <v>2556.55</v>
      </c>
      <c r="X17" s="15"/>
      <c r="Y17" s="16"/>
      <c r="Z17" s="16"/>
      <c r="AA17" s="72">
        <f t="shared" si="7"/>
        <v>0</v>
      </c>
      <c r="AB17" s="15"/>
      <c r="AC17" s="15"/>
      <c r="AD17" s="15"/>
      <c r="AE17" s="72">
        <f t="shared" si="8"/>
        <v>0</v>
      </c>
      <c r="AF17" s="15"/>
      <c r="AG17" s="15"/>
      <c r="AH17" s="15"/>
      <c r="AI17" s="72">
        <f t="shared" si="9"/>
        <v>0</v>
      </c>
      <c r="AJ17" s="72">
        <f t="shared" si="0"/>
        <v>2556.55</v>
      </c>
      <c r="AK17" s="73">
        <v>0</v>
      </c>
      <c r="AL17" s="73">
        <v>0</v>
      </c>
      <c r="AM17" s="73">
        <v>326.78</v>
      </c>
      <c r="AN17" s="25">
        <f t="shared" si="10"/>
        <v>326.78</v>
      </c>
      <c r="AO17" s="73"/>
      <c r="AP17" s="73"/>
      <c r="AQ17" s="73"/>
      <c r="AR17" s="25">
        <f t="shared" si="11"/>
        <v>0</v>
      </c>
      <c r="AS17" s="73"/>
      <c r="AT17" s="73"/>
      <c r="AU17" s="73"/>
      <c r="AV17" s="25">
        <f t="shared" si="12"/>
        <v>0</v>
      </c>
      <c r="AW17" s="73"/>
      <c r="AX17" s="73"/>
      <c r="AY17" s="74"/>
      <c r="AZ17" s="75">
        <f t="shared" si="13"/>
        <v>0</v>
      </c>
      <c r="BA17" s="25">
        <f t="shared" si="14"/>
        <v>326.78</v>
      </c>
      <c r="BB17" s="76">
        <f t="shared" si="15"/>
        <v>168760.09</v>
      </c>
      <c r="BC17" s="77"/>
      <c r="BE17" s="17"/>
      <c r="BF17" s="17"/>
    </row>
    <row r="18" spans="1:58" ht="12.75">
      <c r="A18" s="69" t="s">
        <v>27</v>
      </c>
      <c r="B18" s="70" t="s">
        <v>28</v>
      </c>
      <c r="C18" s="71">
        <v>41562.46</v>
      </c>
      <c r="D18" s="15">
        <v>37907.7</v>
      </c>
      <c r="E18" s="15">
        <v>31806.51</v>
      </c>
      <c r="F18" s="72">
        <f t="shared" si="1"/>
        <v>111276.67</v>
      </c>
      <c r="G18" s="15"/>
      <c r="H18" s="15"/>
      <c r="I18" s="15"/>
      <c r="J18" s="72">
        <f t="shared" si="2"/>
        <v>0</v>
      </c>
      <c r="K18" s="15"/>
      <c r="L18" s="15"/>
      <c r="M18" s="15"/>
      <c r="N18" s="72">
        <f t="shared" si="3"/>
        <v>0</v>
      </c>
      <c r="O18" s="15"/>
      <c r="P18" s="15"/>
      <c r="Q18" s="15"/>
      <c r="R18" s="72">
        <f t="shared" si="4"/>
        <v>0</v>
      </c>
      <c r="S18" s="72">
        <f t="shared" si="5"/>
        <v>111276.67</v>
      </c>
      <c r="T18" s="15">
        <v>453.12</v>
      </c>
      <c r="U18" s="15">
        <v>448.17</v>
      </c>
      <c r="V18" s="15">
        <v>244.02</v>
      </c>
      <c r="W18" s="72">
        <f t="shared" si="6"/>
        <v>1145.31</v>
      </c>
      <c r="X18" s="15"/>
      <c r="Y18" s="16"/>
      <c r="Z18" s="16"/>
      <c r="AA18" s="72">
        <f t="shared" si="7"/>
        <v>0</v>
      </c>
      <c r="AB18" s="15"/>
      <c r="AC18" s="15"/>
      <c r="AD18" s="15"/>
      <c r="AE18" s="72">
        <f t="shared" si="8"/>
        <v>0</v>
      </c>
      <c r="AF18" s="15"/>
      <c r="AG18" s="15"/>
      <c r="AH18" s="15"/>
      <c r="AI18" s="72">
        <f t="shared" si="9"/>
        <v>0</v>
      </c>
      <c r="AJ18" s="72">
        <f t="shared" si="0"/>
        <v>1145.31</v>
      </c>
      <c r="AK18" s="73">
        <v>326.78</v>
      </c>
      <c r="AL18" s="73">
        <v>326.78</v>
      </c>
      <c r="AM18" s="73">
        <v>326.78</v>
      </c>
      <c r="AN18" s="25">
        <f t="shared" si="10"/>
        <v>980.34</v>
      </c>
      <c r="AO18" s="73"/>
      <c r="AP18" s="73"/>
      <c r="AQ18" s="73"/>
      <c r="AR18" s="25">
        <f t="shared" si="11"/>
        <v>0</v>
      </c>
      <c r="AS18" s="73"/>
      <c r="AT18" s="73"/>
      <c r="AU18" s="73"/>
      <c r="AV18" s="25">
        <f t="shared" si="12"/>
        <v>0</v>
      </c>
      <c r="AW18" s="73"/>
      <c r="AX18" s="73"/>
      <c r="AY18" s="74"/>
      <c r="AZ18" s="75">
        <f t="shared" si="13"/>
        <v>0</v>
      </c>
      <c r="BA18" s="25">
        <f t="shared" si="14"/>
        <v>980.34</v>
      </c>
      <c r="BB18" s="76">
        <f t="shared" si="15"/>
        <v>113402.32</v>
      </c>
      <c r="BC18" s="77"/>
      <c r="BE18" s="17"/>
      <c r="BF18" s="17"/>
    </row>
    <row r="19" spans="1:58" ht="12.75">
      <c r="A19" s="69" t="s">
        <v>29</v>
      </c>
      <c r="B19" s="70" t="s">
        <v>30</v>
      </c>
      <c r="C19" s="71">
        <v>94938.69</v>
      </c>
      <c r="D19" s="15">
        <v>86592.45</v>
      </c>
      <c r="E19" s="15">
        <v>91246.37</v>
      </c>
      <c r="F19" s="72">
        <f t="shared" si="1"/>
        <v>272777.51</v>
      </c>
      <c r="G19" s="15"/>
      <c r="H19" s="15"/>
      <c r="I19" s="15"/>
      <c r="J19" s="72">
        <f t="shared" si="2"/>
        <v>0</v>
      </c>
      <c r="K19" s="15"/>
      <c r="L19" s="15"/>
      <c r="M19" s="15"/>
      <c r="N19" s="72">
        <f t="shared" si="3"/>
        <v>0</v>
      </c>
      <c r="O19" s="15"/>
      <c r="P19" s="15"/>
      <c r="Q19" s="15"/>
      <c r="R19" s="72">
        <f t="shared" si="4"/>
        <v>0</v>
      </c>
      <c r="S19" s="72">
        <f t="shared" si="5"/>
        <v>272777.51</v>
      </c>
      <c r="T19" s="15">
        <v>5182.68</v>
      </c>
      <c r="U19" s="15">
        <v>4108.08</v>
      </c>
      <c r="V19" s="15">
        <v>3835.14</v>
      </c>
      <c r="W19" s="72">
        <f t="shared" si="6"/>
        <v>13125.9</v>
      </c>
      <c r="X19" s="15"/>
      <c r="Y19" s="16"/>
      <c r="Z19" s="16"/>
      <c r="AA19" s="72">
        <f t="shared" si="7"/>
        <v>0</v>
      </c>
      <c r="AB19" s="15"/>
      <c r="AC19" s="15"/>
      <c r="AD19" s="15"/>
      <c r="AE19" s="72">
        <f t="shared" si="8"/>
        <v>0</v>
      </c>
      <c r="AF19" s="15"/>
      <c r="AG19" s="15"/>
      <c r="AH19" s="15"/>
      <c r="AI19" s="72">
        <f t="shared" si="9"/>
        <v>0</v>
      </c>
      <c r="AJ19" s="72">
        <f t="shared" si="0"/>
        <v>13125.9</v>
      </c>
      <c r="AK19" s="73">
        <v>326.78</v>
      </c>
      <c r="AL19" s="73">
        <v>0</v>
      </c>
      <c r="AM19" s="73">
        <v>0</v>
      </c>
      <c r="AN19" s="25">
        <f t="shared" si="10"/>
        <v>326.78</v>
      </c>
      <c r="AO19" s="73"/>
      <c r="AP19" s="73"/>
      <c r="AQ19" s="73"/>
      <c r="AR19" s="25">
        <f t="shared" si="11"/>
        <v>0</v>
      </c>
      <c r="AS19" s="73"/>
      <c r="AT19" s="73"/>
      <c r="AU19" s="73"/>
      <c r="AV19" s="25">
        <f t="shared" si="12"/>
        <v>0</v>
      </c>
      <c r="AW19" s="73"/>
      <c r="AX19" s="73"/>
      <c r="AY19" s="74"/>
      <c r="AZ19" s="75">
        <f t="shared" si="13"/>
        <v>0</v>
      </c>
      <c r="BA19" s="25">
        <f t="shared" si="14"/>
        <v>326.78</v>
      </c>
      <c r="BB19" s="76">
        <f t="shared" si="15"/>
        <v>286230.19</v>
      </c>
      <c r="BC19" s="77"/>
      <c r="BE19" s="17"/>
      <c r="BF19" s="17"/>
    </row>
    <row r="20" spans="1:58" ht="12.75">
      <c r="A20" s="69" t="s">
        <v>31</v>
      </c>
      <c r="B20" s="70" t="s">
        <v>32</v>
      </c>
      <c r="C20" s="71">
        <v>44873.54</v>
      </c>
      <c r="D20" s="15">
        <v>44823.93</v>
      </c>
      <c r="E20" s="15">
        <v>50678.2</v>
      </c>
      <c r="F20" s="72">
        <f t="shared" si="1"/>
        <v>140375.67</v>
      </c>
      <c r="G20" s="15"/>
      <c r="H20" s="15"/>
      <c r="I20" s="15"/>
      <c r="J20" s="72">
        <f t="shared" si="2"/>
        <v>0</v>
      </c>
      <c r="K20" s="15"/>
      <c r="L20" s="15"/>
      <c r="M20" s="15"/>
      <c r="N20" s="72">
        <f t="shared" si="3"/>
        <v>0</v>
      </c>
      <c r="O20" s="15"/>
      <c r="P20" s="15"/>
      <c r="Q20" s="15"/>
      <c r="R20" s="72">
        <f t="shared" si="4"/>
        <v>0</v>
      </c>
      <c r="S20" s="72">
        <f t="shared" si="5"/>
        <v>140375.67</v>
      </c>
      <c r="T20" s="15">
        <v>2442.26</v>
      </c>
      <c r="U20" s="15">
        <v>2400.91</v>
      </c>
      <c r="V20" s="15">
        <v>2084.5</v>
      </c>
      <c r="W20" s="72">
        <f t="shared" si="6"/>
        <v>6927.67</v>
      </c>
      <c r="X20" s="15"/>
      <c r="Y20" s="16"/>
      <c r="Z20" s="16"/>
      <c r="AA20" s="72">
        <f t="shared" si="7"/>
        <v>0</v>
      </c>
      <c r="AB20" s="15"/>
      <c r="AC20" s="15"/>
      <c r="AD20" s="15"/>
      <c r="AE20" s="72">
        <f t="shared" si="8"/>
        <v>0</v>
      </c>
      <c r="AF20" s="15"/>
      <c r="AG20" s="15"/>
      <c r="AH20" s="15"/>
      <c r="AI20" s="72">
        <f t="shared" si="9"/>
        <v>0</v>
      </c>
      <c r="AJ20" s="72">
        <f t="shared" si="0"/>
        <v>6927.67</v>
      </c>
      <c r="AK20" s="73">
        <v>0</v>
      </c>
      <c r="AL20" s="73">
        <v>0</v>
      </c>
      <c r="AM20" s="73">
        <v>0</v>
      </c>
      <c r="AN20" s="25">
        <f t="shared" si="10"/>
        <v>0</v>
      </c>
      <c r="AO20" s="73"/>
      <c r="AP20" s="73"/>
      <c r="AQ20" s="73"/>
      <c r="AR20" s="25">
        <f t="shared" si="11"/>
        <v>0</v>
      </c>
      <c r="AS20" s="73"/>
      <c r="AT20" s="73"/>
      <c r="AU20" s="73"/>
      <c r="AV20" s="25">
        <f t="shared" si="12"/>
        <v>0</v>
      </c>
      <c r="AW20" s="73"/>
      <c r="AX20" s="73"/>
      <c r="AY20" s="74"/>
      <c r="AZ20" s="75">
        <f t="shared" si="13"/>
        <v>0</v>
      </c>
      <c r="BA20" s="25">
        <f t="shared" si="14"/>
        <v>0</v>
      </c>
      <c r="BB20" s="76">
        <f t="shared" si="15"/>
        <v>147303.34</v>
      </c>
      <c r="BC20" s="77"/>
      <c r="BE20" s="17"/>
      <c r="BF20" s="17"/>
    </row>
    <row r="21" spans="1:58" ht="12.75">
      <c r="A21" s="69" t="s">
        <v>33</v>
      </c>
      <c r="B21" s="70" t="s">
        <v>34</v>
      </c>
      <c r="C21" s="71">
        <v>68409.57</v>
      </c>
      <c r="D21" s="15">
        <v>61325.42</v>
      </c>
      <c r="E21" s="15">
        <v>72622.02</v>
      </c>
      <c r="F21" s="72">
        <f t="shared" si="1"/>
        <v>202357.01</v>
      </c>
      <c r="G21" s="15"/>
      <c r="H21" s="15"/>
      <c r="I21" s="15"/>
      <c r="J21" s="72">
        <f t="shared" si="2"/>
        <v>0</v>
      </c>
      <c r="K21" s="15"/>
      <c r="L21" s="15"/>
      <c r="M21" s="15"/>
      <c r="N21" s="72">
        <f t="shared" si="3"/>
        <v>0</v>
      </c>
      <c r="O21" s="15"/>
      <c r="P21" s="15"/>
      <c r="Q21" s="15"/>
      <c r="R21" s="72">
        <f t="shared" si="4"/>
        <v>0</v>
      </c>
      <c r="S21" s="72">
        <f t="shared" si="5"/>
        <v>202357.01</v>
      </c>
      <c r="T21" s="15">
        <v>3602.5600000000004</v>
      </c>
      <c r="U21" s="15">
        <v>3248.8599999999997</v>
      </c>
      <c r="V21" s="15">
        <v>3371.12</v>
      </c>
      <c r="W21" s="72">
        <f t="shared" si="6"/>
        <v>10222.54</v>
      </c>
      <c r="X21" s="15"/>
      <c r="Y21" s="16"/>
      <c r="Z21" s="16"/>
      <c r="AA21" s="72">
        <f t="shared" si="7"/>
        <v>0</v>
      </c>
      <c r="AB21" s="15"/>
      <c r="AC21" s="15"/>
      <c r="AD21" s="15"/>
      <c r="AE21" s="72">
        <f t="shared" si="8"/>
        <v>0</v>
      </c>
      <c r="AF21" s="15"/>
      <c r="AG21" s="15"/>
      <c r="AH21" s="15"/>
      <c r="AI21" s="72">
        <f t="shared" si="9"/>
        <v>0</v>
      </c>
      <c r="AJ21" s="72">
        <f t="shared" si="0"/>
        <v>10222.54</v>
      </c>
      <c r="AK21" s="73">
        <v>0</v>
      </c>
      <c r="AL21" s="73">
        <v>0</v>
      </c>
      <c r="AM21" s="73">
        <v>0</v>
      </c>
      <c r="AN21" s="25">
        <f t="shared" si="10"/>
        <v>0</v>
      </c>
      <c r="AO21" s="73"/>
      <c r="AP21" s="73"/>
      <c r="AQ21" s="73"/>
      <c r="AR21" s="25">
        <f t="shared" si="11"/>
        <v>0</v>
      </c>
      <c r="AS21" s="73"/>
      <c r="AT21" s="73"/>
      <c r="AU21" s="73"/>
      <c r="AV21" s="25">
        <f t="shared" si="12"/>
        <v>0</v>
      </c>
      <c r="AW21" s="73"/>
      <c r="AX21" s="73"/>
      <c r="AY21" s="74"/>
      <c r="AZ21" s="75">
        <f t="shared" si="13"/>
        <v>0</v>
      </c>
      <c r="BA21" s="25">
        <f t="shared" si="14"/>
        <v>0</v>
      </c>
      <c r="BB21" s="76">
        <f t="shared" si="15"/>
        <v>212579.55</v>
      </c>
      <c r="BC21" s="77"/>
      <c r="BE21" s="17"/>
      <c r="BF21" s="17"/>
    </row>
    <row r="22" spans="1:58" ht="12.75">
      <c r="A22" s="69" t="s">
        <v>35</v>
      </c>
      <c r="B22" s="70" t="s">
        <v>36</v>
      </c>
      <c r="C22" s="71">
        <v>80765.44</v>
      </c>
      <c r="D22" s="15">
        <v>63984.38</v>
      </c>
      <c r="E22" s="15">
        <v>64425.96</v>
      </c>
      <c r="F22" s="72">
        <f t="shared" si="1"/>
        <v>209175.78</v>
      </c>
      <c r="G22" s="15"/>
      <c r="H22" s="15"/>
      <c r="I22" s="15"/>
      <c r="J22" s="72">
        <f t="shared" si="2"/>
        <v>0</v>
      </c>
      <c r="K22" s="15"/>
      <c r="L22" s="15"/>
      <c r="M22" s="15"/>
      <c r="N22" s="72">
        <f t="shared" si="3"/>
        <v>0</v>
      </c>
      <c r="O22" s="15"/>
      <c r="P22" s="15"/>
      <c r="Q22" s="15"/>
      <c r="R22" s="72">
        <f t="shared" si="4"/>
        <v>0</v>
      </c>
      <c r="S22" s="72">
        <f t="shared" si="5"/>
        <v>209175.78</v>
      </c>
      <c r="T22" s="15">
        <v>1335.29</v>
      </c>
      <c r="U22" s="15">
        <v>617.95</v>
      </c>
      <c r="V22" s="15">
        <v>587.54</v>
      </c>
      <c r="W22" s="72">
        <f t="shared" si="6"/>
        <v>2540.78</v>
      </c>
      <c r="X22" s="15"/>
      <c r="Y22" s="16"/>
      <c r="Z22" s="16"/>
      <c r="AA22" s="72">
        <f t="shared" si="7"/>
        <v>0</v>
      </c>
      <c r="AB22" s="15"/>
      <c r="AC22" s="15"/>
      <c r="AD22" s="15"/>
      <c r="AE22" s="72">
        <f t="shared" si="8"/>
        <v>0</v>
      </c>
      <c r="AF22" s="15"/>
      <c r="AG22" s="15"/>
      <c r="AH22" s="15"/>
      <c r="AI22" s="72">
        <f t="shared" si="9"/>
        <v>0</v>
      </c>
      <c r="AJ22" s="72">
        <f t="shared" si="0"/>
        <v>2540.78</v>
      </c>
      <c r="AK22" s="73">
        <v>350.12</v>
      </c>
      <c r="AL22" s="73">
        <v>350.12</v>
      </c>
      <c r="AM22" s="73">
        <v>350.12</v>
      </c>
      <c r="AN22" s="25">
        <f t="shared" si="10"/>
        <v>1050.36</v>
      </c>
      <c r="AO22" s="73"/>
      <c r="AP22" s="73"/>
      <c r="AQ22" s="73"/>
      <c r="AR22" s="25">
        <f t="shared" si="11"/>
        <v>0</v>
      </c>
      <c r="AS22" s="73"/>
      <c r="AT22" s="73"/>
      <c r="AU22" s="73"/>
      <c r="AV22" s="25">
        <f t="shared" si="12"/>
        <v>0</v>
      </c>
      <c r="AW22" s="73"/>
      <c r="AX22" s="73"/>
      <c r="AY22" s="74"/>
      <c r="AZ22" s="75">
        <f t="shared" si="13"/>
        <v>0</v>
      </c>
      <c r="BA22" s="25">
        <f t="shared" si="14"/>
        <v>1050.36</v>
      </c>
      <c r="BB22" s="76">
        <f t="shared" si="15"/>
        <v>212766.92</v>
      </c>
      <c r="BC22" s="77"/>
      <c r="BE22" s="17"/>
      <c r="BF22" s="17"/>
    </row>
    <row r="23" spans="1:58" ht="12.75">
      <c r="A23" s="69" t="s">
        <v>37</v>
      </c>
      <c r="B23" s="70" t="s">
        <v>38</v>
      </c>
      <c r="C23" s="71">
        <v>49433.67</v>
      </c>
      <c r="D23" s="15">
        <v>40767.97</v>
      </c>
      <c r="E23" s="15">
        <v>43812.41</v>
      </c>
      <c r="F23" s="72">
        <f t="shared" si="1"/>
        <v>134014.05</v>
      </c>
      <c r="G23" s="15"/>
      <c r="H23" s="15"/>
      <c r="I23" s="15"/>
      <c r="J23" s="72">
        <f t="shared" si="2"/>
        <v>0</v>
      </c>
      <c r="K23" s="15"/>
      <c r="L23" s="15"/>
      <c r="M23" s="15"/>
      <c r="N23" s="72">
        <f t="shared" si="3"/>
        <v>0</v>
      </c>
      <c r="O23" s="15"/>
      <c r="P23" s="15"/>
      <c r="Q23" s="15"/>
      <c r="R23" s="72">
        <f t="shared" si="4"/>
        <v>0</v>
      </c>
      <c r="S23" s="72">
        <f t="shared" si="5"/>
        <v>134014.05</v>
      </c>
      <c r="T23" s="15">
        <v>510.83</v>
      </c>
      <c r="U23" s="15">
        <v>247.55</v>
      </c>
      <c r="V23" s="15">
        <v>359.27</v>
      </c>
      <c r="W23" s="72">
        <f t="shared" si="6"/>
        <v>1117.65</v>
      </c>
      <c r="X23" s="15"/>
      <c r="Y23" s="16"/>
      <c r="Z23" s="16"/>
      <c r="AA23" s="72">
        <f t="shared" si="7"/>
        <v>0</v>
      </c>
      <c r="AB23" s="15"/>
      <c r="AC23" s="15"/>
      <c r="AD23" s="15"/>
      <c r="AE23" s="72">
        <f t="shared" si="8"/>
        <v>0</v>
      </c>
      <c r="AF23" s="15"/>
      <c r="AG23" s="15"/>
      <c r="AH23" s="15"/>
      <c r="AI23" s="72">
        <f t="shared" si="9"/>
        <v>0</v>
      </c>
      <c r="AJ23" s="72">
        <f t="shared" si="0"/>
        <v>1117.65</v>
      </c>
      <c r="AK23" s="73">
        <v>0</v>
      </c>
      <c r="AL23" s="73">
        <v>350.12</v>
      </c>
      <c r="AM23" s="73">
        <v>0</v>
      </c>
      <c r="AN23" s="25">
        <f t="shared" si="10"/>
        <v>350.12</v>
      </c>
      <c r="AO23" s="73"/>
      <c r="AP23" s="73"/>
      <c r="AQ23" s="73"/>
      <c r="AR23" s="25">
        <f t="shared" si="11"/>
        <v>0</v>
      </c>
      <c r="AS23" s="73"/>
      <c r="AT23" s="73"/>
      <c r="AU23" s="73"/>
      <c r="AV23" s="25">
        <f t="shared" si="12"/>
        <v>0</v>
      </c>
      <c r="AW23" s="73"/>
      <c r="AX23" s="73"/>
      <c r="AY23" s="74"/>
      <c r="AZ23" s="75">
        <f t="shared" si="13"/>
        <v>0</v>
      </c>
      <c r="BA23" s="25">
        <f t="shared" si="14"/>
        <v>350.12</v>
      </c>
      <c r="BB23" s="76">
        <f t="shared" si="15"/>
        <v>135481.82</v>
      </c>
      <c r="BC23" s="77"/>
      <c r="BE23" s="17"/>
      <c r="BF23" s="17"/>
    </row>
    <row r="24" spans="1:58" ht="12.75">
      <c r="A24" s="69" t="s">
        <v>39</v>
      </c>
      <c r="B24" s="78" t="s">
        <v>40</v>
      </c>
      <c r="C24" s="71">
        <v>312115.87</v>
      </c>
      <c r="D24" s="15">
        <v>247149.79</v>
      </c>
      <c r="E24" s="15">
        <v>175052.69</v>
      </c>
      <c r="F24" s="72">
        <f t="shared" si="1"/>
        <v>734318.35</v>
      </c>
      <c r="G24" s="15"/>
      <c r="H24" s="15"/>
      <c r="I24" s="15"/>
      <c r="J24" s="72">
        <f t="shared" si="2"/>
        <v>0</v>
      </c>
      <c r="K24" s="15"/>
      <c r="L24" s="15"/>
      <c r="M24" s="15"/>
      <c r="N24" s="72">
        <f t="shared" si="3"/>
        <v>0</v>
      </c>
      <c r="O24" s="15"/>
      <c r="P24" s="15"/>
      <c r="Q24" s="15"/>
      <c r="R24" s="72">
        <f t="shared" si="4"/>
        <v>0</v>
      </c>
      <c r="S24" s="72">
        <f t="shared" si="5"/>
        <v>734318.35</v>
      </c>
      <c r="T24" s="15">
        <v>330.51</v>
      </c>
      <c r="U24" s="15">
        <v>444.33000000000004</v>
      </c>
      <c r="V24" s="15">
        <v>439.28</v>
      </c>
      <c r="W24" s="72">
        <f t="shared" si="6"/>
        <v>1214.12</v>
      </c>
      <c r="X24" s="15"/>
      <c r="Y24" s="16"/>
      <c r="Z24" s="16"/>
      <c r="AA24" s="72">
        <f t="shared" si="7"/>
        <v>0</v>
      </c>
      <c r="AB24" s="15"/>
      <c r="AC24" s="15"/>
      <c r="AD24" s="15"/>
      <c r="AE24" s="72">
        <f t="shared" si="8"/>
        <v>0</v>
      </c>
      <c r="AF24" s="15"/>
      <c r="AG24" s="15"/>
      <c r="AH24" s="15"/>
      <c r="AI24" s="72">
        <f t="shared" si="9"/>
        <v>0</v>
      </c>
      <c r="AJ24" s="72">
        <f t="shared" si="0"/>
        <v>1214.12</v>
      </c>
      <c r="AK24" s="73">
        <v>0</v>
      </c>
      <c r="AL24" s="73">
        <v>0</v>
      </c>
      <c r="AM24" s="73">
        <v>0</v>
      </c>
      <c r="AN24" s="25">
        <f t="shared" si="10"/>
        <v>0</v>
      </c>
      <c r="AO24" s="73"/>
      <c r="AP24" s="73"/>
      <c r="AQ24" s="73"/>
      <c r="AR24" s="25">
        <f t="shared" si="11"/>
        <v>0</v>
      </c>
      <c r="AS24" s="73"/>
      <c r="AT24" s="73"/>
      <c r="AU24" s="73"/>
      <c r="AV24" s="25">
        <f t="shared" si="12"/>
        <v>0</v>
      </c>
      <c r="AW24" s="73"/>
      <c r="AX24" s="73"/>
      <c r="AY24" s="74"/>
      <c r="AZ24" s="75">
        <f t="shared" si="13"/>
        <v>0</v>
      </c>
      <c r="BA24" s="25">
        <f t="shared" si="14"/>
        <v>0</v>
      </c>
      <c r="BB24" s="76">
        <f t="shared" si="15"/>
        <v>735532.47</v>
      </c>
      <c r="BC24" s="77"/>
      <c r="BE24" s="17"/>
      <c r="BF24" s="17"/>
    </row>
    <row r="25" spans="1:58" ht="12.75">
      <c r="A25" s="69" t="s">
        <v>41</v>
      </c>
      <c r="B25" s="70" t="s">
        <v>42</v>
      </c>
      <c r="C25" s="71">
        <v>247451.02</v>
      </c>
      <c r="D25" s="15">
        <v>233224.35</v>
      </c>
      <c r="E25" s="15">
        <v>262080.21</v>
      </c>
      <c r="F25" s="72">
        <f t="shared" si="1"/>
        <v>742755.58</v>
      </c>
      <c r="G25" s="15"/>
      <c r="H25" s="15"/>
      <c r="I25" s="15"/>
      <c r="J25" s="72">
        <f t="shared" si="2"/>
        <v>0</v>
      </c>
      <c r="K25" s="15"/>
      <c r="L25" s="15"/>
      <c r="M25" s="15"/>
      <c r="N25" s="72">
        <f t="shared" si="3"/>
        <v>0</v>
      </c>
      <c r="O25" s="15"/>
      <c r="P25" s="15"/>
      <c r="Q25" s="15"/>
      <c r="R25" s="72">
        <f t="shared" si="4"/>
        <v>0</v>
      </c>
      <c r="S25" s="72">
        <f t="shared" si="5"/>
        <v>742755.58</v>
      </c>
      <c r="T25" s="15">
        <v>3357.8199999999997</v>
      </c>
      <c r="U25" s="15">
        <v>3202.74</v>
      </c>
      <c r="V25" s="15">
        <v>3577.56</v>
      </c>
      <c r="W25" s="72">
        <f t="shared" si="6"/>
        <v>10138.12</v>
      </c>
      <c r="X25" s="15"/>
      <c r="Y25" s="16"/>
      <c r="Z25" s="16"/>
      <c r="AA25" s="72">
        <f t="shared" si="7"/>
        <v>0</v>
      </c>
      <c r="AB25" s="15"/>
      <c r="AC25" s="15"/>
      <c r="AD25" s="15"/>
      <c r="AE25" s="72">
        <f t="shared" si="8"/>
        <v>0</v>
      </c>
      <c r="AF25" s="15"/>
      <c r="AG25" s="15"/>
      <c r="AH25" s="15"/>
      <c r="AI25" s="72">
        <f t="shared" si="9"/>
        <v>0</v>
      </c>
      <c r="AJ25" s="72">
        <f t="shared" si="0"/>
        <v>10138.12</v>
      </c>
      <c r="AK25" s="73">
        <v>0</v>
      </c>
      <c r="AL25" s="73">
        <v>653.56</v>
      </c>
      <c r="AM25" s="73">
        <v>653.56</v>
      </c>
      <c r="AN25" s="25">
        <f t="shared" si="10"/>
        <v>1307.12</v>
      </c>
      <c r="AO25" s="73"/>
      <c r="AP25" s="73"/>
      <c r="AQ25" s="73"/>
      <c r="AR25" s="25">
        <f t="shared" si="11"/>
        <v>0</v>
      </c>
      <c r="AS25" s="73"/>
      <c r="AT25" s="73"/>
      <c r="AU25" s="73"/>
      <c r="AV25" s="25">
        <f t="shared" si="12"/>
        <v>0</v>
      </c>
      <c r="AW25" s="73"/>
      <c r="AX25" s="73"/>
      <c r="AY25" s="74"/>
      <c r="AZ25" s="75">
        <f t="shared" si="13"/>
        <v>0</v>
      </c>
      <c r="BA25" s="25">
        <f t="shared" si="14"/>
        <v>1307.12</v>
      </c>
      <c r="BB25" s="76">
        <f t="shared" si="15"/>
        <v>754200.82</v>
      </c>
      <c r="BC25" s="77"/>
      <c r="BE25" s="17"/>
      <c r="BF25" s="17"/>
    </row>
    <row r="26" spans="1:58" ht="12.75">
      <c r="A26" s="69" t="s">
        <v>43</v>
      </c>
      <c r="B26" s="70" t="s">
        <v>44</v>
      </c>
      <c r="C26" s="71">
        <v>990304.36</v>
      </c>
      <c r="D26" s="15">
        <v>928212.98</v>
      </c>
      <c r="E26" s="15">
        <v>969303.15</v>
      </c>
      <c r="F26" s="72">
        <f t="shared" si="1"/>
        <v>2887820.49</v>
      </c>
      <c r="G26" s="15"/>
      <c r="H26" s="15"/>
      <c r="I26" s="15"/>
      <c r="J26" s="72">
        <f t="shared" si="2"/>
        <v>0</v>
      </c>
      <c r="K26" s="15"/>
      <c r="L26" s="15"/>
      <c r="M26" s="15"/>
      <c r="N26" s="72">
        <f t="shared" si="3"/>
        <v>0</v>
      </c>
      <c r="O26" s="15"/>
      <c r="P26" s="15"/>
      <c r="Q26" s="15"/>
      <c r="R26" s="72">
        <f t="shared" si="4"/>
        <v>0</v>
      </c>
      <c r="S26" s="72">
        <f t="shared" si="5"/>
        <v>2887820.49</v>
      </c>
      <c r="T26" s="15">
        <v>21331.6</v>
      </c>
      <c r="U26" s="15">
        <v>20565.899999999998</v>
      </c>
      <c r="V26" s="15">
        <v>19239.96</v>
      </c>
      <c r="W26" s="72">
        <f t="shared" si="6"/>
        <v>61137.46</v>
      </c>
      <c r="X26" s="15"/>
      <c r="Y26" s="16"/>
      <c r="Z26" s="16"/>
      <c r="AA26" s="72">
        <f t="shared" si="7"/>
        <v>0</v>
      </c>
      <c r="AB26" s="15"/>
      <c r="AC26" s="15"/>
      <c r="AD26" s="15"/>
      <c r="AE26" s="72">
        <f t="shared" si="8"/>
        <v>0</v>
      </c>
      <c r="AF26" s="15"/>
      <c r="AG26" s="15"/>
      <c r="AH26" s="15"/>
      <c r="AI26" s="72">
        <f t="shared" si="9"/>
        <v>0</v>
      </c>
      <c r="AJ26" s="72">
        <f t="shared" si="0"/>
        <v>61137.46</v>
      </c>
      <c r="AK26" s="73">
        <v>980.34</v>
      </c>
      <c r="AL26" s="73">
        <v>1307.12</v>
      </c>
      <c r="AM26" s="73">
        <v>980.34</v>
      </c>
      <c r="AN26" s="25">
        <f t="shared" si="10"/>
        <v>3267.8</v>
      </c>
      <c r="AO26" s="73"/>
      <c r="AP26" s="73"/>
      <c r="AQ26" s="73"/>
      <c r="AR26" s="25">
        <f t="shared" si="11"/>
        <v>0</v>
      </c>
      <c r="AS26" s="73"/>
      <c r="AT26" s="73"/>
      <c r="AU26" s="73"/>
      <c r="AV26" s="25">
        <f t="shared" si="12"/>
        <v>0</v>
      </c>
      <c r="AW26" s="73"/>
      <c r="AX26" s="73"/>
      <c r="AY26" s="74"/>
      <c r="AZ26" s="75">
        <f t="shared" si="13"/>
        <v>0</v>
      </c>
      <c r="BA26" s="25">
        <f t="shared" si="14"/>
        <v>3267.8</v>
      </c>
      <c r="BB26" s="76">
        <f t="shared" si="15"/>
        <v>2952225.75</v>
      </c>
      <c r="BC26" s="77"/>
      <c r="BE26" s="17"/>
      <c r="BF26" s="17"/>
    </row>
    <row r="27" spans="1:58" ht="12.75">
      <c r="A27" s="69" t="s">
        <v>45</v>
      </c>
      <c r="B27" s="79" t="s">
        <v>46</v>
      </c>
      <c r="C27" s="71">
        <v>143691.18</v>
      </c>
      <c r="D27" s="15">
        <v>202637.73</v>
      </c>
      <c r="E27" s="15">
        <v>215112.63</v>
      </c>
      <c r="F27" s="72">
        <f t="shared" si="1"/>
        <v>561441.54</v>
      </c>
      <c r="G27" s="15"/>
      <c r="H27" s="15"/>
      <c r="I27" s="15"/>
      <c r="J27" s="72">
        <f t="shared" si="2"/>
        <v>0</v>
      </c>
      <c r="K27" s="15"/>
      <c r="L27" s="15"/>
      <c r="M27" s="15"/>
      <c r="N27" s="72">
        <f t="shared" si="3"/>
        <v>0</v>
      </c>
      <c r="O27" s="15"/>
      <c r="P27" s="15"/>
      <c r="Q27" s="15"/>
      <c r="R27" s="72">
        <f t="shared" si="4"/>
        <v>0</v>
      </c>
      <c r="S27" s="72">
        <f t="shared" si="5"/>
        <v>561441.54</v>
      </c>
      <c r="T27" s="15">
        <v>1526.67</v>
      </c>
      <c r="U27" s="15">
        <v>1522.88</v>
      </c>
      <c r="V27" s="15">
        <v>1183.56</v>
      </c>
      <c r="W27" s="72">
        <f t="shared" si="6"/>
        <v>4233.11</v>
      </c>
      <c r="X27" s="15"/>
      <c r="Y27" s="16"/>
      <c r="Z27" s="16"/>
      <c r="AA27" s="72">
        <f t="shared" si="7"/>
        <v>0</v>
      </c>
      <c r="AB27" s="15"/>
      <c r="AC27" s="15"/>
      <c r="AD27" s="15"/>
      <c r="AE27" s="72">
        <f t="shared" si="8"/>
        <v>0</v>
      </c>
      <c r="AF27" s="15"/>
      <c r="AG27" s="15"/>
      <c r="AH27" s="15"/>
      <c r="AI27" s="72">
        <f t="shared" si="9"/>
        <v>0</v>
      </c>
      <c r="AJ27" s="72">
        <f t="shared" si="0"/>
        <v>4233.11</v>
      </c>
      <c r="AK27" s="73">
        <v>0</v>
      </c>
      <c r="AL27" s="73">
        <v>326.78</v>
      </c>
      <c r="AM27" s="73">
        <v>653.56</v>
      </c>
      <c r="AN27" s="25">
        <f t="shared" si="10"/>
        <v>980.34</v>
      </c>
      <c r="AO27" s="73"/>
      <c r="AP27" s="73"/>
      <c r="AQ27" s="73"/>
      <c r="AR27" s="25">
        <f t="shared" si="11"/>
        <v>0</v>
      </c>
      <c r="AS27" s="73"/>
      <c r="AT27" s="73"/>
      <c r="AU27" s="73"/>
      <c r="AV27" s="25">
        <f t="shared" si="12"/>
        <v>0</v>
      </c>
      <c r="AW27" s="73"/>
      <c r="AX27" s="73"/>
      <c r="AY27" s="74"/>
      <c r="AZ27" s="75">
        <f t="shared" si="13"/>
        <v>0</v>
      </c>
      <c r="BA27" s="25">
        <f t="shared" si="14"/>
        <v>980.34</v>
      </c>
      <c r="BB27" s="76">
        <f t="shared" si="15"/>
        <v>566654.99</v>
      </c>
      <c r="BC27" s="77"/>
      <c r="BE27" s="17"/>
      <c r="BF27" s="17"/>
    </row>
    <row r="28" spans="1:58" ht="12.75">
      <c r="A28" s="69" t="s">
        <v>47</v>
      </c>
      <c r="B28" s="70" t="s">
        <v>48</v>
      </c>
      <c r="C28" s="71">
        <v>87483.08</v>
      </c>
      <c r="D28" s="15">
        <v>76773.3</v>
      </c>
      <c r="E28" s="15">
        <v>83081.38</v>
      </c>
      <c r="F28" s="72">
        <f t="shared" si="1"/>
        <v>247337.76</v>
      </c>
      <c r="G28" s="15"/>
      <c r="H28" s="15"/>
      <c r="I28" s="15"/>
      <c r="J28" s="72">
        <f t="shared" si="2"/>
        <v>0</v>
      </c>
      <c r="K28" s="15"/>
      <c r="L28" s="15"/>
      <c r="M28" s="15"/>
      <c r="N28" s="72">
        <f t="shared" si="3"/>
        <v>0</v>
      </c>
      <c r="O28" s="15"/>
      <c r="P28" s="15"/>
      <c r="Q28" s="15"/>
      <c r="R28" s="72">
        <f t="shared" si="4"/>
        <v>0</v>
      </c>
      <c r="S28" s="72">
        <f t="shared" si="5"/>
        <v>247337.76</v>
      </c>
      <c r="T28" s="15">
        <v>6431.750000000001</v>
      </c>
      <c r="U28" s="15">
        <v>5040.8099999999995</v>
      </c>
      <c r="V28" s="15">
        <v>4952.08</v>
      </c>
      <c r="W28" s="72">
        <f t="shared" si="6"/>
        <v>16424.64</v>
      </c>
      <c r="X28" s="15"/>
      <c r="Y28" s="16"/>
      <c r="Z28" s="16"/>
      <c r="AA28" s="72">
        <f t="shared" si="7"/>
        <v>0</v>
      </c>
      <c r="AB28" s="15"/>
      <c r="AC28" s="15"/>
      <c r="AD28" s="15"/>
      <c r="AE28" s="72">
        <f t="shared" si="8"/>
        <v>0</v>
      </c>
      <c r="AF28" s="15"/>
      <c r="AG28" s="15"/>
      <c r="AH28" s="15"/>
      <c r="AI28" s="72">
        <f t="shared" si="9"/>
        <v>0</v>
      </c>
      <c r="AJ28" s="72">
        <f t="shared" si="0"/>
        <v>16424.64</v>
      </c>
      <c r="AK28" s="73">
        <v>350.12</v>
      </c>
      <c r="AL28" s="73">
        <v>326.78</v>
      </c>
      <c r="AM28" s="73">
        <v>326.78</v>
      </c>
      <c r="AN28" s="25">
        <f t="shared" si="10"/>
        <v>1003.68</v>
      </c>
      <c r="AO28" s="73"/>
      <c r="AP28" s="73"/>
      <c r="AQ28" s="73"/>
      <c r="AR28" s="25">
        <f t="shared" si="11"/>
        <v>0</v>
      </c>
      <c r="AS28" s="73"/>
      <c r="AT28" s="73"/>
      <c r="AU28" s="73"/>
      <c r="AV28" s="25">
        <f t="shared" si="12"/>
        <v>0</v>
      </c>
      <c r="AW28" s="73"/>
      <c r="AX28" s="73"/>
      <c r="AY28" s="74"/>
      <c r="AZ28" s="75">
        <f t="shared" si="13"/>
        <v>0</v>
      </c>
      <c r="BA28" s="25">
        <f t="shared" si="14"/>
        <v>1003.68</v>
      </c>
      <c r="BB28" s="76">
        <f t="shared" si="15"/>
        <v>264766.08</v>
      </c>
      <c r="BC28" s="77"/>
      <c r="BE28" s="17"/>
      <c r="BF28" s="17"/>
    </row>
    <row r="29" spans="1:58" ht="12.75">
      <c r="A29" s="69" t="s">
        <v>49</v>
      </c>
      <c r="B29" s="70" t="s">
        <v>50</v>
      </c>
      <c r="C29" s="71">
        <v>31984.93</v>
      </c>
      <c r="D29" s="15">
        <v>29091.02</v>
      </c>
      <c r="E29" s="15">
        <v>30033.86</v>
      </c>
      <c r="F29" s="72">
        <f t="shared" si="1"/>
        <v>91109.81</v>
      </c>
      <c r="G29" s="15"/>
      <c r="H29" s="15"/>
      <c r="I29" s="15"/>
      <c r="J29" s="72">
        <f t="shared" si="2"/>
        <v>0</v>
      </c>
      <c r="K29" s="15"/>
      <c r="L29" s="15"/>
      <c r="M29" s="15"/>
      <c r="N29" s="72">
        <f t="shared" si="3"/>
        <v>0</v>
      </c>
      <c r="O29" s="15"/>
      <c r="P29" s="15"/>
      <c r="Q29" s="15"/>
      <c r="R29" s="72">
        <f t="shared" si="4"/>
        <v>0</v>
      </c>
      <c r="S29" s="72">
        <f t="shared" si="5"/>
        <v>91109.81</v>
      </c>
      <c r="T29" s="15">
        <v>1318.83</v>
      </c>
      <c r="U29" s="15">
        <v>1158.19</v>
      </c>
      <c r="V29" s="15">
        <v>983.41</v>
      </c>
      <c r="W29" s="72">
        <f t="shared" si="6"/>
        <v>3460.43</v>
      </c>
      <c r="X29" s="15"/>
      <c r="Y29" s="16"/>
      <c r="Z29" s="16"/>
      <c r="AA29" s="72">
        <f t="shared" si="7"/>
        <v>0</v>
      </c>
      <c r="AB29" s="15"/>
      <c r="AC29" s="15"/>
      <c r="AD29" s="15"/>
      <c r="AE29" s="72">
        <f t="shared" si="8"/>
        <v>0</v>
      </c>
      <c r="AF29" s="15"/>
      <c r="AG29" s="15"/>
      <c r="AH29" s="15"/>
      <c r="AI29" s="72">
        <f t="shared" si="9"/>
        <v>0</v>
      </c>
      <c r="AJ29" s="72">
        <f t="shared" si="0"/>
        <v>3460.43</v>
      </c>
      <c r="AK29" s="73">
        <v>0</v>
      </c>
      <c r="AL29" s="73">
        <v>0</v>
      </c>
      <c r="AM29" s="73">
        <v>0</v>
      </c>
      <c r="AN29" s="25">
        <f t="shared" si="10"/>
        <v>0</v>
      </c>
      <c r="AO29" s="73"/>
      <c r="AP29" s="73"/>
      <c r="AQ29" s="73"/>
      <c r="AR29" s="25">
        <f t="shared" si="11"/>
        <v>0</v>
      </c>
      <c r="AS29" s="73"/>
      <c r="AT29" s="73"/>
      <c r="AU29" s="73"/>
      <c r="AV29" s="25">
        <f t="shared" si="12"/>
        <v>0</v>
      </c>
      <c r="AW29" s="73"/>
      <c r="AX29" s="73"/>
      <c r="AY29" s="74"/>
      <c r="AZ29" s="75">
        <f t="shared" si="13"/>
        <v>0</v>
      </c>
      <c r="BA29" s="25">
        <f t="shared" si="14"/>
        <v>0</v>
      </c>
      <c r="BB29" s="76">
        <f t="shared" si="15"/>
        <v>94570.24</v>
      </c>
      <c r="BC29" s="77"/>
      <c r="BE29" s="17"/>
      <c r="BF29" s="17"/>
    </row>
    <row r="30" spans="1:58" ht="12.75">
      <c r="A30" s="69" t="s">
        <v>51</v>
      </c>
      <c r="B30" s="70" t="s">
        <v>52</v>
      </c>
      <c r="C30" s="71">
        <v>9754.94</v>
      </c>
      <c r="D30" s="15">
        <v>8535.76</v>
      </c>
      <c r="E30" s="15">
        <v>11868.82</v>
      </c>
      <c r="F30" s="72">
        <f t="shared" si="1"/>
        <v>30159.52</v>
      </c>
      <c r="G30" s="15"/>
      <c r="H30" s="15"/>
      <c r="I30" s="15"/>
      <c r="J30" s="72">
        <f t="shared" si="2"/>
        <v>0</v>
      </c>
      <c r="K30" s="15"/>
      <c r="L30" s="15"/>
      <c r="M30" s="15"/>
      <c r="N30" s="72">
        <f t="shared" si="3"/>
        <v>0</v>
      </c>
      <c r="O30" s="15"/>
      <c r="P30" s="15"/>
      <c r="Q30" s="15"/>
      <c r="R30" s="72">
        <f t="shared" si="4"/>
        <v>0</v>
      </c>
      <c r="S30" s="72">
        <f t="shared" si="5"/>
        <v>30159.52</v>
      </c>
      <c r="T30" s="15">
        <v>403.45</v>
      </c>
      <c r="U30" s="15">
        <v>217.92000000000002</v>
      </c>
      <c r="V30" s="15">
        <v>215.94</v>
      </c>
      <c r="W30" s="72">
        <f t="shared" si="6"/>
        <v>837.31</v>
      </c>
      <c r="X30" s="15"/>
      <c r="Y30" s="16"/>
      <c r="Z30" s="16"/>
      <c r="AA30" s="72">
        <f t="shared" si="7"/>
        <v>0</v>
      </c>
      <c r="AB30" s="15"/>
      <c r="AC30" s="15"/>
      <c r="AD30" s="15"/>
      <c r="AE30" s="72">
        <f t="shared" si="8"/>
        <v>0</v>
      </c>
      <c r="AF30" s="15"/>
      <c r="AG30" s="15"/>
      <c r="AH30" s="15"/>
      <c r="AI30" s="72">
        <f t="shared" si="9"/>
        <v>0</v>
      </c>
      <c r="AJ30" s="72">
        <f t="shared" si="0"/>
        <v>837.31</v>
      </c>
      <c r="AK30" s="73">
        <v>0</v>
      </c>
      <c r="AL30" s="73">
        <v>0</v>
      </c>
      <c r="AM30" s="73">
        <v>0</v>
      </c>
      <c r="AN30" s="25">
        <f t="shared" si="10"/>
        <v>0</v>
      </c>
      <c r="AO30" s="73"/>
      <c r="AP30" s="73"/>
      <c r="AQ30" s="73"/>
      <c r="AR30" s="25">
        <f t="shared" si="11"/>
        <v>0</v>
      </c>
      <c r="AS30" s="73"/>
      <c r="AT30" s="73"/>
      <c r="AU30" s="73"/>
      <c r="AV30" s="25">
        <f t="shared" si="12"/>
        <v>0</v>
      </c>
      <c r="AW30" s="73"/>
      <c r="AX30" s="73"/>
      <c r="AY30" s="74"/>
      <c r="AZ30" s="75">
        <f t="shared" si="13"/>
        <v>0</v>
      </c>
      <c r="BA30" s="25">
        <f t="shared" si="14"/>
        <v>0</v>
      </c>
      <c r="BB30" s="76">
        <f t="shared" si="15"/>
        <v>30996.83</v>
      </c>
      <c r="BC30" s="77"/>
      <c r="BE30" s="17"/>
      <c r="BF30" s="17"/>
    </row>
    <row r="31" spans="1:58" ht="12.75">
      <c r="A31" s="69" t="s">
        <v>53</v>
      </c>
      <c r="B31" s="70" t="s">
        <v>54</v>
      </c>
      <c r="C31" s="71">
        <v>38238.04</v>
      </c>
      <c r="D31" s="15">
        <v>38029.54</v>
      </c>
      <c r="E31" s="15">
        <v>41171.13</v>
      </c>
      <c r="F31" s="72">
        <f t="shared" si="1"/>
        <v>117438.71</v>
      </c>
      <c r="G31" s="15"/>
      <c r="H31" s="15"/>
      <c r="I31" s="15"/>
      <c r="J31" s="72">
        <f t="shared" si="2"/>
        <v>0</v>
      </c>
      <c r="K31" s="15"/>
      <c r="L31" s="15"/>
      <c r="M31" s="15"/>
      <c r="N31" s="72">
        <f t="shared" si="3"/>
        <v>0</v>
      </c>
      <c r="O31" s="15"/>
      <c r="P31" s="15"/>
      <c r="Q31" s="15"/>
      <c r="R31" s="72">
        <f t="shared" si="4"/>
        <v>0</v>
      </c>
      <c r="S31" s="72">
        <f t="shared" si="5"/>
        <v>117438.71</v>
      </c>
      <c r="T31" s="15">
        <v>850.14</v>
      </c>
      <c r="U31" s="15">
        <v>580.24</v>
      </c>
      <c r="V31" s="15">
        <v>566.78</v>
      </c>
      <c r="W31" s="72">
        <f t="shared" si="6"/>
        <v>1997.16</v>
      </c>
      <c r="X31" s="15"/>
      <c r="Y31" s="16"/>
      <c r="Z31" s="16"/>
      <c r="AA31" s="72">
        <f t="shared" si="7"/>
        <v>0</v>
      </c>
      <c r="AB31" s="15"/>
      <c r="AC31" s="15"/>
      <c r="AD31" s="15"/>
      <c r="AE31" s="72">
        <f t="shared" si="8"/>
        <v>0</v>
      </c>
      <c r="AF31" s="15"/>
      <c r="AG31" s="15"/>
      <c r="AH31" s="15"/>
      <c r="AI31" s="72">
        <f t="shared" si="9"/>
        <v>0</v>
      </c>
      <c r="AJ31" s="72">
        <f t="shared" si="0"/>
        <v>1997.16</v>
      </c>
      <c r="AK31" s="73">
        <v>0</v>
      </c>
      <c r="AL31" s="73">
        <v>0</v>
      </c>
      <c r="AM31" s="73">
        <v>0</v>
      </c>
      <c r="AN31" s="25">
        <f t="shared" si="10"/>
        <v>0</v>
      </c>
      <c r="AO31" s="73"/>
      <c r="AP31" s="73"/>
      <c r="AQ31" s="73"/>
      <c r="AR31" s="25">
        <f t="shared" si="11"/>
        <v>0</v>
      </c>
      <c r="AS31" s="73"/>
      <c r="AT31" s="73"/>
      <c r="AU31" s="73"/>
      <c r="AV31" s="25">
        <f t="shared" si="12"/>
        <v>0</v>
      </c>
      <c r="AW31" s="73"/>
      <c r="AX31" s="73"/>
      <c r="AY31" s="74"/>
      <c r="AZ31" s="75">
        <f t="shared" si="13"/>
        <v>0</v>
      </c>
      <c r="BA31" s="25">
        <f t="shared" si="14"/>
        <v>0</v>
      </c>
      <c r="BB31" s="76">
        <f t="shared" si="15"/>
        <v>119435.87</v>
      </c>
      <c r="BC31" s="77"/>
      <c r="BE31" s="17"/>
      <c r="BF31" s="17"/>
    </row>
    <row r="32" spans="1:58" ht="12.75">
      <c r="A32" s="69" t="s">
        <v>55</v>
      </c>
      <c r="B32" s="70" t="s">
        <v>56</v>
      </c>
      <c r="C32" s="71">
        <v>34139.06</v>
      </c>
      <c r="D32" s="15">
        <v>33931.5</v>
      </c>
      <c r="E32" s="15">
        <v>36535.72</v>
      </c>
      <c r="F32" s="72">
        <f t="shared" si="1"/>
        <v>104606.28</v>
      </c>
      <c r="G32" s="15"/>
      <c r="H32" s="15"/>
      <c r="I32" s="15"/>
      <c r="J32" s="72">
        <f t="shared" si="2"/>
        <v>0</v>
      </c>
      <c r="K32" s="15"/>
      <c r="L32" s="15"/>
      <c r="M32" s="15"/>
      <c r="N32" s="72">
        <f t="shared" si="3"/>
        <v>0</v>
      </c>
      <c r="O32" s="15"/>
      <c r="P32" s="15"/>
      <c r="Q32" s="15"/>
      <c r="R32" s="72">
        <f t="shared" si="4"/>
        <v>0</v>
      </c>
      <c r="S32" s="72">
        <f t="shared" si="5"/>
        <v>104606.28</v>
      </c>
      <c r="T32" s="15">
        <v>266.11</v>
      </c>
      <c r="U32" s="15">
        <v>201.76</v>
      </c>
      <c r="V32" s="15">
        <v>151.84</v>
      </c>
      <c r="W32" s="72">
        <f t="shared" si="6"/>
        <v>619.71</v>
      </c>
      <c r="X32" s="15"/>
      <c r="Y32" s="16"/>
      <c r="Z32" s="16"/>
      <c r="AA32" s="72">
        <f t="shared" si="7"/>
        <v>0</v>
      </c>
      <c r="AB32" s="15"/>
      <c r="AC32" s="15"/>
      <c r="AD32" s="15"/>
      <c r="AE32" s="72">
        <f t="shared" si="8"/>
        <v>0</v>
      </c>
      <c r="AF32" s="15"/>
      <c r="AG32" s="15"/>
      <c r="AH32" s="15"/>
      <c r="AI32" s="72">
        <f t="shared" si="9"/>
        <v>0</v>
      </c>
      <c r="AJ32" s="72">
        <f t="shared" si="0"/>
        <v>619.71</v>
      </c>
      <c r="AK32" s="73">
        <v>0</v>
      </c>
      <c r="AL32" s="73">
        <v>0</v>
      </c>
      <c r="AM32" s="73">
        <v>0</v>
      </c>
      <c r="AN32" s="25">
        <f t="shared" si="10"/>
        <v>0</v>
      </c>
      <c r="AO32" s="73"/>
      <c r="AP32" s="73"/>
      <c r="AQ32" s="73"/>
      <c r="AR32" s="25">
        <f t="shared" si="11"/>
        <v>0</v>
      </c>
      <c r="AS32" s="73"/>
      <c r="AT32" s="73"/>
      <c r="AU32" s="73"/>
      <c r="AV32" s="25">
        <f t="shared" si="12"/>
        <v>0</v>
      </c>
      <c r="AW32" s="73"/>
      <c r="AX32" s="73"/>
      <c r="AY32" s="74"/>
      <c r="AZ32" s="75">
        <f t="shared" si="13"/>
        <v>0</v>
      </c>
      <c r="BA32" s="25">
        <f t="shared" si="14"/>
        <v>0</v>
      </c>
      <c r="BB32" s="76">
        <f t="shared" si="15"/>
        <v>105225.99</v>
      </c>
      <c r="BC32" s="77"/>
      <c r="BE32" s="17"/>
      <c r="BF32" s="17"/>
    </row>
    <row r="33" spans="1:58" ht="12.75">
      <c r="A33" s="69" t="s">
        <v>57</v>
      </c>
      <c r="B33" s="70" t="s">
        <v>58</v>
      </c>
      <c r="C33" s="71">
        <v>40905.57</v>
      </c>
      <c r="D33" s="15">
        <v>35002.73</v>
      </c>
      <c r="E33" s="15">
        <v>40043.26</v>
      </c>
      <c r="F33" s="72">
        <f t="shared" si="1"/>
        <v>115951.56</v>
      </c>
      <c r="G33" s="15"/>
      <c r="H33" s="15"/>
      <c r="I33" s="15"/>
      <c r="J33" s="72">
        <f t="shared" si="2"/>
        <v>0</v>
      </c>
      <c r="K33" s="15"/>
      <c r="L33" s="15"/>
      <c r="M33" s="15"/>
      <c r="N33" s="72">
        <f t="shared" si="3"/>
        <v>0</v>
      </c>
      <c r="O33" s="15"/>
      <c r="P33" s="15"/>
      <c r="Q33" s="15"/>
      <c r="R33" s="72">
        <f t="shared" si="4"/>
        <v>0</v>
      </c>
      <c r="S33" s="72">
        <f t="shared" si="5"/>
        <v>115951.56</v>
      </c>
      <c r="T33" s="15">
        <v>680.88</v>
      </c>
      <c r="U33" s="15">
        <v>672.66</v>
      </c>
      <c r="V33" s="15">
        <v>834.35</v>
      </c>
      <c r="W33" s="72">
        <f t="shared" si="6"/>
        <v>2187.89</v>
      </c>
      <c r="X33" s="15"/>
      <c r="Y33" s="16"/>
      <c r="Z33" s="16"/>
      <c r="AA33" s="72">
        <f t="shared" si="7"/>
        <v>0</v>
      </c>
      <c r="AB33" s="15"/>
      <c r="AC33" s="15"/>
      <c r="AD33" s="15"/>
      <c r="AE33" s="72">
        <f t="shared" si="8"/>
        <v>0</v>
      </c>
      <c r="AF33" s="15"/>
      <c r="AG33" s="15"/>
      <c r="AH33" s="15"/>
      <c r="AI33" s="72">
        <f t="shared" si="9"/>
        <v>0</v>
      </c>
      <c r="AJ33" s="72">
        <f t="shared" si="0"/>
        <v>2187.89</v>
      </c>
      <c r="AK33" s="73">
        <v>0</v>
      </c>
      <c r="AL33" s="73">
        <v>0</v>
      </c>
      <c r="AM33" s="73">
        <v>0</v>
      </c>
      <c r="AN33" s="25">
        <f t="shared" si="10"/>
        <v>0</v>
      </c>
      <c r="AO33" s="73"/>
      <c r="AP33" s="73"/>
      <c r="AQ33" s="73"/>
      <c r="AR33" s="25">
        <f t="shared" si="11"/>
        <v>0</v>
      </c>
      <c r="AS33" s="73"/>
      <c r="AT33" s="73"/>
      <c r="AU33" s="73"/>
      <c r="AV33" s="25">
        <f t="shared" si="12"/>
        <v>0</v>
      </c>
      <c r="AW33" s="73"/>
      <c r="AX33" s="73"/>
      <c r="AY33" s="74"/>
      <c r="AZ33" s="75">
        <f t="shared" si="13"/>
        <v>0</v>
      </c>
      <c r="BA33" s="25">
        <f t="shared" si="14"/>
        <v>0</v>
      </c>
      <c r="BB33" s="76">
        <f t="shared" si="15"/>
        <v>118139.45</v>
      </c>
      <c r="BC33" s="77"/>
      <c r="BE33" s="17"/>
      <c r="BF33" s="17"/>
    </row>
    <row r="34" spans="1:58" ht="12.75">
      <c r="A34" s="69" t="s">
        <v>59</v>
      </c>
      <c r="B34" s="70" t="s">
        <v>60</v>
      </c>
      <c r="C34" s="71">
        <v>58246.04</v>
      </c>
      <c r="D34" s="15">
        <v>58559.31</v>
      </c>
      <c r="E34" s="15">
        <v>60422.1</v>
      </c>
      <c r="F34" s="72">
        <f t="shared" si="1"/>
        <v>177227.45</v>
      </c>
      <c r="G34" s="15"/>
      <c r="H34" s="15"/>
      <c r="I34" s="15"/>
      <c r="J34" s="72">
        <f t="shared" si="2"/>
        <v>0</v>
      </c>
      <c r="K34" s="15"/>
      <c r="L34" s="15"/>
      <c r="M34" s="15"/>
      <c r="N34" s="72">
        <f t="shared" si="3"/>
        <v>0</v>
      </c>
      <c r="O34" s="15"/>
      <c r="P34" s="15"/>
      <c r="Q34" s="15"/>
      <c r="R34" s="72">
        <f t="shared" si="4"/>
        <v>0</v>
      </c>
      <c r="S34" s="72">
        <f t="shared" si="5"/>
        <v>177227.45</v>
      </c>
      <c r="T34" s="15">
        <v>1290.07</v>
      </c>
      <c r="U34" s="15">
        <v>981.28</v>
      </c>
      <c r="V34" s="15">
        <v>942.15</v>
      </c>
      <c r="W34" s="72">
        <f t="shared" si="6"/>
        <v>3213.5</v>
      </c>
      <c r="X34" s="15"/>
      <c r="Y34" s="16"/>
      <c r="Z34" s="16"/>
      <c r="AA34" s="72">
        <f t="shared" si="7"/>
        <v>0</v>
      </c>
      <c r="AB34" s="15"/>
      <c r="AC34" s="15"/>
      <c r="AD34" s="15"/>
      <c r="AE34" s="72">
        <f t="shared" si="8"/>
        <v>0</v>
      </c>
      <c r="AF34" s="15"/>
      <c r="AG34" s="15"/>
      <c r="AH34" s="15"/>
      <c r="AI34" s="72">
        <f t="shared" si="9"/>
        <v>0</v>
      </c>
      <c r="AJ34" s="72">
        <f t="shared" si="0"/>
        <v>3213.5</v>
      </c>
      <c r="AK34" s="73">
        <v>350.12</v>
      </c>
      <c r="AL34" s="73">
        <v>350.12</v>
      </c>
      <c r="AM34" s="73">
        <v>0</v>
      </c>
      <c r="AN34" s="25">
        <f t="shared" si="10"/>
        <v>700.24</v>
      </c>
      <c r="AO34" s="73"/>
      <c r="AP34" s="73"/>
      <c r="AQ34" s="73"/>
      <c r="AR34" s="25">
        <f t="shared" si="11"/>
        <v>0</v>
      </c>
      <c r="AS34" s="73"/>
      <c r="AT34" s="73"/>
      <c r="AU34" s="73"/>
      <c r="AV34" s="25">
        <f t="shared" si="12"/>
        <v>0</v>
      </c>
      <c r="AW34" s="73"/>
      <c r="AX34" s="73"/>
      <c r="AY34" s="74"/>
      <c r="AZ34" s="75">
        <f t="shared" si="13"/>
        <v>0</v>
      </c>
      <c r="BA34" s="25">
        <f t="shared" si="14"/>
        <v>700.24</v>
      </c>
      <c r="BB34" s="76">
        <f t="shared" si="15"/>
        <v>181141.19</v>
      </c>
      <c r="BC34" s="77"/>
      <c r="BE34" s="17"/>
      <c r="BF34" s="17"/>
    </row>
    <row r="35" spans="1:58" ht="12.75">
      <c r="A35" s="69" t="s">
        <v>61</v>
      </c>
      <c r="B35" s="70" t="s">
        <v>62</v>
      </c>
      <c r="C35" s="71">
        <v>162640.19</v>
      </c>
      <c r="D35" s="15">
        <v>134618.4</v>
      </c>
      <c r="E35" s="15">
        <v>151920.26</v>
      </c>
      <c r="F35" s="72">
        <f t="shared" si="1"/>
        <v>449178.85</v>
      </c>
      <c r="G35" s="15"/>
      <c r="H35" s="15"/>
      <c r="I35" s="15"/>
      <c r="J35" s="72">
        <f t="shared" si="2"/>
        <v>0</v>
      </c>
      <c r="K35" s="15"/>
      <c r="L35" s="15"/>
      <c r="M35" s="15"/>
      <c r="N35" s="72">
        <f t="shared" si="3"/>
        <v>0</v>
      </c>
      <c r="O35" s="15"/>
      <c r="P35" s="15"/>
      <c r="Q35" s="15"/>
      <c r="R35" s="72">
        <f t="shared" si="4"/>
        <v>0</v>
      </c>
      <c r="S35" s="72">
        <f t="shared" si="5"/>
        <v>449178.85</v>
      </c>
      <c r="T35" s="15">
        <v>7622.41</v>
      </c>
      <c r="U35" s="15">
        <v>6085.790000000001</v>
      </c>
      <c r="V35" s="15">
        <v>5998.65</v>
      </c>
      <c r="W35" s="72">
        <f t="shared" si="6"/>
        <v>19706.85</v>
      </c>
      <c r="X35" s="15"/>
      <c r="Y35" s="16"/>
      <c r="Z35" s="16"/>
      <c r="AA35" s="72">
        <f t="shared" si="7"/>
        <v>0</v>
      </c>
      <c r="AB35" s="15"/>
      <c r="AC35" s="15"/>
      <c r="AD35" s="15"/>
      <c r="AE35" s="72">
        <f t="shared" si="8"/>
        <v>0</v>
      </c>
      <c r="AF35" s="15"/>
      <c r="AG35" s="15"/>
      <c r="AH35" s="15"/>
      <c r="AI35" s="72">
        <f t="shared" si="9"/>
        <v>0</v>
      </c>
      <c r="AJ35" s="72">
        <f t="shared" si="0"/>
        <v>19706.85</v>
      </c>
      <c r="AK35" s="73">
        <v>0</v>
      </c>
      <c r="AL35" s="73">
        <v>0</v>
      </c>
      <c r="AM35" s="73">
        <v>0</v>
      </c>
      <c r="AN35" s="25">
        <f t="shared" si="10"/>
        <v>0</v>
      </c>
      <c r="AO35" s="73"/>
      <c r="AP35" s="73"/>
      <c r="AQ35" s="73"/>
      <c r="AR35" s="25">
        <f t="shared" si="11"/>
        <v>0</v>
      </c>
      <c r="AS35" s="73"/>
      <c r="AT35" s="73"/>
      <c r="AU35" s="73"/>
      <c r="AV35" s="25">
        <f t="shared" si="12"/>
        <v>0</v>
      </c>
      <c r="AW35" s="73"/>
      <c r="AX35" s="73"/>
      <c r="AY35" s="74"/>
      <c r="AZ35" s="75">
        <f t="shared" si="13"/>
        <v>0</v>
      </c>
      <c r="BA35" s="25">
        <f t="shared" si="14"/>
        <v>0</v>
      </c>
      <c r="BB35" s="76">
        <f t="shared" si="15"/>
        <v>468885.7</v>
      </c>
      <c r="BC35" s="77"/>
      <c r="BE35" s="17"/>
      <c r="BF35" s="17"/>
    </row>
    <row r="36" spans="1:58" ht="12.75">
      <c r="A36" s="69" t="s">
        <v>63</v>
      </c>
      <c r="B36" s="70" t="s">
        <v>64</v>
      </c>
      <c r="C36" s="71">
        <v>200571.34</v>
      </c>
      <c r="D36" s="15">
        <v>196013.7</v>
      </c>
      <c r="E36" s="15">
        <v>196871.86</v>
      </c>
      <c r="F36" s="72">
        <f t="shared" si="1"/>
        <v>593456.9</v>
      </c>
      <c r="G36" s="15"/>
      <c r="H36" s="15"/>
      <c r="I36" s="15"/>
      <c r="J36" s="72">
        <f t="shared" si="2"/>
        <v>0</v>
      </c>
      <c r="K36" s="15"/>
      <c r="L36" s="15"/>
      <c r="M36" s="15"/>
      <c r="N36" s="72">
        <f t="shared" si="3"/>
        <v>0</v>
      </c>
      <c r="O36" s="15"/>
      <c r="P36" s="15"/>
      <c r="Q36" s="15"/>
      <c r="R36" s="72">
        <f t="shared" si="4"/>
        <v>0</v>
      </c>
      <c r="S36" s="72">
        <f t="shared" si="5"/>
        <v>593456.9</v>
      </c>
      <c r="T36" s="15">
        <v>7843.05</v>
      </c>
      <c r="U36" s="15">
        <v>7857.27</v>
      </c>
      <c r="V36" s="15">
        <v>6223.01</v>
      </c>
      <c r="W36" s="72">
        <f t="shared" si="6"/>
        <v>21923.33</v>
      </c>
      <c r="X36" s="15"/>
      <c r="Y36" s="16"/>
      <c r="Z36" s="16"/>
      <c r="AA36" s="72">
        <f t="shared" si="7"/>
        <v>0</v>
      </c>
      <c r="AB36" s="15"/>
      <c r="AC36" s="15"/>
      <c r="AD36" s="15"/>
      <c r="AE36" s="72">
        <f t="shared" si="8"/>
        <v>0</v>
      </c>
      <c r="AF36" s="15"/>
      <c r="AG36" s="15"/>
      <c r="AH36" s="15"/>
      <c r="AI36" s="72">
        <f t="shared" si="9"/>
        <v>0</v>
      </c>
      <c r="AJ36" s="72">
        <f t="shared" si="0"/>
        <v>21923.33</v>
      </c>
      <c r="AK36" s="73">
        <v>350.12</v>
      </c>
      <c r="AL36" s="73">
        <v>175.06</v>
      </c>
      <c r="AM36" s="73">
        <v>350.12</v>
      </c>
      <c r="AN36" s="25">
        <f t="shared" si="10"/>
        <v>875.3</v>
      </c>
      <c r="AO36" s="73"/>
      <c r="AP36" s="73"/>
      <c r="AQ36" s="73"/>
      <c r="AR36" s="25">
        <f t="shared" si="11"/>
        <v>0</v>
      </c>
      <c r="AS36" s="73"/>
      <c r="AT36" s="73"/>
      <c r="AU36" s="73"/>
      <c r="AV36" s="25">
        <f t="shared" si="12"/>
        <v>0</v>
      </c>
      <c r="AW36" s="73"/>
      <c r="AX36" s="73"/>
      <c r="AY36" s="74"/>
      <c r="AZ36" s="75">
        <f t="shared" si="13"/>
        <v>0</v>
      </c>
      <c r="BA36" s="25">
        <f t="shared" si="14"/>
        <v>875.3</v>
      </c>
      <c r="BB36" s="76">
        <f t="shared" si="15"/>
        <v>616255.53</v>
      </c>
      <c r="BC36" s="77"/>
      <c r="BE36" s="17"/>
      <c r="BF36" s="17"/>
    </row>
    <row r="37" spans="1:58" ht="12.75">
      <c r="A37" s="69" t="s">
        <v>65</v>
      </c>
      <c r="B37" s="70" t="s">
        <v>66</v>
      </c>
      <c r="C37" s="71">
        <v>28458</v>
      </c>
      <c r="D37" s="15">
        <v>31346.18</v>
      </c>
      <c r="E37" s="15">
        <v>39182.86</v>
      </c>
      <c r="F37" s="72">
        <f t="shared" si="1"/>
        <v>98987.04</v>
      </c>
      <c r="G37" s="15"/>
      <c r="H37" s="15"/>
      <c r="I37" s="15"/>
      <c r="J37" s="72">
        <f t="shared" si="2"/>
        <v>0</v>
      </c>
      <c r="K37" s="15"/>
      <c r="L37" s="15"/>
      <c r="M37" s="15"/>
      <c r="N37" s="72">
        <f t="shared" si="3"/>
        <v>0</v>
      </c>
      <c r="O37" s="15"/>
      <c r="P37" s="15"/>
      <c r="Q37" s="15"/>
      <c r="R37" s="72">
        <f t="shared" si="4"/>
        <v>0</v>
      </c>
      <c r="S37" s="72">
        <f t="shared" si="5"/>
        <v>98987.04</v>
      </c>
      <c r="T37" s="15">
        <v>1668.31</v>
      </c>
      <c r="U37" s="15">
        <v>1163.1100000000001</v>
      </c>
      <c r="V37" s="15">
        <v>1438.99</v>
      </c>
      <c r="W37" s="72">
        <f t="shared" si="6"/>
        <v>4270.41</v>
      </c>
      <c r="X37" s="15"/>
      <c r="Y37" s="16"/>
      <c r="Z37" s="16"/>
      <c r="AA37" s="72">
        <f t="shared" si="7"/>
        <v>0</v>
      </c>
      <c r="AB37" s="15"/>
      <c r="AC37" s="15"/>
      <c r="AD37" s="15"/>
      <c r="AE37" s="72">
        <f t="shared" si="8"/>
        <v>0</v>
      </c>
      <c r="AF37" s="15"/>
      <c r="AG37" s="15"/>
      <c r="AH37" s="15"/>
      <c r="AI37" s="72">
        <f t="shared" si="9"/>
        <v>0</v>
      </c>
      <c r="AJ37" s="72">
        <f t="shared" si="0"/>
        <v>4270.41</v>
      </c>
      <c r="AK37" s="73">
        <v>0</v>
      </c>
      <c r="AL37" s="73">
        <v>0</v>
      </c>
      <c r="AM37" s="73">
        <v>0</v>
      </c>
      <c r="AN37" s="25">
        <f t="shared" si="10"/>
        <v>0</v>
      </c>
      <c r="AO37" s="73"/>
      <c r="AP37" s="73"/>
      <c r="AQ37" s="73"/>
      <c r="AR37" s="25">
        <f t="shared" si="11"/>
        <v>0</v>
      </c>
      <c r="AS37" s="73"/>
      <c r="AT37" s="73"/>
      <c r="AU37" s="73"/>
      <c r="AV37" s="25">
        <f t="shared" si="12"/>
        <v>0</v>
      </c>
      <c r="AW37" s="73"/>
      <c r="AX37" s="73"/>
      <c r="AY37" s="74"/>
      <c r="AZ37" s="75">
        <f t="shared" si="13"/>
        <v>0</v>
      </c>
      <c r="BA37" s="25">
        <f t="shared" si="14"/>
        <v>0</v>
      </c>
      <c r="BB37" s="76">
        <f t="shared" si="15"/>
        <v>103257.45</v>
      </c>
      <c r="BC37" s="77"/>
      <c r="BE37" s="17"/>
      <c r="BF37" s="17"/>
    </row>
    <row r="38" spans="1:58" ht="12.75">
      <c r="A38" s="69" t="s">
        <v>67</v>
      </c>
      <c r="B38" s="70" t="s">
        <v>68</v>
      </c>
      <c r="C38" s="71">
        <v>108302.13</v>
      </c>
      <c r="D38" s="15">
        <v>104874.88</v>
      </c>
      <c r="E38" s="15">
        <v>96666.53</v>
      </c>
      <c r="F38" s="72">
        <f t="shared" si="1"/>
        <v>309843.54</v>
      </c>
      <c r="G38" s="15"/>
      <c r="H38" s="15"/>
      <c r="I38" s="15"/>
      <c r="J38" s="72">
        <f t="shared" si="2"/>
        <v>0</v>
      </c>
      <c r="K38" s="15"/>
      <c r="L38" s="15"/>
      <c r="M38" s="15"/>
      <c r="N38" s="72">
        <f t="shared" si="3"/>
        <v>0</v>
      </c>
      <c r="O38" s="15"/>
      <c r="P38" s="15"/>
      <c r="Q38" s="15"/>
      <c r="R38" s="72">
        <f t="shared" si="4"/>
        <v>0</v>
      </c>
      <c r="S38" s="72">
        <f t="shared" si="5"/>
        <v>309843.54</v>
      </c>
      <c r="T38" s="15">
        <v>4174.6900000000005</v>
      </c>
      <c r="U38" s="15">
        <v>4229.46</v>
      </c>
      <c r="V38" s="15">
        <v>3318.64</v>
      </c>
      <c r="W38" s="72">
        <f t="shared" si="6"/>
        <v>11722.79</v>
      </c>
      <c r="X38" s="15"/>
      <c r="Y38" s="16"/>
      <c r="Z38" s="16"/>
      <c r="AA38" s="72">
        <f t="shared" si="7"/>
        <v>0</v>
      </c>
      <c r="AB38" s="15"/>
      <c r="AC38" s="15"/>
      <c r="AD38" s="15"/>
      <c r="AE38" s="72">
        <f t="shared" si="8"/>
        <v>0</v>
      </c>
      <c r="AF38" s="15"/>
      <c r="AG38" s="15"/>
      <c r="AH38" s="15"/>
      <c r="AI38" s="72">
        <f t="shared" si="9"/>
        <v>0</v>
      </c>
      <c r="AJ38" s="72">
        <f t="shared" si="0"/>
        <v>11722.79</v>
      </c>
      <c r="AK38" s="73">
        <v>0</v>
      </c>
      <c r="AL38" s="73">
        <v>326.78</v>
      </c>
      <c r="AM38" s="73">
        <v>326.78</v>
      </c>
      <c r="AN38" s="25">
        <f t="shared" si="10"/>
        <v>653.56</v>
      </c>
      <c r="AO38" s="73"/>
      <c r="AP38" s="73"/>
      <c r="AQ38" s="73"/>
      <c r="AR38" s="25">
        <f t="shared" si="11"/>
        <v>0</v>
      </c>
      <c r="AS38" s="73"/>
      <c r="AT38" s="73"/>
      <c r="AU38" s="73"/>
      <c r="AV38" s="25">
        <f t="shared" si="12"/>
        <v>0</v>
      </c>
      <c r="AW38" s="73"/>
      <c r="AX38" s="73"/>
      <c r="AY38" s="74"/>
      <c r="AZ38" s="75">
        <f t="shared" si="13"/>
        <v>0</v>
      </c>
      <c r="BA38" s="25">
        <f t="shared" si="14"/>
        <v>653.56</v>
      </c>
      <c r="BB38" s="76">
        <f t="shared" si="15"/>
        <v>322219.89</v>
      </c>
      <c r="BC38" s="77"/>
      <c r="BE38" s="17"/>
      <c r="BF38" s="17"/>
    </row>
    <row r="39" spans="1:58" ht="12.75">
      <c r="A39" s="69" t="s">
        <v>69</v>
      </c>
      <c r="B39" s="70" t="s">
        <v>70</v>
      </c>
      <c r="C39" s="71">
        <v>64348.54</v>
      </c>
      <c r="D39" s="15">
        <v>62028.15</v>
      </c>
      <c r="E39" s="15">
        <v>64957.01</v>
      </c>
      <c r="F39" s="72">
        <f t="shared" si="1"/>
        <v>191333.7</v>
      </c>
      <c r="G39" s="15"/>
      <c r="H39" s="15"/>
      <c r="I39" s="15"/>
      <c r="J39" s="72">
        <f t="shared" si="2"/>
        <v>0</v>
      </c>
      <c r="K39" s="15"/>
      <c r="L39" s="15"/>
      <c r="M39" s="15"/>
      <c r="N39" s="72">
        <f t="shared" si="3"/>
        <v>0</v>
      </c>
      <c r="O39" s="15"/>
      <c r="P39" s="15"/>
      <c r="Q39" s="15"/>
      <c r="R39" s="72">
        <f t="shared" si="4"/>
        <v>0</v>
      </c>
      <c r="S39" s="72">
        <f t="shared" si="5"/>
        <v>191333.7</v>
      </c>
      <c r="T39" s="15">
        <v>4960.82</v>
      </c>
      <c r="U39" s="15">
        <v>4545.200000000001</v>
      </c>
      <c r="V39" s="15">
        <v>3879.95</v>
      </c>
      <c r="W39" s="72">
        <f t="shared" si="6"/>
        <v>13385.97</v>
      </c>
      <c r="X39" s="15"/>
      <c r="Y39" s="16"/>
      <c r="Z39" s="16"/>
      <c r="AA39" s="72">
        <f t="shared" si="7"/>
        <v>0</v>
      </c>
      <c r="AB39" s="15"/>
      <c r="AC39" s="15"/>
      <c r="AD39" s="15"/>
      <c r="AE39" s="72">
        <f t="shared" si="8"/>
        <v>0</v>
      </c>
      <c r="AF39" s="15"/>
      <c r="AG39" s="15"/>
      <c r="AH39" s="15"/>
      <c r="AI39" s="72">
        <f t="shared" si="9"/>
        <v>0</v>
      </c>
      <c r="AJ39" s="72">
        <f t="shared" si="0"/>
        <v>13385.97</v>
      </c>
      <c r="AK39" s="73">
        <v>0</v>
      </c>
      <c r="AL39" s="73">
        <v>0</v>
      </c>
      <c r="AM39" s="73">
        <v>0</v>
      </c>
      <c r="AN39" s="25">
        <f t="shared" si="10"/>
        <v>0</v>
      </c>
      <c r="AO39" s="73"/>
      <c r="AP39" s="73"/>
      <c r="AQ39" s="73"/>
      <c r="AR39" s="25">
        <f t="shared" si="11"/>
        <v>0</v>
      </c>
      <c r="AS39" s="73"/>
      <c r="AT39" s="73"/>
      <c r="AU39" s="73"/>
      <c r="AV39" s="25">
        <f t="shared" si="12"/>
        <v>0</v>
      </c>
      <c r="AW39" s="73"/>
      <c r="AX39" s="73"/>
      <c r="AY39" s="74"/>
      <c r="AZ39" s="75">
        <f t="shared" si="13"/>
        <v>0</v>
      </c>
      <c r="BA39" s="25">
        <f t="shared" si="14"/>
        <v>0</v>
      </c>
      <c r="BB39" s="76">
        <f t="shared" si="15"/>
        <v>204719.67</v>
      </c>
      <c r="BC39" s="77"/>
      <c r="BE39" s="17"/>
      <c r="BF39" s="17"/>
    </row>
    <row r="40" spans="1:58" ht="12.75">
      <c r="A40" s="69" t="s">
        <v>71</v>
      </c>
      <c r="B40" s="70" t="s">
        <v>72</v>
      </c>
      <c r="C40" s="71">
        <v>526126.21</v>
      </c>
      <c r="D40" s="15">
        <v>444636.32</v>
      </c>
      <c r="E40" s="15">
        <v>504774.75</v>
      </c>
      <c r="F40" s="72">
        <f t="shared" si="1"/>
        <v>1475537.28</v>
      </c>
      <c r="G40" s="15"/>
      <c r="H40" s="15"/>
      <c r="I40" s="15"/>
      <c r="J40" s="72">
        <f t="shared" si="2"/>
        <v>0</v>
      </c>
      <c r="K40" s="15"/>
      <c r="L40" s="15"/>
      <c r="M40" s="15"/>
      <c r="N40" s="72">
        <f t="shared" si="3"/>
        <v>0</v>
      </c>
      <c r="O40" s="15"/>
      <c r="P40" s="15"/>
      <c r="Q40" s="15"/>
      <c r="R40" s="72">
        <f t="shared" si="4"/>
        <v>0</v>
      </c>
      <c r="S40" s="72">
        <f t="shared" si="5"/>
        <v>1475537.28</v>
      </c>
      <c r="T40" s="15">
        <v>10331.65</v>
      </c>
      <c r="U40" s="15">
        <v>9557.429999999998</v>
      </c>
      <c r="V40" s="15">
        <v>9127.43</v>
      </c>
      <c r="W40" s="72">
        <f t="shared" si="6"/>
        <v>29016.51</v>
      </c>
      <c r="X40" s="15"/>
      <c r="Y40" s="16"/>
      <c r="Z40" s="16"/>
      <c r="AA40" s="72">
        <f t="shared" si="7"/>
        <v>0</v>
      </c>
      <c r="AB40" s="15"/>
      <c r="AC40" s="15"/>
      <c r="AD40" s="15"/>
      <c r="AE40" s="72">
        <f t="shared" si="8"/>
        <v>0</v>
      </c>
      <c r="AF40" s="15"/>
      <c r="AG40" s="15"/>
      <c r="AH40" s="15"/>
      <c r="AI40" s="72">
        <f t="shared" si="9"/>
        <v>0</v>
      </c>
      <c r="AJ40" s="72">
        <f t="shared" si="0"/>
        <v>29016.51</v>
      </c>
      <c r="AK40" s="73">
        <v>980.31</v>
      </c>
      <c r="AL40" s="73">
        <v>326.77</v>
      </c>
      <c r="AM40" s="73">
        <v>653.54</v>
      </c>
      <c r="AN40" s="25">
        <f t="shared" si="10"/>
        <v>1960.62</v>
      </c>
      <c r="AO40" s="73"/>
      <c r="AP40" s="73"/>
      <c r="AQ40" s="73"/>
      <c r="AR40" s="25">
        <f t="shared" si="11"/>
        <v>0</v>
      </c>
      <c r="AS40" s="73"/>
      <c r="AT40" s="73"/>
      <c r="AU40" s="73"/>
      <c r="AV40" s="25">
        <f t="shared" si="12"/>
        <v>0</v>
      </c>
      <c r="AW40" s="73"/>
      <c r="AX40" s="73"/>
      <c r="AY40" s="74"/>
      <c r="AZ40" s="75">
        <f t="shared" si="13"/>
        <v>0</v>
      </c>
      <c r="BA40" s="25">
        <f t="shared" si="14"/>
        <v>1960.62</v>
      </c>
      <c r="BB40" s="76">
        <f t="shared" si="15"/>
        <v>1506514.41</v>
      </c>
      <c r="BC40" s="77"/>
      <c r="BE40" s="17"/>
      <c r="BF40" s="17"/>
    </row>
    <row r="41" spans="1:58" ht="12.75">
      <c r="A41" s="69" t="s">
        <v>73</v>
      </c>
      <c r="B41" s="70" t="s">
        <v>74</v>
      </c>
      <c r="C41" s="71">
        <v>14880.01</v>
      </c>
      <c r="D41" s="15">
        <v>18219.06</v>
      </c>
      <c r="E41" s="15">
        <v>15058.33</v>
      </c>
      <c r="F41" s="72">
        <f t="shared" si="1"/>
        <v>48157.4</v>
      </c>
      <c r="G41" s="15"/>
      <c r="H41" s="15"/>
      <c r="I41" s="15"/>
      <c r="J41" s="72">
        <f t="shared" si="2"/>
        <v>0</v>
      </c>
      <c r="K41" s="15"/>
      <c r="L41" s="15"/>
      <c r="M41" s="15"/>
      <c r="N41" s="72">
        <f t="shared" si="3"/>
        <v>0</v>
      </c>
      <c r="O41" s="15"/>
      <c r="P41" s="15"/>
      <c r="Q41" s="15"/>
      <c r="R41" s="72">
        <f t="shared" si="4"/>
        <v>0</v>
      </c>
      <c r="S41" s="72">
        <f t="shared" si="5"/>
        <v>48157.4</v>
      </c>
      <c r="T41" s="15">
        <v>662.38</v>
      </c>
      <c r="U41" s="15">
        <v>689.47</v>
      </c>
      <c r="V41" s="15">
        <v>601.62</v>
      </c>
      <c r="W41" s="72">
        <f t="shared" si="6"/>
        <v>1953.47</v>
      </c>
      <c r="X41" s="15"/>
      <c r="Y41" s="16"/>
      <c r="Z41" s="16"/>
      <c r="AA41" s="72">
        <f t="shared" si="7"/>
        <v>0</v>
      </c>
      <c r="AB41" s="15"/>
      <c r="AC41" s="15"/>
      <c r="AD41" s="15"/>
      <c r="AE41" s="72">
        <f t="shared" si="8"/>
        <v>0</v>
      </c>
      <c r="AF41" s="15"/>
      <c r="AG41" s="15"/>
      <c r="AH41" s="15"/>
      <c r="AI41" s="72">
        <f t="shared" si="9"/>
        <v>0</v>
      </c>
      <c r="AJ41" s="72">
        <f t="shared" si="0"/>
        <v>1953.47</v>
      </c>
      <c r="AK41" s="73">
        <v>0</v>
      </c>
      <c r="AL41" s="73">
        <v>0</v>
      </c>
      <c r="AM41" s="73">
        <v>0</v>
      </c>
      <c r="AN41" s="25">
        <f t="shared" si="10"/>
        <v>0</v>
      </c>
      <c r="AO41" s="73"/>
      <c r="AP41" s="73"/>
      <c r="AQ41" s="73"/>
      <c r="AR41" s="25">
        <f t="shared" si="11"/>
        <v>0</v>
      </c>
      <c r="AS41" s="73"/>
      <c r="AT41" s="73"/>
      <c r="AU41" s="73"/>
      <c r="AV41" s="25">
        <f t="shared" si="12"/>
        <v>0</v>
      </c>
      <c r="AW41" s="73"/>
      <c r="AX41" s="73"/>
      <c r="AY41" s="74"/>
      <c r="AZ41" s="75">
        <f t="shared" si="13"/>
        <v>0</v>
      </c>
      <c r="BA41" s="25">
        <f t="shared" si="14"/>
        <v>0</v>
      </c>
      <c r="BB41" s="76">
        <f t="shared" si="15"/>
        <v>50110.87</v>
      </c>
      <c r="BC41" s="77"/>
      <c r="BE41" s="17"/>
      <c r="BF41" s="17"/>
    </row>
    <row r="42" spans="1:58" ht="12.75">
      <c r="A42" s="69" t="s">
        <v>75</v>
      </c>
      <c r="B42" s="70" t="s">
        <v>76</v>
      </c>
      <c r="C42" s="71">
        <v>91980.21</v>
      </c>
      <c r="D42" s="15">
        <v>83992.51</v>
      </c>
      <c r="E42" s="15">
        <v>90345.09</v>
      </c>
      <c r="F42" s="72">
        <f t="shared" si="1"/>
        <v>266317.81</v>
      </c>
      <c r="G42" s="15"/>
      <c r="H42" s="15"/>
      <c r="I42" s="15"/>
      <c r="J42" s="72">
        <f t="shared" si="2"/>
        <v>0</v>
      </c>
      <c r="K42" s="15"/>
      <c r="L42" s="15"/>
      <c r="M42" s="15"/>
      <c r="N42" s="72">
        <f t="shared" si="3"/>
        <v>0</v>
      </c>
      <c r="O42" s="15"/>
      <c r="P42" s="15"/>
      <c r="Q42" s="15"/>
      <c r="R42" s="72">
        <f t="shared" si="4"/>
        <v>0</v>
      </c>
      <c r="S42" s="72">
        <f t="shared" si="5"/>
        <v>266317.81</v>
      </c>
      <c r="T42" s="15">
        <v>1737.3999999999999</v>
      </c>
      <c r="U42" s="15">
        <v>1593.9</v>
      </c>
      <c r="V42" s="15">
        <v>1375.52</v>
      </c>
      <c r="W42" s="72">
        <f t="shared" si="6"/>
        <v>4706.82</v>
      </c>
      <c r="X42" s="15"/>
      <c r="Y42" s="16"/>
      <c r="Z42" s="16"/>
      <c r="AA42" s="72">
        <f t="shared" si="7"/>
        <v>0</v>
      </c>
      <c r="AB42" s="15"/>
      <c r="AC42" s="15"/>
      <c r="AD42" s="15"/>
      <c r="AE42" s="72">
        <f t="shared" si="8"/>
        <v>0</v>
      </c>
      <c r="AF42" s="15"/>
      <c r="AG42" s="15"/>
      <c r="AH42" s="15"/>
      <c r="AI42" s="72">
        <f t="shared" si="9"/>
        <v>0</v>
      </c>
      <c r="AJ42" s="72">
        <f t="shared" si="0"/>
        <v>4706.82</v>
      </c>
      <c r="AK42" s="73">
        <v>350.12</v>
      </c>
      <c r="AL42" s="73">
        <v>0</v>
      </c>
      <c r="AM42" s="73">
        <v>0</v>
      </c>
      <c r="AN42" s="25">
        <f t="shared" si="10"/>
        <v>350.12</v>
      </c>
      <c r="AO42" s="73"/>
      <c r="AP42" s="73"/>
      <c r="AQ42" s="73"/>
      <c r="AR42" s="25">
        <f t="shared" si="11"/>
        <v>0</v>
      </c>
      <c r="AS42" s="73"/>
      <c r="AT42" s="73"/>
      <c r="AU42" s="73"/>
      <c r="AV42" s="25">
        <f t="shared" si="12"/>
        <v>0</v>
      </c>
      <c r="AW42" s="73"/>
      <c r="AX42" s="73"/>
      <c r="AY42" s="74"/>
      <c r="AZ42" s="75">
        <f t="shared" si="13"/>
        <v>0</v>
      </c>
      <c r="BA42" s="25">
        <f t="shared" si="14"/>
        <v>350.12</v>
      </c>
      <c r="BB42" s="76">
        <f t="shared" si="15"/>
        <v>271374.75</v>
      </c>
      <c r="BC42" s="77"/>
      <c r="BE42" s="17"/>
      <c r="BF42" s="17"/>
    </row>
    <row r="43" spans="1:58" ht="12.75">
      <c r="A43" s="69" t="s">
        <v>77</v>
      </c>
      <c r="B43" s="70" t="s">
        <v>78</v>
      </c>
      <c r="C43" s="71">
        <v>189003.11</v>
      </c>
      <c r="D43" s="15">
        <v>168749.7</v>
      </c>
      <c r="E43" s="15">
        <v>189141.12</v>
      </c>
      <c r="F43" s="72">
        <f t="shared" si="1"/>
        <v>546893.93</v>
      </c>
      <c r="G43" s="15"/>
      <c r="H43" s="15"/>
      <c r="I43" s="15"/>
      <c r="J43" s="72">
        <f t="shared" si="2"/>
        <v>0</v>
      </c>
      <c r="K43" s="15"/>
      <c r="L43" s="15"/>
      <c r="M43" s="15"/>
      <c r="N43" s="72">
        <f t="shared" si="3"/>
        <v>0</v>
      </c>
      <c r="O43" s="15"/>
      <c r="P43" s="15"/>
      <c r="Q43" s="15"/>
      <c r="R43" s="72">
        <f t="shared" si="4"/>
        <v>0</v>
      </c>
      <c r="S43" s="72">
        <f t="shared" si="5"/>
        <v>546893.93</v>
      </c>
      <c r="T43" s="15">
        <v>10057.910000000002</v>
      </c>
      <c r="U43" s="15">
        <v>8732.32</v>
      </c>
      <c r="V43" s="15">
        <v>7700.93</v>
      </c>
      <c r="W43" s="72">
        <f t="shared" si="6"/>
        <v>26491.16</v>
      </c>
      <c r="X43" s="15"/>
      <c r="Y43" s="16"/>
      <c r="Z43" s="16"/>
      <c r="AA43" s="72">
        <f t="shared" si="7"/>
        <v>0</v>
      </c>
      <c r="AB43" s="15"/>
      <c r="AC43" s="15"/>
      <c r="AD43" s="15"/>
      <c r="AE43" s="72">
        <f t="shared" si="8"/>
        <v>0</v>
      </c>
      <c r="AF43" s="15"/>
      <c r="AG43" s="15"/>
      <c r="AH43" s="15"/>
      <c r="AI43" s="72">
        <f t="shared" si="9"/>
        <v>0</v>
      </c>
      <c r="AJ43" s="72">
        <f t="shared" si="0"/>
        <v>26491.16</v>
      </c>
      <c r="AK43" s="73">
        <v>0</v>
      </c>
      <c r="AL43" s="73">
        <v>350.12</v>
      </c>
      <c r="AM43" s="73">
        <v>326.78</v>
      </c>
      <c r="AN43" s="25">
        <f t="shared" si="10"/>
        <v>676.9</v>
      </c>
      <c r="AO43" s="73"/>
      <c r="AP43" s="73"/>
      <c r="AQ43" s="73"/>
      <c r="AR43" s="25">
        <f t="shared" si="11"/>
        <v>0</v>
      </c>
      <c r="AS43" s="73"/>
      <c r="AT43" s="73"/>
      <c r="AU43" s="73"/>
      <c r="AV43" s="25">
        <f t="shared" si="12"/>
        <v>0</v>
      </c>
      <c r="AW43" s="73"/>
      <c r="AX43" s="73"/>
      <c r="AY43" s="74"/>
      <c r="AZ43" s="75">
        <f t="shared" si="13"/>
        <v>0</v>
      </c>
      <c r="BA43" s="25">
        <f t="shared" si="14"/>
        <v>676.9</v>
      </c>
      <c r="BB43" s="76">
        <f t="shared" si="15"/>
        <v>574061.99</v>
      </c>
      <c r="BC43" s="77"/>
      <c r="BE43" s="17"/>
      <c r="BF43" s="17"/>
    </row>
    <row r="44" spans="1:58" ht="12.75">
      <c r="A44" s="69" t="s">
        <v>79</v>
      </c>
      <c r="B44" s="70" t="s">
        <v>80</v>
      </c>
      <c r="C44" s="71">
        <v>89803.56</v>
      </c>
      <c r="D44" s="15">
        <v>78159.93</v>
      </c>
      <c r="E44" s="15">
        <v>77783.14</v>
      </c>
      <c r="F44" s="72">
        <f t="shared" si="1"/>
        <v>245746.63</v>
      </c>
      <c r="G44" s="15"/>
      <c r="H44" s="15"/>
      <c r="I44" s="15"/>
      <c r="J44" s="72">
        <f t="shared" si="2"/>
        <v>0</v>
      </c>
      <c r="K44" s="15"/>
      <c r="L44" s="15"/>
      <c r="M44" s="15"/>
      <c r="N44" s="72">
        <f t="shared" si="3"/>
        <v>0</v>
      </c>
      <c r="O44" s="15"/>
      <c r="P44" s="15"/>
      <c r="Q44" s="15"/>
      <c r="R44" s="72">
        <f t="shared" si="4"/>
        <v>0</v>
      </c>
      <c r="S44" s="72">
        <f t="shared" si="5"/>
        <v>245746.63</v>
      </c>
      <c r="T44" s="15">
        <v>2315.89</v>
      </c>
      <c r="U44" s="15">
        <v>1946.52</v>
      </c>
      <c r="V44" s="15">
        <v>1700.99</v>
      </c>
      <c r="W44" s="72">
        <f t="shared" si="6"/>
        <v>5963.4</v>
      </c>
      <c r="X44" s="15"/>
      <c r="Y44" s="16"/>
      <c r="Z44" s="16"/>
      <c r="AA44" s="72">
        <f t="shared" si="7"/>
        <v>0</v>
      </c>
      <c r="AB44" s="15"/>
      <c r="AC44" s="15"/>
      <c r="AD44" s="15"/>
      <c r="AE44" s="72">
        <f t="shared" si="8"/>
        <v>0</v>
      </c>
      <c r="AF44" s="15"/>
      <c r="AG44" s="15"/>
      <c r="AH44" s="15"/>
      <c r="AI44" s="72">
        <f t="shared" si="9"/>
        <v>0</v>
      </c>
      <c r="AJ44" s="72">
        <f t="shared" si="0"/>
        <v>5963.4</v>
      </c>
      <c r="AK44" s="73">
        <v>326.78</v>
      </c>
      <c r="AL44" s="73">
        <v>653.56</v>
      </c>
      <c r="AM44" s="73">
        <v>653.56</v>
      </c>
      <c r="AN44" s="25">
        <f t="shared" si="10"/>
        <v>1633.9</v>
      </c>
      <c r="AO44" s="73"/>
      <c r="AP44" s="73"/>
      <c r="AQ44" s="73"/>
      <c r="AR44" s="25">
        <f t="shared" si="11"/>
        <v>0</v>
      </c>
      <c r="AS44" s="73"/>
      <c r="AT44" s="73"/>
      <c r="AU44" s="73"/>
      <c r="AV44" s="25">
        <f t="shared" si="12"/>
        <v>0</v>
      </c>
      <c r="AW44" s="73"/>
      <c r="AX44" s="73"/>
      <c r="AY44" s="74"/>
      <c r="AZ44" s="75">
        <f t="shared" si="13"/>
        <v>0</v>
      </c>
      <c r="BA44" s="25">
        <f t="shared" si="14"/>
        <v>1633.9</v>
      </c>
      <c r="BB44" s="76">
        <f t="shared" si="15"/>
        <v>253343.93</v>
      </c>
      <c r="BC44" s="77"/>
      <c r="BE44" s="17"/>
      <c r="BF44" s="17"/>
    </row>
    <row r="45" spans="1:58" ht="12.75">
      <c r="A45" s="69" t="s">
        <v>81</v>
      </c>
      <c r="B45" s="70" t="s">
        <v>82</v>
      </c>
      <c r="C45" s="71">
        <v>61851.14</v>
      </c>
      <c r="D45" s="15">
        <v>59780.58</v>
      </c>
      <c r="E45" s="15">
        <v>64507.72</v>
      </c>
      <c r="F45" s="72">
        <f t="shared" si="1"/>
        <v>186139.44</v>
      </c>
      <c r="G45" s="15"/>
      <c r="H45" s="15"/>
      <c r="I45" s="15"/>
      <c r="J45" s="72">
        <f t="shared" si="2"/>
        <v>0</v>
      </c>
      <c r="K45" s="15"/>
      <c r="L45" s="15"/>
      <c r="M45" s="15"/>
      <c r="N45" s="72">
        <f t="shared" si="3"/>
        <v>0</v>
      </c>
      <c r="O45" s="15"/>
      <c r="P45" s="15"/>
      <c r="Q45" s="15"/>
      <c r="R45" s="72">
        <f t="shared" si="4"/>
        <v>0</v>
      </c>
      <c r="S45" s="72">
        <f t="shared" si="5"/>
        <v>186139.44</v>
      </c>
      <c r="T45" s="15">
        <v>2742.83</v>
      </c>
      <c r="U45" s="15">
        <v>3106.54</v>
      </c>
      <c r="V45" s="15">
        <v>2347.89</v>
      </c>
      <c r="W45" s="72">
        <f t="shared" si="6"/>
        <v>8197.26</v>
      </c>
      <c r="X45" s="15"/>
      <c r="Y45" s="16"/>
      <c r="Z45" s="16"/>
      <c r="AA45" s="72">
        <f t="shared" si="7"/>
        <v>0</v>
      </c>
      <c r="AB45" s="15"/>
      <c r="AC45" s="15"/>
      <c r="AD45" s="15"/>
      <c r="AE45" s="72">
        <f t="shared" si="8"/>
        <v>0</v>
      </c>
      <c r="AF45" s="15"/>
      <c r="AG45" s="15"/>
      <c r="AH45" s="15"/>
      <c r="AI45" s="72">
        <f t="shared" si="9"/>
        <v>0</v>
      </c>
      <c r="AJ45" s="72">
        <f t="shared" si="0"/>
        <v>8197.26</v>
      </c>
      <c r="AK45" s="73">
        <v>0</v>
      </c>
      <c r="AL45" s="73">
        <v>0</v>
      </c>
      <c r="AM45" s="73">
        <v>0</v>
      </c>
      <c r="AN45" s="25">
        <f t="shared" si="10"/>
        <v>0</v>
      </c>
      <c r="AO45" s="73"/>
      <c r="AP45" s="73"/>
      <c r="AQ45" s="73"/>
      <c r="AR45" s="25">
        <f t="shared" si="11"/>
        <v>0</v>
      </c>
      <c r="AS45" s="73"/>
      <c r="AT45" s="73"/>
      <c r="AU45" s="73"/>
      <c r="AV45" s="25">
        <f t="shared" si="12"/>
        <v>0</v>
      </c>
      <c r="AW45" s="73"/>
      <c r="AX45" s="73"/>
      <c r="AY45" s="74"/>
      <c r="AZ45" s="75">
        <f t="shared" si="13"/>
        <v>0</v>
      </c>
      <c r="BA45" s="25">
        <f t="shared" si="14"/>
        <v>0</v>
      </c>
      <c r="BB45" s="76">
        <f t="shared" si="15"/>
        <v>194336.7</v>
      </c>
      <c r="BC45" s="77"/>
      <c r="BE45" s="17"/>
      <c r="BF45" s="17"/>
    </row>
    <row r="46" spans="1:58" ht="12.75">
      <c r="A46" s="69" t="s">
        <v>83</v>
      </c>
      <c r="B46" s="70" t="s">
        <v>84</v>
      </c>
      <c r="C46" s="71">
        <v>87320.9</v>
      </c>
      <c r="D46" s="15">
        <v>80020.13</v>
      </c>
      <c r="E46" s="15">
        <v>91809.65</v>
      </c>
      <c r="F46" s="72">
        <f t="shared" si="1"/>
        <v>259150.68</v>
      </c>
      <c r="G46" s="15"/>
      <c r="H46" s="15"/>
      <c r="I46" s="15"/>
      <c r="J46" s="72">
        <f t="shared" si="2"/>
        <v>0</v>
      </c>
      <c r="K46" s="15"/>
      <c r="L46" s="15"/>
      <c r="M46" s="15"/>
      <c r="N46" s="72">
        <f t="shared" si="3"/>
        <v>0</v>
      </c>
      <c r="O46" s="15"/>
      <c r="P46" s="15"/>
      <c r="Q46" s="15"/>
      <c r="R46" s="72">
        <f t="shared" si="4"/>
        <v>0</v>
      </c>
      <c r="S46" s="72">
        <f t="shared" si="5"/>
        <v>259150.68</v>
      </c>
      <c r="T46" s="15">
        <v>2600.62</v>
      </c>
      <c r="U46" s="15">
        <v>2581.93</v>
      </c>
      <c r="V46" s="15">
        <v>2106.02</v>
      </c>
      <c r="W46" s="72">
        <f t="shared" si="6"/>
        <v>7288.57</v>
      </c>
      <c r="X46" s="15"/>
      <c r="Y46" s="16"/>
      <c r="Z46" s="16"/>
      <c r="AA46" s="72">
        <f t="shared" si="7"/>
        <v>0</v>
      </c>
      <c r="AB46" s="15"/>
      <c r="AC46" s="15"/>
      <c r="AD46" s="15"/>
      <c r="AE46" s="72">
        <f t="shared" si="8"/>
        <v>0</v>
      </c>
      <c r="AF46" s="15"/>
      <c r="AG46" s="15"/>
      <c r="AH46" s="15"/>
      <c r="AI46" s="72">
        <f t="shared" si="9"/>
        <v>0</v>
      </c>
      <c r="AJ46" s="72">
        <f t="shared" si="0"/>
        <v>7288.57</v>
      </c>
      <c r="AK46" s="73">
        <v>0</v>
      </c>
      <c r="AL46" s="73">
        <v>0</v>
      </c>
      <c r="AM46" s="73">
        <v>0</v>
      </c>
      <c r="AN46" s="25">
        <f t="shared" si="10"/>
        <v>0</v>
      </c>
      <c r="AO46" s="73"/>
      <c r="AP46" s="73"/>
      <c r="AQ46" s="73"/>
      <c r="AR46" s="25">
        <f t="shared" si="11"/>
        <v>0</v>
      </c>
      <c r="AS46" s="73"/>
      <c r="AT46" s="73"/>
      <c r="AU46" s="73"/>
      <c r="AV46" s="25">
        <f t="shared" si="12"/>
        <v>0</v>
      </c>
      <c r="AW46" s="73"/>
      <c r="AX46" s="73"/>
      <c r="AY46" s="74"/>
      <c r="AZ46" s="75">
        <f t="shared" si="13"/>
        <v>0</v>
      </c>
      <c r="BA46" s="25">
        <f t="shared" si="14"/>
        <v>0</v>
      </c>
      <c r="BB46" s="76">
        <f t="shared" si="15"/>
        <v>266439.25</v>
      </c>
      <c r="BC46" s="77"/>
      <c r="BE46" s="17"/>
      <c r="BF46" s="17"/>
    </row>
    <row r="47" spans="1:58" ht="12.75">
      <c r="A47" s="69" t="s">
        <v>85</v>
      </c>
      <c r="B47" s="70" t="s">
        <v>86</v>
      </c>
      <c r="C47" s="71">
        <v>40639.68</v>
      </c>
      <c r="D47" s="15">
        <v>36538.54</v>
      </c>
      <c r="E47" s="15">
        <v>38114.98</v>
      </c>
      <c r="F47" s="72">
        <f t="shared" si="1"/>
        <v>115293.2</v>
      </c>
      <c r="G47" s="15"/>
      <c r="H47" s="15"/>
      <c r="I47" s="15"/>
      <c r="J47" s="72">
        <f t="shared" si="2"/>
        <v>0</v>
      </c>
      <c r="K47" s="15"/>
      <c r="L47" s="15"/>
      <c r="M47" s="15"/>
      <c r="N47" s="72">
        <f t="shared" si="3"/>
        <v>0</v>
      </c>
      <c r="O47" s="15"/>
      <c r="P47" s="15"/>
      <c r="Q47" s="15"/>
      <c r="R47" s="72">
        <f t="shared" si="4"/>
        <v>0</v>
      </c>
      <c r="S47" s="72">
        <f t="shared" si="5"/>
        <v>115293.2</v>
      </c>
      <c r="T47" s="15">
        <v>2505.6099999999997</v>
      </c>
      <c r="U47" s="15">
        <v>1978.62</v>
      </c>
      <c r="V47" s="15">
        <v>1688.17</v>
      </c>
      <c r="W47" s="72">
        <f t="shared" si="6"/>
        <v>6172.4</v>
      </c>
      <c r="X47" s="15"/>
      <c r="Y47" s="16"/>
      <c r="Z47" s="16"/>
      <c r="AA47" s="72">
        <f t="shared" si="7"/>
        <v>0</v>
      </c>
      <c r="AB47" s="15"/>
      <c r="AC47" s="15"/>
      <c r="AD47" s="15"/>
      <c r="AE47" s="72">
        <f t="shared" si="8"/>
        <v>0</v>
      </c>
      <c r="AF47" s="15"/>
      <c r="AG47" s="15"/>
      <c r="AH47" s="15"/>
      <c r="AI47" s="72">
        <f t="shared" si="9"/>
        <v>0</v>
      </c>
      <c r="AJ47" s="72">
        <f t="shared" si="0"/>
        <v>6172.4</v>
      </c>
      <c r="AK47" s="73">
        <v>0</v>
      </c>
      <c r="AL47" s="73">
        <v>0</v>
      </c>
      <c r="AM47" s="73">
        <v>0</v>
      </c>
      <c r="AN47" s="25">
        <f t="shared" si="10"/>
        <v>0</v>
      </c>
      <c r="AO47" s="73"/>
      <c r="AP47" s="73"/>
      <c r="AQ47" s="73"/>
      <c r="AR47" s="25">
        <f t="shared" si="11"/>
        <v>0</v>
      </c>
      <c r="AS47" s="73"/>
      <c r="AT47" s="73"/>
      <c r="AU47" s="73"/>
      <c r="AV47" s="25">
        <f t="shared" si="12"/>
        <v>0</v>
      </c>
      <c r="AW47" s="73"/>
      <c r="AX47" s="73"/>
      <c r="AY47" s="74"/>
      <c r="AZ47" s="75">
        <f t="shared" si="13"/>
        <v>0</v>
      </c>
      <c r="BA47" s="25">
        <f t="shared" si="14"/>
        <v>0</v>
      </c>
      <c r="BB47" s="76">
        <f t="shared" si="15"/>
        <v>121465.6</v>
      </c>
      <c r="BC47" s="77"/>
      <c r="BE47" s="17"/>
      <c r="BF47" s="17"/>
    </row>
    <row r="48" spans="1:58" ht="12.75">
      <c r="A48" s="69" t="s">
        <v>87</v>
      </c>
      <c r="B48" s="80" t="s">
        <v>88</v>
      </c>
      <c r="C48" s="71">
        <v>21794.61</v>
      </c>
      <c r="D48" s="15">
        <v>22159.63</v>
      </c>
      <c r="E48" s="15">
        <v>20490.67</v>
      </c>
      <c r="F48" s="72">
        <f t="shared" si="1"/>
        <v>64444.91</v>
      </c>
      <c r="G48" s="15"/>
      <c r="H48" s="15"/>
      <c r="I48" s="15"/>
      <c r="J48" s="72">
        <f t="shared" si="2"/>
        <v>0</v>
      </c>
      <c r="K48" s="15"/>
      <c r="L48" s="15"/>
      <c r="M48" s="15"/>
      <c r="N48" s="72">
        <f t="shared" si="3"/>
        <v>0</v>
      </c>
      <c r="O48" s="15"/>
      <c r="P48" s="15"/>
      <c r="Q48" s="15"/>
      <c r="R48" s="72">
        <f t="shared" si="4"/>
        <v>0</v>
      </c>
      <c r="S48" s="72">
        <f t="shared" si="5"/>
        <v>64444.91</v>
      </c>
      <c r="T48" s="15">
        <v>340.65</v>
      </c>
      <c r="U48" s="15">
        <v>293.63</v>
      </c>
      <c r="V48" s="15">
        <v>189.09</v>
      </c>
      <c r="W48" s="72">
        <f t="shared" si="6"/>
        <v>823.37</v>
      </c>
      <c r="X48" s="15"/>
      <c r="Y48" s="16"/>
      <c r="Z48" s="16"/>
      <c r="AA48" s="72">
        <f t="shared" si="7"/>
        <v>0</v>
      </c>
      <c r="AB48" s="15"/>
      <c r="AC48" s="15"/>
      <c r="AD48" s="15"/>
      <c r="AE48" s="72">
        <f t="shared" si="8"/>
        <v>0</v>
      </c>
      <c r="AF48" s="15"/>
      <c r="AG48" s="15"/>
      <c r="AH48" s="15"/>
      <c r="AI48" s="72">
        <f t="shared" si="9"/>
        <v>0</v>
      </c>
      <c r="AJ48" s="72">
        <f t="shared" si="0"/>
        <v>823.37</v>
      </c>
      <c r="AK48" s="73">
        <v>0</v>
      </c>
      <c r="AL48" s="73">
        <v>0</v>
      </c>
      <c r="AM48" s="73">
        <v>0</v>
      </c>
      <c r="AN48" s="25">
        <f t="shared" si="10"/>
        <v>0</v>
      </c>
      <c r="AO48" s="73"/>
      <c r="AP48" s="73"/>
      <c r="AQ48" s="73"/>
      <c r="AR48" s="25">
        <f t="shared" si="11"/>
        <v>0</v>
      </c>
      <c r="AS48" s="73"/>
      <c r="AT48" s="73"/>
      <c r="AU48" s="73"/>
      <c r="AV48" s="25">
        <f t="shared" si="12"/>
        <v>0</v>
      </c>
      <c r="AW48" s="73"/>
      <c r="AX48" s="73"/>
      <c r="AY48" s="74"/>
      <c r="AZ48" s="75">
        <f t="shared" si="13"/>
        <v>0</v>
      </c>
      <c r="BA48" s="25">
        <f t="shared" si="14"/>
        <v>0</v>
      </c>
      <c r="BB48" s="76">
        <f t="shared" si="15"/>
        <v>65268.28</v>
      </c>
      <c r="BC48" s="77"/>
      <c r="BE48" s="17"/>
      <c r="BF48" s="17"/>
    </row>
    <row r="49" spans="1:58" ht="12.75">
      <c r="A49" s="81" t="s">
        <v>89</v>
      </c>
      <c r="B49" s="80" t="s">
        <v>90</v>
      </c>
      <c r="C49" s="71">
        <v>5710.66</v>
      </c>
      <c r="D49" s="15">
        <v>7691.72</v>
      </c>
      <c r="E49" s="15">
        <v>5288.73</v>
      </c>
      <c r="F49" s="72">
        <f t="shared" si="1"/>
        <v>18691.11</v>
      </c>
      <c r="G49" s="15"/>
      <c r="H49" s="15"/>
      <c r="I49" s="15"/>
      <c r="J49" s="72">
        <f t="shared" si="2"/>
        <v>0</v>
      </c>
      <c r="K49" s="15"/>
      <c r="L49" s="15"/>
      <c r="M49" s="15"/>
      <c r="N49" s="72">
        <f t="shared" si="3"/>
        <v>0</v>
      </c>
      <c r="O49" s="15"/>
      <c r="P49" s="15"/>
      <c r="Q49" s="15"/>
      <c r="R49" s="72">
        <f>ROUND(O49+P49+Q49,2)</f>
        <v>0</v>
      </c>
      <c r="S49" s="72">
        <f>ROUND(F49+J49+N49+R49,2)</f>
        <v>18691.11</v>
      </c>
      <c r="T49" s="15">
        <v>70.61</v>
      </c>
      <c r="U49" s="15">
        <v>146.34</v>
      </c>
      <c r="V49" s="15">
        <v>64.79</v>
      </c>
      <c r="W49" s="72">
        <f t="shared" si="6"/>
        <v>281.74</v>
      </c>
      <c r="X49" s="15"/>
      <c r="Y49" s="16"/>
      <c r="Z49" s="16"/>
      <c r="AA49" s="72">
        <f t="shared" si="7"/>
        <v>0</v>
      </c>
      <c r="AB49" s="15"/>
      <c r="AC49" s="15"/>
      <c r="AD49" s="15"/>
      <c r="AE49" s="72">
        <f t="shared" si="8"/>
        <v>0</v>
      </c>
      <c r="AF49" s="15"/>
      <c r="AG49" s="15"/>
      <c r="AH49" s="15"/>
      <c r="AI49" s="72">
        <f>ROUND(AF49+AG49+AH49,2)</f>
        <v>0</v>
      </c>
      <c r="AJ49" s="72">
        <f t="shared" si="0"/>
        <v>281.74</v>
      </c>
      <c r="AK49" s="73">
        <v>0</v>
      </c>
      <c r="AL49" s="73">
        <v>0</v>
      </c>
      <c r="AM49" s="73">
        <v>0</v>
      </c>
      <c r="AN49" s="25">
        <f t="shared" si="10"/>
        <v>0</v>
      </c>
      <c r="AO49" s="73"/>
      <c r="AP49" s="73"/>
      <c r="AQ49" s="73"/>
      <c r="AR49" s="25">
        <f t="shared" si="11"/>
        <v>0</v>
      </c>
      <c r="AS49" s="73"/>
      <c r="AT49" s="73"/>
      <c r="AU49" s="73"/>
      <c r="AV49" s="25">
        <f t="shared" si="12"/>
        <v>0</v>
      </c>
      <c r="AW49" s="73"/>
      <c r="AX49" s="73"/>
      <c r="AY49" s="74"/>
      <c r="AZ49" s="75">
        <f t="shared" si="13"/>
        <v>0</v>
      </c>
      <c r="BA49" s="25">
        <f t="shared" si="14"/>
        <v>0</v>
      </c>
      <c r="BB49" s="76">
        <f t="shared" si="15"/>
        <v>18972.85</v>
      </c>
      <c r="BC49" s="77"/>
      <c r="BE49" s="17"/>
      <c r="BF49" s="17"/>
    </row>
    <row r="50" spans="1:58" ht="12.75">
      <c r="A50" s="69" t="s">
        <v>91</v>
      </c>
      <c r="B50" s="70" t="s">
        <v>92</v>
      </c>
      <c r="C50" s="71">
        <v>19605.81</v>
      </c>
      <c r="D50" s="15">
        <v>15844.98</v>
      </c>
      <c r="E50" s="15">
        <v>16518</v>
      </c>
      <c r="F50" s="72">
        <f t="shared" si="1"/>
        <v>51968.79</v>
      </c>
      <c r="G50" s="15"/>
      <c r="H50" s="15"/>
      <c r="I50" s="15"/>
      <c r="J50" s="72">
        <f t="shared" si="2"/>
        <v>0</v>
      </c>
      <c r="K50" s="15"/>
      <c r="L50" s="15"/>
      <c r="M50" s="15"/>
      <c r="N50" s="72">
        <f t="shared" si="3"/>
        <v>0</v>
      </c>
      <c r="O50" s="15"/>
      <c r="P50" s="15"/>
      <c r="Q50" s="15"/>
      <c r="R50" s="72">
        <f t="shared" si="4"/>
        <v>0</v>
      </c>
      <c r="S50" s="72">
        <f t="shared" si="5"/>
        <v>51968.79</v>
      </c>
      <c r="T50" s="15">
        <v>695.11</v>
      </c>
      <c r="U50" s="15">
        <v>652.6</v>
      </c>
      <c r="V50" s="15">
        <v>668.25</v>
      </c>
      <c r="W50" s="72">
        <f t="shared" si="6"/>
        <v>2015.96</v>
      </c>
      <c r="X50" s="15"/>
      <c r="Y50" s="16"/>
      <c r="Z50" s="16"/>
      <c r="AA50" s="72">
        <f t="shared" si="7"/>
        <v>0</v>
      </c>
      <c r="AB50" s="15"/>
      <c r="AC50" s="15"/>
      <c r="AD50" s="15"/>
      <c r="AE50" s="72">
        <f t="shared" si="8"/>
        <v>0</v>
      </c>
      <c r="AF50" s="15"/>
      <c r="AG50" s="15"/>
      <c r="AH50" s="15"/>
      <c r="AI50" s="72">
        <f t="shared" si="9"/>
        <v>0</v>
      </c>
      <c r="AJ50" s="72">
        <f t="shared" si="0"/>
        <v>2015.96</v>
      </c>
      <c r="AK50" s="73">
        <v>0</v>
      </c>
      <c r="AL50" s="73">
        <v>0</v>
      </c>
      <c r="AM50" s="73">
        <v>0</v>
      </c>
      <c r="AN50" s="25">
        <f t="shared" si="10"/>
        <v>0</v>
      </c>
      <c r="AO50" s="73"/>
      <c r="AP50" s="73"/>
      <c r="AQ50" s="73"/>
      <c r="AR50" s="25">
        <f t="shared" si="11"/>
        <v>0</v>
      </c>
      <c r="AS50" s="73"/>
      <c r="AT50" s="73"/>
      <c r="AU50" s="73"/>
      <c r="AV50" s="25">
        <f t="shared" si="12"/>
        <v>0</v>
      </c>
      <c r="AW50" s="73"/>
      <c r="AX50" s="73"/>
      <c r="AY50" s="74"/>
      <c r="AZ50" s="75">
        <f t="shared" si="13"/>
        <v>0</v>
      </c>
      <c r="BA50" s="25">
        <f t="shared" si="14"/>
        <v>0</v>
      </c>
      <c r="BB50" s="76">
        <f t="shared" si="15"/>
        <v>53984.75</v>
      </c>
      <c r="BC50" s="77"/>
      <c r="BE50" s="17"/>
      <c r="BF50" s="17"/>
    </row>
    <row r="51" spans="1:58" ht="12.75">
      <c r="A51" s="69" t="s">
        <v>93</v>
      </c>
      <c r="B51" s="82" t="s">
        <v>94</v>
      </c>
      <c r="C51" s="71">
        <v>20642.92</v>
      </c>
      <c r="D51" s="15">
        <v>21370.35</v>
      </c>
      <c r="E51" s="15">
        <v>19245.77</v>
      </c>
      <c r="F51" s="72">
        <f t="shared" si="1"/>
        <v>61259.04</v>
      </c>
      <c r="G51" s="15"/>
      <c r="H51" s="15"/>
      <c r="I51" s="15"/>
      <c r="J51" s="72">
        <f t="shared" si="2"/>
        <v>0</v>
      </c>
      <c r="K51" s="15"/>
      <c r="L51" s="15"/>
      <c r="M51" s="15"/>
      <c r="N51" s="72">
        <f t="shared" si="3"/>
        <v>0</v>
      </c>
      <c r="O51" s="15"/>
      <c r="P51" s="15"/>
      <c r="Q51" s="15"/>
      <c r="R51" s="72">
        <f t="shared" si="4"/>
        <v>0</v>
      </c>
      <c r="S51" s="72">
        <f t="shared" si="5"/>
        <v>61259.04</v>
      </c>
      <c r="T51" s="15">
        <v>528.54</v>
      </c>
      <c r="U51" s="15">
        <v>543.73</v>
      </c>
      <c r="V51" s="15">
        <v>421.99</v>
      </c>
      <c r="W51" s="72">
        <f t="shared" si="6"/>
        <v>1494.26</v>
      </c>
      <c r="X51" s="15"/>
      <c r="Y51" s="16"/>
      <c r="Z51" s="16"/>
      <c r="AA51" s="72">
        <f t="shared" si="7"/>
        <v>0</v>
      </c>
      <c r="AB51" s="15"/>
      <c r="AC51" s="15"/>
      <c r="AD51" s="15"/>
      <c r="AE51" s="72">
        <f t="shared" si="8"/>
        <v>0</v>
      </c>
      <c r="AF51" s="15"/>
      <c r="AG51" s="15"/>
      <c r="AH51" s="15"/>
      <c r="AI51" s="72">
        <f t="shared" si="9"/>
        <v>0</v>
      </c>
      <c r="AJ51" s="72">
        <f t="shared" si="0"/>
        <v>1494.26</v>
      </c>
      <c r="AK51" s="73">
        <v>0</v>
      </c>
      <c r="AL51" s="73">
        <v>0</v>
      </c>
      <c r="AM51" s="73">
        <v>0</v>
      </c>
      <c r="AN51" s="25">
        <f t="shared" si="10"/>
        <v>0</v>
      </c>
      <c r="AO51" s="73"/>
      <c r="AP51" s="73"/>
      <c r="AQ51" s="73"/>
      <c r="AR51" s="25">
        <f t="shared" si="11"/>
        <v>0</v>
      </c>
      <c r="AS51" s="73"/>
      <c r="AT51" s="73"/>
      <c r="AU51" s="73"/>
      <c r="AV51" s="25">
        <f t="shared" si="12"/>
        <v>0</v>
      </c>
      <c r="AW51" s="73"/>
      <c r="AX51" s="73"/>
      <c r="AY51" s="74"/>
      <c r="AZ51" s="75">
        <f t="shared" si="13"/>
        <v>0</v>
      </c>
      <c r="BA51" s="25">
        <f t="shared" si="14"/>
        <v>0</v>
      </c>
      <c r="BB51" s="76">
        <f t="shared" si="15"/>
        <v>62753.3</v>
      </c>
      <c r="BC51" s="77"/>
      <c r="BE51" s="17"/>
      <c r="BF51" s="17"/>
    </row>
    <row r="52" spans="1:58" ht="12.75">
      <c r="A52" s="69" t="s">
        <v>95</v>
      </c>
      <c r="B52" s="82" t="s">
        <v>96</v>
      </c>
      <c r="C52" s="71">
        <v>7022.83</v>
      </c>
      <c r="D52" s="15">
        <v>7064.35</v>
      </c>
      <c r="E52" s="15">
        <v>7167.6</v>
      </c>
      <c r="F52" s="72">
        <f t="shared" si="1"/>
        <v>21254.78</v>
      </c>
      <c r="G52" s="15"/>
      <c r="H52" s="15"/>
      <c r="I52" s="15"/>
      <c r="J52" s="72">
        <f t="shared" si="2"/>
        <v>0</v>
      </c>
      <c r="K52" s="15"/>
      <c r="L52" s="15"/>
      <c r="M52" s="15"/>
      <c r="N52" s="72">
        <f t="shared" si="3"/>
        <v>0</v>
      </c>
      <c r="O52" s="15"/>
      <c r="P52" s="15"/>
      <c r="Q52" s="15"/>
      <c r="R52" s="72">
        <f t="shared" si="4"/>
        <v>0</v>
      </c>
      <c r="S52" s="72">
        <f t="shared" si="5"/>
        <v>21254.78</v>
      </c>
      <c r="T52" s="15">
        <v>619.29</v>
      </c>
      <c r="U52" s="15">
        <v>515.78</v>
      </c>
      <c r="V52" s="15">
        <v>396.1</v>
      </c>
      <c r="W52" s="72">
        <f t="shared" si="6"/>
        <v>1531.17</v>
      </c>
      <c r="X52" s="15"/>
      <c r="Y52" s="16"/>
      <c r="Z52" s="16"/>
      <c r="AA52" s="72">
        <f t="shared" si="7"/>
        <v>0</v>
      </c>
      <c r="AB52" s="15"/>
      <c r="AC52" s="15"/>
      <c r="AD52" s="15"/>
      <c r="AE52" s="72">
        <f t="shared" si="8"/>
        <v>0</v>
      </c>
      <c r="AF52" s="15"/>
      <c r="AG52" s="15"/>
      <c r="AH52" s="15"/>
      <c r="AI52" s="72">
        <f t="shared" si="9"/>
        <v>0</v>
      </c>
      <c r="AJ52" s="72">
        <f t="shared" si="0"/>
        <v>1531.17</v>
      </c>
      <c r="AK52" s="73">
        <v>0</v>
      </c>
      <c r="AL52" s="73">
        <v>0</v>
      </c>
      <c r="AM52" s="73">
        <v>0</v>
      </c>
      <c r="AN52" s="25">
        <f t="shared" si="10"/>
        <v>0</v>
      </c>
      <c r="AO52" s="73"/>
      <c r="AP52" s="73"/>
      <c r="AQ52" s="73"/>
      <c r="AR52" s="25">
        <f t="shared" si="11"/>
        <v>0</v>
      </c>
      <c r="AS52" s="73"/>
      <c r="AT52" s="73"/>
      <c r="AU52" s="73"/>
      <c r="AV52" s="25">
        <f t="shared" si="12"/>
        <v>0</v>
      </c>
      <c r="AW52" s="73"/>
      <c r="AX52" s="73"/>
      <c r="AY52" s="74"/>
      <c r="AZ52" s="75">
        <f t="shared" si="13"/>
        <v>0</v>
      </c>
      <c r="BA52" s="25">
        <f t="shared" si="14"/>
        <v>0</v>
      </c>
      <c r="BB52" s="76">
        <f t="shared" si="15"/>
        <v>22785.95</v>
      </c>
      <c r="BC52" s="77"/>
      <c r="BE52" s="17"/>
      <c r="BF52" s="17"/>
    </row>
    <row r="53" spans="1:58" ht="12.75">
      <c r="A53" s="69" t="s">
        <v>97</v>
      </c>
      <c r="B53" s="83" t="s">
        <v>98</v>
      </c>
      <c r="C53" s="71">
        <v>282189.46</v>
      </c>
      <c r="D53" s="15">
        <v>280209.28</v>
      </c>
      <c r="E53" s="15">
        <v>283003.32</v>
      </c>
      <c r="F53" s="72">
        <f t="shared" si="1"/>
        <v>845402.06</v>
      </c>
      <c r="G53" s="15"/>
      <c r="H53" s="15"/>
      <c r="I53" s="15"/>
      <c r="J53" s="72">
        <f t="shared" si="2"/>
        <v>0</v>
      </c>
      <c r="K53" s="15"/>
      <c r="L53" s="15"/>
      <c r="M53" s="15"/>
      <c r="N53" s="72">
        <f t="shared" si="3"/>
        <v>0</v>
      </c>
      <c r="O53" s="15"/>
      <c r="P53" s="15"/>
      <c r="Q53" s="15"/>
      <c r="R53" s="72">
        <f t="shared" si="4"/>
        <v>0</v>
      </c>
      <c r="S53" s="72">
        <f t="shared" si="5"/>
        <v>845402.06</v>
      </c>
      <c r="T53" s="15">
        <v>5660.97</v>
      </c>
      <c r="U53" s="15">
        <v>4948.929999999999</v>
      </c>
      <c r="V53" s="15">
        <v>4447.27</v>
      </c>
      <c r="W53" s="72">
        <f t="shared" si="6"/>
        <v>15057.17</v>
      </c>
      <c r="X53" s="15"/>
      <c r="Y53" s="16"/>
      <c r="Z53" s="16"/>
      <c r="AA53" s="72">
        <f t="shared" si="7"/>
        <v>0</v>
      </c>
      <c r="AB53" s="15"/>
      <c r="AC53" s="15"/>
      <c r="AD53" s="15"/>
      <c r="AE53" s="72">
        <f t="shared" si="8"/>
        <v>0</v>
      </c>
      <c r="AF53" s="15"/>
      <c r="AG53" s="15"/>
      <c r="AH53" s="15"/>
      <c r="AI53" s="72">
        <f t="shared" si="9"/>
        <v>0</v>
      </c>
      <c r="AJ53" s="72">
        <f t="shared" si="0"/>
        <v>15057.17</v>
      </c>
      <c r="AK53" s="73">
        <v>980.34</v>
      </c>
      <c r="AL53" s="73">
        <v>1657.24</v>
      </c>
      <c r="AM53" s="73">
        <v>1330.46</v>
      </c>
      <c r="AN53" s="25">
        <f t="shared" si="10"/>
        <v>3968.04</v>
      </c>
      <c r="AO53" s="73"/>
      <c r="AP53" s="73"/>
      <c r="AQ53" s="73"/>
      <c r="AR53" s="25">
        <f t="shared" si="11"/>
        <v>0</v>
      </c>
      <c r="AS53" s="73"/>
      <c r="AT53" s="73"/>
      <c r="AU53" s="73"/>
      <c r="AV53" s="25">
        <f t="shared" si="12"/>
        <v>0</v>
      </c>
      <c r="AW53" s="73"/>
      <c r="AX53" s="73"/>
      <c r="AY53" s="74"/>
      <c r="AZ53" s="75">
        <f t="shared" si="13"/>
        <v>0</v>
      </c>
      <c r="BA53" s="25">
        <f t="shared" si="14"/>
        <v>3968.04</v>
      </c>
      <c r="BB53" s="76">
        <f t="shared" si="15"/>
        <v>864427.27</v>
      </c>
      <c r="BC53" s="77"/>
      <c r="BE53" s="17"/>
      <c r="BF53" s="17"/>
    </row>
    <row r="54" spans="1:58" ht="12.75">
      <c r="A54" s="69" t="s">
        <v>99</v>
      </c>
      <c r="B54" s="84" t="s">
        <v>100</v>
      </c>
      <c r="C54" s="71">
        <v>233326.22</v>
      </c>
      <c r="D54" s="15">
        <v>211325.49</v>
      </c>
      <c r="E54" s="15">
        <v>236465.08</v>
      </c>
      <c r="F54" s="72">
        <f t="shared" si="1"/>
        <v>681116.79</v>
      </c>
      <c r="G54" s="15"/>
      <c r="H54" s="15"/>
      <c r="I54" s="15"/>
      <c r="J54" s="72">
        <f t="shared" si="2"/>
        <v>0</v>
      </c>
      <c r="K54" s="15"/>
      <c r="L54" s="15"/>
      <c r="M54" s="15"/>
      <c r="N54" s="72">
        <f t="shared" si="3"/>
        <v>0</v>
      </c>
      <c r="O54" s="15"/>
      <c r="P54" s="15"/>
      <c r="Q54" s="15"/>
      <c r="R54" s="72">
        <f t="shared" si="4"/>
        <v>0</v>
      </c>
      <c r="S54" s="72">
        <f t="shared" si="5"/>
        <v>681116.79</v>
      </c>
      <c r="T54" s="15">
        <v>7072.509999999999</v>
      </c>
      <c r="U54" s="15">
        <v>6918.310000000001</v>
      </c>
      <c r="V54" s="15">
        <v>6241.22</v>
      </c>
      <c r="W54" s="72">
        <f t="shared" si="6"/>
        <v>20232.04</v>
      </c>
      <c r="X54" s="15"/>
      <c r="Y54" s="16"/>
      <c r="Z54" s="16"/>
      <c r="AA54" s="72">
        <f t="shared" si="7"/>
        <v>0</v>
      </c>
      <c r="AB54" s="15"/>
      <c r="AC54" s="15"/>
      <c r="AD54" s="15"/>
      <c r="AE54" s="72">
        <f t="shared" si="8"/>
        <v>0</v>
      </c>
      <c r="AF54" s="15"/>
      <c r="AG54" s="15"/>
      <c r="AH54" s="15"/>
      <c r="AI54" s="72">
        <f t="shared" si="9"/>
        <v>0</v>
      </c>
      <c r="AJ54" s="72">
        <f t="shared" si="0"/>
        <v>20232.04</v>
      </c>
      <c r="AK54" s="73">
        <v>0</v>
      </c>
      <c r="AL54" s="73">
        <v>0</v>
      </c>
      <c r="AM54" s="73">
        <v>326.78</v>
      </c>
      <c r="AN54" s="25">
        <f t="shared" si="10"/>
        <v>326.78</v>
      </c>
      <c r="AO54" s="73"/>
      <c r="AP54" s="73"/>
      <c r="AQ54" s="73"/>
      <c r="AR54" s="25">
        <f t="shared" si="11"/>
        <v>0</v>
      </c>
      <c r="AS54" s="73"/>
      <c r="AT54" s="73"/>
      <c r="AU54" s="73"/>
      <c r="AV54" s="25">
        <f t="shared" si="12"/>
        <v>0</v>
      </c>
      <c r="AW54" s="73"/>
      <c r="AX54" s="73"/>
      <c r="AY54" s="74"/>
      <c r="AZ54" s="75">
        <f t="shared" si="13"/>
        <v>0</v>
      </c>
      <c r="BA54" s="25">
        <f t="shared" si="14"/>
        <v>326.78</v>
      </c>
      <c r="BB54" s="76">
        <f t="shared" si="15"/>
        <v>701675.61</v>
      </c>
      <c r="BC54" s="77"/>
      <c r="BE54" s="17"/>
      <c r="BF54" s="17"/>
    </row>
    <row r="55" spans="1:58" ht="12.75">
      <c r="A55" s="85" t="s">
        <v>101</v>
      </c>
      <c r="B55" s="86" t="s">
        <v>102</v>
      </c>
      <c r="C55" s="71">
        <v>382103.99</v>
      </c>
      <c r="D55" s="15">
        <v>305442.83</v>
      </c>
      <c r="E55" s="15">
        <v>345896.99</v>
      </c>
      <c r="F55" s="72">
        <f t="shared" si="1"/>
        <v>1033443.81</v>
      </c>
      <c r="G55" s="15"/>
      <c r="H55" s="15"/>
      <c r="I55" s="15"/>
      <c r="J55" s="72">
        <f t="shared" si="2"/>
        <v>0</v>
      </c>
      <c r="K55" s="15"/>
      <c r="L55" s="15"/>
      <c r="M55" s="15"/>
      <c r="N55" s="72">
        <f t="shared" si="3"/>
        <v>0</v>
      </c>
      <c r="O55" s="15"/>
      <c r="P55" s="15"/>
      <c r="Q55" s="15"/>
      <c r="R55" s="72">
        <f t="shared" si="4"/>
        <v>0</v>
      </c>
      <c r="S55" s="72">
        <f t="shared" si="5"/>
        <v>1033443.81</v>
      </c>
      <c r="T55" s="15">
        <v>9638.95</v>
      </c>
      <c r="U55" s="15">
        <v>8718.32</v>
      </c>
      <c r="V55" s="15">
        <v>7633.08</v>
      </c>
      <c r="W55" s="72">
        <f t="shared" si="6"/>
        <v>25990.35</v>
      </c>
      <c r="X55" s="15"/>
      <c r="Y55" s="16"/>
      <c r="Z55" s="16"/>
      <c r="AA55" s="72">
        <f t="shared" si="7"/>
        <v>0</v>
      </c>
      <c r="AB55" s="15"/>
      <c r="AC55" s="15"/>
      <c r="AD55" s="15"/>
      <c r="AE55" s="72">
        <f t="shared" si="8"/>
        <v>0</v>
      </c>
      <c r="AF55" s="15"/>
      <c r="AG55" s="15"/>
      <c r="AH55" s="15"/>
      <c r="AI55" s="72">
        <f t="shared" si="9"/>
        <v>0</v>
      </c>
      <c r="AJ55" s="72">
        <f t="shared" si="0"/>
        <v>25990.35</v>
      </c>
      <c r="AK55" s="73">
        <v>326.78</v>
      </c>
      <c r="AL55" s="73">
        <v>653.56</v>
      </c>
      <c r="AM55" s="73">
        <v>980.34</v>
      </c>
      <c r="AN55" s="25">
        <f t="shared" si="10"/>
        <v>1960.68</v>
      </c>
      <c r="AO55" s="73"/>
      <c r="AP55" s="73"/>
      <c r="AQ55" s="73"/>
      <c r="AR55" s="25">
        <f t="shared" si="11"/>
        <v>0</v>
      </c>
      <c r="AS55" s="73"/>
      <c r="AT55" s="73"/>
      <c r="AU55" s="73"/>
      <c r="AV55" s="25">
        <f t="shared" si="12"/>
        <v>0</v>
      </c>
      <c r="AW55" s="73"/>
      <c r="AX55" s="73"/>
      <c r="AY55" s="74"/>
      <c r="AZ55" s="75">
        <f t="shared" si="13"/>
        <v>0</v>
      </c>
      <c r="BA55" s="25">
        <f t="shared" si="14"/>
        <v>1960.68</v>
      </c>
      <c r="BB55" s="76">
        <f t="shared" si="15"/>
        <v>1061394.84</v>
      </c>
      <c r="BC55" s="77"/>
      <c r="BE55" s="17"/>
      <c r="BF55" s="17"/>
    </row>
    <row r="56" spans="1:58" ht="12.75">
      <c r="A56" s="85" t="s">
        <v>103</v>
      </c>
      <c r="B56" s="86" t="s">
        <v>104</v>
      </c>
      <c r="C56" s="71">
        <v>9524.45</v>
      </c>
      <c r="D56" s="15">
        <v>6927.1</v>
      </c>
      <c r="E56" s="15">
        <v>7472.83</v>
      </c>
      <c r="F56" s="72">
        <f t="shared" si="1"/>
        <v>23924.38</v>
      </c>
      <c r="G56" s="15"/>
      <c r="H56" s="15"/>
      <c r="I56" s="15"/>
      <c r="J56" s="72">
        <f t="shared" si="2"/>
        <v>0</v>
      </c>
      <c r="K56" s="15"/>
      <c r="L56" s="15"/>
      <c r="M56" s="15"/>
      <c r="N56" s="72">
        <f t="shared" si="3"/>
        <v>0</v>
      </c>
      <c r="O56" s="15"/>
      <c r="P56" s="15"/>
      <c r="Q56" s="15"/>
      <c r="R56" s="72">
        <f t="shared" si="4"/>
        <v>0</v>
      </c>
      <c r="S56" s="72">
        <f t="shared" si="5"/>
        <v>23924.38</v>
      </c>
      <c r="T56" s="15">
        <v>84.33</v>
      </c>
      <c r="U56" s="15">
        <v>94.41</v>
      </c>
      <c r="V56" s="15">
        <v>88.4</v>
      </c>
      <c r="W56" s="72">
        <f t="shared" si="6"/>
        <v>267.14</v>
      </c>
      <c r="X56" s="15"/>
      <c r="Y56" s="16"/>
      <c r="Z56" s="16"/>
      <c r="AA56" s="72">
        <f t="shared" si="7"/>
        <v>0</v>
      </c>
      <c r="AB56" s="15"/>
      <c r="AC56" s="15"/>
      <c r="AD56" s="15"/>
      <c r="AE56" s="72">
        <f t="shared" si="8"/>
        <v>0</v>
      </c>
      <c r="AF56" s="15"/>
      <c r="AG56" s="15"/>
      <c r="AH56" s="15"/>
      <c r="AI56" s="72">
        <f t="shared" si="9"/>
        <v>0</v>
      </c>
      <c r="AJ56" s="72">
        <f t="shared" si="0"/>
        <v>267.14</v>
      </c>
      <c r="AK56" s="73">
        <v>0</v>
      </c>
      <c r="AL56" s="73">
        <v>0</v>
      </c>
      <c r="AM56" s="73">
        <v>0</v>
      </c>
      <c r="AN56" s="25">
        <f t="shared" si="10"/>
        <v>0</v>
      </c>
      <c r="AO56" s="73"/>
      <c r="AP56" s="73"/>
      <c r="AQ56" s="73"/>
      <c r="AR56" s="25">
        <f t="shared" si="11"/>
        <v>0</v>
      </c>
      <c r="AS56" s="73"/>
      <c r="AT56" s="73"/>
      <c r="AU56" s="73"/>
      <c r="AV56" s="25">
        <f t="shared" si="12"/>
        <v>0</v>
      </c>
      <c r="AW56" s="73"/>
      <c r="AX56" s="73"/>
      <c r="AY56" s="74"/>
      <c r="AZ56" s="75">
        <f t="shared" si="13"/>
        <v>0</v>
      </c>
      <c r="BA56" s="25">
        <f t="shared" si="14"/>
        <v>0</v>
      </c>
      <c r="BB56" s="76">
        <f t="shared" si="15"/>
        <v>24191.52</v>
      </c>
      <c r="BC56" s="77"/>
      <c r="BE56" s="17"/>
      <c r="BF56" s="17"/>
    </row>
    <row r="57" spans="1:58" ht="12.75">
      <c r="A57" s="85" t="s">
        <v>105</v>
      </c>
      <c r="B57" s="87" t="s">
        <v>106</v>
      </c>
      <c r="C57" s="71">
        <v>230002.62</v>
      </c>
      <c r="D57" s="15">
        <v>208498.53</v>
      </c>
      <c r="E57" s="15">
        <v>230785.24</v>
      </c>
      <c r="F57" s="72">
        <f t="shared" si="1"/>
        <v>669286.39</v>
      </c>
      <c r="G57" s="15"/>
      <c r="H57" s="15"/>
      <c r="I57" s="15"/>
      <c r="J57" s="72">
        <f t="shared" si="2"/>
        <v>0</v>
      </c>
      <c r="K57" s="15"/>
      <c r="L57" s="15"/>
      <c r="M57" s="15"/>
      <c r="N57" s="72">
        <f t="shared" si="3"/>
        <v>0</v>
      </c>
      <c r="O57" s="15"/>
      <c r="P57" s="15"/>
      <c r="Q57" s="15"/>
      <c r="R57" s="72">
        <f t="shared" si="4"/>
        <v>0</v>
      </c>
      <c r="S57" s="72">
        <f t="shared" si="5"/>
        <v>669286.39</v>
      </c>
      <c r="T57" s="15">
        <v>3745.07</v>
      </c>
      <c r="U57" s="15">
        <v>3670.9</v>
      </c>
      <c r="V57" s="15">
        <v>3726.23</v>
      </c>
      <c r="W57" s="72">
        <f t="shared" si="6"/>
        <v>11142.2</v>
      </c>
      <c r="X57" s="15"/>
      <c r="Y57" s="15"/>
      <c r="Z57" s="15"/>
      <c r="AA57" s="72">
        <f t="shared" si="7"/>
        <v>0</v>
      </c>
      <c r="AB57" s="15"/>
      <c r="AC57" s="15"/>
      <c r="AD57" s="15"/>
      <c r="AE57" s="72">
        <f t="shared" si="8"/>
        <v>0</v>
      </c>
      <c r="AF57" s="15"/>
      <c r="AG57" s="15"/>
      <c r="AH57" s="15"/>
      <c r="AI57" s="72">
        <f t="shared" si="9"/>
        <v>0</v>
      </c>
      <c r="AJ57" s="72">
        <f t="shared" si="0"/>
        <v>11142.2</v>
      </c>
      <c r="AK57" s="73">
        <v>653.56</v>
      </c>
      <c r="AL57" s="73">
        <v>326.78</v>
      </c>
      <c r="AM57" s="73">
        <v>653.56</v>
      </c>
      <c r="AN57" s="25">
        <f t="shared" si="10"/>
        <v>1633.9</v>
      </c>
      <c r="AO57" s="73"/>
      <c r="AP57" s="73"/>
      <c r="AQ57" s="73"/>
      <c r="AR57" s="25">
        <f t="shared" si="11"/>
        <v>0</v>
      </c>
      <c r="AS57" s="73"/>
      <c r="AT57" s="73"/>
      <c r="AU57" s="73"/>
      <c r="AV57" s="25">
        <f t="shared" si="12"/>
        <v>0</v>
      </c>
      <c r="AW57" s="73"/>
      <c r="AX57" s="73"/>
      <c r="AY57" s="74"/>
      <c r="AZ57" s="75">
        <f t="shared" si="13"/>
        <v>0</v>
      </c>
      <c r="BA57" s="25">
        <f t="shared" si="14"/>
        <v>1633.9</v>
      </c>
      <c r="BB57" s="76">
        <f t="shared" si="15"/>
        <v>682062.49</v>
      </c>
      <c r="BC57" s="77"/>
      <c r="BE57" s="17"/>
      <c r="BF57" s="17"/>
    </row>
    <row r="58" spans="1:58" ht="12.75">
      <c r="A58" s="85" t="s">
        <v>107</v>
      </c>
      <c r="B58" s="86" t="s">
        <v>108</v>
      </c>
      <c r="C58" s="71">
        <v>134304.88</v>
      </c>
      <c r="D58" s="15">
        <v>129138.32</v>
      </c>
      <c r="E58" s="15">
        <v>130885.31</v>
      </c>
      <c r="F58" s="72">
        <f t="shared" si="1"/>
        <v>394328.51</v>
      </c>
      <c r="G58" s="15"/>
      <c r="H58" s="15"/>
      <c r="I58" s="15"/>
      <c r="J58" s="72">
        <f t="shared" si="2"/>
        <v>0</v>
      </c>
      <c r="K58" s="15"/>
      <c r="L58" s="15"/>
      <c r="M58" s="15"/>
      <c r="N58" s="72">
        <f t="shared" si="3"/>
        <v>0</v>
      </c>
      <c r="O58" s="15"/>
      <c r="P58" s="15"/>
      <c r="Q58" s="15"/>
      <c r="R58" s="72">
        <f>ROUND(O58+P58+Q58,2)</f>
        <v>0</v>
      </c>
      <c r="S58" s="72">
        <f>ROUND(F58+J58+N58+R58,2)</f>
        <v>394328.51</v>
      </c>
      <c r="T58" s="15">
        <v>1571.04</v>
      </c>
      <c r="U58" s="15">
        <v>1346.48</v>
      </c>
      <c r="V58" s="15">
        <v>1113.09</v>
      </c>
      <c r="W58" s="72">
        <f t="shared" si="6"/>
        <v>4030.61</v>
      </c>
      <c r="X58" s="15"/>
      <c r="Y58" s="15"/>
      <c r="Z58" s="15"/>
      <c r="AA58" s="72">
        <f t="shared" si="7"/>
        <v>0</v>
      </c>
      <c r="AB58" s="15"/>
      <c r="AC58" s="15"/>
      <c r="AD58" s="15"/>
      <c r="AE58" s="72">
        <f t="shared" si="8"/>
        <v>0</v>
      </c>
      <c r="AF58" s="15"/>
      <c r="AG58" s="15"/>
      <c r="AH58" s="15"/>
      <c r="AI58" s="72">
        <f>ROUND(AF58+AG58+AH58,2)</f>
        <v>0</v>
      </c>
      <c r="AJ58" s="72">
        <f t="shared" si="0"/>
        <v>4030.61</v>
      </c>
      <c r="AK58" s="73">
        <v>0</v>
      </c>
      <c r="AL58" s="73">
        <v>326.78</v>
      </c>
      <c r="AM58" s="73">
        <v>326.78</v>
      </c>
      <c r="AN58" s="25">
        <f t="shared" si="10"/>
        <v>653.56</v>
      </c>
      <c r="AO58" s="73"/>
      <c r="AP58" s="73"/>
      <c r="AQ58" s="73"/>
      <c r="AR58" s="25">
        <f t="shared" si="11"/>
        <v>0</v>
      </c>
      <c r="AS58" s="73"/>
      <c r="AT58" s="73"/>
      <c r="AU58" s="73"/>
      <c r="AV58" s="25">
        <f t="shared" si="12"/>
        <v>0</v>
      </c>
      <c r="AW58" s="73"/>
      <c r="AX58" s="73"/>
      <c r="AY58" s="74"/>
      <c r="AZ58" s="75">
        <f t="shared" si="13"/>
        <v>0</v>
      </c>
      <c r="BA58" s="25">
        <f t="shared" si="14"/>
        <v>653.56</v>
      </c>
      <c r="BB58" s="76">
        <f t="shared" si="15"/>
        <v>399012.68</v>
      </c>
      <c r="BC58" s="77"/>
      <c r="BE58" s="17"/>
      <c r="BF58" s="17"/>
    </row>
    <row r="59" spans="1:58" ht="12.75">
      <c r="A59" s="85" t="s">
        <v>109</v>
      </c>
      <c r="B59" s="86" t="s">
        <v>110</v>
      </c>
      <c r="C59" s="71">
        <v>3084.58</v>
      </c>
      <c r="D59" s="15">
        <v>2068.44</v>
      </c>
      <c r="E59" s="15">
        <v>2164.51</v>
      </c>
      <c r="F59" s="72">
        <f t="shared" si="1"/>
        <v>7317.53</v>
      </c>
      <c r="G59" s="15"/>
      <c r="H59" s="15"/>
      <c r="I59" s="15"/>
      <c r="J59" s="72">
        <f t="shared" si="2"/>
        <v>0</v>
      </c>
      <c r="K59" s="15"/>
      <c r="L59" s="15"/>
      <c r="M59" s="15"/>
      <c r="N59" s="72">
        <f t="shared" si="3"/>
        <v>0</v>
      </c>
      <c r="O59" s="15"/>
      <c r="P59" s="15"/>
      <c r="Q59" s="15"/>
      <c r="R59" s="72">
        <f t="shared" si="4"/>
        <v>0</v>
      </c>
      <c r="S59" s="72">
        <f t="shared" si="5"/>
        <v>7317.53</v>
      </c>
      <c r="T59" s="15">
        <v>0</v>
      </c>
      <c r="U59" s="15">
        <v>0</v>
      </c>
      <c r="V59" s="15">
        <v>0</v>
      </c>
      <c r="W59" s="72">
        <f t="shared" si="6"/>
        <v>0</v>
      </c>
      <c r="X59" s="15"/>
      <c r="Y59" s="15"/>
      <c r="Z59" s="15"/>
      <c r="AA59" s="72">
        <f t="shared" si="7"/>
        <v>0</v>
      </c>
      <c r="AB59" s="15"/>
      <c r="AC59" s="15"/>
      <c r="AD59" s="15"/>
      <c r="AE59" s="72">
        <f t="shared" si="8"/>
        <v>0</v>
      </c>
      <c r="AF59" s="15"/>
      <c r="AG59" s="15"/>
      <c r="AH59" s="15"/>
      <c r="AI59" s="72">
        <f t="shared" si="9"/>
        <v>0</v>
      </c>
      <c r="AJ59" s="72">
        <f t="shared" si="0"/>
        <v>0</v>
      </c>
      <c r="AK59" s="73">
        <v>0</v>
      </c>
      <c r="AL59" s="73">
        <v>0</v>
      </c>
      <c r="AM59" s="73">
        <v>0</v>
      </c>
      <c r="AN59" s="25">
        <f t="shared" si="10"/>
        <v>0</v>
      </c>
      <c r="AO59" s="73"/>
      <c r="AP59" s="73"/>
      <c r="AQ59" s="73"/>
      <c r="AR59" s="25">
        <f t="shared" si="11"/>
        <v>0</v>
      </c>
      <c r="AS59" s="73"/>
      <c r="AT59" s="73"/>
      <c r="AU59" s="73"/>
      <c r="AV59" s="25">
        <f t="shared" si="12"/>
        <v>0</v>
      </c>
      <c r="AW59" s="73"/>
      <c r="AX59" s="73"/>
      <c r="AY59" s="74"/>
      <c r="AZ59" s="75">
        <f t="shared" si="13"/>
        <v>0</v>
      </c>
      <c r="BA59" s="25">
        <f t="shared" si="14"/>
        <v>0</v>
      </c>
      <c r="BB59" s="76">
        <f t="shared" si="15"/>
        <v>7317.53</v>
      </c>
      <c r="BC59" s="77"/>
      <c r="BE59" s="17"/>
      <c r="BF59" s="17"/>
    </row>
    <row r="60" spans="1:58" ht="12.75">
      <c r="A60" s="85" t="s">
        <v>111</v>
      </c>
      <c r="B60" s="86" t="s">
        <v>112</v>
      </c>
      <c r="C60" s="71">
        <v>9727.73</v>
      </c>
      <c r="D60" s="15">
        <v>7416</v>
      </c>
      <c r="E60" s="15">
        <v>8340.02</v>
      </c>
      <c r="F60" s="72">
        <f t="shared" si="1"/>
        <v>25483.75</v>
      </c>
      <c r="G60" s="15"/>
      <c r="H60" s="15"/>
      <c r="I60" s="15"/>
      <c r="J60" s="72">
        <f t="shared" si="2"/>
        <v>0</v>
      </c>
      <c r="K60" s="15"/>
      <c r="L60" s="15"/>
      <c r="M60" s="15"/>
      <c r="N60" s="72">
        <f t="shared" si="3"/>
        <v>0</v>
      </c>
      <c r="O60" s="15"/>
      <c r="P60" s="15"/>
      <c r="Q60" s="15"/>
      <c r="R60" s="72">
        <f t="shared" si="4"/>
        <v>0</v>
      </c>
      <c r="S60" s="72">
        <f t="shared" si="5"/>
        <v>25483.75</v>
      </c>
      <c r="T60" s="15">
        <v>570.22</v>
      </c>
      <c r="U60" s="15">
        <v>460.31</v>
      </c>
      <c r="V60" s="15">
        <v>512.8</v>
      </c>
      <c r="W60" s="72">
        <f t="shared" si="6"/>
        <v>1543.33</v>
      </c>
      <c r="X60" s="15"/>
      <c r="Y60" s="15"/>
      <c r="Z60" s="15"/>
      <c r="AA60" s="72">
        <f t="shared" si="7"/>
        <v>0</v>
      </c>
      <c r="AB60" s="15"/>
      <c r="AC60" s="15"/>
      <c r="AD60" s="15"/>
      <c r="AE60" s="72">
        <f t="shared" si="8"/>
        <v>0</v>
      </c>
      <c r="AF60" s="15"/>
      <c r="AG60" s="15"/>
      <c r="AH60" s="15"/>
      <c r="AI60" s="72">
        <f t="shared" si="9"/>
        <v>0</v>
      </c>
      <c r="AJ60" s="72">
        <f t="shared" si="0"/>
        <v>1543.33</v>
      </c>
      <c r="AK60" s="73">
        <v>0</v>
      </c>
      <c r="AL60" s="73">
        <v>0</v>
      </c>
      <c r="AM60" s="73">
        <v>0</v>
      </c>
      <c r="AN60" s="25">
        <f t="shared" si="10"/>
        <v>0</v>
      </c>
      <c r="AO60" s="73"/>
      <c r="AP60" s="73"/>
      <c r="AQ60" s="73"/>
      <c r="AR60" s="25">
        <f t="shared" si="11"/>
        <v>0</v>
      </c>
      <c r="AS60" s="73"/>
      <c r="AT60" s="73"/>
      <c r="AU60" s="73"/>
      <c r="AV60" s="25">
        <f t="shared" si="12"/>
        <v>0</v>
      </c>
      <c r="AW60" s="73"/>
      <c r="AX60" s="73"/>
      <c r="AY60" s="74"/>
      <c r="AZ60" s="75">
        <f t="shared" si="13"/>
        <v>0</v>
      </c>
      <c r="BA60" s="25">
        <f t="shared" si="14"/>
        <v>0</v>
      </c>
      <c r="BB60" s="76">
        <f t="shared" si="15"/>
        <v>27027.08</v>
      </c>
      <c r="BC60" s="77"/>
      <c r="BE60" s="17"/>
      <c r="BF60" s="17"/>
    </row>
    <row r="61" spans="1:58" ht="12.75">
      <c r="A61" s="85" t="s">
        <v>113</v>
      </c>
      <c r="B61" s="86" t="s">
        <v>114</v>
      </c>
      <c r="C61" s="71">
        <v>42900.47</v>
      </c>
      <c r="D61" s="15">
        <v>52899.66</v>
      </c>
      <c r="E61" s="15">
        <v>48883.03</v>
      </c>
      <c r="F61" s="72">
        <f t="shared" si="1"/>
        <v>144683.16</v>
      </c>
      <c r="G61" s="15"/>
      <c r="H61" s="15"/>
      <c r="I61" s="15"/>
      <c r="J61" s="72">
        <f t="shared" si="2"/>
        <v>0</v>
      </c>
      <c r="K61" s="15"/>
      <c r="L61" s="15"/>
      <c r="M61" s="15"/>
      <c r="N61" s="72">
        <f t="shared" si="3"/>
        <v>0</v>
      </c>
      <c r="O61" s="15"/>
      <c r="P61" s="15"/>
      <c r="Q61" s="88"/>
      <c r="R61" s="72">
        <f t="shared" si="4"/>
        <v>0</v>
      </c>
      <c r="S61" s="72">
        <f t="shared" si="5"/>
        <v>144683.16</v>
      </c>
      <c r="T61" s="15">
        <v>367.17</v>
      </c>
      <c r="U61" s="15">
        <v>896.59</v>
      </c>
      <c r="V61" s="15">
        <v>482.06</v>
      </c>
      <c r="W61" s="72">
        <f t="shared" si="6"/>
        <v>1745.82</v>
      </c>
      <c r="X61" s="15"/>
      <c r="Y61" s="15"/>
      <c r="Z61" s="15"/>
      <c r="AA61" s="72">
        <f t="shared" si="7"/>
        <v>0</v>
      </c>
      <c r="AB61" s="15"/>
      <c r="AC61" s="15"/>
      <c r="AD61" s="15"/>
      <c r="AE61" s="72">
        <f t="shared" si="8"/>
        <v>0</v>
      </c>
      <c r="AF61" s="15"/>
      <c r="AG61" s="15"/>
      <c r="AH61" s="15"/>
      <c r="AI61" s="72">
        <f t="shared" si="9"/>
        <v>0</v>
      </c>
      <c r="AJ61" s="72">
        <f t="shared" si="0"/>
        <v>1745.82</v>
      </c>
      <c r="AK61" s="73">
        <v>0</v>
      </c>
      <c r="AL61" s="73">
        <v>0</v>
      </c>
      <c r="AM61" s="73">
        <v>0</v>
      </c>
      <c r="AN61" s="25">
        <f t="shared" si="10"/>
        <v>0</v>
      </c>
      <c r="AO61" s="73"/>
      <c r="AP61" s="73"/>
      <c r="AQ61" s="73"/>
      <c r="AR61" s="25">
        <f t="shared" si="11"/>
        <v>0</v>
      </c>
      <c r="AS61" s="73"/>
      <c r="AT61" s="73"/>
      <c r="AU61" s="73"/>
      <c r="AV61" s="25">
        <f t="shared" si="12"/>
        <v>0</v>
      </c>
      <c r="AW61" s="73"/>
      <c r="AX61" s="73"/>
      <c r="AY61" s="74"/>
      <c r="AZ61" s="75">
        <f t="shared" si="13"/>
        <v>0</v>
      </c>
      <c r="BA61" s="25">
        <f t="shared" si="14"/>
        <v>0</v>
      </c>
      <c r="BB61" s="76">
        <f t="shared" si="15"/>
        <v>146428.98</v>
      </c>
      <c r="BC61" s="77"/>
      <c r="BE61" s="17"/>
      <c r="BF61" s="17"/>
    </row>
    <row r="62" spans="1:58" ht="12.75">
      <c r="A62" s="85" t="s">
        <v>115</v>
      </c>
      <c r="B62" s="5" t="s">
        <v>116</v>
      </c>
      <c r="C62" s="71">
        <v>9737.2</v>
      </c>
      <c r="D62" s="15">
        <v>7755.03</v>
      </c>
      <c r="E62" s="15">
        <v>9525.05</v>
      </c>
      <c r="F62" s="72">
        <f t="shared" si="1"/>
        <v>27017.28</v>
      </c>
      <c r="G62" s="15"/>
      <c r="H62" s="15"/>
      <c r="I62" s="15"/>
      <c r="J62" s="72">
        <f t="shared" si="2"/>
        <v>0</v>
      </c>
      <c r="K62" s="15"/>
      <c r="L62" s="15"/>
      <c r="M62" s="15"/>
      <c r="N62" s="72">
        <f t="shared" si="3"/>
        <v>0</v>
      </c>
      <c r="O62" s="15"/>
      <c r="P62" s="15"/>
      <c r="Q62" s="88"/>
      <c r="R62" s="72">
        <f t="shared" si="4"/>
        <v>0</v>
      </c>
      <c r="S62" s="72">
        <f t="shared" si="5"/>
        <v>27017.28</v>
      </c>
      <c r="T62" s="15">
        <v>748.59</v>
      </c>
      <c r="U62" s="15">
        <v>535.64</v>
      </c>
      <c r="V62" s="15">
        <v>381.82</v>
      </c>
      <c r="W62" s="72">
        <f t="shared" si="6"/>
        <v>1666.05</v>
      </c>
      <c r="X62" s="15"/>
      <c r="Y62" s="15"/>
      <c r="Z62" s="15"/>
      <c r="AA62" s="72">
        <f t="shared" si="7"/>
        <v>0</v>
      </c>
      <c r="AB62" s="15"/>
      <c r="AC62" s="15"/>
      <c r="AD62" s="15"/>
      <c r="AE62" s="72">
        <f t="shared" si="8"/>
        <v>0</v>
      </c>
      <c r="AF62" s="15"/>
      <c r="AG62" s="15"/>
      <c r="AH62" s="15"/>
      <c r="AI62" s="72">
        <f t="shared" si="9"/>
        <v>0</v>
      </c>
      <c r="AJ62" s="72">
        <f t="shared" si="0"/>
        <v>1666.05</v>
      </c>
      <c r="AK62" s="73">
        <v>0</v>
      </c>
      <c r="AL62" s="73">
        <v>0</v>
      </c>
      <c r="AM62" s="73">
        <v>0</v>
      </c>
      <c r="AN62" s="25">
        <f t="shared" si="10"/>
        <v>0</v>
      </c>
      <c r="AO62" s="73"/>
      <c r="AP62" s="73"/>
      <c r="AQ62" s="73"/>
      <c r="AR62" s="25">
        <f t="shared" si="11"/>
        <v>0</v>
      </c>
      <c r="AS62" s="73"/>
      <c r="AT62" s="73"/>
      <c r="AU62" s="73"/>
      <c r="AV62" s="25">
        <f t="shared" si="12"/>
        <v>0</v>
      </c>
      <c r="AW62" s="73"/>
      <c r="AX62" s="73"/>
      <c r="AY62" s="74"/>
      <c r="AZ62" s="75">
        <f t="shared" si="13"/>
        <v>0</v>
      </c>
      <c r="BA62" s="25">
        <f t="shared" si="14"/>
        <v>0</v>
      </c>
      <c r="BB62" s="76">
        <f t="shared" si="15"/>
        <v>28683.33</v>
      </c>
      <c r="BC62" s="77"/>
      <c r="BE62" s="17"/>
      <c r="BF62" s="17"/>
    </row>
    <row r="63" spans="1:58" ht="12.75">
      <c r="A63" s="85" t="s">
        <v>117</v>
      </c>
      <c r="B63" s="5" t="s">
        <v>118</v>
      </c>
      <c r="C63" s="71">
        <v>24751.39</v>
      </c>
      <c r="D63" s="15">
        <v>23286.26</v>
      </c>
      <c r="E63" s="15">
        <v>23160.18</v>
      </c>
      <c r="F63" s="72">
        <f t="shared" si="1"/>
        <v>71197.83</v>
      </c>
      <c r="G63" s="15"/>
      <c r="H63" s="15"/>
      <c r="I63" s="15"/>
      <c r="J63" s="72">
        <f t="shared" si="2"/>
        <v>0</v>
      </c>
      <c r="K63" s="15"/>
      <c r="L63" s="15"/>
      <c r="M63" s="15"/>
      <c r="N63" s="72">
        <f t="shared" si="3"/>
        <v>0</v>
      </c>
      <c r="O63" s="15"/>
      <c r="P63" s="15"/>
      <c r="Q63" s="88"/>
      <c r="R63" s="72">
        <f t="shared" si="4"/>
        <v>0</v>
      </c>
      <c r="S63" s="72">
        <f t="shared" si="5"/>
        <v>71197.83</v>
      </c>
      <c r="T63" s="15">
        <v>1541.63</v>
      </c>
      <c r="U63" s="15">
        <v>1119.78</v>
      </c>
      <c r="V63" s="15">
        <v>1180.79</v>
      </c>
      <c r="W63" s="72">
        <f t="shared" si="6"/>
        <v>3842.2</v>
      </c>
      <c r="X63" s="15"/>
      <c r="Y63" s="15"/>
      <c r="Z63" s="15"/>
      <c r="AA63" s="72">
        <f t="shared" si="7"/>
        <v>0</v>
      </c>
      <c r="AB63" s="15"/>
      <c r="AC63" s="15"/>
      <c r="AD63" s="15"/>
      <c r="AE63" s="72">
        <f t="shared" si="8"/>
        <v>0</v>
      </c>
      <c r="AF63" s="15"/>
      <c r="AG63" s="15"/>
      <c r="AH63" s="15"/>
      <c r="AI63" s="72">
        <f t="shared" si="9"/>
        <v>0</v>
      </c>
      <c r="AJ63" s="72">
        <f t="shared" si="0"/>
        <v>3842.2</v>
      </c>
      <c r="AK63" s="73">
        <v>0</v>
      </c>
      <c r="AL63" s="73">
        <v>0</v>
      </c>
      <c r="AM63" s="73">
        <v>0</v>
      </c>
      <c r="AN63" s="25">
        <f t="shared" si="10"/>
        <v>0</v>
      </c>
      <c r="AO63" s="73"/>
      <c r="AP63" s="73"/>
      <c r="AQ63" s="73"/>
      <c r="AR63" s="25">
        <f t="shared" si="11"/>
        <v>0</v>
      </c>
      <c r="AS63" s="73"/>
      <c r="AT63" s="73"/>
      <c r="AU63" s="73"/>
      <c r="AV63" s="25">
        <f t="shared" si="12"/>
        <v>0</v>
      </c>
      <c r="AW63" s="73"/>
      <c r="AX63" s="73"/>
      <c r="AY63" s="74"/>
      <c r="AZ63" s="75">
        <f t="shared" si="13"/>
        <v>0</v>
      </c>
      <c r="BA63" s="25">
        <f t="shared" si="14"/>
        <v>0</v>
      </c>
      <c r="BB63" s="76">
        <f t="shared" si="15"/>
        <v>75040.03</v>
      </c>
      <c r="BC63" s="77"/>
      <c r="BE63" s="17"/>
      <c r="BF63" s="17"/>
    </row>
    <row r="64" spans="1:58" ht="12.75">
      <c r="A64" s="85" t="s">
        <v>119</v>
      </c>
      <c r="B64" s="5" t="s">
        <v>120</v>
      </c>
      <c r="C64" s="71">
        <v>12155.44</v>
      </c>
      <c r="D64" s="15">
        <v>8732.15</v>
      </c>
      <c r="E64" s="15">
        <v>9135.47</v>
      </c>
      <c r="F64" s="72">
        <f t="shared" si="1"/>
        <v>30023.06</v>
      </c>
      <c r="G64" s="15"/>
      <c r="H64" s="15"/>
      <c r="I64" s="15"/>
      <c r="J64" s="72">
        <f t="shared" si="2"/>
        <v>0</v>
      </c>
      <c r="K64" s="15"/>
      <c r="L64" s="15"/>
      <c r="M64" s="15"/>
      <c r="N64" s="72">
        <f t="shared" si="3"/>
        <v>0</v>
      </c>
      <c r="O64" s="15"/>
      <c r="P64" s="15"/>
      <c r="Q64" s="88"/>
      <c r="R64" s="72">
        <f t="shared" si="4"/>
        <v>0</v>
      </c>
      <c r="S64" s="72">
        <f t="shared" si="5"/>
        <v>30023.06</v>
      </c>
      <c r="T64" s="15">
        <v>1013.71</v>
      </c>
      <c r="U64" s="15">
        <v>737.38</v>
      </c>
      <c r="V64" s="15">
        <v>625.38</v>
      </c>
      <c r="W64" s="72">
        <f t="shared" si="6"/>
        <v>2376.47</v>
      </c>
      <c r="X64" s="15"/>
      <c r="Y64" s="15"/>
      <c r="Z64" s="15"/>
      <c r="AA64" s="72">
        <f t="shared" si="7"/>
        <v>0</v>
      </c>
      <c r="AB64" s="15"/>
      <c r="AC64" s="15"/>
      <c r="AD64" s="15"/>
      <c r="AE64" s="72">
        <f t="shared" si="8"/>
        <v>0</v>
      </c>
      <c r="AF64" s="15"/>
      <c r="AG64" s="15"/>
      <c r="AH64" s="15"/>
      <c r="AI64" s="72">
        <f t="shared" si="9"/>
        <v>0</v>
      </c>
      <c r="AJ64" s="72">
        <f t="shared" si="0"/>
        <v>2376.47</v>
      </c>
      <c r="AK64" s="73">
        <v>0</v>
      </c>
      <c r="AL64" s="73">
        <v>0</v>
      </c>
      <c r="AM64" s="73">
        <v>0</v>
      </c>
      <c r="AN64" s="25">
        <f t="shared" si="10"/>
        <v>0</v>
      </c>
      <c r="AO64" s="73"/>
      <c r="AP64" s="73"/>
      <c r="AQ64" s="73"/>
      <c r="AR64" s="25">
        <f t="shared" si="11"/>
        <v>0</v>
      </c>
      <c r="AS64" s="73"/>
      <c r="AT64" s="73"/>
      <c r="AU64" s="73"/>
      <c r="AV64" s="25">
        <f t="shared" si="12"/>
        <v>0</v>
      </c>
      <c r="AW64" s="73"/>
      <c r="AX64" s="73"/>
      <c r="AY64" s="74"/>
      <c r="AZ64" s="75">
        <f t="shared" si="13"/>
        <v>0</v>
      </c>
      <c r="BA64" s="25">
        <f t="shared" si="14"/>
        <v>0</v>
      </c>
      <c r="BB64" s="76">
        <f t="shared" si="15"/>
        <v>32399.53</v>
      </c>
      <c r="BC64" s="77"/>
      <c r="BE64" s="17"/>
      <c r="BF64" s="17"/>
    </row>
    <row r="65" spans="1:58" ht="12.75">
      <c r="A65" s="85" t="s">
        <v>121</v>
      </c>
      <c r="B65" s="5" t="s">
        <v>122</v>
      </c>
      <c r="C65" s="71">
        <v>9661.51</v>
      </c>
      <c r="D65" s="15">
        <v>8860.8</v>
      </c>
      <c r="E65" s="15">
        <v>11505.65</v>
      </c>
      <c r="F65" s="72">
        <f t="shared" si="1"/>
        <v>30027.96</v>
      </c>
      <c r="G65" s="15"/>
      <c r="H65" s="15"/>
      <c r="I65" s="15"/>
      <c r="J65" s="72">
        <f t="shared" si="2"/>
        <v>0</v>
      </c>
      <c r="K65" s="15"/>
      <c r="L65" s="15"/>
      <c r="M65" s="15"/>
      <c r="N65" s="72">
        <f t="shared" si="3"/>
        <v>0</v>
      </c>
      <c r="O65" s="15"/>
      <c r="P65" s="15"/>
      <c r="Q65" s="88"/>
      <c r="R65" s="72">
        <f t="shared" si="4"/>
        <v>0</v>
      </c>
      <c r="S65" s="72">
        <f t="shared" si="5"/>
        <v>30027.96</v>
      </c>
      <c r="T65" s="15">
        <v>706.4</v>
      </c>
      <c r="U65" s="15">
        <v>586.85</v>
      </c>
      <c r="V65" s="15">
        <v>350.3</v>
      </c>
      <c r="W65" s="72">
        <f t="shared" si="6"/>
        <v>1643.55</v>
      </c>
      <c r="X65" s="15"/>
      <c r="Y65" s="15"/>
      <c r="Z65" s="15"/>
      <c r="AA65" s="72">
        <f t="shared" si="7"/>
        <v>0</v>
      </c>
      <c r="AB65" s="15"/>
      <c r="AC65" s="15"/>
      <c r="AD65" s="15"/>
      <c r="AE65" s="72">
        <f t="shared" si="8"/>
        <v>0</v>
      </c>
      <c r="AF65" s="15"/>
      <c r="AG65" s="15"/>
      <c r="AH65" s="15"/>
      <c r="AI65" s="72">
        <f t="shared" si="9"/>
        <v>0</v>
      </c>
      <c r="AJ65" s="72">
        <f t="shared" si="0"/>
        <v>1643.55</v>
      </c>
      <c r="AK65" s="73">
        <v>0</v>
      </c>
      <c r="AL65" s="73">
        <v>0</v>
      </c>
      <c r="AM65" s="73">
        <v>0</v>
      </c>
      <c r="AN65" s="25">
        <f t="shared" si="10"/>
        <v>0</v>
      </c>
      <c r="AO65" s="73"/>
      <c r="AP65" s="73"/>
      <c r="AQ65" s="73"/>
      <c r="AR65" s="25">
        <f t="shared" si="11"/>
        <v>0</v>
      </c>
      <c r="AS65" s="73"/>
      <c r="AT65" s="73"/>
      <c r="AU65" s="73"/>
      <c r="AV65" s="25">
        <f t="shared" si="12"/>
        <v>0</v>
      </c>
      <c r="AW65" s="73"/>
      <c r="AX65" s="73"/>
      <c r="AY65" s="74"/>
      <c r="AZ65" s="75">
        <f t="shared" si="13"/>
        <v>0</v>
      </c>
      <c r="BA65" s="25">
        <f t="shared" si="14"/>
        <v>0</v>
      </c>
      <c r="BB65" s="76">
        <f t="shared" si="15"/>
        <v>31671.51</v>
      </c>
      <c r="BC65" s="77"/>
      <c r="BE65" s="17"/>
      <c r="BF65" s="17"/>
    </row>
    <row r="66" spans="1:58" ht="12.75">
      <c r="A66" s="85" t="s">
        <v>123</v>
      </c>
      <c r="B66" s="5" t="s">
        <v>124</v>
      </c>
      <c r="C66" s="71">
        <v>52068.04</v>
      </c>
      <c r="D66" s="15">
        <v>45704.8</v>
      </c>
      <c r="E66" s="15">
        <v>45745.36</v>
      </c>
      <c r="F66" s="72">
        <f t="shared" si="1"/>
        <v>143518.2</v>
      </c>
      <c r="G66" s="15"/>
      <c r="H66" s="15"/>
      <c r="I66" s="15"/>
      <c r="J66" s="72">
        <f t="shared" si="2"/>
        <v>0</v>
      </c>
      <c r="K66" s="15"/>
      <c r="L66" s="15"/>
      <c r="M66" s="15"/>
      <c r="N66" s="72">
        <f t="shared" si="3"/>
        <v>0</v>
      </c>
      <c r="O66" s="15"/>
      <c r="P66" s="15"/>
      <c r="Q66" s="88"/>
      <c r="R66" s="72">
        <f t="shared" si="4"/>
        <v>0</v>
      </c>
      <c r="S66" s="72">
        <f t="shared" si="5"/>
        <v>143518.2</v>
      </c>
      <c r="T66" s="15">
        <v>3058.09</v>
      </c>
      <c r="U66" s="15">
        <v>3109.58</v>
      </c>
      <c r="V66" s="15">
        <v>2846.75</v>
      </c>
      <c r="W66" s="72">
        <f t="shared" si="6"/>
        <v>9014.42</v>
      </c>
      <c r="X66" s="15"/>
      <c r="Y66" s="15"/>
      <c r="Z66" s="15"/>
      <c r="AA66" s="72">
        <f t="shared" si="7"/>
        <v>0</v>
      </c>
      <c r="AB66" s="15"/>
      <c r="AC66" s="15"/>
      <c r="AD66" s="15"/>
      <c r="AE66" s="72">
        <f t="shared" si="8"/>
        <v>0</v>
      </c>
      <c r="AF66" s="15"/>
      <c r="AG66" s="15"/>
      <c r="AH66" s="15"/>
      <c r="AI66" s="72">
        <f t="shared" si="9"/>
        <v>0</v>
      </c>
      <c r="AJ66" s="72">
        <f t="shared" si="0"/>
        <v>9014.42</v>
      </c>
      <c r="AK66" s="73">
        <v>0</v>
      </c>
      <c r="AL66" s="73">
        <v>326.78</v>
      </c>
      <c r="AM66" s="73">
        <v>326.78</v>
      </c>
      <c r="AN66" s="25">
        <f t="shared" si="10"/>
        <v>653.56</v>
      </c>
      <c r="AO66" s="73"/>
      <c r="AP66" s="73"/>
      <c r="AQ66" s="73"/>
      <c r="AR66" s="25">
        <f t="shared" si="11"/>
        <v>0</v>
      </c>
      <c r="AS66" s="73"/>
      <c r="AT66" s="73"/>
      <c r="AU66" s="73"/>
      <c r="AV66" s="25">
        <f t="shared" si="12"/>
        <v>0</v>
      </c>
      <c r="AW66" s="73"/>
      <c r="AX66" s="73"/>
      <c r="AY66" s="74"/>
      <c r="AZ66" s="75">
        <f t="shared" si="13"/>
        <v>0</v>
      </c>
      <c r="BA66" s="25">
        <f t="shared" si="14"/>
        <v>653.56</v>
      </c>
      <c r="BB66" s="76">
        <f t="shared" si="15"/>
        <v>153186.18</v>
      </c>
      <c r="BC66" s="77"/>
      <c r="BE66" s="17"/>
      <c r="BF66" s="17"/>
    </row>
    <row r="67" spans="1:58" ht="12.75">
      <c r="A67" s="85" t="s">
        <v>125</v>
      </c>
      <c r="B67" s="5" t="s">
        <v>126</v>
      </c>
      <c r="C67" s="71">
        <v>16568.97</v>
      </c>
      <c r="D67" s="15">
        <v>25081.71</v>
      </c>
      <c r="E67" s="15">
        <v>13057.72</v>
      </c>
      <c r="F67" s="72">
        <f t="shared" si="1"/>
        <v>54708.4</v>
      </c>
      <c r="G67" s="15"/>
      <c r="H67" s="15"/>
      <c r="I67" s="15"/>
      <c r="J67" s="72">
        <f t="shared" si="2"/>
        <v>0</v>
      </c>
      <c r="K67" s="15"/>
      <c r="L67" s="15"/>
      <c r="M67" s="15"/>
      <c r="N67" s="72">
        <f t="shared" si="3"/>
        <v>0</v>
      </c>
      <c r="O67" s="15"/>
      <c r="P67" s="15"/>
      <c r="Q67" s="88"/>
      <c r="R67" s="72">
        <f t="shared" si="4"/>
        <v>0</v>
      </c>
      <c r="S67" s="72">
        <f t="shared" si="5"/>
        <v>54708.4</v>
      </c>
      <c r="T67" s="15">
        <v>13.83</v>
      </c>
      <c r="U67" s="15">
        <v>19.85</v>
      </c>
      <c r="V67" s="15">
        <v>10.58</v>
      </c>
      <c r="W67" s="72">
        <f t="shared" si="6"/>
        <v>44.26</v>
      </c>
      <c r="X67" s="15"/>
      <c r="Y67" s="15"/>
      <c r="Z67" s="15"/>
      <c r="AA67" s="72">
        <f t="shared" si="7"/>
        <v>0</v>
      </c>
      <c r="AB67" s="15"/>
      <c r="AC67" s="15"/>
      <c r="AD67" s="15"/>
      <c r="AE67" s="72">
        <f t="shared" si="8"/>
        <v>0</v>
      </c>
      <c r="AF67" s="15"/>
      <c r="AG67" s="15"/>
      <c r="AH67" s="15"/>
      <c r="AI67" s="72">
        <f t="shared" si="9"/>
        <v>0</v>
      </c>
      <c r="AJ67" s="72">
        <f t="shared" si="0"/>
        <v>44.26</v>
      </c>
      <c r="AK67" s="73">
        <v>0</v>
      </c>
      <c r="AL67" s="73">
        <v>0</v>
      </c>
      <c r="AM67" s="73">
        <v>0</v>
      </c>
      <c r="AN67" s="25">
        <f t="shared" si="10"/>
        <v>0</v>
      </c>
      <c r="AO67" s="73"/>
      <c r="AP67" s="73"/>
      <c r="AQ67" s="73"/>
      <c r="AR67" s="25">
        <f t="shared" si="11"/>
        <v>0</v>
      </c>
      <c r="AS67" s="73"/>
      <c r="AT67" s="73"/>
      <c r="AU67" s="73"/>
      <c r="AV67" s="25">
        <f t="shared" si="12"/>
        <v>0</v>
      </c>
      <c r="AW67" s="73"/>
      <c r="AX67" s="73"/>
      <c r="AY67" s="74"/>
      <c r="AZ67" s="75">
        <f t="shared" si="13"/>
        <v>0</v>
      </c>
      <c r="BA67" s="25">
        <f t="shared" si="14"/>
        <v>0</v>
      </c>
      <c r="BB67" s="76">
        <f t="shared" si="15"/>
        <v>54752.66</v>
      </c>
      <c r="BC67" s="77"/>
      <c r="BE67" s="17"/>
      <c r="BF67" s="17"/>
    </row>
    <row r="68" spans="1:58" ht="12.75">
      <c r="A68" s="85" t="s">
        <v>127</v>
      </c>
      <c r="B68" s="5" t="s">
        <v>128</v>
      </c>
      <c r="C68" s="71">
        <v>15395.21</v>
      </c>
      <c r="D68" s="15">
        <v>14590.9</v>
      </c>
      <c r="E68" s="15">
        <v>13355.31</v>
      </c>
      <c r="F68" s="72">
        <f t="shared" si="1"/>
        <v>43341.42</v>
      </c>
      <c r="G68" s="15"/>
      <c r="H68" s="15"/>
      <c r="I68" s="15"/>
      <c r="J68" s="72">
        <f t="shared" si="2"/>
        <v>0</v>
      </c>
      <c r="K68" s="15"/>
      <c r="L68" s="15"/>
      <c r="M68" s="15"/>
      <c r="N68" s="72">
        <f t="shared" si="3"/>
        <v>0</v>
      </c>
      <c r="O68" s="15"/>
      <c r="P68" s="15"/>
      <c r="Q68" s="88"/>
      <c r="R68" s="72">
        <f t="shared" si="4"/>
        <v>0</v>
      </c>
      <c r="S68" s="72">
        <f>ROUND(F68+J68+N68+R68,2)</f>
        <v>43341.42</v>
      </c>
      <c r="T68" s="15">
        <v>1145.84</v>
      </c>
      <c r="U68" s="15">
        <v>922.33</v>
      </c>
      <c r="V68" s="15">
        <v>887.39</v>
      </c>
      <c r="W68" s="72">
        <f t="shared" si="6"/>
        <v>2955.56</v>
      </c>
      <c r="X68" s="15"/>
      <c r="Y68" s="15"/>
      <c r="Z68" s="15"/>
      <c r="AA68" s="72">
        <f t="shared" si="7"/>
        <v>0</v>
      </c>
      <c r="AB68" s="15"/>
      <c r="AC68" s="15"/>
      <c r="AD68" s="15"/>
      <c r="AE68" s="72">
        <f t="shared" si="8"/>
        <v>0</v>
      </c>
      <c r="AF68" s="15"/>
      <c r="AG68" s="15"/>
      <c r="AH68" s="15"/>
      <c r="AI68" s="72">
        <f t="shared" si="9"/>
        <v>0</v>
      </c>
      <c r="AJ68" s="72">
        <f t="shared" si="0"/>
        <v>2955.56</v>
      </c>
      <c r="AK68" s="73">
        <v>0</v>
      </c>
      <c r="AL68" s="73">
        <v>0</v>
      </c>
      <c r="AM68" s="73">
        <v>0</v>
      </c>
      <c r="AN68" s="25">
        <f t="shared" si="10"/>
        <v>0</v>
      </c>
      <c r="AO68" s="73"/>
      <c r="AP68" s="73"/>
      <c r="AQ68" s="73"/>
      <c r="AR68" s="25">
        <f t="shared" si="11"/>
        <v>0</v>
      </c>
      <c r="AS68" s="73"/>
      <c r="AT68" s="73"/>
      <c r="AU68" s="73"/>
      <c r="AV68" s="25">
        <f t="shared" si="12"/>
        <v>0</v>
      </c>
      <c r="AW68" s="73"/>
      <c r="AX68" s="73"/>
      <c r="AY68" s="74"/>
      <c r="AZ68" s="75">
        <f t="shared" si="13"/>
        <v>0</v>
      </c>
      <c r="BA68" s="25">
        <f t="shared" si="14"/>
        <v>0</v>
      </c>
      <c r="BB68" s="76">
        <f t="shared" si="15"/>
        <v>46296.98</v>
      </c>
      <c r="BC68" s="77"/>
      <c r="BE68" s="17"/>
      <c r="BF68" s="17"/>
    </row>
    <row r="69" spans="1:58" s="90" customFormat="1" ht="12.75">
      <c r="A69" s="85" t="s">
        <v>129</v>
      </c>
      <c r="B69" s="5" t="s">
        <v>130</v>
      </c>
      <c r="C69" s="71">
        <v>18900.94</v>
      </c>
      <c r="D69" s="15">
        <v>19575.08</v>
      </c>
      <c r="E69" s="15">
        <v>26025.88</v>
      </c>
      <c r="F69" s="72">
        <f t="shared" si="1"/>
        <v>64501.9</v>
      </c>
      <c r="G69" s="15"/>
      <c r="H69" s="15"/>
      <c r="I69" s="15"/>
      <c r="J69" s="72">
        <f t="shared" si="2"/>
        <v>0</v>
      </c>
      <c r="K69" s="15"/>
      <c r="L69" s="15"/>
      <c r="M69" s="15"/>
      <c r="N69" s="72">
        <f t="shared" si="3"/>
        <v>0</v>
      </c>
      <c r="O69" s="15"/>
      <c r="P69" s="15"/>
      <c r="Q69" s="88"/>
      <c r="R69" s="72">
        <f t="shared" si="4"/>
        <v>0</v>
      </c>
      <c r="S69" s="72">
        <f aca="true" t="shared" si="16" ref="S69:S83">ROUND(F69+J69+N69+R69,2)</f>
        <v>64501.9</v>
      </c>
      <c r="T69" s="15">
        <v>245.73</v>
      </c>
      <c r="U69" s="15">
        <v>118.84</v>
      </c>
      <c r="V69" s="15">
        <v>184.9</v>
      </c>
      <c r="W69" s="72">
        <f t="shared" si="6"/>
        <v>549.47</v>
      </c>
      <c r="X69" s="15"/>
      <c r="Y69" s="15"/>
      <c r="Z69" s="15"/>
      <c r="AA69" s="72">
        <f t="shared" si="7"/>
        <v>0</v>
      </c>
      <c r="AB69" s="15"/>
      <c r="AC69" s="15"/>
      <c r="AD69" s="15"/>
      <c r="AE69" s="72">
        <f t="shared" si="8"/>
        <v>0</v>
      </c>
      <c r="AF69" s="15"/>
      <c r="AG69" s="15"/>
      <c r="AH69" s="15"/>
      <c r="AI69" s="72">
        <f t="shared" si="9"/>
        <v>0</v>
      </c>
      <c r="AJ69" s="72">
        <f t="shared" si="0"/>
        <v>549.47</v>
      </c>
      <c r="AK69" s="73">
        <v>0</v>
      </c>
      <c r="AL69" s="73">
        <v>0</v>
      </c>
      <c r="AM69" s="73">
        <v>0</v>
      </c>
      <c r="AN69" s="25">
        <f t="shared" si="10"/>
        <v>0</v>
      </c>
      <c r="AO69" s="73"/>
      <c r="AP69" s="73"/>
      <c r="AQ69" s="73"/>
      <c r="AR69" s="25">
        <f t="shared" si="11"/>
        <v>0</v>
      </c>
      <c r="AS69" s="73"/>
      <c r="AT69" s="73"/>
      <c r="AU69" s="73"/>
      <c r="AV69" s="25">
        <f t="shared" si="12"/>
        <v>0</v>
      </c>
      <c r="AW69" s="73"/>
      <c r="AX69" s="73"/>
      <c r="AY69" s="74"/>
      <c r="AZ69" s="75">
        <f t="shared" si="13"/>
        <v>0</v>
      </c>
      <c r="BA69" s="25">
        <f t="shared" si="14"/>
        <v>0</v>
      </c>
      <c r="BB69" s="76">
        <f t="shared" si="15"/>
        <v>65051.37</v>
      </c>
      <c r="BC69" s="89"/>
      <c r="BE69" s="91"/>
      <c r="BF69" s="91"/>
    </row>
    <row r="70" spans="1:58" s="90" customFormat="1" ht="12.75">
      <c r="A70" s="85" t="s">
        <v>131</v>
      </c>
      <c r="B70" s="6" t="s">
        <v>132</v>
      </c>
      <c r="C70" s="71">
        <v>23483.95</v>
      </c>
      <c r="D70" s="15">
        <v>21403.85</v>
      </c>
      <c r="E70" s="15">
        <v>29146.26</v>
      </c>
      <c r="F70" s="72">
        <f t="shared" si="1"/>
        <v>74034.06</v>
      </c>
      <c r="G70" s="15"/>
      <c r="H70" s="15"/>
      <c r="I70" s="15"/>
      <c r="J70" s="72">
        <f t="shared" si="2"/>
        <v>0</v>
      </c>
      <c r="K70" s="15"/>
      <c r="L70" s="15"/>
      <c r="M70" s="15"/>
      <c r="N70" s="72">
        <f t="shared" si="3"/>
        <v>0</v>
      </c>
      <c r="O70" s="15"/>
      <c r="P70" s="15"/>
      <c r="Q70" s="88"/>
      <c r="R70" s="72">
        <f t="shared" si="4"/>
        <v>0</v>
      </c>
      <c r="S70" s="72">
        <f t="shared" si="16"/>
        <v>74034.06</v>
      </c>
      <c r="T70" s="15">
        <v>637.83</v>
      </c>
      <c r="U70" s="15">
        <v>411.25</v>
      </c>
      <c r="V70" s="15">
        <v>587.79</v>
      </c>
      <c r="W70" s="72">
        <f t="shared" si="6"/>
        <v>1636.87</v>
      </c>
      <c r="X70" s="15"/>
      <c r="Y70" s="15"/>
      <c r="Z70" s="15"/>
      <c r="AA70" s="72">
        <f t="shared" si="7"/>
        <v>0</v>
      </c>
      <c r="AB70" s="15"/>
      <c r="AC70" s="15"/>
      <c r="AD70" s="15"/>
      <c r="AE70" s="72">
        <f t="shared" si="8"/>
        <v>0</v>
      </c>
      <c r="AF70" s="15"/>
      <c r="AG70" s="15"/>
      <c r="AH70" s="15"/>
      <c r="AI70" s="72">
        <f t="shared" si="9"/>
        <v>0</v>
      </c>
      <c r="AJ70" s="72">
        <f aca="true" t="shared" si="17" ref="AJ70:AJ85">ROUND(W70+AA70+AE70+AI70,2)</f>
        <v>1636.87</v>
      </c>
      <c r="AK70" s="73">
        <v>0</v>
      </c>
      <c r="AL70" s="73">
        <v>0</v>
      </c>
      <c r="AM70" s="73">
        <v>0</v>
      </c>
      <c r="AN70" s="25">
        <f t="shared" si="10"/>
        <v>0</v>
      </c>
      <c r="AO70" s="73"/>
      <c r="AP70" s="73"/>
      <c r="AQ70" s="73"/>
      <c r="AR70" s="25">
        <f t="shared" si="11"/>
        <v>0</v>
      </c>
      <c r="AS70" s="73"/>
      <c r="AT70" s="73"/>
      <c r="AU70" s="73"/>
      <c r="AV70" s="25">
        <f t="shared" si="12"/>
        <v>0</v>
      </c>
      <c r="AW70" s="73"/>
      <c r="AX70" s="73"/>
      <c r="AY70" s="74"/>
      <c r="AZ70" s="75">
        <f t="shared" si="13"/>
        <v>0</v>
      </c>
      <c r="BA70" s="25">
        <f t="shared" si="14"/>
        <v>0</v>
      </c>
      <c r="BB70" s="76">
        <f t="shared" si="15"/>
        <v>75670.93</v>
      </c>
      <c r="BC70" s="89"/>
      <c r="BE70" s="91"/>
      <c r="BF70" s="91"/>
    </row>
    <row r="71" spans="1:58" ht="12.75">
      <c r="A71" s="85" t="s">
        <v>133</v>
      </c>
      <c r="B71" s="6" t="s">
        <v>134</v>
      </c>
      <c r="C71" s="71">
        <v>40927.7</v>
      </c>
      <c r="D71" s="15">
        <v>34480.85</v>
      </c>
      <c r="E71" s="15">
        <v>35106.04</v>
      </c>
      <c r="F71" s="72">
        <f aca="true" t="shared" si="18" ref="F71:F85">ROUND(C71+D71+E71,2)</f>
        <v>110514.59</v>
      </c>
      <c r="G71" s="15"/>
      <c r="H71" s="15"/>
      <c r="I71" s="15"/>
      <c r="J71" s="72">
        <f aca="true" t="shared" si="19" ref="J71:J81">ROUND(G71+H71+I71,2)</f>
        <v>0</v>
      </c>
      <c r="K71" s="15"/>
      <c r="L71" s="15"/>
      <c r="M71" s="15"/>
      <c r="N71" s="72">
        <f aca="true" t="shared" si="20" ref="N71:N85">ROUND(K71+L71+M71,2)</f>
        <v>0</v>
      </c>
      <c r="O71" s="15"/>
      <c r="P71" s="15"/>
      <c r="Q71" s="88"/>
      <c r="R71" s="72">
        <f aca="true" t="shared" si="21" ref="R71:R83">ROUND(O71+P71+Q71,2)</f>
        <v>0</v>
      </c>
      <c r="S71" s="72">
        <f t="shared" si="16"/>
        <v>110514.59</v>
      </c>
      <c r="T71" s="15">
        <v>320.97</v>
      </c>
      <c r="U71" s="15">
        <v>143.28</v>
      </c>
      <c r="V71" s="15">
        <v>146.23</v>
      </c>
      <c r="W71" s="72">
        <f aca="true" t="shared" si="22" ref="W71:W81">ROUND(T71+U71+V71,2)</f>
        <v>610.48</v>
      </c>
      <c r="X71" s="15"/>
      <c r="Y71" s="15"/>
      <c r="Z71" s="15"/>
      <c r="AA71" s="72">
        <f aca="true" t="shared" si="23" ref="AA71:AA81">ROUND(X71+Y71+Z71,2)</f>
        <v>0</v>
      </c>
      <c r="AB71" s="15"/>
      <c r="AC71" s="15"/>
      <c r="AD71" s="15"/>
      <c r="AE71" s="72">
        <f aca="true" t="shared" si="24" ref="AE71:AE83">ROUND(AB71+AC71+AD71,2)</f>
        <v>0</v>
      </c>
      <c r="AF71" s="15"/>
      <c r="AG71" s="15"/>
      <c r="AH71" s="15"/>
      <c r="AI71" s="72">
        <f aca="true" t="shared" si="25" ref="AI71:AI83">ROUND(AF71+AG71+AH71,2)</f>
        <v>0</v>
      </c>
      <c r="AJ71" s="72">
        <f t="shared" si="17"/>
        <v>610.48</v>
      </c>
      <c r="AK71" s="73">
        <v>0</v>
      </c>
      <c r="AL71" s="73">
        <v>0</v>
      </c>
      <c r="AM71" s="73">
        <v>0</v>
      </c>
      <c r="AN71" s="25">
        <f aca="true" t="shared" si="26" ref="AN71:AN85">ROUND(AK71+AL71+AM71,2)</f>
        <v>0</v>
      </c>
      <c r="AO71" s="73"/>
      <c r="AP71" s="73"/>
      <c r="AQ71" s="73"/>
      <c r="AR71" s="25">
        <f aca="true" t="shared" si="27" ref="AR71:AR85">ROUND(AO71+AP71+AQ71,2)</f>
        <v>0</v>
      </c>
      <c r="AS71" s="73"/>
      <c r="AT71" s="73"/>
      <c r="AU71" s="73"/>
      <c r="AV71" s="25">
        <f aca="true" t="shared" si="28" ref="AV71:AV85">ROUND(AS71+AT71+AU71,2)</f>
        <v>0</v>
      </c>
      <c r="AW71" s="73"/>
      <c r="AX71" s="73"/>
      <c r="AY71" s="74"/>
      <c r="AZ71" s="75">
        <f aca="true" t="shared" si="29" ref="AZ71:AZ85">ROUND(AW71+AX71+AY71,2)</f>
        <v>0</v>
      </c>
      <c r="BA71" s="25">
        <f aca="true" t="shared" si="30" ref="BA71:BA85">ROUND(AN71+AR71+AV71+AZ71,2)</f>
        <v>0</v>
      </c>
      <c r="BB71" s="76">
        <f aca="true" t="shared" si="31" ref="BB71:BB85">ROUND(S71+AJ71+BA71,2)</f>
        <v>111125.07</v>
      </c>
      <c r="BC71" s="77"/>
      <c r="BE71" s="17"/>
      <c r="BF71" s="17"/>
    </row>
    <row r="72" spans="1:58" s="90" customFormat="1" ht="24">
      <c r="A72" s="85" t="s">
        <v>135</v>
      </c>
      <c r="B72" s="6" t="s">
        <v>136</v>
      </c>
      <c r="C72" s="71">
        <v>55227.15</v>
      </c>
      <c r="D72" s="15">
        <v>48512.63</v>
      </c>
      <c r="E72" s="15">
        <v>50439.03</v>
      </c>
      <c r="F72" s="72">
        <f t="shared" si="18"/>
        <v>154178.81</v>
      </c>
      <c r="G72" s="15"/>
      <c r="H72" s="15"/>
      <c r="I72" s="15"/>
      <c r="J72" s="72">
        <f t="shared" si="19"/>
        <v>0</v>
      </c>
      <c r="K72" s="15"/>
      <c r="L72" s="15"/>
      <c r="M72" s="15"/>
      <c r="N72" s="72">
        <f t="shared" si="20"/>
        <v>0</v>
      </c>
      <c r="O72" s="15"/>
      <c r="P72" s="15"/>
      <c r="Q72" s="88"/>
      <c r="R72" s="72">
        <f t="shared" si="21"/>
        <v>0</v>
      </c>
      <c r="S72" s="72">
        <f t="shared" si="16"/>
        <v>154178.81</v>
      </c>
      <c r="T72" s="15">
        <v>441.18</v>
      </c>
      <c r="U72" s="15">
        <v>503.43</v>
      </c>
      <c r="V72" s="15">
        <v>372.5</v>
      </c>
      <c r="W72" s="72">
        <f t="shared" si="22"/>
        <v>1317.11</v>
      </c>
      <c r="X72" s="15"/>
      <c r="Y72" s="15"/>
      <c r="Z72" s="15"/>
      <c r="AA72" s="72">
        <f t="shared" si="23"/>
        <v>0</v>
      </c>
      <c r="AB72" s="15"/>
      <c r="AC72" s="15"/>
      <c r="AD72" s="15"/>
      <c r="AE72" s="72">
        <f t="shared" si="24"/>
        <v>0</v>
      </c>
      <c r="AF72" s="15"/>
      <c r="AG72" s="15"/>
      <c r="AH72" s="15"/>
      <c r="AI72" s="72">
        <f t="shared" si="25"/>
        <v>0</v>
      </c>
      <c r="AJ72" s="72">
        <f t="shared" si="17"/>
        <v>1317.11</v>
      </c>
      <c r="AK72" s="73">
        <v>0</v>
      </c>
      <c r="AL72" s="73">
        <v>0</v>
      </c>
      <c r="AM72" s="73">
        <v>0</v>
      </c>
      <c r="AN72" s="25">
        <f t="shared" si="26"/>
        <v>0</v>
      </c>
      <c r="AO72" s="73"/>
      <c r="AP72" s="73"/>
      <c r="AQ72" s="73"/>
      <c r="AR72" s="25">
        <f t="shared" si="27"/>
        <v>0</v>
      </c>
      <c r="AS72" s="73"/>
      <c r="AT72" s="73"/>
      <c r="AU72" s="73"/>
      <c r="AV72" s="25">
        <f t="shared" si="28"/>
        <v>0</v>
      </c>
      <c r="AW72" s="73"/>
      <c r="AX72" s="73"/>
      <c r="AY72" s="74"/>
      <c r="AZ72" s="75">
        <f t="shared" si="29"/>
        <v>0</v>
      </c>
      <c r="BA72" s="25">
        <f t="shared" si="30"/>
        <v>0</v>
      </c>
      <c r="BB72" s="76">
        <f t="shared" si="31"/>
        <v>155495.92</v>
      </c>
      <c r="BC72" s="89"/>
      <c r="BE72" s="91"/>
      <c r="BF72" s="91"/>
    </row>
    <row r="73" spans="1:58" s="90" customFormat="1" ht="12.75">
      <c r="A73" s="85" t="s">
        <v>137</v>
      </c>
      <c r="B73" s="7" t="s">
        <v>138</v>
      </c>
      <c r="C73" s="71">
        <v>5756.6</v>
      </c>
      <c r="D73" s="15">
        <v>7078.27</v>
      </c>
      <c r="E73" s="15">
        <v>4264.99</v>
      </c>
      <c r="F73" s="72">
        <f t="shared" si="18"/>
        <v>17099.86</v>
      </c>
      <c r="G73" s="15"/>
      <c r="H73" s="15"/>
      <c r="I73" s="15"/>
      <c r="J73" s="72">
        <f t="shared" si="19"/>
        <v>0</v>
      </c>
      <c r="K73" s="15"/>
      <c r="L73" s="15"/>
      <c r="M73" s="15"/>
      <c r="N73" s="72">
        <f t="shared" si="20"/>
        <v>0</v>
      </c>
      <c r="O73" s="15"/>
      <c r="P73" s="15"/>
      <c r="Q73" s="88"/>
      <c r="R73" s="72">
        <f t="shared" si="21"/>
        <v>0</v>
      </c>
      <c r="S73" s="72">
        <f t="shared" si="16"/>
        <v>17099.86</v>
      </c>
      <c r="T73" s="15">
        <v>278.38</v>
      </c>
      <c r="U73" s="15">
        <v>195.49</v>
      </c>
      <c r="V73" s="15">
        <v>242.19</v>
      </c>
      <c r="W73" s="72">
        <f t="shared" si="22"/>
        <v>716.06</v>
      </c>
      <c r="X73" s="15"/>
      <c r="Y73" s="15"/>
      <c r="Z73" s="15"/>
      <c r="AA73" s="72">
        <f t="shared" si="23"/>
        <v>0</v>
      </c>
      <c r="AB73" s="15"/>
      <c r="AC73" s="15"/>
      <c r="AD73" s="15"/>
      <c r="AE73" s="72">
        <f t="shared" si="24"/>
        <v>0</v>
      </c>
      <c r="AF73" s="15"/>
      <c r="AG73" s="15"/>
      <c r="AH73" s="15"/>
      <c r="AI73" s="72">
        <f t="shared" si="25"/>
        <v>0</v>
      </c>
      <c r="AJ73" s="72">
        <f t="shared" si="17"/>
        <v>716.06</v>
      </c>
      <c r="AK73" s="73">
        <v>0</v>
      </c>
      <c r="AL73" s="73">
        <v>0</v>
      </c>
      <c r="AM73" s="73">
        <v>0</v>
      </c>
      <c r="AN73" s="25">
        <f t="shared" si="26"/>
        <v>0</v>
      </c>
      <c r="AO73" s="73"/>
      <c r="AP73" s="73"/>
      <c r="AQ73" s="73"/>
      <c r="AR73" s="25">
        <f t="shared" si="27"/>
        <v>0</v>
      </c>
      <c r="AS73" s="73"/>
      <c r="AT73" s="73"/>
      <c r="AU73" s="73"/>
      <c r="AV73" s="25">
        <f t="shared" si="28"/>
        <v>0</v>
      </c>
      <c r="AW73" s="73"/>
      <c r="AX73" s="73"/>
      <c r="AY73" s="74"/>
      <c r="AZ73" s="75">
        <f t="shared" si="29"/>
        <v>0</v>
      </c>
      <c r="BA73" s="25">
        <f t="shared" si="30"/>
        <v>0</v>
      </c>
      <c r="BB73" s="76">
        <f t="shared" si="31"/>
        <v>17815.92</v>
      </c>
      <c r="BC73" s="89"/>
      <c r="BE73" s="91"/>
      <c r="BF73" s="91"/>
    </row>
    <row r="74" spans="1:58" s="90" customFormat="1" ht="12.75">
      <c r="A74" s="85" t="s">
        <v>139</v>
      </c>
      <c r="B74" s="7" t="s">
        <v>140</v>
      </c>
      <c r="C74" s="71">
        <v>22137.04</v>
      </c>
      <c r="D74" s="15">
        <v>18328.19</v>
      </c>
      <c r="E74" s="15">
        <v>27975.27</v>
      </c>
      <c r="F74" s="72">
        <f t="shared" si="18"/>
        <v>68440.5</v>
      </c>
      <c r="G74" s="15"/>
      <c r="H74" s="15"/>
      <c r="I74" s="15"/>
      <c r="J74" s="72">
        <f t="shared" si="19"/>
        <v>0</v>
      </c>
      <c r="K74" s="15"/>
      <c r="L74" s="15"/>
      <c r="M74" s="15"/>
      <c r="N74" s="72">
        <f t="shared" si="20"/>
        <v>0</v>
      </c>
      <c r="O74" s="15"/>
      <c r="P74" s="15"/>
      <c r="Q74" s="88"/>
      <c r="R74" s="72">
        <f t="shared" si="21"/>
        <v>0</v>
      </c>
      <c r="S74" s="72">
        <f t="shared" si="16"/>
        <v>68440.5</v>
      </c>
      <c r="T74" s="15">
        <v>1232.82</v>
      </c>
      <c r="U74" s="15">
        <v>975.61</v>
      </c>
      <c r="V74" s="15">
        <v>1354.85</v>
      </c>
      <c r="W74" s="72">
        <f t="shared" si="22"/>
        <v>3563.28</v>
      </c>
      <c r="X74" s="15"/>
      <c r="Y74" s="15"/>
      <c r="Z74" s="15"/>
      <c r="AA74" s="72">
        <f t="shared" si="23"/>
        <v>0</v>
      </c>
      <c r="AB74" s="15"/>
      <c r="AC74" s="15"/>
      <c r="AD74" s="15"/>
      <c r="AE74" s="72">
        <f t="shared" si="24"/>
        <v>0</v>
      </c>
      <c r="AF74" s="15"/>
      <c r="AG74" s="15"/>
      <c r="AH74" s="15"/>
      <c r="AI74" s="72">
        <f t="shared" si="25"/>
        <v>0</v>
      </c>
      <c r="AJ74" s="72">
        <f t="shared" si="17"/>
        <v>3563.28</v>
      </c>
      <c r="AK74" s="73">
        <v>0</v>
      </c>
      <c r="AL74" s="73">
        <v>0</v>
      </c>
      <c r="AM74" s="73">
        <v>0</v>
      </c>
      <c r="AN74" s="25">
        <f t="shared" si="26"/>
        <v>0</v>
      </c>
      <c r="AO74" s="73"/>
      <c r="AP74" s="73"/>
      <c r="AQ74" s="73"/>
      <c r="AR74" s="25">
        <f t="shared" si="27"/>
        <v>0</v>
      </c>
      <c r="AS74" s="73"/>
      <c r="AT74" s="73"/>
      <c r="AU74" s="73"/>
      <c r="AV74" s="25">
        <f t="shared" si="28"/>
        <v>0</v>
      </c>
      <c r="AW74" s="73"/>
      <c r="AX74" s="73"/>
      <c r="AY74" s="74"/>
      <c r="AZ74" s="75">
        <f t="shared" si="29"/>
        <v>0</v>
      </c>
      <c r="BA74" s="25">
        <f t="shared" si="30"/>
        <v>0</v>
      </c>
      <c r="BB74" s="76">
        <f t="shared" si="31"/>
        <v>72003.78</v>
      </c>
      <c r="BC74" s="89"/>
      <c r="BE74" s="91"/>
      <c r="BF74" s="91"/>
    </row>
    <row r="75" spans="1:58" s="90" customFormat="1" ht="12.75">
      <c r="A75" s="85" t="s">
        <v>141</v>
      </c>
      <c r="B75" s="7" t="s">
        <v>142</v>
      </c>
      <c r="C75" s="71">
        <v>20863.65</v>
      </c>
      <c r="D75" s="15">
        <v>18663.07</v>
      </c>
      <c r="E75" s="15">
        <v>25639.96</v>
      </c>
      <c r="F75" s="72">
        <f t="shared" si="18"/>
        <v>65166.68</v>
      </c>
      <c r="G75" s="15"/>
      <c r="H75" s="15"/>
      <c r="I75" s="15"/>
      <c r="J75" s="72">
        <f t="shared" si="19"/>
        <v>0</v>
      </c>
      <c r="K75" s="15"/>
      <c r="L75" s="15"/>
      <c r="M75" s="15"/>
      <c r="N75" s="72">
        <f t="shared" si="20"/>
        <v>0</v>
      </c>
      <c r="O75" s="15"/>
      <c r="P75" s="15"/>
      <c r="Q75" s="88"/>
      <c r="R75" s="72">
        <f t="shared" si="21"/>
        <v>0</v>
      </c>
      <c r="S75" s="72">
        <f t="shared" si="16"/>
        <v>65166.68</v>
      </c>
      <c r="T75" s="15">
        <v>939.28</v>
      </c>
      <c r="U75" s="15">
        <v>1136.65</v>
      </c>
      <c r="V75" s="15">
        <v>701.65</v>
      </c>
      <c r="W75" s="72">
        <f t="shared" si="22"/>
        <v>2777.58</v>
      </c>
      <c r="X75" s="15"/>
      <c r="Y75" s="15"/>
      <c r="Z75" s="15"/>
      <c r="AA75" s="72">
        <f t="shared" si="23"/>
        <v>0</v>
      </c>
      <c r="AB75" s="15"/>
      <c r="AC75" s="15"/>
      <c r="AD75" s="15"/>
      <c r="AE75" s="72">
        <f t="shared" si="24"/>
        <v>0</v>
      </c>
      <c r="AF75" s="15"/>
      <c r="AG75" s="15"/>
      <c r="AH75" s="15"/>
      <c r="AI75" s="72">
        <f t="shared" si="25"/>
        <v>0</v>
      </c>
      <c r="AJ75" s="72">
        <f t="shared" si="17"/>
        <v>2777.58</v>
      </c>
      <c r="AK75" s="73">
        <v>0</v>
      </c>
      <c r="AL75" s="73">
        <v>0</v>
      </c>
      <c r="AM75" s="73">
        <v>0</v>
      </c>
      <c r="AN75" s="25">
        <f t="shared" si="26"/>
        <v>0</v>
      </c>
      <c r="AO75" s="73"/>
      <c r="AP75" s="73"/>
      <c r="AQ75" s="73"/>
      <c r="AR75" s="25">
        <f t="shared" si="27"/>
        <v>0</v>
      </c>
      <c r="AS75" s="73"/>
      <c r="AT75" s="73"/>
      <c r="AU75" s="73"/>
      <c r="AV75" s="25">
        <f t="shared" si="28"/>
        <v>0</v>
      </c>
      <c r="AW75" s="73"/>
      <c r="AX75" s="73"/>
      <c r="AY75" s="74"/>
      <c r="AZ75" s="75">
        <f t="shared" si="29"/>
        <v>0</v>
      </c>
      <c r="BA75" s="25">
        <f t="shared" si="30"/>
        <v>0</v>
      </c>
      <c r="BB75" s="76">
        <f t="shared" si="31"/>
        <v>67944.26</v>
      </c>
      <c r="BC75" s="89"/>
      <c r="BE75" s="91"/>
      <c r="BF75" s="91"/>
    </row>
    <row r="76" spans="1:58" s="90" customFormat="1" ht="12.75">
      <c r="A76" s="85" t="s">
        <v>143</v>
      </c>
      <c r="B76" s="7" t="s">
        <v>144</v>
      </c>
      <c r="C76" s="71">
        <v>36248.12</v>
      </c>
      <c r="D76" s="15">
        <v>32097.51</v>
      </c>
      <c r="E76" s="15">
        <v>39476.69</v>
      </c>
      <c r="F76" s="72">
        <f t="shared" si="18"/>
        <v>107822.32</v>
      </c>
      <c r="G76" s="15"/>
      <c r="H76" s="15"/>
      <c r="I76" s="15"/>
      <c r="J76" s="72">
        <f t="shared" si="19"/>
        <v>0</v>
      </c>
      <c r="K76" s="15"/>
      <c r="L76" s="15"/>
      <c r="M76" s="15"/>
      <c r="N76" s="72">
        <f t="shared" si="20"/>
        <v>0</v>
      </c>
      <c r="O76" s="15"/>
      <c r="P76" s="15"/>
      <c r="Q76" s="88"/>
      <c r="R76" s="72">
        <f t="shared" si="21"/>
        <v>0</v>
      </c>
      <c r="S76" s="72">
        <f t="shared" si="16"/>
        <v>107822.32</v>
      </c>
      <c r="T76" s="15">
        <v>2093.9300000000003</v>
      </c>
      <c r="U76" s="15">
        <v>1764.31</v>
      </c>
      <c r="V76" s="15">
        <v>1945.6</v>
      </c>
      <c r="W76" s="72">
        <f t="shared" si="22"/>
        <v>5803.84</v>
      </c>
      <c r="X76" s="15"/>
      <c r="Y76" s="15"/>
      <c r="Z76" s="15"/>
      <c r="AA76" s="72">
        <f t="shared" si="23"/>
        <v>0</v>
      </c>
      <c r="AB76" s="15"/>
      <c r="AC76" s="15"/>
      <c r="AD76" s="15"/>
      <c r="AE76" s="72">
        <f t="shared" si="24"/>
        <v>0</v>
      </c>
      <c r="AF76" s="15"/>
      <c r="AG76" s="15"/>
      <c r="AH76" s="15"/>
      <c r="AI76" s="72">
        <f t="shared" si="25"/>
        <v>0</v>
      </c>
      <c r="AJ76" s="72">
        <f t="shared" si="17"/>
        <v>5803.84</v>
      </c>
      <c r="AK76" s="73">
        <v>0</v>
      </c>
      <c r="AL76" s="73">
        <v>0</v>
      </c>
      <c r="AM76" s="73">
        <v>0</v>
      </c>
      <c r="AN76" s="25">
        <f t="shared" si="26"/>
        <v>0</v>
      </c>
      <c r="AO76" s="73"/>
      <c r="AP76" s="73"/>
      <c r="AQ76" s="73"/>
      <c r="AR76" s="25">
        <f t="shared" si="27"/>
        <v>0</v>
      </c>
      <c r="AS76" s="73"/>
      <c r="AT76" s="73"/>
      <c r="AU76" s="73"/>
      <c r="AV76" s="25">
        <f t="shared" si="28"/>
        <v>0</v>
      </c>
      <c r="AW76" s="73"/>
      <c r="AX76" s="73"/>
      <c r="AY76" s="74"/>
      <c r="AZ76" s="75">
        <f t="shared" si="29"/>
        <v>0</v>
      </c>
      <c r="BA76" s="25">
        <f t="shared" si="30"/>
        <v>0</v>
      </c>
      <c r="BB76" s="76">
        <f t="shared" si="31"/>
        <v>113626.16</v>
      </c>
      <c r="BC76" s="89"/>
      <c r="BE76" s="91"/>
      <c r="BF76" s="91"/>
    </row>
    <row r="77" spans="1:58" s="90" customFormat="1" ht="12.75">
      <c r="A77" s="85" t="s">
        <v>145</v>
      </c>
      <c r="B77" s="7" t="s">
        <v>146</v>
      </c>
      <c r="C77" s="71">
        <v>152146.81</v>
      </c>
      <c r="D77" s="15">
        <v>155974.3</v>
      </c>
      <c r="E77" s="15">
        <v>165693.76</v>
      </c>
      <c r="F77" s="72">
        <f t="shared" si="18"/>
        <v>473814.87</v>
      </c>
      <c r="G77" s="15"/>
      <c r="H77" s="15"/>
      <c r="I77" s="15"/>
      <c r="J77" s="72">
        <f t="shared" si="19"/>
        <v>0</v>
      </c>
      <c r="K77" s="15"/>
      <c r="L77" s="15"/>
      <c r="M77" s="15"/>
      <c r="N77" s="72">
        <f t="shared" si="20"/>
        <v>0</v>
      </c>
      <c r="O77" s="15"/>
      <c r="P77" s="15"/>
      <c r="Q77" s="88"/>
      <c r="R77" s="72">
        <f t="shared" si="21"/>
        <v>0</v>
      </c>
      <c r="S77" s="72">
        <f t="shared" si="16"/>
        <v>473814.87</v>
      </c>
      <c r="T77" s="15">
        <v>6853.55</v>
      </c>
      <c r="U77" s="15">
        <v>6336.430000000001</v>
      </c>
      <c r="V77" s="15">
        <v>5199.17</v>
      </c>
      <c r="W77" s="72">
        <f t="shared" si="22"/>
        <v>18389.15</v>
      </c>
      <c r="X77" s="15"/>
      <c r="Y77" s="15"/>
      <c r="Z77" s="15"/>
      <c r="AA77" s="72">
        <f t="shared" si="23"/>
        <v>0</v>
      </c>
      <c r="AB77" s="15"/>
      <c r="AC77" s="15"/>
      <c r="AD77" s="15"/>
      <c r="AE77" s="72">
        <f t="shared" si="24"/>
        <v>0</v>
      </c>
      <c r="AF77" s="15"/>
      <c r="AG77" s="15"/>
      <c r="AH77" s="15"/>
      <c r="AI77" s="72">
        <f t="shared" si="25"/>
        <v>0</v>
      </c>
      <c r="AJ77" s="72">
        <f t="shared" si="17"/>
        <v>18389.15</v>
      </c>
      <c r="AK77" s="73">
        <v>0</v>
      </c>
      <c r="AL77" s="73">
        <v>350.12</v>
      </c>
      <c r="AM77" s="73">
        <v>350.12</v>
      </c>
      <c r="AN77" s="25">
        <f t="shared" si="26"/>
        <v>700.24</v>
      </c>
      <c r="AO77" s="73"/>
      <c r="AP77" s="73"/>
      <c r="AQ77" s="73"/>
      <c r="AR77" s="25">
        <f t="shared" si="27"/>
        <v>0</v>
      </c>
      <c r="AS77" s="73"/>
      <c r="AT77" s="73"/>
      <c r="AU77" s="73"/>
      <c r="AV77" s="25">
        <f t="shared" si="28"/>
        <v>0</v>
      </c>
      <c r="AW77" s="73"/>
      <c r="AX77" s="73"/>
      <c r="AY77" s="74"/>
      <c r="AZ77" s="75">
        <f t="shared" si="29"/>
        <v>0</v>
      </c>
      <c r="BA77" s="25">
        <f t="shared" si="30"/>
        <v>700.24</v>
      </c>
      <c r="BB77" s="76">
        <f t="shared" si="31"/>
        <v>492904.26</v>
      </c>
      <c r="BC77" s="89"/>
      <c r="BE77" s="91"/>
      <c r="BF77" s="91"/>
    </row>
    <row r="78" spans="1:58" s="90" customFormat="1" ht="12.75">
      <c r="A78" s="85" t="s">
        <v>147</v>
      </c>
      <c r="B78" s="7" t="s">
        <v>148</v>
      </c>
      <c r="C78" s="71">
        <v>19483.57</v>
      </c>
      <c r="D78" s="15">
        <v>19080.82</v>
      </c>
      <c r="E78" s="15">
        <v>21048.62</v>
      </c>
      <c r="F78" s="72">
        <f t="shared" si="18"/>
        <v>59613.01</v>
      </c>
      <c r="G78" s="15"/>
      <c r="H78" s="15"/>
      <c r="I78" s="15"/>
      <c r="J78" s="72">
        <f t="shared" si="19"/>
        <v>0</v>
      </c>
      <c r="K78" s="15"/>
      <c r="L78" s="15"/>
      <c r="M78" s="15"/>
      <c r="N78" s="72">
        <f t="shared" si="20"/>
        <v>0</v>
      </c>
      <c r="O78" s="15"/>
      <c r="P78" s="15"/>
      <c r="Q78" s="88"/>
      <c r="R78" s="72">
        <f t="shared" si="21"/>
        <v>0</v>
      </c>
      <c r="S78" s="72">
        <f t="shared" si="16"/>
        <v>59613.01</v>
      </c>
      <c r="T78" s="15">
        <v>1546.72</v>
      </c>
      <c r="U78" s="15">
        <v>1520.35</v>
      </c>
      <c r="V78" s="15">
        <v>1365.15</v>
      </c>
      <c r="W78" s="72">
        <f t="shared" si="22"/>
        <v>4432.22</v>
      </c>
      <c r="X78" s="15"/>
      <c r="Y78" s="15"/>
      <c r="Z78" s="15"/>
      <c r="AA78" s="72">
        <f t="shared" si="23"/>
        <v>0</v>
      </c>
      <c r="AB78" s="15"/>
      <c r="AC78" s="15"/>
      <c r="AD78" s="15"/>
      <c r="AE78" s="72">
        <f t="shared" si="24"/>
        <v>0</v>
      </c>
      <c r="AF78" s="15"/>
      <c r="AG78" s="15"/>
      <c r="AH78" s="15"/>
      <c r="AI78" s="72">
        <f t="shared" si="25"/>
        <v>0</v>
      </c>
      <c r="AJ78" s="72">
        <f t="shared" si="17"/>
        <v>4432.22</v>
      </c>
      <c r="AK78" s="73">
        <v>0</v>
      </c>
      <c r="AL78" s="73">
        <v>0</v>
      </c>
      <c r="AM78" s="73">
        <v>0</v>
      </c>
      <c r="AN78" s="25">
        <f t="shared" si="26"/>
        <v>0</v>
      </c>
      <c r="AO78" s="73"/>
      <c r="AP78" s="73"/>
      <c r="AQ78" s="73"/>
      <c r="AR78" s="25">
        <f t="shared" si="27"/>
        <v>0</v>
      </c>
      <c r="AS78" s="73"/>
      <c r="AT78" s="73"/>
      <c r="AU78" s="73"/>
      <c r="AV78" s="25">
        <f t="shared" si="28"/>
        <v>0</v>
      </c>
      <c r="AW78" s="73"/>
      <c r="AX78" s="73"/>
      <c r="AY78" s="74"/>
      <c r="AZ78" s="75">
        <f t="shared" si="29"/>
        <v>0</v>
      </c>
      <c r="BA78" s="25">
        <f t="shared" si="30"/>
        <v>0</v>
      </c>
      <c r="BB78" s="76">
        <f t="shared" si="31"/>
        <v>64045.23</v>
      </c>
      <c r="BC78" s="89"/>
      <c r="BE78" s="91"/>
      <c r="BF78" s="91"/>
    </row>
    <row r="79" spans="1:58" s="90" customFormat="1" ht="12.75">
      <c r="A79" s="85" t="s">
        <v>149</v>
      </c>
      <c r="B79" s="7" t="s">
        <v>150</v>
      </c>
      <c r="C79" s="71">
        <v>0</v>
      </c>
      <c r="D79" s="15">
        <v>0</v>
      </c>
      <c r="E79" s="15">
        <v>0</v>
      </c>
      <c r="F79" s="72">
        <f t="shared" si="18"/>
        <v>0</v>
      </c>
      <c r="G79" s="15"/>
      <c r="H79" s="15"/>
      <c r="I79" s="15"/>
      <c r="J79" s="72">
        <f t="shared" si="19"/>
        <v>0</v>
      </c>
      <c r="K79" s="15"/>
      <c r="L79" s="15"/>
      <c r="M79" s="15"/>
      <c r="N79" s="72">
        <f t="shared" si="20"/>
        <v>0</v>
      </c>
      <c r="O79" s="15"/>
      <c r="P79" s="15"/>
      <c r="Q79" s="88"/>
      <c r="R79" s="72">
        <f t="shared" si="21"/>
        <v>0</v>
      </c>
      <c r="S79" s="72">
        <f t="shared" si="16"/>
        <v>0</v>
      </c>
      <c r="T79" s="15">
        <v>0</v>
      </c>
      <c r="U79" s="15">
        <v>0</v>
      </c>
      <c r="V79" s="15">
        <v>0</v>
      </c>
      <c r="W79" s="72">
        <f t="shared" si="22"/>
        <v>0</v>
      </c>
      <c r="X79" s="15"/>
      <c r="Y79" s="15"/>
      <c r="Z79" s="15"/>
      <c r="AA79" s="72">
        <f t="shared" si="23"/>
        <v>0</v>
      </c>
      <c r="AB79" s="15"/>
      <c r="AC79" s="15"/>
      <c r="AD79" s="15"/>
      <c r="AE79" s="72">
        <f t="shared" si="24"/>
        <v>0</v>
      </c>
      <c r="AF79" s="15"/>
      <c r="AG79" s="15"/>
      <c r="AH79" s="15"/>
      <c r="AI79" s="72">
        <f t="shared" si="25"/>
        <v>0</v>
      </c>
      <c r="AJ79" s="72">
        <f t="shared" si="17"/>
        <v>0</v>
      </c>
      <c r="AK79" s="73">
        <v>0</v>
      </c>
      <c r="AL79" s="73">
        <v>0</v>
      </c>
      <c r="AM79" s="73">
        <v>0</v>
      </c>
      <c r="AN79" s="25">
        <f t="shared" si="26"/>
        <v>0</v>
      </c>
      <c r="AO79" s="73"/>
      <c r="AP79" s="73"/>
      <c r="AQ79" s="73"/>
      <c r="AR79" s="25">
        <f t="shared" si="27"/>
        <v>0</v>
      </c>
      <c r="AS79" s="73"/>
      <c r="AT79" s="73"/>
      <c r="AU79" s="73"/>
      <c r="AV79" s="25">
        <f t="shared" si="28"/>
        <v>0</v>
      </c>
      <c r="AW79" s="73"/>
      <c r="AX79" s="73"/>
      <c r="AY79" s="74"/>
      <c r="AZ79" s="75">
        <f t="shared" si="29"/>
        <v>0</v>
      </c>
      <c r="BA79" s="25">
        <f t="shared" si="30"/>
        <v>0</v>
      </c>
      <c r="BB79" s="76">
        <f t="shared" si="31"/>
        <v>0</v>
      </c>
      <c r="BC79" s="89"/>
      <c r="BE79" s="91"/>
      <c r="BF79" s="91"/>
    </row>
    <row r="80" spans="1:58" s="90" customFormat="1" ht="12.75">
      <c r="A80" s="85" t="s">
        <v>151</v>
      </c>
      <c r="B80" s="7" t="s">
        <v>152</v>
      </c>
      <c r="C80" s="71">
        <v>38751.51</v>
      </c>
      <c r="D80" s="15">
        <v>38112.13</v>
      </c>
      <c r="E80" s="15">
        <v>38420.71</v>
      </c>
      <c r="F80" s="72">
        <f t="shared" si="18"/>
        <v>115284.35</v>
      </c>
      <c r="G80" s="15"/>
      <c r="H80" s="15"/>
      <c r="I80" s="15"/>
      <c r="J80" s="72">
        <f t="shared" si="19"/>
        <v>0</v>
      </c>
      <c r="K80" s="15"/>
      <c r="L80" s="15"/>
      <c r="M80" s="15"/>
      <c r="N80" s="72">
        <f t="shared" si="20"/>
        <v>0</v>
      </c>
      <c r="O80" s="15"/>
      <c r="P80" s="15"/>
      <c r="Q80" s="88"/>
      <c r="R80" s="72">
        <f t="shared" si="21"/>
        <v>0</v>
      </c>
      <c r="S80" s="72">
        <f t="shared" si="16"/>
        <v>115284.35</v>
      </c>
      <c r="T80" s="15">
        <v>747.4599999999999</v>
      </c>
      <c r="U80" s="15">
        <v>945.1999999999999</v>
      </c>
      <c r="V80" s="15">
        <v>902.72</v>
      </c>
      <c r="W80" s="72">
        <f t="shared" si="22"/>
        <v>2595.38</v>
      </c>
      <c r="X80" s="15"/>
      <c r="Y80" s="15"/>
      <c r="Z80" s="15"/>
      <c r="AA80" s="72">
        <f t="shared" si="23"/>
        <v>0</v>
      </c>
      <c r="AB80" s="15"/>
      <c r="AC80" s="15"/>
      <c r="AD80" s="15"/>
      <c r="AE80" s="72">
        <f t="shared" si="24"/>
        <v>0</v>
      </c>
      <c r="AF80" s="15"/>
      <c r="AG80" s="15"/>
      <c r="AH80" s="15"/>
      <c r="AI80" s="72">
        <f t="shared" si="25"/>
        <v>0</v>
      </c>
      <c r="AJ80" s="72">
        <f t="shared" si="17"/>
        <v>2595.38</v>
      </c>
      <c r="AK80" s="73">
        <v>0</v>
      </c>
      <c r="AL80" s="73">
        <v>0</v>
      </c>
      <c r="AM80" s="73">
        <v>0</v>
      </c>
      <c r="AN80" s="25">
        <f t="shared" si="26"/>
        <v>0</v>
      </c>
      <c r="AO80" s="73"/>
      <c r="AP80" s="73"/>
      <c r="AQ80" s="73"/>
      <c r="AR80" s="25">
        <f t="shared" si="27"/>
        <v>0</v>
      </c>
      <c r="AS80" s="73"/>
      <c r="AT80" s="73"/>
      <c r="AU80" s="73"/>
      <c r="AV80" s="25">
        <f t="shared" si="28"/>
        <v>0</v>
      </c>
      <c r="AW80" s="73"/>
      <c r="AX80" s="73"/>
      <c r="AY80" s="74"/>
      <c r="AZ80" s="75">
        <f t="shared" si="29"/>
        <v>0</v>
      </c>
      <c r="BA80" s="25">
        <f t="shared" si="30"/>
        <v>0</v>
      </c>
      <c r="BB80" s="76">
        <f t="shared" si="31"/>
        <v>117879.73</v>
      </c>
      <c r="BC80" s="89"/>
      <c r="BE80" s="91"/>
      <c r="BF80" s="91"/>
    </row>
    <row r="81" spans="1:58" s="90" customFormat="1" ht="12.75">
      <c r="A81" s="85" t="s">
        <v>154</v>
      </c>
      <c r="B81" s="7" t="s">
        <v>155</v>
      </c>
      <c r="C81" s="71">
        <v>18835.17</v>
      </c>
      <c r="D81" s="15">
        <v>16680.23</v>
      </c>
      <c r="E81" s="15">
        <v>13722.41</v>
      </c>
      <c r="F81" s="72">
        <f t="shared" si="18"/>
        <v>49237.81</v>
      </c>
      <c r="G81" s="15"/>
      <c r="H81" s="15"/>
      <c r="I81" s="15"/>
      <c r="J81" s="72">
        <f t="shared" si="19"/>
        <v>0</v>
      </c>
      <c r="K81" s="15"/>
      <c r="L81" s="15"/>
      <c r="M81" s="15"/>
      <c r="N81" s="72">
        <f t="shared" si="20"/>
        <v>0</v>
      </c>
      <c r="O81" s="15"/>
      <c r="P81" s="15"/>
      <c r="Q81" s="88"/>
      <c r="R81" s="72">
        <f t="shared" si="21"/>
        <v>0</v>
      </c>
      <c r="S81" s="72">
        <f t="shared" si="16"/>
        <v>49237.81</v>
      </c>
      <c r="T81" s="15">
        <v>402.09</v>
      </c>
      <c r="U81" s="15">
        <v>477.84</v>
      </c>
      <c r="V81" s="15">
        <v>307.66</v>
      </c>
      <c r="W81" s="72">
        <f t="shared" si="22"/>
        <v>1187.59</v>
      </c>
      <c r="X81" s="15"/>
      <c r="Y81" s="15"/>
      <c r="Z81" s="15"/>
      <c r="AA81" s="72">
        <f t="shared" si="23"/>
        <v>0</v>
      </c>
      <c r="AB81" s="15"/>
      <c r="AC81" s="15"/>
      <c r="AD81" s="15"/>
      <c r="AE81" s="72">
        <f t="shared" si="24"/>
        <v>0</v>
      </c>
      <c r="AF81" s="15"/>
      <c r="AG81" s="15"/>
      <c r="AH81" s="15"/>
      <c r="AI81" s="72">
        <f t="shared" si="25"/>
        <v>0</v>
      </c>
      <c r="AJ81" s="72">
        <f t="shared" si="17"/>
        <v>1187.59</v>
      </c>
      <c r="AK81" s="73">
        <v>0</v>
      </c>
      <c r="AL81" s="73">
        <v>0</v>
      </c>
      <c r="AM81" s="73">
        <v>0</v>
      </c>
      <c r="AN81" s="25">
        <f t="shared" si="26"/>
        <v>0</v>
      </c>
      <c r="AO81" s="73"/>
      <c r="AP81" s="73"/>
      <c r="AQ81" s="73"/>
      <c r="AR81" s="25">
        <f t="shared" si="27"/>
        <v>0</v>
      </c>
      <c r="AS81" s="73"/>
      <c r="AT81" s="73"/>
      <c r="AU81" s="73"/>
      <c r="AV81" s="25">
        <f t="shared" si="28"/>
        <v>0</v>
      </c>
      <c r="AW81" s="73"/>
      <c r="AX81" s="73"/>
      <c r="AY81" s="74"/>
      <c r="AZ81" s="75">
        <f t="shared" si="29"/>
        <v>0</v>
      </c>
      <c r="BA81" s="25">
        <f t="shared" si="30"/>
        <v>0</v>
      </c>
      <c r="BB81" s="76">
        <f t="shared" si="31"/>
        <v>50425.4</v>
      </c>
      <c r="BC81" s="89"/>
      <c r="BE81" s="91"/>
      <c r="BF81" s="91"/>
    </row>
    <row r="82" spans="1:58" s="90" customFormat="1" ht="12.75">
      <c r="A82" s="85" t="s">
        <v>156</v>
      </c>
      <c r="B82" s="7" t="s">
        <v>157</v>
      </c>
      <c r="C82" s="71">
        <v>9601.56</v>
      </c>
      <c r="D82" s="15">
        <v>9399.91</v>
      </c>
      <c r="E82" s="15">
        <v>9850.52</v>
      </c>
      <c r="F82" s="72">
        <f t="shared" si="18"/>
        <v>28851.99</v>
      </c>
      <c r="G82" s="15"/>
      <c r="H82" s="15"/>
      <c r="I82" s="15"/>
      <c r="J82" s="72">
        <f>ROUND(G82+H82+I82,2)</f>
        <v>0</v>
      </c>
      <c r="K82" s="15"/>
      <c r="L82" s="15"/>
      <c r="M82" s="15"/>
      <c r="N82" s="72">
        <f t="shared" si="20"/>
        <v>0</v>
      </c>
      <c r="O82" s="15"/>
      <c r="P82" s="15"/>
      <c r="Q82" s="88"/>
      <c r="R82" s="72">
        <f t="shared" si="21"/>
        <v>0</v>
      </c>
      <c r="S82" s="72">
        <f t="shared" si="16"/>
        <v>28851.99</v>
      </c>
      <c r="T82" s="15">
        <v>582.81</v>
      </c>
      <c r="U82" s="15">
        <v>504.87</v>
      </c>
      <c r="V82" s="15">
        <v>364.51</v>
      </c>
      <c r="W82" s="72">
        <f>ROUND(T82+U82+V82,2)</f>
        <v>1452.19</v>
      </c>
      <c r="X82" s="15"/>
      <c r="Y82" s="15"/>
      <c r="Z82" s="15"/>
      <c r="AA82" s="72">
        <f>ROUND(X82+Y82+Z82,2)</f>
        <v>0</v>
      </c>
      <c r="AB82" s="15"/>
      <c r="AC82" s="15"/>
      <c r="AD82" s="15"/>
      <c r="AE82" s="72">
        <f t="shared" si="24"/>
        <v>0</v>
      </c>
      <c r="AF82" s="15"/>
      <c r="AG82" s="15"/>
      <c r="AH82" s="15"/>
      <c r="AI82" s="72">
        <f t="shared" si="25"/>
        <v>0</v>
      </c>
      <c r="AJ82" s="72">
        <f t="shared" si="17"/>
        <v>1452.19</v>
      </c>
      <c r="AK82" s="73">
        <v>0</v>
      </c>
      <c r="AL82" s="73">
        <v>0</v>
      </c>
      <c r="AM82" s="73">
        <v>0</v>
      </c>
      <c r="AN82" s="25">
        <f t="shared" si="26"/>
        <v>0</v>
      </c>
      <c r="AO82" s="73"/>
      <c r="AP82" s="73"/>
      <c r="AQ82" s="73"/>
      <c r="AR82" s="25">
        <f t="shared" si="27"/>
        <v>0</v>
      </c>
      <c r="AS82" s="73"/>
      <c r="AT82" s="73"/>
      <c r="AU82" s="73"/>
      <c r="AV82" s="25">
        <f t="shared" si="28"/>
        <v>0</v>
      </c>
      <c r="AW82" s="73"/>
      <c r="AX82" s="73"/>
      <c r="AY82" s="74"/>
      <c r="AZ82" s="75">
        <f t="shared" si="29"/>
        <v>0</v>
      </c>
      <c r="BA82" s="25">
        <f t="shared" si="30"/>
        <v>0</v>
      </c>
      <c r="BB82" s="76">
        <f t="shared" si="31"/>
        <v>30304.18</v>
      </c>
      <c r="BC82" s="89"/>
      <c r="BE82" s="91"/>
      <c r="BF82" s="91"/>
    </row>
    <row r="83" spans="1:58" s="90" customFormat="1" ht="12.75">
      <c r="A83" s="85" t="s">
        <v>158</v>
      </c>
      <c r="B83" s="7" t="s">
        <v>159</v>
      </c>
      <c r="C83" s="71">
        <v>12780.95</v>
      </c>
      <c r="D83" s="15">
        <v>13164.75</v>
      </c>
      <c r="E83" s="15">
        <v>14108.01</v>
      </c>
      <c r="F83" s="72">
        <f t="shared" si="18"/>
        <v>40053.71</v>
      </c>
      <c r="G83" s="15"/>
      <c r="H83" s="15"/>
      <c r="I83" s="15"/>
      <c r="J83" s="72">
        <f>ROUND(G83+H83+I83,2)</f>
        <v>0</v>
      </c>
      <c r="K83" s="15"/>
      <c r="L83" s="15"/>
      <c r="M83" s="15"/>
      <c r="N83" s="72">
        <f t="shared" si="20"/>
        <v>0</v>
      </c>
      <c r="O83" s="15"/>
      <c r="P83" s="15"/>
      <c r="Q83" s="88"/>
      <c r="R83" s="72">
        <f t="shared" si="21"/>
        <v>0</v>
      </c>
      <c r="S83" s="72">
        <f t="shared" si="16"/>
        <v>40053.71</v>
      </c>
      <c r="T83" s="15">
        <v>858.1</v>
      </c>
      <c r="U83" s="15">
        <v>825.56</v>
      </c>
      <c r="V83" s="15">
        <v>683.28</v>
      </c>
      <c r="W83" s="72">
        <f>ROUND(T83+U83+V83,2)</f>
        <v>2366.94</v>
      </c>
      <c r="X83" s="15"/>
      <c r="Y83" s="15"/>
      <c r="Z83" s="15"/>
      <c r="AA83" s="72">
        <f>ROUND(X83+Y83+Z83,2)</f>
        <v>0</v>
      </c>
      <c r="AB83" s="15"/>
      <c r="AC83" s="15"/>
      <c r="AD83" s="15"/>
      <c r="AE83" s="72">
        <f t="shared" si="24"/>
        <v>0</v>
      </c>
      <c r="AF83" s="15"/>
      <c r="AG83" s="15"/>
      <c r="AH83" s="15"/>
      <c r="AI83" s="72">
        <f t="shared" si="25"/>
        <v>0</v>
      </c>
      <c r="AJ83" s="72">
        <f t="shared" si="17"/>
        <v>2366.94</v>
      </c>
      <c r="AK83" s="73">
        <v>0</v>
      </c>
      <c r="AL83" s="73">
        <v>0</v>
      </c>
      <c r="AM83" s="73">
        <v>0</v>
      </c>
      <c r="AN83" s="25">
        <f t="shared" si="26"/>
        <v>0</v>
      </c>
      <c r="AO83" s="73"/>
      <c r="AP83" s="73"/>
      <c r="AQ83" s="73"/>
      <c r="AR83" s="25">
        <f t="shared" si="27"/>
        <v>0</v>
      </c>
      <c r="AS83" s="73"/>
      <c r="AT83" s="73"/>
      <c r="AU83" s="73"/>
      <c r="AV83" s="25">
        <f t="shared" si="28"/>
        <v>0</v>
      </c>
      <c r="AW83" s="73"/>
      <c r="AX83" s="73"/>
      <c r="AY83" s="74"/>
      <c r="AZ83" s="75">
        <f t="shared" si="29"/>
        <v>0</v>
      </c>
      <c r="BA83" s="25">
        <f t="shared" si="30"/>
        <v>0</v>
      </c>
      <c r="BB83" s="76">
        <f t="shared" si="31"/>
        <v>42420.65</v>
      </c>
      <c r="BC83" s="89"/>
      <c r="BE83" s="91"/>
      <c r="BF83" s="91"/>
    </row>
    <row r="84" spans="1:58" s="90" customFormat="1" ht="12.75">
      <c r="A84" s="85" t="s">
        <v>160</v>
      </c>
      <c r="B84" s="7" t="s">
        <v>161</v>
      </c>
      <c r="C84" s="71">
        <v>5430.69</v>
      </c>
      <c r="D84" s="15">
        <v>6397.6</v>
      </c>
      <c r="E84" s="15">
        <v>5248.21</v>
      </c>
      <c r="F84" s="72">
        <f t="shared" si="18"/>
        <v>17076.5</v>
      </c>
      <c r="G84" s="15"/>
      <c r="H84" s="15"/>
      <c r="I84" s="15"/>
      <c r="J84" s="72">
        <f>ROUND(G84+H84+I84,2)</f>
        <v>0</v>
      </c>
      <c r="K84" s="15"/>
      <c r="L84" s="15"/>
      <c r="M84" s="15"/>
      <c r="N84" s="72">
        <f t="shared" si="20"/>
        <v>0</v>
      </c>
      <c r="O84" s="15"/>
      <c r="P84" s="15"/>
      <c r="Q84" s="88"/>
      <c r="R84" s="72">
        <f>ROUND(O84+P84+Q84,2)</f>
        <v>0</v>
      </c>
      <c r="S84" s="72">
        <f>ROUND(F84+J84+N84+R84,2)</f>
        <v>17076.5</v>
      </c>
      <c r="T84" s="15">
        <v>167.75</v>
      </c>
      <c r="U84" s="15">
        <v>439.64</v>
      </c>
      <c r="V84" s="15">
        <v>228.07</v>
      </c>
      <c r="W84" s="72">
        <f>ROUND(T84+U84+V84,2)</f>
        <v>835.46</v>
      </c>
      <c r="X84" s="15"/>
      <c r="Y84" s="15"/>
      <c r="Z84" s="15"/>
      <c r="AA84" s="72">
        <f>ROUND(X84+Y84+Z84,2)</f>
        <v>0</v>
      </c>
      <c r="AB84" s="15"/>
      <c r="AC84" s="15"/>
      <c r="AD84" s="15"/>
      <c r="AE84" s="72">
        <f>ROUND(AB84+AC84+AD84,2)</f>
        <v>0</v>
      </c>
      <c r="AF84" s="15"/>
      <c r="AG84" s="15"/>
      <c r="AH84" s="15"/>
      <c r="AI84" s="72">
        <f>ROUND(AF84+AG84+AH84,2)</f>
        <v>0</v>
      </c>
      <c r="AJ84" s="72">
        <f t="shared" si="17"/>
        <v>835.46</v>
      </c>
      <c r="AK84" s="73">
        <v>0</v>
      </c>
      <c r="AL84" s="73">
        <v>0</v>
      </c>
      <c r="AM84" s="73">
        <v>0</v>
      </c>
      <c r="AN84" s="25">
        <f t="shared" si="26"/>
        <v>0</v>
      </c>
      <c r="AO84" s="73"/>
      <c r="AP84" s="73"/>
      <c r="AQ84" s="73"/>
      <c r="AR84" s="25">
        <f t="shared" si="27"/>
        <v>0</v>
      </c>
      <c r="AS84" s="73"/>
      <c r="AT84" s="73"/>
      <c r="AU84" s="73"/>
      <c r="AV84" s="25">
        <f t="shared" si="28"/>
        <v>0</v>
      </c>
      <c r="AW84" s="73"/>
      <c r="AX84" s="73"/>
      <c r="AY84" s="74"/>
      <c r="AZ84" s="75">
        <f t="shared" si="29"/>
        <v>0</v>
      </c>
      <c r="BA84" s="25">
        <f t="shared" si="30"/>
        <v>0</v>
      </c>
      <c r="BB84" s="76">
        <f t="shared" si="31"/>
        <v>17911.96</v>
      </c>
      <c r="BC84" s="89"/>
      <c r="BE84" s="91"/>
      <c r="BF84" s="91"/>
    </row>
    <row r="85" spans="1:58" s="90" customFormat="1" ht="23.25" customHeight="1" thickBot="1">
      <c r="A85" s="92" t="s">
        <v>174</v>
      </c>
      <c r="B85" s="93" t="s">
        <v>175</v>
      </c>
      <c r="C85" s="94">
        <v>178.82</v>
      </c>
      <c r="D85" s="95">
        <v>389.77</v>
      </c>
      <c r="E85" s="95">
        <v>370.36</v>
      </c>
      <c r="F85" s="96">
        <f t="shared" si="18"/>
        <v>938.95</v>
      </c>
      <c r="G85" s="95"/>
      <c r="H85" s="95"/>
      <c r="I85" s="95"/>
      <c r="J85" s="96">
        <f>ROUND(G85+H85+I85,2)</f>
        <v>0</v>
      </c>
      <c r="K85" s="95"/>
      <c r="L85" s="95"/>
      <c r="M85" s="95"/>
      <c r="N85" s="96">
        <f t="shared" si="20"/>
        <v>0</v>
      </c>
      <c r="O85" s="95"/>
      <c r="P85" s="95"/>
      <c r="Q85" s="97"/>
      <c r="R85" s="96">
        <f>ROUND(O85+P85+Q85,2)</f>
        <v>0</v>
      </c>
      <c r="S85" s="96">
        <f>ROUND(F85+J85+N85+R85,2)</f>
        <v>938.95</v>
      </c>
      <c r="T85" s="95">
        <v>8.95</v>
      </c>
      <c r="U85" s="95">
        <v>0</v>
      </c>
      <c r="V85" s="95">
        <v>33.36</v>
      </c>
      <c r="W85" s="96">
        <f>ROUND(T85+U85+V85,2)</f>
        <v>42.31</v>
      </c>
      <c r="X85" s="95"/>
      <c r="Y85" s="95"/>
      <c r="Z85" s="95"/>
      <c r="AA85" s="96">
        <f>ROUND(X85+Y85+Z85,2)</f>
        <v>0</v>
      </c>
      <c r="AB85" s="95"/>
      <c r="AC85" s="95"/>
      <c r="AD85" s="95"/>
      <c r="AE85" s="96">
        <f>ROUND(AB85+AC85+AD85,2)</f>
        <v>0</v>
      </c>
      <c r="AF85" s="95"/>
      <c r="AG85" s="95"/>
      <c r="AH85" s="95"/>
      <c r="AI85" s="96">
        <f>ROUND(AF85+AG85+AH85,2)</f>
        <v>0</v>
      </c>
      <c r="AJ85" s="96">
        <f t="shared" si="17"/>
        <v>42.31</v>
      </c>
      <c r="AK85" s="98">
        <v>0</v>
      </c>
      <c r="AL85" s="98">
        <v>0</v>
      </c>
      <c r="AM85" s="98">
        <v>0</v>
      </c>
      <c r="AN85" s="99">
        <f t="shared" si="26"/>
        <v>0</v>
      </c>
      <c r="AO85" s="98"/>
      <c r="AP85" s="98"/>
      <c r="AQ85" s="98"/>
      <c r="AR85" s="99">
        <f t="shared" si="27"/>
        <v>0</v>
      </c>
      <c r="AS85" s="98"/>
      <c r="AT85" s="98"/>
      <c r="AU85" s="98"/>
      <c r="AV85" s="99">
        <f t="shared" si="28"/>
        <v>0</v>
      </c>
      <c r="AW85" s="98"/>
      <c r="AX85" s="98"/>
      <c r="AY85" s="100"/>
      <c r="AZ85" s="101">
        <f t="shared" si="29"/>
        <v>0</v>
      </c>
      <c r="BA85" s="99">
        <f t="shared" si="30"/>
        <v>0</v>
      </c>
      <c r="BB85" s="102">
        <f t="shared" si="31"/>
        <v>981.26</v>
      </c>
      <c r="BC85" s="89"/>
      <c r="BE85" s="91"/>
      <c r="BF85" s="91"/>
    </row>
    <row r="86" spans="1:55" ht="13.5" thickBot="1">
      <c r="A86" s="103"/>
      <c r="B86" s="104" t="s">
        <v>153</v>
      </c>
      <c r="C86" s="105">
        <f>SUM(C6:C85)</f>
        <v>7105742.580000001</v>
      </c>
      <c r="D86" s="105">
        <f aca="true" t="shared" si="32" ref="D86:BB86">SUM(D6:D85)</f>
        <v>6576743.569999998</v>
      </c>
      <c r="E86" s="105">
        <f t="shared" si="32"/>
        <v>6902513.849999997</v>
      </c>
      <c r="F86" s="105">
        <f t="shared" si="32"/>
        <v>20584999.99999999</v>
      </c>
      <c r="G86" s="105">
        <f t="shared" si="32"/>
        <v>0</v>
      </c>
      <c r="H86" s="105">
        <f t="shared" si="32"/>
        <v>0</v>
      </c>
      <c r="I86" s="105">
        <f t="shared" si="32"/>
        <v>0</v>
      </c>
      <c r="J86" s="105">
        <f t="shared" si="32"/>
        <v>0</v>
      </c>
      <c r="K86" s="105">
        <f t="shared" si="32"/>
        <v>0</v>
      </c>
      <c r="L86" s="105">
        <f t="shared" si="32"/>
        <v>0</v>
      </c>
      <c r="M86" s="105">
        <f t="shared" si="32"/>
        <v>0</v>
      </c>
      <c r="N86" s="105">
        <f t="shared" si="32"/>
        <v>0</v>
      </c>
      <c r="O86" s="105">
        <f t="shared" si="32"/>
        <v>0</v>
      </c>
      <c r="P86" s="105">
        <f t="shared" si="32"/>
        <v>0</v>
      </c>
      <c r="Q86" s="105">
        <f t="shared" si="32"/>
        <v>0</v>
      </c>
      <c r="R86" s="105">
        <f t="shared" si="32"/>
        <v>0</v>
      </c>
      <c r="S86" s="105">
        <f t="shared" si="32"/>
        <v>20584999.99999999</v>
      </c>
      <c r="T86" s="105">
        <f t="shared" si="32"/>
        <v>189165.21999999997</v>
      </c>
      <c r="U86" s="105">
        <f t="shared" si="32"/>
        <v>170983.69999999998</v>
      </c>
      <c r="V86" s="105">
        <f t="shared" si="32"/>
        <v>155851.08000000005</v>
      </c>
      <c r="W86" s="105">
        <f t="shared" si="32"/>
        <v>515999.99999999994</v>
      </c>
      <c r="X86" s="105">
        <f t="shared" si="32"/>
        <v>0</v>
      </c>
      <c r="Y86" s="105">
        <f t="shared" si="32"/>
        <v>0</v>
      </c>
      <c r="Z86" s="105">
        <f t="shared" si="32"/>
        <v>0</v>
      </c>
      <c r="AA86" s="105">
        <f t="shared" si="32"/>
        <v>0</v>
      </c>
      <c r="AB86" s="105">
        <f t="shared" si="32"/>
        <v>0</v>
      </c>
      <c r="AC86" s="105">
        <f t="shared" si="32"/>
        <v>0</v>
      </c>
      <c r="AD86" s="105">
        <f t="shared" si="32"/>
        <v>0</v>
      </c>
      <c r="AE86" s="105">
        <f t="shared" si="32"/>
        <v>0</v>
      </c>
      <c r="AF86" s="105">
        <f t="shared" si="32"/>
        <v>0</v>
      </c>
      <c r="AG86" s="105">
        <f t="shared" si="32"/>
        <v>0</v>
      </c>
      <c r="AH86" s="105">
        <f t="shared" si="32"/>
        <v>0</v>
      </c>
      <c r="AI86" s="105">
        <f t="shared" si="32"/>
        <v>0</v>
      </c>
      <c r="AJ86" s="105">
        <f t="shared" si="32"/>
        <v>515999.99999999994</v>
      </c>
      <c r="AK86" s="105">
        <f t="shared" si="32"/>
        <v>7329.17</v>
      </c>
      <c r="AL86" s="105">
        <f t="shared" si="32"/>
        <v>10772.050000000001</v>
      </c>
      <c r="AM86" s="105">
        <f t="shared" si="32"/>
        <v>11530.640000000001</v>
      </c>
      <c r="AN86" s="105">
        <f t="shared" si="32"/>
        <v>29631.860000000004</v>
      </c>
      <c r="AO86" s="105">
        <f t="shared" si="32"/>
        <v>0</v>
      </c>
      <c r="AP86" s="105">
        <f t="shared" si="32"/>
        <v>0</v>
      </c>
      <c r="AQ86" s="105">
        <f t="shared" si="32"/>
        <v>0</v>
      </c>
      <c r="AR86" s="105">
        <f t="shared" si="32"/>
        <v>0</v>
      </c>
      <c r="AS86" s="105">
        <f t="shared" si="32"/>
        <v>0</v>
      </c>
      <c r="AT86" s="105">
        <f t="shared" si="32"/>
        <v>0</v>
      </c>
      <c r="AU86" s="105">
        <f t="shared" si="32"/>
        <v>0</v>
      </c>
      <c r="AV86" s="105">
        <f t="shared" si="32"/>
        <v>0</v>
      </c>
      <c r="AW86" s="105">
        <f t="shared" si="32"/>
        <v>0</v>
      </c>
      <c r="AX86" s="105">
        <f t="shared" si="32"/>
        <v>0</v>
      </c>
      <c r="AY86" s="106">
        <f t="shared" si="32"/>
        <v>0</v>
      </c>
      <c r="AZ86" s="107">
        <f t="shared" si="32"/>
        <v>0</v>
      </c>
      <c r="BA86" s="105">
        <f t="shared" si="32"/>
        <v>29631.860000000004</v>
      </c>
      <c r="BB86" s="108">
        <f t="shared" si="32"/>
        <v>21130631.860000003</v>
      </c>
      <c r="BC86" s="18"/>
    </row>
    <row r="87" spans="1:55" ht="12.75">
      <c r="A87" s="109"/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8"/>
    </row>
    <row r="88" spans="1:55" ht="9.75" customHeight="1" thickBot="1">
      <c r="A88" s="109"/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8"/>
    </row>
    <row r="89" spans="18:58" s="112" customFormat="1" ht="12.75" thickBot="1">
      <c r="R89" s="113"/>
      <c r="AC89" s="114"/>
      <c r="AD89" s="114"/>
      <c r="AF89" s="115"/>
      <c r="AG89" s="115"/>
      <c r="AH89" s="115"/>
      <c r="AI89" s="115"/>
      <c r="AJ89" s="114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Z89" s="117" t="s">
        <v>259</v>
      </c>
      <c r="BA89" s="118"/>
      <c r="BB89" s="118"/>
      <c r="BC89" s="118"/>
      <c r="BD89" s="118"/>
      <c r="BE89" s="118"/>
      <c r="BF89" s="119">
        <f>20063000+522000+6900000</f>
        <v>27485000</v>
      </c>
    </row>
    <row r="90" spans="18:58" s="112" customFormat="1" ht="12">
      <c r="R90" s="113"/>
      <c r="AC90" s="115"/>
      <c r="AD90" s="115"/>
      <c r="AF90" s="115"/>
      <c r="AG90" s="115"/>
      <c r="AH90" s="115"/>
      <c r="AI90" s="115"/>
      <c r="AJ90" s="114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Z90" s="120" t="s">
        <v>260</v>
      </c>
      <c r="BF90" s="121">
        <f>S86</f>
        <v>20584999.99999999</v>
      </c>
    </row>
    <row r="91" spans="18:58" s="112" customFormat="1" ht="12">
      <c r="R91" s="113"/>
      <c r="AC91" s="114"/>
      <c r="AD91" s="114"/>
      <c r="AF91" s="115"/>
      <c r="AG91" s="115"/>
      <c r="AH91" s="115"/>
      <c r="AI91" s="115"/>
      <c r="AJ91" s="114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Z91" s="114" t="s">
        <v>261</v>
      </c>
      <c r="BF91" s="122">
        <f>ROUND(BF89-BF90,2)</f>
        <v>6900000</v>
      </c>
    </row>
    <row r="92" spans="18:59" s="112" customFormat="1" ht="12">
      <c r="R92" s="113"/>
      <c r="AC92" s="114"/>
      <c r="AD92" s="114"/>
      <c r="AF92" s="115"/>
      <c r="AG92" s="115"/>
      <c r="AH92" s="115"/>
      <c r="AI92" s="115"/>
      <c r="AJ92" s="114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Z92" s="114"/>
      <c r="BF92" s="122"/>
      <c r="BG92" s="123"/>
    </row>
    <row r="93" spans="18:58" s="112" customFormat="1" ht="12.75" thickBot="1">
      <c r="R93" s="113"/>
      <c r="AC93" s="114"/>
      <c r="AD93" s="114"/>
      <c r="AF93" s="115"/>
      <c r="AG93" s="115"/>
      <c r="AH93" s="115"/>
      <c r="AI93" s="115"/>
      <c r="AJ93" s="114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Z93" s="114"/>
      <c r="BF93" s="122"/>
    </row>
    <row r="94" spans="29:58" s="115" customFormat="1" ht="12.75" thickBot="1">
      <c r="AC94" s="114"/>
      <c r="AD94" s="114"/>
      <c r="AZ94" s="117" t="s">
        <v>262</v>
      </c>
      <c r="BA94" s="118"/>
      <c r="BB94" s="118"/>
      <c r="BC94" s="118"/>
      <c r="BD94" s="118"/>
      <c r="BE94" s="118"/>
      <c r="BF94" s="119">
        <f>516000+190000</f>
        <v>706000</v>
      </c>
    </row>
    <row r="95" spans="18:58" s="112" customFormat="1" ht="12">
      <c r="R95" s="113"/>
      <c r="AF95" s="115"/>
      <c r="AG95" s="115"/>
      <c r="AH95" s="115"/>
      <c r="AI95" s="115"/>
      <c r="AJ95" s="114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Z95" s="120" t="s">
        <v>263</v>
      </c>
      <c r="BF95" s="121">
        <f>AJ86</f>
        <v>515999.99999999994</v>
      </c>
    </row>
    <row r="96" spans="18:58" s="112" customFormat="1" ht="12">
      <c r="R96" s="113"/>
      <c r="AC96" s="114"/>
      <c r="AD96" s="114"/>
      <c r="AG96" s="115"/>
      <c r="AH96" s="115"/>
      <c r="AI96" s="115"/>
      <c r="AJ96" s="114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Z96" s="114" t="s">
        <v>261</v>
      </c>
      <c r="BF96" s="122">
        <f>ROUND(BF94-BF95,2)</f>
        <v>190000</v>
      </c>
    </row>
    <row r="97" spans="18:58" s="112" customFormat="1" ht="12">
      <c r="R97" s="113"/>
      <c r="AC97" s="114"/>
      <c r="AD97" s="114"/>
      <c r="AG97" s="115"/>
      <c r="AH97" s="115"/>
      <c r="AI97" s="115"/>
      <c r="AJ97" s="114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Z97" s="114"/>
      <c r="BF97" s="122"/>
    </row>
    <row r="98" spans="18:58" s="112" customFormat="1" ht="12.75" thickBot="1">
      <c r="R98" s="113"/>
      <c r="AC98" s="114"/>
      <c r="AD98" s="114"/>
      <c r="AG98" s="115"/>
      <c r="AH98" s="115"/>
      <c r="AI98" s="115"/>
      <c r="AJ98" s="114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Z98" s="114"/>
      <c r="BF98" s="122"/>
    </row>
    <row r="99" spans="32:58" ht="15.75" thickBot="1">
      <c r="AF99" s="124"/>
      <c r="AG99" s="53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Z99" s="117" t="s">
        <v>264</v>
      </c>
      <c r="BA99" s="132"/>
      <c r="BB99" s="118"/>
      <c r="BC99" s="118"/>
      <c r="BD99" s="118"/>
      <c r="BE99" s="118"/>
      <c r="BF99" s="119">
        <f>10000+13000+8000+32000</f>
        <v>63000</v>
      </c>
    </row>
    <row r="100" spans="32:58" ht="15">
      <c r="AF100" s="124"/>
      <c r="AH100" s="112"/>
      <c r="AI100" s="112"/>
      <c r="AJ100" s="125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Z100" s="120" t="s">
        <v>265</v>
      </c>
      <c r="BB100" s="112"/>
      <c r="BC100" s="112"/>
      <c r="BD100" s="112"/>
      <c r="BE100" s="112"/>
      <c r="BF100" s="121">
        <f>BA86</f>
        <v>29631.860000000004</v>
      </c>
    </row>
    <row r="101" spans="31:58" ht="12.75">
      <c r="AE101" s="126"/>
      <c r="AH101" s="112"/>
      <c r="AI101" s="112"/>
      <c r="AJ101" s="125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Z101" s="114" t="s">
        <v>261</v>
      </c>
      <c r="BB101" s="112"/>
      <c r="BC101" s="112"/>
      <c r="BD101" s="112"/>
      <c r="BE101" s="112"/>
      <c r="BF101" s="122">
        <f>ROUND(BF99-BF100,2)</f>
        <v>33368.14</v>
      </c>
    </row>
    <row r="102" spans="31:58" ht="12.75">
      <c r="AE102" s="126"/>
      <c r="AG102" s="114"/>
      <c r="AH102" s="112"/>
      <c r="AI102" s="112"/>
      <c r="AJ102" s="125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Z102" s="112"/>
      <c r="BA102" s="112"/>
      <c r="BB102" s="112"/>
      <c r="BC102" s="112"/>
      <c r="BD102" s="112"/>
      <c r="BE102" s="112"/>
      <c r="BF102" s="122"/>
    </row>
    <row r="103" spans="31:58" ht="12.75">
      <c r="AE103" s="126"/>
      <c r="AG103" s="114"/>
      <c r="AH103" s="112"/>
      <c r="AI103" s="112"/>
      <c r="AJ103" s="125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Z103" s="112"/>
      <c r="BA103" s="112"/>
      <c r="BB103" s="112"/>
      <c r="BC103" s="112"/>
      <c r="BD103" s="112"/>
      <c r="BE103" s="112"/>
      <c r="BF103" s="122"/>
    </row>
    <row r="104" spans="29:59" ht="15.75">
      <c r="AC104" s="127"/>
      <c r="AE104" s="128"/>
      <c r="AH104" s="129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Z104" s="130"/>
      <c r="BA104" s="124"/>
      <c r="BB104" s="130"/>
      <c r="BC104" s="129"/>
      <c r="BD104" s="130"/>
      <c r="BE104" s="130"/>
      <c r="BF104" s="130"/>
      <c r="BG104" s="130"/>
    </row>
    <row r="105" spans="29:59" ht="15">
      <c r="AC105" s="127"/>
      <c r="AH105" s="129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Z105" s="130"/>
      <c r="BA105" s="124"/>
      <c r="BB105" s="130"/>
      <c r="BC105" s="129"/>
      <c r="BD105" s="130"/>
      <c r="BE105" s="130"/>
      <c r="BF105" s="130"/>
      <c r="BG105" s="130"/>
    </row>
  </sheetData>
  <mergeCells count="1">
    <mergeCell ref="C2:N2"/>
  </mergeCells>
  <printOptions/>
  <pageMargins left="0.18" right="0.23" top="0.17" bottom="0.16" header="0.17" footer="0.16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105"/>
  <sheetViews>
    <sheetView workbookViewId="0" topLeftCell="AU75">
      <selection activeCell="AV98" sqref="AV98"/>
    </sheetView>
  </sheetViews>
  <sheetFormatPr defaultColWidth="9.140625" defaultRowHeight="12.75"/>
  <cols>
    <col min="1" max="1" width="5.421875" style="1" customWidth="1"/>
    <col min="2" max="2" width="28.421875" style="1" customWidth="1"/>
    <col min="3" max="3" width="13.7109375" style="1" customWidth="1"/>
    <col min="4" max="5" width="13.8515625" style="1" customWidth="1"/>
    <col min="6" max="6" width="14.7109375" style="1" customWidth="1"/>
    <col min="7" max="7" width="16.140625" style="1" customWidth="1"/>
    <col min="8" max="8" width="13.421875" style="1" customWidth="1"/>
    <col min="9" max="9" width="13.00390625" style="1" customWidth="1"/>
    <col min="10" max="10" width="13.8515625" style="1" customWidth="1"/>
    <col min="11" max="11" width="15.140625" style="1" customWidth="1"/>
    <col min="12" max="17" width="13.8515625" style="1" customWidth="1"/>
    <col min="18" max="18" width="12.8515625" style="10" customWidth="1"/>
    <col min="19" max="19" width="13.8515625" style="1" customWidth="1"/>
    <col min="20" max="20" width="13.00390625" style="1" customWidth="1"/>
    <col min="21" max="21" width="11.28125" style="1" customWidth="1"/>
    <col min="22" max="22" width="12.28125" style="1" customWidth="1"/>
    <col min="23" max="23" width="14.57421875" style="1" customWidth="1"/>
    <col min="24" max="26" width="14.00390625" style="1" customWidth="1"/>
    <col min="27" max="27" width="13.421875" style="1" customWidth="1"/>
    <col min="28" max="28" width="14.00390625" style="1" customWidth="1"/>
    <col min="29" max="29" width="11.57421875" style="1" customWidth="1"/>
    <col min="30" max="30" width="12.140625" style="1" customWidth="1"/>
    <col min="31" max="31" width="13.421875" style="1" customWidth="1"/>
    <col min="32" max="32" width="15.28125" style="1" customWidth="1"/>
    <col min="33" max="34" width="13.8515625" style="1" customWidth="1"/>
    <col min="35" max="35" width="13.421875" style="1" customWidth="1"/>
    <col min="36" max="36" width="13.421875" style="8" customWidth="1"/>
    <col min="37" max="37" width="14.421875" style="1" customWidth="1"/>
    <col min="38" max="53" width="14.7109375" style="1" customWidth="1"/>
    <col min="54" max="54" width="12.421875" style="1" customWidth="1"/>
    <col min="55" max="55" width="12.00390625" style="1" customWidth="1"/>
    <col min="56" max="56" width="12.28125" style="1" customWidth="1"/>
    <col min="57" max="57" width="9.140625" style="1" customWidth="1"/>
    <col min="58" max="58" width="15.00390625" style="1" customWidth="1"/>
    <col min="59" max="59" width="13.421875" style="1" customWidth="1"/>
    <col min="60" max="16384" width="9.140625" style="1" customWidth="1"/>
  </cols>
  <sheetData>
    <row r="1" spans="1:17" ht="12.75">
      <c r="A1" s="8" t="s">
        <v>0</v>
      </c>
      <c r="N1" s="9" t="s">
        <v>176</v>
      </c>
      <c r="P1" s="9"/>
      <c r="Q1" s="9"/>
    </row>
    <row r="2" spans="3:55" ht="46.5" customHeight="1">
      <c r="C2" s="151" t="s">
        <v>266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56"/>
      <c r="P2" s="55"/>
      <c r="Q2" s="55"/>
      <c r="R2" s="57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8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</row>
    <row r="3" spans="3:55" ht="15" customHeight="1" thickBot="1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7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8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</row>
    <row r="4" spans="1:55" ht="83.25" customHeight="1">
      <c r="A4" s="2" t="s">
        <v>1</v>
      </c>
      <c r="B4" s="3" t="s">
        <v>2</v>
      </c>
      <c r="C4" s="59" t="s">
        <v>178</v>
      </c>
      <c r="D4" s="59" t="s">
        <v>179</v>
      </c>
      <c r="E4" s="59" t="s">
        <v>257</v>
      </c>
      <c r="F4" s="60" t="s">
        <v>181</v>
      </c>
      <c r="G4" s="59" t="s">
        <v>267</v>
      </c>
      <c r="H4" s="59" t="s">
        <v>183</v>
      </c>
      <c r="I4" s="59" t="s">
        <v>184</v>
      </c>
      <c r="J4" s="60" t="s">
        <v>185</v>
      </c>
      <c r="K4" s="59" t="s">
        <v>186</v>
      </c>
      <c r="L4" s="59" t="s">
        <v>187</v>
      </c>
      <c r="M4" s="59" t="s">
        <v>188</v>
      </c>
      <c r="N4" s="60" t="s">
        <v>189</v>
      </c>
      <c r="O4" s="59" t="s">
        <v>190</v>
      </c>
      <c r="P4" s="59" t="s">
        <v>191</v>
      </c>
      <c r="Q4" s="59" t="s">
        <v>192</v>
      </c>
      <c r="R4" s="60" t="s">
        <v>193</v>
      </c>
      <c r="S4" s="60" t="s">
        <v>194</v>
      </c>
      <c r="T4" s="59" t="s">
        <v>195</v>
      </c>
      <c r="U4" s="59" t="s">
        <v>196</v>
      </c>
      <c r="V4" s="131" t="s">
        <v>258</v>
      </c>
      <c r="W4" s="60" t="s">
        <v>198</v>
      </c>
      <c r="X4" s="59" t="s">
        <v>268</v>
      </c>
      <c r="Y4" s="59" t="s">
        <v>200</v>
      </c>
      <c r="Z4" s="59" t="s">
        <v>201</v>
      </c>
      <c r="AA4" s="60" t="s">
        <v>202</v>
      </c>
      <c r="AB4" s="59" t="s">
        <v>203</v>
      </c>
      <c r="AC4" s="59" t="s">
        <v>204</v>
      </c>
      <c r="AD4" s="59" t="s">
        <v>205</v>
      </c>
      <c r="AE4" s="60" t="s">
        <v>206</v>
      </c>
      <c r="AF4" s="59" t="s">
        <v>207</v>
      </c>
      <c r="AG4" s="59" t="s">
        <v>208</v>
      </c>
      <c r="AH4" s="59" t="s">
        <v>209</v>
      </c>
      <c r="AI4" s="60" t="s">
        <v>210</v>
      </c>
      <c r="AJ4" s="60" t="s">
        <v>211</v>
      </c>
      <c r="AK4" s="59" t="s">
        <v>212</v>
      </c>
      <c r="AL4" s="59" t="s">
        <v>213</v>
      </c>
      <c r="AM4" s="59" t="s">
        <v>214</v>
      </c>
      <c r="AN4" s="60" t="s">
        <v>215</v>
      </c>
      <c r="AO4" s="59" t="s">
        <v>216</v>
      </c>
      <c r="AP4" s="59" t="s">
        <v>217</v>
      </c>
      <c r="AQ4" s="59" t="s">
        <v>218</v>
      </c>
      <c r="AR4" s="60" t="s">
        <v>219</v>
      </c>
      <c r="AS4" s="59" t="s">
        <v>220</v>
      </c>
      <c r="AT4" s="59" t="s">
        <v>221</v>
      </c>
      <c r="AU4" s="59" t="s">
        <v>222</v>
      </c>
      <c r="AV4" s="60" t="s">
        <v>223</v>
      </c>
      <c r="AW4" s="59" t="s">
        <v>224</v>
      </c>
      <c r="AX4" s="59" t="s">
        <v>225</v>
      </c>
      <c r="AY4" s="61" t="s">
        <v>226</v>
      </c>
      <c r="AZ4" s="62" t="s">
        <v>227</v>
      </c>
      <c r="BA4" s="60" t="s">
        <v>228</v>
      </c>
      <c r="BB4" s="63" t="s">
        <v>229</v>
      </c>
      <c r="BC4" s="64"/>
    </row>
    <row r="5" spans="1:55" s="4" customFormat="1" ht="24.75" customHeight="1">
      <c r="A5" s="11">
        <v>0</v>
      </c>
      <c r="B5" s="12">
        <v>1</v>
      </c>
      <c r="C5" s="12">
        <v>2</v>
      </c>
      <c r="D5" s="12">
        <v>3</v>
      </c>
      <c r="E5" s="12">
        <v>4</v>
      </c>
      <c r="F5" s="13" t="s">
        <v>230</v>
      </c>
      <c r="G5" s="12">
        <v>6</v>
      </c>
      <c r="H5" s="12">
        <v>7</v>
      </c>
      <c r="I5" s="12">
        <v>8</v>
      </c>
      <c r="J5" s="13" t="s">
        <v>231</v>
      </c>
      <c r="K5" s="12">
        <v>10</v>
      </c>
      <c r="L5" s="12">
        <v>11</v>
      </c>
      <c r="M5" s="12">
        <v>12</v>
      </c>
      <c r="N5" s="13" t="s">
        <v>232</v>
      </c>
      <c r="O5" s="12">
        <v>14</v>
      </c>
      <c r="P5" s="12">
        <v>15</v>
      </c>
      <c r="Q5" s="12">
        <v>16</v>
      </c>
      <c r="R5" s="13" t="s">
        <v>233</v>
      </c>
      <c r="S5" s="13" t="s">
        <v>234</v>
      </c>
      <c r="T5" s="12">
        <v>19</v>
      </c>
      <c r="U5" s="12">
        <v>20</v>
      </c>
      <c r="V5" s="12">
        <v>21</v>
      </c>
      <c r="W5" s="13" t="s">
        <v>235</v>
      </c>
      <c r="X5" s="12">
        <v>23</v>
      </c>
      <c r="Y5" s="12">
        <v>24</v>
      </c>
      <c r="Z5" s="12">
        <v>25</v>
      </c>
      <c r="AA5" s="13" t="s">
        <v>236</v>
      </c>
      <c r="AB5" s="12">
        <v>27</v>
      </c>
      <c r="AC5" s="12">
        <v>28</v>
      </c>
      <c r="AD5" s="12">
        <v>29</v>
      </c>
      <c r="AE5" s="13" t="s">
        <v>237</v>
      </c>
      <c r="AF5" s="12">
        <v>31</v>
      </c>
      <c r="AG5" s="12">
        <v>32</v>
      </c>
      <c r="AH5" s="12">
        <v>33</v>
      </c>
      <c r="AI5" s="13" t="s">
        <v>238</v>
      </c>
      <c r="AJ5" s="13" t="s">
        <v>239</v>
      </c>
      <c r="AK5" s="65">
        <v>36</v>
      </c>
      <c r="AL5" s="65">
        <v>37</v>
      </c>
      <c r="AM5" s="65">
        <v>38</v>
      </c>
      <c r="AN5" s="13" t="s">
        <v>240</v>
      </c>
      <c r="AO5" s="65">
        <v>40</v>
      </c>
      <c r="AP5" s="65">
        <v>41</v>
      </c>
      <c r="AQ5" s="65">
        <v>42</v>
      </c>
      <c r="AR5" s="13" t="s">
        <v>241</v>
      </c>
      <c r="AS5" s="65">
        <v>44</v>
      </c>
      <c r="AT5" s="65">
        <v>45</v>
      </c>
      <c r="AU5" s="65">
        <v>46</v>
      </c>
      <c r="AV5" s="13" t="s">
        <v>242</v>
      </c>
      <c r="AW5" s="65">
        <v>48</v>
      </c>
      <c r="AX5" s="65">
        <v>49</v>
      </c>
      <c r="AY5" s="66">
        <v>50</v>
      </c>
      <c r="AZ5" s="67" t="s">
        <v>243</v>
      </c>
      <c r="BA5" s="13" t="s">
        <v>244</v>
      </c>
      <c r="BB5" s="14" t="s">
        <v>245</v>
      </c>
      <c r="BC5" s="68"/>
    </row>
    <row r="6" spans="1:58" ht="12.75">
      <c r="A6" s="69" t="s">
        <v>3</v>
      </c>
      <c r="B6" s="70" t="s">
        <v>4</v>
      </c>
      <c r="C6" s="71">
        <v>21989.14</v>
      </c>
      <c r="D6" s="15">
        <v>18098.03</v>
      </c>
      <c r="E6" s="15">
        <v>25447.19</v>
      </c>
      <c r="F6" s="72">
        <f>ROUND(C6+D6+E6,2)</f>
        <v>65534.36</v>
      </c>
      <c r="G6" s="15">
        <v>18300.5</v>
      </c>
      <c r="H6" s="15"/>
      <c r="I6" s="15"/>
      <c r="J6" s="72">
        <f>ROUND(G6+H6+I6,2)</f>
        <v>18300.5</v>
      </c>
      <c r="K6" s="15"/>
      <c r="L6" s="15"/>
      <c r="M6" s="15"/>
      <c r="N6" s="72">
        <f>ROUND(K6+L6+M6,2)</f>
        <v>0</v>
      </c>
      <c r="O6" s="15"/>
      <c r="P6" s="15"/>
      <c r="Q6" s="15"/>
      <c r="R6" s="72">
        <f>ROUND(O6+P6+Q6,2)</f>
        <v>0</v>
      </c>
      <c r="S6" s="72">
        <f>ROUND(F6+J6+N6+R6,2)</f>
        <v>83834.86</v>
      </c>
      <c r="T6" s="15">
        <v>837.19</v>
      </c>
      <c r="U6" s="15">
        <v>550.56</v>
      </c>
      <c r="V6" s="15">
        <v>650.05</v>
      </c>
      <c r="W6" s="72">
        <f>ROUND(T6+U6+V6,2)</f>
        <v>2037.8</v>
      </c>
      <c r="X6" s="15">
        <v>872.99</v>
      </c>
      <c r="Y6" s="16"/>
      <c r="Z6" s="16"/>
      <c r="AA6" s="72">
        <f>ROUND(X6+Y6+Z6,2)</f>
        <v>872.99</v>
      </c>
      <c r="AB6" s="15"/>
      <c r="AC6" s="15"/>
      <c r="AD6" s="15"/>
      <c r="AE6" s="72">
        <f>ROUND(AB6+AC6+AD6,2)</f>
        <v>0</v>
      </c>
      <c r="AF6" s="15"/>
      <c r="AG6" s="15"/>
      <c r="AH6" s="15"/>
      <c r="AI6" s="72">
        <f>ROUND(AF6+AG6+AH6,2)</f>
        <v>0</v>
      </c>
      <c r="AJ6" s="72">
        <f aca="true" t="shared" si="0" ref="AJ6:AJ69">ROUND(W6+AA6+AE6+AI6,2)</f>
        <v>2910.79</v>
      </c>
      <c r="AK6" s="73">
        <v>0</v>
      </c>
      <c r="AL6" s="73">
        <v>0</v>
      </c>
      <c r="AM6" s="73">
        <v>0</v>
      </c>
      <c r="AN6" s="25">
        <f>ROUND(AK6+AL6+AM6,2)</f>
        <v>0</v>
      </c>
      <c r="AO6" s="73">
        <v>0</v>
      </c>
      <c r="AP6" s="73"/>
      <c r="AQ6" s="73"/>
      <c r="AR6" s="25">
        <f>ROUND(AO6+AP6+AQ6,2)</f>
        <v>0</v>
      </c>
      <c r="AS6" s="73"/>
      <c r="AT6" s="73"/>
      <c r="AU6" s="73"/>
      <c r="AV6" s="25">
        <f>ROUND(AS6+AT6+AU6,2)</f>
        <v>0</v>
      </c>
      <c r="AW6" s="73"/>
      <c r="AX6" s="73"/>
      <c r="AY6" s="74"/>
      <c r="AZ6" s="75">
        <f>ROUND(AW6+AX6+AY6,2)</f>
        <v>0</v>
      </c>
      <c r="BA6" s="25">
        <f>ROUND(AN6+AR6+AV6+AZ6,2)</f>
        <v>0</v>
      </c>
      <c r="BB6" s="76">
        <f>ROUND(S6+AJ6+BA6,2)</f>
        <v>86745.65</v>
      </c>
      <c r="BC6" s="77"/>
      <c r="BE6" s="17"/>
      <c r="BF6" s="17"/>
    </row>
    <row r="7" spans="1:58" ht="12.75">
      <c r="A7" s="69" t="s">
        <v>5</v>
      </c>
      <c r="B7" s="70" t="s">
        <v>6</v>
      </c>
      <c r="C7" s="71">
        <v>8080.35</v>
      </c>
      <c r="D7" s="15">
        <v>5802.65</v>
      </c>
      <c r="E7" s="15">
        <v>7317.99</v>
      </c>
      <c r="F7" s="72">
        <f aca="true" t="shared" si="1" ref="F7:F70">ROUND(C7+D7+E7,2)</f>
        <v>21200.99</v>
      </c>
      <c r="G7" s="15">
        <v>6245.84</v>
      </c>
      <c r="H7" s="15"/>
      <c r="I7" s="15"/>
      <c r="J7" s="72">
        <f aca="true" t="shared" si="2" ref="J7:J70">ROUND(G7+H7+I7,2)</f>
        <v>6245.84</v>
      </c>
      <c r="K7" s="15"/>
      <c r="L7" s="15"/>
      <c r="M7" s="15"/>
      <c r="N7" s="72">
        <f aca="true" t="shared" si="3" ref="N7:N70">ROUND(K7+L7+M7,2)</f>
        <v>0</v>
      </c>
      <c r="O7" s="15"/>
      <c r="P7" s="15"/>
      <c r="Q7" s="15"/>
      <c r="R7" s="72">
        <f aca="true" t="shared" si="4" ref="R7:R70">ROUND(O7+P7+Q7,2)</f>
        <v>0</v>
      </c>
      <c r="S7" s="72">
        <f aca="true" t="shared" si="5" ref="S7:S67">ROUND(F7+J7+N7+R7,2)</f>
        <v>27446.83</v>
      </c>
      <c r="T7" s="15">
        <v>436.93</v>
      </c>
      <c r="U7" s="15">
        <v>414.57</v>
      </c>
      <c r="V7" s="15">
        <v>205.78</v>
      </c>
      <c r="W7" s="72">
        <f aca="true" t="shared" si="6" ref="W7:W70">ROUND(T7+U7+V7,2)</f>
        <v>1057.28</v>
      </c>
      <c r="X7" s="15">
        <v>391.19</v>
      </c>
      <c r="Y7" s="16"/>
      <c r="Z7" s="16"/>
      <c r="AA7" s="72">
        <f aca="true" t="shared" si="7" ref="AA7:AA70">ROUND(X7+Y7+Z7,2)</f>
        <v>391.19</v>
      </c>
      <c r="AB7" s="15"/>
      <c r="AC7" s="15"/>
      <c r="AD7" s="15"/>
      <c r="AE7" s="72">
        <f aca="true" t="shared" si="8" ref="AE7:AE70">ROUND(AB7+AC7+AD7,2)</f>
        <v>0</v>
      </c>
      <c r="AF7" s="15"/>
      <c r="AG7" s="15"/>
      <c r="AH7" s="15"/>
      <c r="AI7" s="72">
        <f aca="true" t="shared" si="9" ref="AI7:AI70">ROUND(AF7+AG7+AH7,2)</f>
        <v>0</v>
      </c>
      <c r="AJ7" s="72">
        <f t="shared" si="0"/>
        <v>1448.47</v>
      </c>
      <c r="AK7" s="73">
        <v>0</v>
      </c>
      <c r="AL7" s="73">
        <v>0</v>
      </c>
      <c r="AM7" s="73">
        <v>0</v>
      </c>
      <c r="AN7" s="25">
        <f aca="true" t="shared" si="10" ref="AN7:AN70">ROUND(AK7+AL7+AM7,2)</f>
        <v>0</v>
      </c>
      <c r="AO7" s="73">
        <v>0</v>
      </c>
      <c r="AP7" s="73"/>
      <c r="AQ7" s="73"/>
      <c r="AR7" s="25">
        <f aca="true" t="shared" si="11" ref="AR7:AR70">ROUND(AO7+AP7+AQ7,2)</f>
        <v>0</v>
      </c>
      <c r="AS7" s="73"/>
      <c r="AT7" s="73"/>
      <c r="AU7" s="73"/>
      <c r="AV7" s="25">
        <f aca="true" t="shared" si="12" ref="AV7:AV70">ROUND(AS7+AT7+AU7,2)</f>
        <v>0</v>
      </c>
      <c r="AW7" s="73"/>
      <c r="AX7" s="73"/>
      <c r="AY7" s="74"/>
      <c r="AZ7" s="75">
        <f aca="true" t="shared" si="13" ref="AZ7:AZ70">ROUND(AW7+AX7+AY7,2)</f>
        <v>0</v>
      </c>
      <c r="BA7" s="25">
        <f aca="true" t="shared" si="14" ref="BA7:BA70">ROUND(AN7+AR7+AV7+AZ7,2)</f>
        <v>0</v>
      </c>
      <c r="BB7" s="76">
        <f aca="true" t="shared" si="15" ref="BB7:BB70">ROUND(S7+AJ7+BA7,2)</f>
        <v>28895.3</v>
      </c>
      <c r="BC7" s="77"/>
      <c r="BE7" s="17"/>
      <c r="BF7" s="17"/>
    </row>
    <row r="8" spans="1:58" ht="12.75">
      <c r="A8" s="69" t="s">
        <v>7</v>
      </c>
      <c r="B8" s="70" t="s">
        <v>8</v>
      </c>
      <c r="C8" s="71">
        <v>28431.65</v>
      </c>
      <c r="D8" s="15">
        <v>32259.15</v>
      </c>
      <c r="E8" s="15">
        <v>29427.46</v>
      </c>
      <c r="F8" s="72">
        <f t="shared" si="1"/>
        <v>90118.26</v>
      </c>
      <c r="G8" s="15">
        <v>25983.25</v>
      </c>
      <c r="H8" s="15"/>
      <c r="I8" s="15"/>
      <c r="J8" s="72">
        <f t="shared" si="2"/>
        <v>25983.25</v>
      </c>
      <c r="K8" s="15"/>
      <c r="L8" s="15"/>
      <c r="M8" s="15"/>
      <c r="N8" s="72">
        <f t="shared" si="3"/>
        <v>0</v>
      </c>
      <c r="O8" s="15"/>
      <c r="P8" s="15"/>
      <c r="Q8" s="15"/>
      <c r="R8" s="72">
        <f t="shared" si="4"/>
        <v>0</v>
      </c>
      <c r="S8" s="72">
        <f t="shared" si="5"/>
        <v>116101.51</v>
      </c>
      <c r="T8" s="15">
        <v>1248.51</v>
      </c>
      <c r="U8" s="15">
        <v>1201.29</v>
      </c>
      <c r="V8" s="15">
        <v>1028.72</v>
      </c>
      <c r="W8" s="72">
        <f t="shared" si="6"/>
        <v>3478.52</v>
      </c>
      <c r="X8" s="15">
        <v>1313.91</v>
      </c>
      <c r="Y8" s="16"/>
      <c r="Z8" s="16"/>
      <c r="AA8" s="72">
        <f t="shared" si="7"/>
        <v>1313.91</v>
      </c>
      <c r="AB8" s="15"/>
      <c r="AC8" s="15"/>
      <c r="AD8" s="15"/>
      <c r="AE8" s="72">
        <f t="shared" si="8"/>
        <v>0</v>
      </c>
      <c r="AF8" s="15"/>
      <c r="AG8" s="15"/>
      <c r="AH8" s="15"/>
      <c r="AI8" s="72">
        <f t="shared" si="9"/>
        <v>0</v>
      </c>
      <c r="AJ8" s="72">
        <f t="shared" si="0"/>
        <v>4792.43</v>
      </c>
      <c r="AK8" s="73">
        <v>0</v>
      </c>
      <c r="AL8" s="73">
        <v>0</v>
      </c>
      <c r="AM8" s="73">
        <v>0</v>
      </c>
      <c r="AN8" s="25">
        <f t="shared" si="10"/>
        <v>0</v>
      </c>
      <c r="AO8" s="73">
        <v>0</v>
      </c>
      <c r="AP8" s="73"/>
      <c r="AQ8" s="73"/>
      <c r="AR8" s="25">
        <f t="shared" si="11"/>
        <v>0</v>
      </c>
      <c r="AS8" s="73"/>
      <c r="AT8" s="73"/>
      <c r="AU8" s="73"/>
      <c r="AV8" s="25">
        <f t="shared" si="12"/>
        <v>0</v>
      </c>
      <c r="AW8" s="73"/>
      <c r="AX8" s="73"/>
      <c r="AY8" s="74"/>
      <c r="AZ8" s="75">
        <f t="shared" si="13"/>
        <v>0</v>
      </c>
      <c r="BA8" s="25">
        <f t="shared" si="14"/>
        <v>0</v>
      </c>
      <c r="BB8" s="76">
        <f t="shared" si="15"/>
        <v>120893.94</v>
      </c>
      <c r="BC8" s="77"/>
      <c r="BE8" s="17"/>
      <c r="BF8" s="17"/>
    </row>
    <row r="9" spans="1:58" ht="12.75">
      <c r="A9" s="69" t="s">
        <v>9</v>
      </c>
      <c r="B9" s="70" t="s">
        <v>10</v>
      </c>
      <c r="C9" s="71">
        <v>30177.04</v>
      </c>
      <c r="D9" s="15">
        <v>34275.6</v>
      </c>
      <c r="E9" s="15">
        <v>34600.73</v>
      </c>
      <c r="F9" s="72">
        <f t="shared" si="1"/>
        <v>99053.37</v>
      </c>
      <c r="G9" s="15">
        <v>26400.51</v>
      </c>
      <c r="H9" s="15"/>
      <c r="I9" s="15"/>
      <c r="J9" s="72">
        <f t="shared" si="2"/>
        <v>26400.51</v>
      </c>
      <c r="K9" s="15"/>
      <c r="L9" s="15"/>
      <c r="M9" s="15"/>
      <c r="N9" s="72">
        <f t="shared" si="3"/>
        <v>0</v>
      </c>
      <c r="O9" s="15"/>
      <c r="P9" s="15"/>
      <c r="Q9" s="15"/>
      <c r="R9" s="72">
        <f t="shared" si="4"/>
        <v>0</v>
      </c>
      <c r="S9" s="72">
        <f t="shared" si="5"/>
        <v>125453.88</v>
      </c>
      <c r="T9" s="15">
        <v>779.69</v>
      </c>
      <c r="U9" s="15">
        <v>810.46</v>
      </c>
      <c r="V9" s="15">
        <v>556.06</v>
      </c>
      <c r="W9" s="72">
        <f t="shared" si="6"/>
        <v>2146.21</v>
      </c>
      <c r="X9" s="15">
        <v>814.84</v>
      </c>
      <c r="Y9" s="16"/>
      <c r="Z9" s="16"/>
      <c r="AA9" s="72">
        <f t="shared" si="7"/>
        <v>814.84</v>
      </c>
      <c r="AB9" s="15"/>
      <c r="AC9" s="15"/>
      <c r="AD9" s="15"/>
      <c r="AE9" s="72">
        <f t="shared" si="8"/>
        <v>0</v>
      </c>
      <c r="AF9" s="15"/>
      <c r="AG9" s="15"/>
      <c r="AH9" s="15"/>
      <c r="AI9" s="72">
        <f t="shared" si="9"/>
        <v>0</v>
      </c>
      <c r="AJ9" s="72">
        <f t="shared" si="0"/>
        <v>2961.05</v>
      </c>
      <c r="AK9" s="73">
        <v>0</v>
      </c>
      <c r="AL9" s="73">
        <v>0</v>
      </c>
      <c r="AM9" s="73">
        <v>0</v>
      </c>
      <c r="AN9" s="25">
        <f t="shared" si="10"/>
        <v>0</v>
      </c>
      <c r="AO9" s="73">
        <v>0</v>
      </c>
      <c r="AP9" s="73"/>
      <c r="AQ9" s="73"/>
      <c r="AR9" s="25">
        <f t="shared" si="11"/>
        <v>0</v>
      </c>
      <c r="AS9" s="73"/>
      <c r="AT9" s="73"/>
      <c r="AU9" s="73"/>
      <c r="AV9" s="25">
        <f t="shared" si="12"/>
        <v>0</v>
      </c>
      <c r="AW9" s="73"/>
      <c r="AX9" s="73"/>
      <c r="AY9" s="74"/>
      <c r="AZ9" s="75">
        <f t="shared" si="13"/>
        <v>0</v>
      </c>
      <c r="BA9" s="25">
        <f t="shared" si="14"/>
        <v>0</v>
      </c>
      <c r="BB9" s="76">
        <f t="shared" si="15"/>
        <v>128414.93</v>
      </c>
      <c r="BC9" s="77"/>
      <c r="BE9" s="17"/>
      <c r="BF9" s="17"/>
    </row>
    <row r="10" spans="1:58" ht="12.75">
      <c r="A10" s="69" t="s">
        <v>11</v>
      </c>
      <c r="B10" s="70" t="s">
        <v>12</v>
      </c>
      <c r="C10" s="71">
        <v>461348.05</v>
      </c>
      <c r="D10" s="15">
        <v>406040.88</v>
      </c>
      <c r="E10" s="15">
        <v>447073.14</v>
      </c>
      <c r="F10" s="72">
        <f t="shared" si="1"/>
        <v>1314462.07</v>
      </c>
      <c r="G10" s="15">
        <v>393096.35</v>
      </c>
      <c r="H10" s="15"/>
      <c r="I10" s="15"/>
      <c r="J10" s="72">
        <f t="shared" si="2"/>
        <v>393096.35</v>
      </c>
      <c r="K10" s="15"/>
      <c r="L10" s="15"/>
      <c r="M10" s="15"/>
      <c r="N10" s="72">
        <f t="shared" si="3"/>
        <v>0</v>
      </c>
      <c r="O10" s="15"/>
      <c r="P10" s="15"/>
      <c r="Q10" s="15"/>
      <c r="R10" s="72">
        <f t="shared" si="4"/>
        <v>0</v>
      </c>
      <c r="S10" s="72">
        <f t="shared" si="5"/>
        <v>1707558.42</v>
      </c>
      <c r="T10" s="15">
        <v>12915.130000000001</v>
      </c>
      <c r="U10" s="15">
        <v>11517.970000000001</v>
      </c>
      <c r="V10" s="15">
        <v>10708.89</v>
      </c>
      <c r="W10" s="72">
        <f t="shared" si="6"/>
        <v>35141.99</v>
      </c>
      <c r="X10" s="15">
        <v>16272.29</v>
      </c>
      <c r="Y10" s="16"/>
      <c r="Z10" s="16"/>
      <c r="AA10" s="72">
        <f t="shared" si="7"/>
        <v>16272.29</v>
      </c>
      <c r="AB10" s="15"/>
      <c r="AC10" s="15"/>
      <c r="AD10" s="15"/>
      <c r="AE10" s="72">
        <f t="shared" si="8"/>
        <v>0</v>
      </c>
      <c r="AF10" s="15"/>
      <c r="AG10" s="15"/>
      <c r="AH10" s="15"/>
      <c r="AI10" s="72">
        <f t="shared" si="9"/>
        <v>0</v>
      </c>
      <c r="AJ10" s="72">
        <f t="shared" si="0"/>
        <v>51414.28</v>
      </c>
      <c r="AK10" s="73">
        <v>0</v>
      </c>
      <c r="AL10" s="73">
        <v>0</v>
      </c>
      <c r="AM10" s="73">
        <v>653.56</v>
      </c>
      <c r="AN10" s="25">
        <f t="shared" si="10"/>
        <v>653.56</v>
      </c>
      <c r="AO10" s="73">
        <v>980.34</v>
      </c>
      <c r="AP10" s="73"/>
      <c r="AQ10" s="73"/>
      <c r="AR10" s="25">
        <f t="shared" si="11"/>
        <v>980.34</v>
      </c>
      <c r="AS10" s="73"/>
      <c r="AT10" s="73"/>
      <c r="AU10" s="73"/>
      <c r="AV10" s="25">
        <f t="shared" si="12"/>
        <v>0</v>
      </c>
      <c r="AW10" s="73"/>
      <c r="AX10" s="73"/>
      <c r="AY10" s="74"/>
      <c r="AZ10" s="75">
        <f t="shared" si="13"/>
        <v>0</v>
      </c>
      <c r="BA10" s="25">
        <f t="shared" si="14"/>
        <v>1633.9</v>
      </c>
      <c r="BB10" s="76">
        <f t="shared" si="15"/>
        <v>1760606.6</v>
      </c>
      <c r="BC10" s="77"/>
      <c r="BE10" s="17"/>
      <c r="BF10" s="17"/>
    </row>
    <row r="11" spans="1:58" ht="12.75">
      <c r="A11" s="69" t="s">
        <v>13</v>
      </c>
      <c r="B11" s="70" t="s">
        <v>14</v>
      </c>
      <c r="C11" s="71">
        <v>11240.34</v>
      </c>
      <c r="D11" s="15">
        <v>13264.86</v>
      </c>
      <c r="E11" s="15">
        <v>19767.09</v>
      </c>
      <c r="F11" s="72">
        <f t="shared" si="1"/>
        <v>44272.29</v>
      </c>
      <c r="G11" s="15">
        <v>11631.54</v>
      </c>
      <c r="H11" s="15"/>
      <c r="I11" s="15"/>
      <c r="J11" s="72">
        <f t="shared" si="2"/>
        <v>11631.54</v>
      </c>
      <c r="K11" s="15"/>
      <c r="L11" s="15"/>
      <c r="M11" s="15"/>
      <c r="N11" s="72">
        <f t="shared" si="3"/>
        <v>0</v>
      </c>
      <c r="O11" s="15"/>
      <c r="P11" s="15"/>
      <c r="Q11" s="15"/>
      <c r="R11" s="72">
        <f t="shared" si="4"/>
        <v>0</v>
      </c>
      <c r="S11" s="72">
        <f t="shared" si="5"/>
        <v>55903.83</v>
      </c>
      <c r="T11" s="15">
        <v>133.58</v>
      </c>
      <c r="U11" s="15">
        <v>185.17</v>
      </c>
      <c r="V11" s="15">
        <v>123.32</v>
      </c>
      <c r="W11" s="72">
        <f t="shared" si="6"/>
        <v>442.07</v>
      </c>
      <c r="X11" s="15">
        <v>293.29</v>
      </c>
      <c r="Y11" s="16"/>
      <c r="Z11" s="16"/>
      <c r="AA11" s="72">
        <f t="shared" si="7"/>
        <v>293.29</v>
      </c>
      <c r="AB11" s="15"/>
      <c r="AC11" s="15"/>
      <c r="AD11" s="15"/>
      <c r="AE11" s="72">
        <f t="shared" si="8"/>
        <v>0</v>
      </c>
      <c r="AF11" s="15"/>
      <c r="AG11" s="15"/>
      <c r="AH11" s="15"/>
      <c r="AI11" s="72">
        <f t="shared" si="9"/>
        <v>0</v>
      </c>
      <c r="AJ11" s="72">
        <f t="shared" si="0"/>
        <v>735.36</v>
      </c>
      <c r="AK11" s="73">
        <v>0</v>
      </c>
      <c r="AL11" s="73">
        <v>0</v>
      </c>
      <c r="AM11" s="73">
        <v>0</v>
      </c>
      <c r="AN11" s="25">
        <f t="shared" si="10"/>
        <v>0</v>
      </c>
      <c r="AO11" s="73">
        <v>0</v>
      </c>
      <c r="AP11" s="73"/>
      <c r="AQ11" s="73"/>
      <c r="AR11" s="25">
        <f t="shared" si="11"/>
        <v>0</v>
      </c>
      <c r="AS11" s="73"/>
      <c r="AT11" s="73"/>
      <c r="AU11" s="73"/>
      <c r="AV11" s="25">
        <f t="shared" si="12"/>
        <v>0</v>
      </c>
      <c r="AW11" s="73"/>
      <c r="AX11" s="73"/>
      <c r="AY11" s="74"/>
      <c r="AZ11" s="75">
        <f t="shared" si="13"/>
        <v>0</v>
      </c>
      <c r="BA11" s="25">
        <f t="shared" si="14"/>
        <v>0</v>
      </c>
      <c r="BB11" s="76">
        <f t="shared" si="15"/>
        <v>56639.19</v>
      </c>
      <c r="BC11" s="77"/>
      <c r="BE11" s="17"/>
      <c r="BF11" s="17"/>
    </row>
    <row r="12" spans="1:58" ht="12.75">
      <c r="A12" s="69" t="s">
        <v>15</v>
      </c>
      <c r="B12" s="70" t="s">
        <v>16</v>
      </c>
      <c r="C12" s="71">
        <v>27927.04</v>
      </c>
      <c r="D12" s="15">
        <v>30656.34</v>
      </c>
      <c r="E12" s="15">
        <v>27945.88</v>
      </c>
      <c r="F12" s="72">
        <f t="shared" si="1"/>
        <v>86529.26</v>
      </c>
      <c r="G12" s="15">
        <v>25812.8</v>
      </c>
      <c r="H12" s="15"/>
      <c r="I12" s="15"/>
      <c r="J12" s="72">
        <f t="shared" si="2"/>
        <v>25812.8</v>
      </c>
      <c r="K12" s="15"/>
      <c r="L12" s="15"/>
      <c r="M12" s="15"/>
      <c r="N12" s="72">
        <f t="shared" si="3"/>
        <v>0</v>
      </c>
      <c r="O12" s="15"/>
      <c r="P12" s="15"/>
      <c r="Q12" s="15"/>
      <c r="R12" s="72">
        <f t="shared" si="4"/>
        <v>0</v>
      </c>
      <c r="S12" s="72">
        <f t="shared" si="5"/>
        <v>112342.06</v>
      </c>
      <c r="T12" s="15">
        <v>326.38</v>
      </c>
      <c r="U12" s="15">
        <v>363.32</v>
      </c>
      <c r="V12" s="15">
        <v>604.39</v>
      </c>
      <c r="W12" s="72">
        <f t="shared" si="6"/>
        <v>1294.09</v>
      </c>
      <c r="X12" s="15">
        <v>886.53</v>
      </c>
      <c r="Y12" s="16"/>
      <c r="Z12" s="16"/>
      <c r="AA12" s="72">
        <f t="shared" si="7"/>
        <v>886.53</v>
      </c>
      <c r="AB12" s="15"/>
      <c r="AC12" s="15"/>
      <c r="AD12" s="15"/>
      <c r="AE12" s="72">
        <f t="shared" si="8"/>
        <v>0</v>
      </c>
      <c r="AF12" s="15"/>
      <c r="AG12" s="15"/>
      <c r="AH12" s="15"/>
      <c r="AI12" s="72">
        <f t="shared" si="9"/>
        <v>0</v>
      </c>
      <c r="AJ12" s="72">
        <f t="shared" si="0"/>
        <v>2180.62</v>
      </c>
      <c r="AK12" s="73">
        <v>326.78</v>
      </c>
      <c r="AL12" s="73">
        <v>0</v>
      </c>
      <c r="AM12" s="73">
        <v>0</v>
      </c>
      <c r="AN12" s="25">
        <f t="shared" si="10"/>
        <v>326.78</v>
      </c>
      <c r="AO12" s="73">
        <v>0</v>
      </c>
      <c r="AP12" s="73"/>
      <c r="AQ12" s="73"/>
      <c r="AR12" s="25">
        <f t="shared" si="11"/>
        <v>0</v>
      </c>
      <c r="AS12" s="73"/>
      <c r="AT12" s="73"/>
      <c r="AU12" s="73"/>
      <c r="AV12" s="25">
        <f t="shared" si="12"/>
        <v>0</v>
      </c>
      <c r="AW12" s="73"/>
      <c r="AX12" s="73"/>
      <c r="AY12" s="74"/>
      <c r="AZ12" s="75">
        <f t="shared" si="13"/>
        <v>0</v>
      </c>
      <c r="BA12" s="25">
        <f t="shared" si="14"/>
        <v>326.78</v>
      </c>
      <c r="BB12" s="76">
        <f t="shared" si="15"/>
        <v>114849.46</v>
      </c>
      <c r="BC12" s="77"/>
      <c r="BE12" s="17"/>
      <c r="BF12" s="17"/>
    </row>
    <row r="13" spans="1:58" ht="12.75">
      <c r="A13" s="69" t="s">
        <v>17</v>
      </c>
      <c r="B13" s="70" t="s">
        <v>18</v>
      </c>
      <c r="C13" s="71">
        <v>28997.33</v>
      </c>
      <c r="D13" s="15">
        <v>37709.65</v>
      </c>
      <c r="E13" s="15">
        <v>38566.27</v>
      </c>
      <c r="F13" s="72">
        <f t="shared" si="1"/>
        <v>105273.25</v>
      </c>
      <c r="G13" s="15">
        <v>26996.53</v>
      </c>
      <c r="H13" s="15"/>
      <c r="I13" s="15"/>
      <c r="J13" s="72">
        <f t="shared" si="2"/>
        <v>26996.53</v>
      </c>
      <c r="K13" s="15"/>
      <c r="L13" s="15"/>
      <c r="M13" s="15"/>
      <c r="N13" s="72">
        <f t="shared" si="3"/>
        <v>0</v>
      </c>
      <c r="O13" s="15"/>
      <c r="P13" s="15"/>
      <c r="Q13" s="15"/>
      <c r="R13" s="72">
        <f t="shared" si="4"/>
        <v>0</v>
      </c>
      <c r="S13" s="72">
        <f t="shared" si="5"/>
        <v>132269.78</v>
      </c>
      <c r="T13" s="15">
        <v>397.79</v>
      </c>
      <c r="U13" s="15">
        <v>200.65</v>
      </c>
      <c r="V13" s="15">
        <v>118.21</v>
      </c>
      <c r="W13" s="72">
        <f t="shared" si="6"/>
        <v>716.65</v>
      </c>
      <c r="X13" s="15">
        <v>575.89</v>
      </c>
      <c r="Y13" s="16"/>
      <c r="Z13" s="16"/>
      <c r="AA13" s="72">
        <f t="shared" si="7"/>
        <v>575.89</v>
      </c>
      <c r="AB13" s="15"/>
      <c r="AC13" s="15"/>
      <c r="AD13" s="15"/>
      <c r="AE13" s="72">
        <f t="shared" si="8"/>
        <v>0</v>
      </c>
      <c r="AF13" s="15"/>
      <c r="AG13" s="15"/>
      <c r="AH13" s="15"/>
      <c r="AI13" s="72">
        <f t="shared" si="9"/>
        <v>0</v>
      </c>
      <c r="AJ13" s="72">
        <f t="shared" si="0"/>
        <v>1292.54</v>
      </c>
      <c r="AK13" s="73">
        <v>350.12</v>
      </c>
      <c r="AL13" s="73">
        <v>653.56</v>
      </c>
      <c r="AM13" s="73">
        <v>326.78</v>
      </c>
      <c r="AN13" s="25">
        <f t="shared" si="10"/>
        <v>1330.46</v>
      </c>
      <c r="AO13" s="73">
        <v>326.78</v>
      </c>
      <c r="AP13" s="73"/>
      <c r="AQ13" s="73"/>
      <c r="AR13" s="25">
        <f t="shared" si="11"/>
        <v>326.78</v>
      </c>
      <c r="AS13" s="73"/>
      <c r="AT13" s="73"/>
      <c r="AU13" s="73"/>
      <c r="AV13" s="25">
        <f t="shared" si="12"/>
        <v>0</v>
      </c>
      <c r="AW13" s="73"/>
      <c r="AX13" s="73"/>
      <c r="AY13" s="74"/>
      <c r="AZ13" s="75">
        <f t="shared" si="13"/>
        <v>0</v>
      </c>
      <c r="BA13" s="25">
        <f t="shared" si="14"/>
        <v>1657.24</v>
      </c>
      <c r="BB13" s="76">
        <f t="shared" si="15"/>
        <v>135219.56</v>
      </c>
      <c r="BC13" s="77"/>
      <c r="BE13" s="17"/>
      <c r="BF13" s="17"/>
    </row>
    <row r="14" spans="1:58" ht="12.75">
      <c r="A14" s="69" t="s">
        <v>19</v>
      </c>
      <c r="B14" s="70" t="s">
        <v>20</v>
      </c>
      <c r="C14" s="71">
        <v>52247.05</v>
      </c>
      <c r="D14" s="15">
        <v>52387.48</v>
      </c>
      <c r="E14" s="15">
        <v>48295.78</v>
      </c>
      <c r="F14" s="72">
        <f t="shared" si="1"/>
        <v>152930.31</v>
      </c>
      <c r="G14" s="15">
        <v>41115.74</v>
      </c>
      <c r="H14" s="15"/>
      <c r="I14" s="15"/>
      <c r="J14" s="72">
        <f t="shared" si="2"/>
        <v>41115.74</v>
      </c>
      <c r="K14" s="15"/>
      <c r="L14" s="15"/>
      <c r="M14" s="15"/>
      <c r="N14" s="72">
        <f t="shared" si="3"/>
        <v>0</v>
      </c>
      <c r="O14" s="15"/>
      <c r="P14" s="15"/>
      <c r="Q14" s="15"/>
      <c r="R14" s="72">
        <f t="shared" si="4"/>
        <v>0</v>
      </c>
      <c r="S14" s="72">
        <f t="shared" si="5"/>
        <v>194046.05</v>
      </c>
      <c r="T14" s="15">
        <v>515.11</v>
      </c>
      <c r="U14" s="15">
        <v>563.69</v>
      </c>
      <c r="V14" s="15">
        <v>509.66</v>
      </c>
      <c r="W14" s="72">
        <f t="shared" si="6"/>
        <v>1588.46</v>
      </c>
      <c r="X14" s="15">
        <v>684.06</v>
      </c>
      <c r="Y14" s="16"/>
      <c r="Z14" s="16"/>
      <c r="AA14" s="72">
        <f t="shared" si="7"/>
        <v>684.06</v>
      </c>
      <c r="AB14" s="15"/>
      <c r="AC14" s="15"/>
      <c r="AD14" s="15"/>
      <c r="AE14" s="72">
        <f t="shared" si="8"/>
        <v>0</v>
      </c>
      <c r="AF14" s="15"/>
      <c r="AG14" s="15"/>
      <c r="AH14" s="15"/>
      <c r="AI14" s="72">
        <f t="shared" si="9"/>
        <v>0</v>
      </c>
      <c r="AJ14" s="72">
        <f t="shared" si="0"/>
        <v>2272.52</v>
      </c>
      <c r="AK14" s="73">
        <v>0</v>
      </c>
      <c r="AL14" s="73">
        <v>653.56</v>
      </c>
      <c r="AM14" s="73">
        <v>326.78</v>
      </c>
      <c r="AN14" s="25">
        <f t="shared" si="10"/>
        <v>980.34</v>
      </c>
      <c r="AO14" s="73">
        <v>653.56</v>
      </c>
      <c r="AP14" s="73"/>
      <c r="AQ14" s="73"/>
      <c r="AR14" s="25">
        <f t="shared" si="11"/>
        <v>653.56</v>
      </c>
      <c r="AS14" s="73"/>
      <c r="AT14" s="73"/>
      <c r="AU14" s="73"/>
      <c r="AV14" s="25">
        <f t="shared" si="12"/>
        <v>0</v>
      </c>
      <c r="AW14" s="73"/>
      <c r="AX14" s="73"/>
      <c r="AY14" s="74"/>
      <c r="AZ14" s="75">
        <f t="shared" si="13"/>
        <v>0</v>
      </c>
      <c r="BA14" s="25">
        <f t="shared" si="14"/>
        <v>1633.9</v>
      </c>
      <c r="BB14" s="76">
        <f t="shared" si="15"/>
        <v>197952.47</v>
      </c>
      <c r="BC14" s="77"/>
      <c r="BE14" s="17"/>
      <c r="BF14" s="17"/>
    </row>
    <row r="15" spans="1:58" ht="12.75">
      <c r="A15" s="69" t="s">
        <v>21</v>
      </c>
      <c r="B15" s="70" t="s">
        <v>22</v>
      </c>
      <c r="C15" s="71">
        <v>36407.41</v>
      </c>
      <c r="D15" s="15">
        <v>36013.74</v>
      </c>
      <c r="E15" s="15">
        <v>41483.59</v>
      </c>
      <c r="F15" s="72">
        <f t="shared" si="1"/>
        <v>113904.74</v>
      </c>
      <c r="G15" s="15">
        <v>36571.02</v>
      </c>
      <c r="H15" s="15"/>
      <c r="I15" s="15"/>
      <c r="J15" s="72">
        <f t="shared" si="2"/>
        <v>36571.02</v>
      </c>
      <c r="K15" s="15"/>
      <c r="L15" s="15"/>
      <c r="M15" s="15"/>
      <c r="N15" s="72">
        <f t="shared" si="3"/>
        <v>0</v>
      </c>
      <c r="O15" s="15"/>
      <c r="P15" s="15"/>
      <c r="Q15" s="15"/>
      <c r="R15" s="72">
        <f t="shared" si="4"/>
        <v>0</v>
      </c>
      <c r="S15" s="72">
        <f t="shared" si="5"/>
        <v>150475.76</v>
      </c>
      <c r="T15" s="15">
        <v>984.68</v>
      </c>
      <c r="U15" s="15">
        <v>823.97</v>
      </c>
      <c r="V15" s="15">
        <v>1073.43</v>
      </c>
      <c r="W15" s="72">
        <f t="shared" si="6"/>
        <v>2882.08</v>
      </c>
      <c r="X15" s="15">
        <v>1709.85</v>
      </c>
      <c r="Y15" s="16"/>
      <c r="Z15" s="16"/>
      <c r="AA15" s="72">
        <f t="shared" si="7"/>
        <v>1709.85</v>
      </c>
      <c r="AB15" s="15"/>
      <c r="AC15" s="15"/>
      <c r="AD15" s="15"/>
      <c r="AE15" s="72">
        <f t="shared" si="8"/>
        <v>0</v>
      </c>
      <c r="AF15" s="15"/>
      <c r="AG15" s="15"/>
      <c r="AH15" s="15"/>
      <c r="AI15" s="72">
        <f t="shared" si="9"/>
        <v>0</v>
      </c>
      <c r="AJ15" s="72">
        <f t="shared" si="0"/>
        <v>4591.93</v>
      </c>
      <c r="AK15" s="73">
        <v>0</v>
      </c>
      <c r="AL15" s="73">
        <v>0</v>
      </c>
      <c r="AM15" s="73">
        <v>0</v>
      </c>
      <c r="AN15" s="25">
        <f t="shared" si="10"/>
        <v>0</v>
      </c>
      <c r="AO15" s="73">
        <v>0</v>
      </c>
      <c r="AP15" s="73"/>
      <c r="AQ15" s="73"/>
      <c r="AR15" s="25">
        <f t="shared" si="11"/>
        <v>0</v>
      </c>
      <c r="AS15" s="73"/>
      <c r="AT15" s="73"/>
      <c r="AU15" s="73"/>
      <c r="AV15" s="25">
        <f t="shared" si="12"/>
        <v>0</v>
      </c>
      <c r="AW15" s="73"/>
      <c r="AX15" s="73"/>
      <c r="AY15" s="74"/>
      <c r="AZ15" s="75">
        <f t="shared" si="13"/>
        <v>0</v>
      </c>
      <c r="BA15" s="25">
        <f t="shared" si="14"/>
        <v>0</v>
      </c>
      <c r="BB15" s="76">
        <f t="shared" si="15"/>
        <v>155067.69</v>
      </c>
      <c r="BC15" s="77"/>
      <c r="BE15" s="17"/>
      <c r="BF15" s="17"/>
    </row>
    <row r="16" spans="1:58" ht="12.75">
      <c r="A16" s="69" t="s">
        <v>23</v>
      </c>
      <c r="B16" s="70" t="s">
        <v>24</v>
      </c>
      <c r="C16" s="71">
        <v>281661.01</v>
      </c>
      <c r="D16" s="15">
        <v>256800.42</v>
      </c>
      <c r="E16" s="15">
        <v>232133.7</v>
      </c>
      <c r="F16" s="72">
        <f t="shared" si="1"/>
        <v>770595.13</v>
      </c>
      <c r="G16" s="15">
        <v>223997.4</v>
      </c>
      <c r="H16" s="15"/>
      <c r="I16" s="15"/>
      <c r="J16" s="72">
        <f t="shared" si="2"/>
        <v>223997.4</v>
      </c>
      <c r="K16" s="15"/>
      <c r="L16" s="15"/>
      <c r="M16" s="15"/>
      <c r="N16" s="72">
        <f t="shared" si="3"/>
        <v>0</v>
      </c>
      <c r="O16" s="15"/>
      <c r="P16" s="15"/>
      <c r="Q16" s="15"/>
      <c r="R16" s="72">
        <f t="shared" si="4"/>
        <v>0</v>
      </c>
      <c r="S16" s="72">
        <f t="shared" si="5"/>
        <v>994592.53</v>
      </c>
      <c r="T16" s="15">
        <v>2460.61</v>
      </c>
      <c r="U16" s="15">
        <v>1302.47</v>
      </c>
      <c r="V16" s="15">
        <v>1579.38</v>
      </c>
      <c r="W16" s="72">
        <f t="shared" si="6"/>
        <v>5342.46</v>
      </c>
      <c r="X16" s="15">
        <v>2476.3</v>
      </c>
      <c r="Y16" s="16"/>
      <c r="Z16" s="16"/>
      <c r="AA16" s="72">
        <f t="shared" si="7"/>
        <v>2476.3</v>
      </c>
      <c r="AB16" s="15"/>
      <c r="AC16" s="15"/>
      <c r="AD16" s="15"/>
      <c r="AE16" s="72">
        <f t="shared" si="8"/>
        <v>0</v>
      </c>
      <c r="AF16" s="15"/>
      <c r="AG16" s="15"/>
      <c r="AH16" s="15"/>
      <c r="AI16" s="72">
        <f t="shared" si="9"/>
        <v>0</v>
      </c>
      <c r="AJ16" s="72">
        <f t="shared" si="0"/>
        <v>7818.76</v>
      </c>
      <c r="AK16" s="73">
        <v>0</v>
      </c>
      <c r="AL16" s="73">
        <v>0</v>
      </c>
      <c r="AM16" s="73">
        <v>0</v>
      </c>
      <c r="AN16" s="25">
        <f t="shared" si="10"/>
        <v>0</v>
      </c>
      <c r="AO16" s="73">
        <v>0</v>
      </c>
      <c r="AP16" s="73"/>
      <c r="AQ16" s="73"/>
      <c r="AR16" s="25">
        <f t="shared" si="11"/>
        <v>0</v>
      </c>
      <c r="AS16" s="73"/>
      <c r="AT16" s="73"/>
      <c r="AU16" s="73"/>
      <c r="AV16" s="25">
        <f t="shared" si="12"/>
        <v>0</v>
      </c>
      <c r="AW16" s="73"/>
      <c r="AX16" s="73"/>
      <c r="AY16" s="74"/>
      <c r="AZ16" s="75">
        <f t="shared" si="13"/>
        <v>0</v>
      </c>
      <c r="BA16" s="25">
        <f t="shared" si="14"/>
        <v>0</v>
      </c>
      <c r="BB16" s="76">
        <f t="shared" si="15"/>
        <v>1002411.29</v>
      </c>
      <c r="BC16" s="77"/>
      <c r="BE16" s="17"/>
      <c r="BF16" s="17"/>
    </row>
    <row r="17" spans="1:58" ht="12.75">
      <c r="A17" s="69" t="s">
        <v>25</v>
      </c>
      <c r="B17" s="70" t="s">
        <v>26</v>
      </c>
      <c r="C17" s="71">
        <v>53980.47</v>
      </c>
      <c r="D17" s="15">
        <v>56499.54</v>
      </c>
      <c r="E17" s="15">
        <v>55396.75</v>
      </c>
      <c r="F17" s="72">
        <f t="shared" si="1"/>
        <v>165876.76</v>
      </c>
      <c r="G17" s="15">
        <v>49676.25</v>
      </c>
      <c r="H17" s="15"/>
      <c r="I17" s="15"/>
      <c r="J17" s="72">
        <f t="shared" si="2"/>
        <v>49676.25</v>
      </c>
      <c r="K17" s="15"/>
      <c r="L17" s="15"/>
      <c r="M17" s="15"/>
      <c r="N17" s="72">
        <f t="shared" si="3"/>
        <v>0</v>
      </c>
      <c r="O17" s="15"/>
      <c r="P17" s="15"/>
      <c r="Q17" s="15"/>
      <c r="R17" s="72">
        <f t="shared" si="4"/>
        <v>0</v>
      </c>
      <c r="S17" s="72">
        <f t="shared" si="5"/>
        <v>215553.01</v>
      </c>
      <c r="T17" s="15">
        <v>1041.38</v>
      </c>
      <c r="U17" s="15">
        <v>785.3</v>
      </c>
      <c r="V17" s="15">
        <v>729.87</v>
      </c>
      <c r="W17" s="72">
        <f t="shared" si="6"/>
        <v>2556.55</v>
      </c>
      <c r="X17" s="15">
        <v>1076.87</v>
      </c>
      <c r="Y17" s="16"/>
      <c r="Z17" s="16"/>
      <c r="AA17" s="72">
        <f t="shared" si="7"/>
        <v>1076.87</v>
      </c>
      <c r="AB17" s="15"/>
      <c r="AC17" s="15"/>
      <c r="AD17" s="15"/>
      <c r="AE17" s="72">
        <f t="shared" si="8"/>
        <v>0</v>
      </c>
      <c r="AF17" s="15"/>
      <c r="AG17" s="15"/>
      <c r="AH17" s="15"/>
      <c r="AI17" s="72">
        <f t="shared" si="9"/>
        <v>0</v>
      </c>
      <c r="AJ17" s="72">
        <f t="shared" si="0"/>
        <v>3633.42</v>
      </c>
      <c r="AK17" s="73">
        <v>0</v>
      </c>
      <c r="AL17" s="73">
        <v>0</v>
      </c>
      <c r="AM17" s="73">
        <v>326.78</v>
      </c>
      <c r="AN17" s="25">
        <f t="shared" si="10"/>
        <v>326.78</v>
      </c>
      <c r="AO17" s="73">
        <v>326.78</v>
      </c>
      <c r="AP17" s="73"/>
      <c r="AQ17" s="73"/>
      <c r="AR17" s="25">
        <f t="shared" si="11"/>
        <v>326.78</v>
      </c>
      <c r="AS17" s="73"/>
      <c r="AT17" s="73"/>
      <c r="AU17" s="73"/>
      <c r="AV17" s="25">
        <f t="shared" si="12"/>
        <v>0</v>
      </c>
      <c r="AW17" s="73"/>
      <c r="AX17" s="73"/>
      <c r="AY17" s="74"/>
      <c r="AZ17" s="75">
        <f t="shared" si="13"/>
        <v>0</v>
      </c>
      <c r="BA17" s="25">
        <f t="shared" si="14"/>
        <v>653.56</v>
      </c>
      <c r="BB17" s="76">
        <f t="shared" si="15"/>
        <v>219839.99</v>
      </c>
      <c r="BC17" s="77"/>
      <c r="BE17" s="17"/>
      <c r="BF17" s="17"/>
    </row>
    <row r="18" spans="1:58" ht="12.75">
      <c r="A18" s="69" t="s">
        <v>27</v>
      </c>
      <c r="B18" s="70" t="s">
        <v>28</v>
      </c>
      <c r="C18" s="71">
        <v>41562.46</v>
      </c>
      <c r="D18" s="15">
        <v>37907.7</v>
      </c>
      <c r="E18" s="15">
        <v>31806.51</v>
      </c>
      <c r="F18" s="72">
        <f t="shared" si="1"/>
        <v>111276.67</v>
      </c>
      <c r="G18" s="15">
        <v>30439.66</v>
      </c>
      <c r="H18" s="15"/>
      <c r="I18" s="15"/>
      <c r="J18" s="72">
        <f t="shared" si="2"/>
        <v>30439.66</v>
      </c>
      <c r="K18" s="15"/>
      <c r="L18" s="15"/>
      <c r="M18" s="15"/>
      <c r="N18" s="72">
        <f t="shared" si="3"/>
        <v>0</v>
      </c>
      <c r="O18" s="15"/>
      <c r="P18" s="15"/>
      <c r="Q18" s="15"/>
      <c r="R18" s="72">
        <f t="shared" si="4"/>
        <v>0</v>
      </c>
      <c r="S18" s="72">
        <f t="shared" si="5"/>
        <v>141716.33</v>
      </c>
      <c r="T18" s="15">
        <v>453.12</v>
      </c>
      <c r="U18" s="15">
        <v>448.17</v>
      </c>
      <c r="V18" s="15">
        <v>244.02</v>
      </c>
      <c r="W18" s="72">
        <f t="shared" si="6"/>
        <v>1145.31</v>
      </c>
      <c r="X18" s="15">
        <v>463.1</v>
      </c>
      <c r="Y18" s="16"/>
      <c r="Z18" s="16"/>
      <c r="AA18" s="72">
        <f t="shared" si="7"/>
        <v>463.1</v>
      </c>
      <c r="AB18" s="15"/>
      <c r="AC18" s="15"/>
      <c r="AD18" s="15"/>
      <c r="AE18" s="72">
        <f t="shared" si="8"/>
        <v>0</v>
      </c>
      <c r="AF18" s="15"/>
      <c r="AG18" s="15"/>
      <c r="AH18" s="15"/>
      <c r="AI18" s="72">
        <f t="shared" si="9"/>
        <v>0</v>
      </c>
      <c r="AJ18" s="72">
        <f t="shared" si="0"/>
        <v>1608.41</v>
      </c>
      <c r="AK18" s="73">
        <v>326.78</v>
      </c>
      <c r="AL18" s="73">
        <v>326.78</v>
      </c>
      <c r="AM18" s="73">
        <v>326.78</v>
      </c>
      <c r="AN18" s="25">
        <f t="shared" si="10"/>
        <v>980.34</v>
      </c>
      <c r="AO18" s="73">
        <v>326.78</v>
      </c>
      <c r="AP18" s="73"/>
      <c r="AQ18" s="73"/>
      <c r="AR18" s="25">
        <f t="shared" si="11"/>
        <v>326.78</v>
      </c>
      <c r="AS18" s="73"/>
      <c r="AT18" s="73"/>
      <c r="AU18" s="73"/>
      <c r="AV18" s="25">
        <f t="shared" si="12"/>
        <v>0</v>
      </c>
      <c r="AW18" s="73"/>
      <c r="AX18" s="73"/>
      <c r="AY18" s="74"/>
      <c r="AZ18" s="75">
        <f t="shared" si="13"/>
        <v>0</v>
      </c>
      <c r="BA18" s="25">
        <f t="shared" si="14"/>
        <v>1307.12</v>
      </c>
      <c r="BB18" s="76">
        <f t="shared" si="15"/>
        <v>144631.86</v>
      </c>
      <c r="BC18" s="77"/>
      <c r="BE18" s="17"/>
      <c r="BF18" s="17"/>
    </row>
    <row r="19" spans="1:58" ht="12.75">
      <c r="A19" s="69" t="s">
        <v>29</v>
      </c>
      <c r="B19" s="70" t="s">
        <v>30</v>
      </c>
      <c r="C19" s="71">
        <v>94938.69</v>
      </c>
      <c r="D19" s="15">
        <v>86592.45</v>
      </c>
      <c r="E19" s="15">
        <v>91246.37</v>
      </c>
      <c r="F19" s="72">
        <f t="shared" si="1"/>
        <v>272777.51</v>
      </c>
      <c r="G19" s="15">
        <v>84275.38</v>
      </c>
      <c r="H19" s="15"/>
      <c r="I19" s="15"/>
      <c r="J19" s="72">
        <f t="shared" si="2"/>
        <v>84275.38</v>
      </c>
      <c r="K19" s="15"/>
      <c r="L19" s="15"/>
      <c r="M19" s="15"/>
      <c r="N19" s="72">
        <f t="shared" si="3"/>
        <v>0</v>
      </c>
      <c r="O19" s="15"/>
      <c r="P19" s="15"/>
      <c r="Q19" s="15"/>
      <c r="R19" s="72">
        <f t="shared" si="4"/>
        <v>0</v>
      </c>
      <c r="S19" s="72">
        <f t="shared" si="5"/>
        <v>357052.89</v>
      </c>
      <c r="T19" s="15">
        <v>5182.68</v>
      </c>
      <c r="U19" s="15">
        <v>4108.08</v>
      </c>
      <c r="V19" s="15">
        <v>3835.14</v>
      </c>
      <c r="W19" s="72">
        <f t="shared" si="6"/>
        <v>13125.9</v>
      </c>
      <c r="X19" s="15">
        <v>5931.89</v>
      </c>
      <c r="Y19" s="16"/>
      <c r="Z19" s="16"/>
      <c r="AA19" s="72">
        <f t="shared" si="7"/>
        <v>5931.89</v>
      </c>
      <c r="AB19" s="15"/>
      <c r="AC19" s="15"/>
      <c r="AD19" s="15"/>
      <c r="AE19" s="72">
        <f t="shared" si="8"/>
        <v>0</v>
      </c>
      <c r="AF19" s="15"/>
      <c r="AG19" s="15"/>
      <c r="AH19" s="15"/>
      <c r="AI19" s="72">
        <f t="shared" si="9"/>
        <v>0</v>
      </c>
      <c r="AJ19" s="72">
        <f t="shared" si="0"/>
        <v>19057.79</v>
      </c>
      <c r="AK19" s="73">
        <v>326.78</v>
      </c>
      <c r="AL19" s="73">
        <v>0</v>
      </c>
      <c r="AM19" s="73">
        <v>0</v>
      </c>
      <c r="AN19" s="25">
        <f t="shared" si="10"/>
        <v>326.78</v>
      </c>
      <c r="AO19" s="73">
        <v>0</v>
      </c>
      <c r="AP19" s="73"/>
      <c r="AQ19" s="73"/>
      <c r="AR19" s="25">
        <f t="shared" si="11"/>
        <v>0</v>
      </c>
      <c r="AS19" s="73"/>
      <c r="AT19" s="73"/>
      <c r="AU19" s="73"/>
      <c r="AV19" s="25">
        <f t="shared" si="12"/>
        <v>0</v>
      </c>
      <c r="AW19" s="73"/>
      <c r="AX19" s="73"/>
      <c r="AY19" s="74"/>
      <c r="AZ19" s="75">
        <f t="shared" si="13"/>
        <v>0</v>
      </c>
      <c r="BA19" s="25">
        <f t="shared" si="14"/>
        <v>326.78</v>
      </c>
      <c r="BB19" s="76">
        <f t="shared" si="15"/>
        <v>376437.46</v>
      </c>
      <c r="BC19" s="77"/>
      <c r="BE19" s="17"/>
      <c r="BF19" s="17"/>
    </row>
    <row r="20" spans="1:58" ht="12.75">
      <c r="A20" s="69" t="s">
        <v>31</v>
      </c>
      <c r="B20" s="70" t="s">
        <v>32</v>
      </c>
      <c r="C20" s="71">
        <v>44873.54</v>
      </c>
      <c r="D20" s="15">
        <v>44823.93</v>
      </c>
      <c r="E20" s="15">
        <v>50678.2</v>
      </c>
      <c r="F20" s="72">
        <f t="shared" si="1"/>
        <v>140375.67</v>
      </c>
      <c r="G20" s="15">
        <v>43069.9</v>
      </c>
      <c r="H20" s="15"/>
      <c r="I20" s="15"/>
      <c r="J20" s="72">
        <f t="shared" si="2"/>
        <v>43069.9</v>
      </c>
      <c r="K20" s="15"/>
      <c r="L20" s="15"/>
      <c r="M20" s="15"/>
      <c r="N20" s="72">
        <f t="shared" si="3"/>
        <v>0</v>
      </c>
      <c r="O20" s="15"/>
      <c r="P20" s="15"/>
      <c r="Q20" s="15"/>
      <c r="R20" s="72">
        <f t="shared" si="4"/>
        <v>0</v>
      </c>
      <c r="S20" s="72">
        <f t="shared" si="5"/>
        <v>183445.57</v>
      </c>
      <c r="T20" s="15">
        <v>2442.26</v>
      </c>
      <c r="U20" s="15">
        <v>2400.91</v>
      </c>
      <c r="V20" s="15">
        <v>2084.5</v>
      </c>
      <c r="W20" s="72">
        <f t="shared" si="6"/>
        <v>6927.67</v>
      </c>
      <c r="X20" s="15">
        <v>2982.35</v>
      </c>
      <c r="Y20" s="16"/>
      <c r="Z20" s="16"/>
      <c r="AA20" s="72">
        <f t="shared" si="7"/>
        <v>2982.35</v>
      </c>
      <c r="AB20" s="15"/>
      <c r="AC20" s="15"/>
      <c r="AD20" s="15"/>
      <c r="AE20" s="72">
        <f t="shared" si="8"/>
        <v>0</v>
      </c>
      <c r="AF20" s="15"/>
      <c r="AG20" s="15"/>
      <c r="AH20" s="15"/>
      <c r="AI20" s="72">
        <f t="shared" si="9"/>
        <v>0</v>
      </c>
      <c r="AJ20" s="72">
        <f t="shared" si="0"/>
        <v>9910.02</v>
      </c>
      <c r="AK20" s="73">
        <v>0</v>
      </c>
      <c r="AL20" s="73">
        <v>0</v>
      </c>
      <c r="AM20" s="73">
        <v>0</v>
      </c>
      <c r="AN20" s="25">
        <f t="shared" si="10"/>
        <v>0</v>
      </c>
      <c r="AO20" s="73">
        <v>0</v>
      </c>
      <c r="AP20" s="73"/>
      <c r="AQ20" s="73"/>
      <c r="AR20" s="25">
        <f t="shared" si="11"/>
        <v>0</v>
      </c>
      <c r="AS20" s="73"/>
      <c r="AT20" s="73"/>
      <c r="AU20" s="73"/>
      <c r="AV20" s="25">
        <f t="shared" si="12"/>
        <v>0</v>
      </c>
      <c r="AW20" s="73"/>
      <c r="AX20" s="73"/>
      <c r="AY20" s="74"/>
      <c r="AZ20" s="75">
        <f t="shared" si="13"/>
        <v>0</v>
      </c>
      <c r="BA20" s="25">
        <f t="shared" si="14"/>
        <v>0</v>
      </c>
      <c r="BB20" s="76">
        <f t="shared" si="15"/>
        <v>193355.59</v>
      </c>
      <c r="BC20" s="77"/>
      <c r="BE20" s="17"/>
      <c r="BF20" s="17"/>
    </row>
    <row r="21" spans="1:58" ht="12.75">
      <c r="A21" s="69" t="s">
        <v>33</v>
      </c>
      <c r="B21" s="70" t="s">
        <v>34</v>
      </c>
      <c r="C21" s="71">
        <v>68409.57</v>
      </c>
      <c r="D21" s="15">
        <v>61325.42</v>
      </c>
      <c r="E21" s="15">
        <v>72622.02</v>
      </c>
      <c r="F21" s="72">
        <f t="shared" si="1"/>
        <v>202357.01</v>
      </c>
      <c r="G21" s="15">
        <v>64031.16</v>
      </c>
      <c r="H21" s="15"/>
      <c r="I21" s="15"/>
      <c r="J21" s="72">
        <f t="shared" si="2"/>
        <v>64031.16</v>
      </c>
      <c r="K21" s="15"/>
      <c r="L21" s="15"/>
      <c r="M21" s="15"/>
      <c r="N21" s="72">
        <f t="shared" si="3"/>
        <v>0</v>
      </c>
      <c r="O21" s="15"/>
      <c r="P21" s="15"/>
      <c r="Q21" s="15"/>
      <c r="R21" s="72">
        <f t="shared" si="4"/>
        <v>0</v>
      </c>
      <c r="S21" s="72">
        <f t="shared" si="5"/>
        <v>266388.17</v>
      </c>
      <c r="T21" s="15">
        <v>3602.5600000000004</v>
      </c>
      <c r="U21" s="15">
        <v>3248.8599999999997</v>
      </c>
      <c r="V21" s="15">
        <v>3371.12</v>
      </c>
      <c r="W21" s="72">
        <f t="shared" si="6"/>
        <v>10222.54</v>
      </c>
      <c r="X21" s="15">
        <v>4232.43</v>
      </c>
      <c r="Y21" s="16"/>
      <c r="Z21" s="16"/>
      <c r="AA21" s="72">
        <f t="shared" si="7"/>
        <v>4232.43</v>
      </c>
      <c r="AB21" s="15"/>
      <c r="AC21" s="15"/>
      <c r="AD21" s="15"/>
      <c r="AE21" s="72">
        <f t="shared" si="8"/>
        <v>0</v>
      </c>
      <c r="AF21" s="15"/>
      <c r="AG21" s="15"/>
      <c r="AH21" s="15"/>
      <c r="AI21" s="72">
        <f t="shared" si="9"/>
        <v>0</v>
      </c>
      <c r="AJ21" s="72">
        <f t="shared" si="0"/>
        <v>14454.97</v>
      </c>
      <c r="AK21" s="73">
        <v>0</v>
      </c>
      <c r="AL21" s="73">
        <v>0</v>
      </c>
      <c r="AM21" s="73">
        <v>0</v>
      </c>
      <c r="AN21" s="25">
        <f t="shared" si="10"/>
        <v>0</v>
      </c>
      <c r="AO21" s="73">
        <v>0</v>
      </c>
      <c r="AP21" s="73"/>
      <c r="AQ21" s="73"/>
      <c r="AR21" s="25">
        <f t="shared" si="11"/>
        <v>0</v>
      </c>
      <c r="AS21" s="73"/>
      <c r="AT21" s="73"/>
      <c r="AU21" s="73"/>
      <c r="AV21" s="25">
        <f t="shared" si="12"/>
        <v>0</v>
      </c>
      <c r="AW21" s="73"/>
      <c r="AX21" s="73"/>
      <c r="AY21" s="74"/>
      <c r="AZ21" s="75">
        <f t="shared" si="13"/>
        <v>0</v>
      </c>
      <c r="BA21" s="25">
        <f t="shared" si="14"/>
        <v>0</v>
      </c>
      <c r="BB21" s="76">
        <f t="shared" si="15"/>
        <v>280843.14</v>
      </c>
      <c r="BC21" s="77"/>
      <c r="BE21" s="17"/>
      <c r="BF21" s="17"/>
    </row>
    <row r="22" spans="1:58" ht="12.75">
      <c r="A22" s="69" t="s">
        <v>35</v>
      </c>
      <c r="B22" s="70" t="s">
        <v>36</v>
      </c>
      <c r="C22" s="71">
        <v>80765.44</v>
      </c>
      <c r="D22" s="15">
        <v>63984.38</v>
      </c>
      <c r="E22" s="15">
        <v>64425.96</v>
      </c>
      <c r="F22" s="72">
        <f t="shared" si="1"/>
        <v>209175.78</v>
      </c>
      <c r="G22" s="15">
        <v>57258.29</v>
      </c>
      <c r="H22" s="15"/>
      <c r="I22" s="15"/>
      <c r="J22" s="72">
        <f t="shared" si="2"/>
        <v>57258.29</v>
      </c>
      <c r="K22" s="15"/>
      <c r="L22" s="15"/>
      <c r="M22" s="15"/>
      <c r="N22" s="72">
        <f t="shared" si="3"/>
        <v>0</v>
      </c>
      <c r="O22" s="15"/>
      <c r="P22" s="15"/>
      <c r="Q22" s="15"/>
      <c r="R22" s="72">
        <f t="shared" si="4"/>
        <v>0</v>
      </c>
      <c r="S22" s="72">
        <f t="shared" si="5"/>
        <v>266434.07</v>
      </c>
      <c r="T22" s="15">
        <v>1335.29</v>
      </c>
      <c r="U22" s="15">
        <v>617.95</v>
      </c>
      <c r="V22" s="15">
        <v>587.54</v>
      </c>
      <c r="W22" s="72">
        <f t="shared" si="6"/>
        <v>2540.78</v>
      </c>
      <c r="X22" s="15">
        <v>876.81</v>
      </c>
      <c r="Y22" s="16"/>
      <c r="Z22" s="16"/>
      <c r="AA22" s="72">
        <f t="shared" si="7"/>
        <v>876.81</v>
      </c>
      <c r="AB22" s="15"/>
      <c r="AC22" s="15"/>
      <c r="AD22" s="15"/>
      <c r="AE22" s="72">
        <f t="shared" si="8"/>
        <v>0</v>
      </c>
      <c r="AF22" s="15"/>
      <c r="AG22" s="15"/>
      <c r="AH22" s="15"/>
      <c r="AI22" s="72">
        <f t="shared" si="9"/>
        <v>0</v>
      </c>
      <c r="AJ22" s="72">
        <f t="shared" si="0"/>
        <v>3417.59</v>
      </c>
      <c r="AK22" s="73">
        <v>350.12</v>
      </c>
      <c r="AL22" s="73">
        <v>350.12</v>
      </c>
      <c r="AM22" s="73">
        <v>350.12</v>
      </c>
      <c r="AN22" s="25">
        <f t="shared" si="10"/>
        <v>1050.36</v>
      </c>
      <c r="AO22" s="73">
        <v>326.78</v>
      </c>
      <c r="AP22" s="73"/>
      <c r="AQ22" s="73"/>
      <c r="AR22" s="25">
        <f t="shared" si="11"/>
        <v>326.78</v>
      </c>
      <c r="AS22" s="73"/>
      <c r="AT22" s="73"/>
      <c r="AU22" s="73"/>
      <c r="AV22" s="25">
        <f t="shared" si="12"/>
        <v>0</v>
      </c>
      <c r="AW22" s="73"/>
      <c r="AX22" s="73"/>
      <c r="AY22" s="74"/>
      <c r="AZ22" s="75">
        <f t="shared" si="13"/>
        <v>0</v>
      </c>
      <c r="BA22" s="25">
        <f t="shared" si="14"/>
        <v>1377.14</v>
      </c>
      <c r="BB22" s="76">
        <f t="shared" si="15"/>
        <v>271228.8</v>
      </c>
      <c r="BC22" s="77"/>
      <c r="BE22" s="17"/>
      <c r="BF22" s="17"/>
    </row>
    <row r="23" spans="1:58" ht="12.75">
      <c r="A23" s="69" t="s">
        <v>37</v>
      </c>
      <c r="B23" s="70" t="s">
        <v>38</v>
      </c>
      <c r="C23" s="71">
        <v>49433.67</v>
      </c>
      <c r="D23" s="15">
        <v>40767.97</v>
      </c>
      <c r="E23" s="15">
        <v>43812.41</v>
      </c>
      <c r="F23" s="72">
        <f t="shared" si="1"/>
        <v>134014.05</v>
      </c>
      <c r="G23" s="15">
        <v>38730.57</v>
      </c>
      <c r="H23" s="15"/>
      <c r="I23" s="15"/>
      <c r="J23" s="72">
        <f t="shared" si="2"/>
        <v>38730.57</v>
      </c>
      <c r="K23" s="15"/>
      <c r="L23" s="15"/>
      <c r="M23" s="15"/>
      <c r="N23" s="72">
        <f t="shared" si="3"/>
        <v>0</v>
      </c>
      <c r="O23" s="15"/>
      <c r="P23" s="15"/>
      <c r="Q23" s="15"/>
      <c r="R23" s="72">
        <f t="shared" si="4"/>
        <v>0</v>
      </c>
      <c r="S23" s="72">
        <f t="shared" si="5"/>
        <v>172744.62</v>
      </c>
      <c r="T23" s="15">
        <v>510.83</v>
      </c>
      <c r="U23" s="15">
        <v>247.55</v>
      </c>
      <c r="V23" s="15">
        <v>359.27</v>
      </c>
      <c r="W23" s="72">
        <f t="shared" si="6"/>
        <v>1117.65</v>
      </c>
      <c r="X23" s="15">
        <v>607.76</v>
      </c>
      <c r="Y23" s="16"/>
      <c r="Z23" s="16"/>
      <c r="AA23" s="72">
        <f t="shared" si="7"/>
        <v>607.76</v>
      </c>
      <c r="AB23" s="15"/>
      <c r="AC23" s="15"/>
      <c r="AD23" s="15"/>
      <c r="AE23" s="72">
        <f t="shared" si="8"/>
        <v>0</v>
      </c>
      <c r="AF23" s="15"/>
      <c r="AG23" s="15"/>
      <c r="AH23" s="15"/>
      <c r="AI23" s="72">
        <f t="shared" si="9"/>
        <v>0</v>
      </c>
      <c r="AJ23" s="72">
        <f t="shared" si="0"/>
        <v>1725.41</v>
      </c>
      <c r="AK23" s="73">
        <v>0</v>
      </c>
      <c r="AL23" s="73">
        <v>350.12</v>
      </c>
      <c r="AM23" s="73">
        <v>0</v>
      </c>
      <c r="AN23" s="25">
        <f t="shared" si="10"/>
        <v>350.12</v>
      </c>
      <c r="AO23" s="73">
        <v>326.78</v>
      </c>
      <c r="AP23" s="73"/>
      <c r="AQ23" s="73"/>
      <c r="AR23" s="25">
        <f t="shared" si="11"/>
        <v>326.78</v>
      </c>
      <c r="AS23" s="73"/>
      <c r="AT23" s="73"/>
      <c r="AU23" s="73"/>
      <c r="AV23" s="25">
        <f t="shared" si="12"/>
        <v>0</v>
      </c>
      <c r="AW23" s="73"/>
      <c r="AX23" s="73"/>
      <c r="AY23" s="74"/>
      <c r="AZ23" s="75">
        <f t="shared" si="13"/>
        <v>0</v>
      </c>
      <c r="BA23" s="25">
        <f t="shared" si="14"/>
        <v>676.9</v>
      </c>
      <c r="BB23" s="76">
        <f t="shared" si="15"/>
        <v>175146.93</v>
      </c>
      <c r="BC23" s="77"/>
      <c r="BE23" s="17"/>
      <c r="BF23" s="17"/>
    </row>
    <row r="24" spans="1:58" ht="12.75">
      <c r="A24" s="69" t="s">
        <v>39</v>
      </c>
      <c r="B24" s="78" t="s">
        <v>40</v>
      </c>
      <c r="C24" s="71">
        <v>312115.87</v>
      </c>
      <c r="D24" s="15">
        <v>247149.79</v>
      </c>
      <c r="E24" s="15">
        <v>175052.69</v>
      </c>
      <c r="F24" s="72">
        <f t="shared" si="1"/>
        <v>734318.35</v>
      </c>
      <c r="G24" s="15">
        <v>284694.1</v>
      </c>
      <c r="H24" s="15"/>
      <c r="I24" s="15"/>
      <c r="J24" s="72">
        <f t="shared" si="2"/>
        <v>284694.1</v>
      </c>
      <c r="K24" s="15"/>
      <c r="L24" s="15"/>
      <c r="M24" s="15"/>
      <c r="N24" s="72">
        <f t="shared" si="3"/>
        <v>0</v>
      </c>
      <c r="O24" s="15"/>
      <c r="P24" s="15"/>
      <c r="Q24" s="15"/>
      <c r="R24" s="72">
        <f t="shared" si="4"/>
        <v>0</v>
      </c>
      <c r="S24" s="72">
        <f t="shared" si="5"/>
        <v>1019012.45</v>
      </c>
      <c r="T24" s="15">
        <v>330.51</v>
      </c>
      <c r="U24" s="15">
        <v>444.33000000000004</v>
      </c>
      <c r="V24" s="15">
        <v>439.28</v>
      </c>
      <c r="W24" s="72">
        <f t="shared" si="6"/>
        <v>1214.12</v>
      </c>
      <c r="X24" s="15">
        <v>596.62</v>
      </c>
      <c r="Y24" s="16"/>
      <c r="Z24" s="16"/>
      <c r="AA24" s="72">
        <f t="shared" si="7"/>
        <v>596.62</v>
      </c>
      <c r="AB24" s="15"/>
      <c r="AC24" s="15"/>
      <c r="AD24" s="15"/>
      <c r="AE24" s="72">
        <f t="shared" si="8"/>
        <v>0</v>
      </c>
      <c r="AF24" s="15"/>
      <c r="AG24" s="15"/>
      <c r="AH24" s="15"/>
      <c r="AI24" s="72">
        <f t="shared" si="9"/>
        <v>0</v>
      </c>
      <c r="AJ24" s="72">
        <f t="shared" si="0"/>
        <v>1810.74</v>
      </c>
      <c r="AK24" s="73">
        <v>0</v>
      </c>
      <c r="AL24" s="73">
        <v>0</v>
      </c>
      <c r="AM24" s="73">
        <v>0</v>
      </c>
      <c r="AN24" s="25">
        <f t="shared" si="10"/>
        <v>0</v>
      </c>
      <c r="AO24" s="73">
        <v>0</v>
      </c>
      <c r="AP24" s="73"/>
      <c r="AQ24" s="73"/>
      <c r="AR24" s="25">
        <f t="shared" si="11"/>
        <v>0</v>
      </c>
      <c r="AS24" s="73"/>
      <c r="AT24" s="73"/>
      <c r="AU24" s="73"/>
      <c r="AV24" s="25">
        <f t="shared" si="12"/>
        <v>0</v>
      </c>
      <c r="AW24" s="73"/>
      <c r="AX24" s="73"/>
      <c r="AY24" s="74"/>
      <c r="AZ24" s="75">
        <f t="shared" si="13"/>
        <v>0</v>
      </c>
      <c r="BA24" s="25">
        <f t="shared" si="14"/>
        <v>0</v>
      </c>
      <c r="BB24" s="76">
        <f t="shared" si="15"/>
        <v>1020823.19</v>
      </c>
      <c r="BC24" s="77"/>
      <c r="BE24" s="17"/>
      <c r="BF24" s="17"/>
    </row>
    <row r="25" spans="1:58" ht="12.75">
      <c r="A25" s="69" t="s">
        <v>41</v>
      </c>
      <c r="B25" s="70" t="s">
        <v>42</v>
      </c>
      <c r="C25" s="71">
        <v>247451.02</v>
      </c>
      <c r="D25" s="15">
        <v>233224.35</v>
      </c>
      <c r="E25" s="15">
        <v>262080.21</v>
      </c>
      <c r="F25" s="72">
        <f t="shared" si="1"/>
        <v>742755.58</v>
      </c>
      <c r="G25" s="15">
        <v>211267.65</v>
      </c>
      <c r="H25" s="15"/>
      <c r="I25" s="15"/>
      <c r="J25" s="72">
        <f t="shared" si="2"/>
        <v>211267.65</v>
      </c>
      <c r="K25" s="15"/>
      <c r="L25" s="15"/>
      <c r="M25" s="15"/>
      <c r="N25" s="72">
        <f t="shared" si="3"/>
        <v>0</v>
      </c>
      <c r="O25" s="15"/>
      <c r="P25" s="15"/>
      <c r="Q25" s="15"/>
      <c r="R25" s="72">
        <f t="shared" si="4"/>
        <v>0</v>
      </c>
      <c r="S25" s="72">
        <f t="shared" si="5"/>
        <v>954023.23</v>
      </c>
      <c r="T25" s="15">
        <v>3357.8199999999997</v>
      </c>
      <c r="U25" s="15">
        <v>3202.74</v>
      </c>
      <c r="V25" s="15">
        <v>3577.56</v>
      </c>
      <c r="W25" s="72">
        <f t="shared" si="6"/>
        <v>10138.12</v>
      </c>
      <c r="X25" s="15">
        <v>4858.3</v>
      </c>
      <c r="Y25" s="16"/>
      <c r="Z25" s="16"/>
      <c r="AA25" s="72">
        <f t="shared" si="7"/>
        <v>4858.3</v>
      </c>
      <c r="AB25" s="15"/>
      <c r="AC25" s="15"/>
      <c r="AD25" s="15"/>
      <c r="AE25" s="72">
        <f t="shared" si="8"/>
        <v>0</v>
      </c>
      <c r="AF25" s="15"/>
      <c r="AG25" s="15"/>
      <c r="AH25" s="15"/>
      <c r="AI25" s="72">
        <f t="shared" si="9"/>
        <v>0</v>
      </c>
      <c r="AJ25" s="72">
        <f t="shared" si="0"/>
        <v>14996.42</v>
      </c>
      <c r="AK25" s="73">
        <v>0</v>
      </c>
      <c r="AL25" s="73">
        <v>653.56</v>
      </c>
      <c r="AM25" s="73">
        <v>653.56</v>
      </c>
      <c r="AN25" s="25">
        <f t="shared" si="10"/>
        <v>1307.12</v>
      </c>
      <c r="AO25" s="73">
        <v>653.56</v>
      </c>
      <c r="AP25" s="73"/>
      <c r="AQ25" s="73"/>
      <c r="AR25" s="25">
        <f t="shared" si="11"/>
        <v>653.56</v>
      </c>
      <c r="AS25" s="73"/>
      <c r="AT25" s="73"/>
      <c r="AU25" s="73"/>
      <c r="AV25" s="25">
        <f t="shared" si="12"/>
        <v>0</v>
      </c>
      <c r="AW25" s="73"/>
      <c r="AX25" s="73"/>
      <c r="AY25" s="74"/>
      <c r="AZ25" s="75">
        <f t="shared" si="13"/>
        <v>0</v>
      </c>
      <c r="BA25" s="25">
        <f t="shared" si="14"/>
        <v>1960.68</v>
      </c>
      <c r="BB25" s="76">
        <f t="shared" si="15"/>
        <v>970980.33</v>
      </c>
      <c r="BC25" s="77"/>
      <c r="BE25" s="17"/>
      <c r="BF25" s="17"/>
    </row>
    <row r="26" spans="1:58" ht="12.75">
      <c r="A26" s="69" t="s">
        <v>43</v>
      </c>
      <c r="B26" s="70" t="s">
        <v>44</v>
      </c>
      <c r="C26" s="71">
        <v>990304.36</v>
      </c>
      <c r="D26" s="15">
        <v>928212.98</v>
      </c>
      <c r="E26" s="15">
        <v>969303.15</v>
      </c>
      <c r="F26" s="72">
        <f t="shared" si="1"/>
        <v>2887820.49</v>
      </c>
      <c r="G26" s="15">
        <v>1046913.44</v>
      </c>
      <c r="H26" s="15"/>
      <c r="I26" s="15"/>
      <c r="J26" s="72">
        <f t="shared" si="2"/>
        <v>1046913.44</v>
      </c>
      <c r="K26" s="15"/>
      <c r="L26" s="15"/>
      <c r="M26" s="15"/>
      <c r="N26" s="72">
        <f t="shared" si="3"/>
        <v>0</v>
      </c>
      <c r="O26" s="15"/>
      <c r="P26" s="15"/>
      <c r="Q26" s="15"/>
      <c r="R26" s="72">
        <f t="shared" si="4"/>
        <v>0</v>
      </c>
      <c r="S26" s="72">
        <f t="shared" si="5"/>
        <v>3934733.93</v>
      </c>
      <c r="T26" s="15">
        <v>21331.6</v>
      </c>
      <c r="U26" s="15">
        <v>20565.899999999998</v>
      </c>
      <c r="V26" s="15">
        <v>19239.96</v>
      </c>
      <c r="W26" s="72">
        <f t="shared" si="6"/>
        <v>61137.46</v>
      </c>
      <c r="X26" s="15">
        <v>28343.71</v>
      </c>
      <c r="Y26" s="16"/>
      <c r="Z26" s="16"/>
      <c r="AA26" s="72">
        <f t="shared" si="7"/>
        <v>28343.71</v>
      </c>
      <c r="AB26" s="15"/>
      <c r="AC26" s="15"/>
      <c r="AD26" s="15"/>
      <c r="AE26" s="72">
        <f t="shared" si="8"/>
        <v>0</v>
      </c>
      <c r="AF26" s="15"/>
      <c r="AG26" s="15"/>
      <c r="AH26" s="15"/>
      <c r="AI26" s="72">
        <f t="shared" si="9"/>
        <v>0</v>
      </c>
      <c r="AJ26" s="72">
        <f t="shared" si="0"/>
        <v>89481.17</v>
      </c>
      <c r="AK26" s="73">
        <v>980.34</v>
      </c>
      <c r="AL26" s="73">
        <v>1307.12</v>
      </c>
      <c r="AM26" s="73">
        <v>980.34</v>
      </c>
      <c r="AN26" s="25">
        <f t="shared" si="10"/>
        <v>3267.8</v>
      </c>
      <c r="AO26" s="73">
        <v>980.34</v>
      </c>
      <c r="AP26" s="73"/>
      <c r="AQ26" s="73"/>
      <c r="AR26" s="25">
        <f t="shared" si="11"/>
        <v>980.34</v>
      </c>
      <c r="AS26" s="73"/>
      <c r="AT26" s="73"/>
      <c r="AU26" s="73"/>
      <c r="AV26" s="25">
        <f t="shared" si="12"/>
        <v>0</v>
      </c>
      <c r="AW26" s="73"/>
      <c r="AX26" s="73"/>
      <c r="AY26" s="74"/>
      <c r="AZ26" s="75">
        <f t="shared" si="13"/>
        <v>0</v>
      </c>
      <c r="BA26" s="25">
        <f t="shared" si="14"/>
        <v>4248.14</v>
      </c>
      <c r="BB26" s="76">
        <f t="shared" si="15"/>
        <v>4028463.24</v>
      </c>
      <c r="BC26" s="77"/>
      <c r="BE26" s="17"/>
      <c r="BF26" s="17"/>
    </row>
    <row r="27" spans="1:58" ht="12.75">
      <c r="A27" s="69" t="s">
        <v>45</v>
      </c>
      <c r="B27" s="79" t="s">
        <v>46</v>
      </c>
      <c r="C27" s="71">
        <v>143691.18</v>
      </c>
      <c r="D27" s="15">
        <v>202637.73</v>
      </c>
      <c r="E27" s="15">
        <v>215112.63</v>
      </c>
      <c r="F27" s="72">
        <f t="shared" si="1"/>
        <v>561441.54</v>
      </c>
      <c r="G27" s="15">
        <v>215070.2</v>
      </c>
      <c r="H27" s="15"/>
      <c r="I27" s="15"/>
      <c r="J27" s="72">
        <f t="shared" si="2"/>
        <v>215070.2</v>
      </c>
      <c r="K27" s="15"/>
      <c r="L27" s="15"/>
      <c r="M27" s="15"/>
      <c r="N27" s="72">
        <f t="shared" si="3"/>
        <v>0</v>
      </c>
      <c r="O27" s="15"/>
      <c r="P27" s="15"/>
      <c r="Q27" s="15"/>
      <c r="R27" s="72">
        <f t="shared" si="4"/>
        <v>0</v>
      </c>
      <c r="S27" s="72">
        <f t="shared" si="5"/>
        <v>776511.74</v>
      </c>
      <c r="T27" s="15">
        <v>1526.67</v>
      </c>
      <c r="U27" s="15">
        <v>1522.88</v>
      </c>
      <c r="V27" s="15">
        <v>1183.56</v>
      </c>
      <c r="W27" s="72">
        <f t="shared" si="6"/>
        <v>4233.11</v>
      </c>
      <c r="X27" s="15">
        <v>2002.87</v>
      </c>
      <c r="Y27" s="16"/>
      <c r="Z27" s="16"/>
      <c r="AA27" s="72">
        <f t="shared" si="7"/>
        <v>2002.87</v>
      </c>
      <c r="AB27" s="15"/>
      <c r="AC27" s="15"/>
      <c r="AD27" s="15"/>
      <c r="AE27" s="72">
        <f t="shared" si="8"/>
        <v>0</v>
      </c>
      <c r="AF27" s="15"/>
      <c r="AG27" s="15"/>
      <c r="AH27" s="15"/>
      <c r="AI27" s="72">
        <f t="shared" si="9"/>
        <v>0</v>
      </c>
      <c r="AJ27" s="72">
        <f t="shared" si="0"/>
        <v>6235.98</v>
      </c>
      <c r="AK27" s="73">
        <v>0</v>
      </c>
      <c r="AL27" s="73">
        <v>326.78</v>
      </c>
      <c r="AM27" s="73">
        <v>653.56</v>
      </c>
      <c r="AN27" s="25">
        <f t="shared" si="10"/>
        <v>980.34</v>
      </c>
      <c r="AO27" s="73">
        <v>653.56</v>
      </c>
      <c r="AP27" s="73"/>
      <c r="AQ27" s="73"/>
      <c r="AR27" s="25">
        <f t="shared" si="11"/>
        <v>653.56</v>
      </c>
      <c r="AS27" s="73"/>
      <c r="AT27" s="73"/>
      <c r="AU27" s="73"/>
      <c r="AV27" s="25">
        <f t="shared" si="12"/>
        <v>0</v>
      </c>
      <c r="AW27" s="73"/>
      <c r="AX27" s="73"/>
      <c r="AY27" s="74"/>
      <c r="AZ27" s="75">
        <f t="shared" si="13"/>
        <v>0</v>
      </c>
      <c r="BA27" s="25">
        <f t="shared" si="14"/>
        <v>1633.9</v>
      </c>
      <c r="BB27" s="76">
        <f t="shared" si="15"/>
        <v>784381.62</v>
      </c>
      <c r="BC27" s="77"/>
      <c r="BE27" s="17"/>
      <c r="BF27" s="17"/>
    </row>
    <row r="28" spans="1:58" ht="12.75">
      <c r="A28" s="69" t="s">
        <v>47</v>
      </c>
      <c r="B28" s="70" t="s">
        <v>48</v>
      </c>
      <c r="C28" s="71">
        <v>87483.08</v>
      </c>
      <c r="D28" s="15">
        <v>76773.3</v>
      </c>
      <c r="E28" s="15">
        <v>83081.38</v>
      </c>
      <c r="F28" s="72">
        <f t="shared" si="1"/>
        <v>247337.76</v>
      </c>
      <c r="G28" s="15">
        <v>77367.74</v>
      </c>
      <c r="H28" s="15"/>
      <c r="I28" s="15"/>
      <c r="J28" s="72">
        <f t="shared" si="2"/>
        <v>77367.74</v>
      </c>
      <c r="K28" s="15"/>
      <c r="L28" s="15"/>
      <c r="M28" s="15"/>
      <c r="N28" s="72">
        <f t="shared" si="3"/>
        <v>0</v>
      </c>
      <c r="O28" s="15"/>
      <c r="P28" s="15"/>
      <c r="Q28" s="15"/>
      <c r="R28" s="72">
        <f t="shared" si="4"/>
        <v>0</v>
      </c>
      <c r="S28" s="72">
        <f t="shared" si="5"/>
        <v>324705.5</v>
      </c>
      <c r="T28" s="15">
        <v>6431.750000000001</v>
      </c>
      <c r="U28" s="15">
        <v>5040.8099999999995</v>
      </c>
      <c r="V28" s="15">
        <v>4952.08</v>
      </c>
      <c r="W28" s="72">
        <f t="shared" si="6"/>
        <v>16424.64</v>
      </c>
      <c r="X28" s="15">
        <v>7041.67</v>
      </c>
      <c r="Y28" s="16"/>
      <c r="Z28" s="16"/>
      <c r="AA28" s="72">
        <f t="shared" si="7"/>
        <v>7041.67</v>
      </c>
      <c r="AB28" s="15"/>
      <c r="AC28" s="15"/>
      <c r="AD28" s="15"/>
      <c r="AE28" s="72">
        <f t="shared" si="8"/>
        <v>0</v>
      </c>
      <c r="AF28" s="15"/>
      <c r="AG28" s="15"/>
      <c r="AH28" s="15"/>
      <c r="AI28" s="72">
        <f t="shared" si="9"/>
        <v>0</v>
      </c>
      <c r="AJ28" s="72">
        <f t="shared" si="0"/>
        <v>23466.31</v>
      </c>
      <c r="AK28" s="73">
        <v>350.12</v>
      </c>
      <c r="AL28" s="73">
        <v>326.78</v>
      </c>
      <c r="AM28" s="73">
        <v>326.78</v>
      </c>
      <c r="AN28" s="25">
        <f t="shared" si="10"/>
        <v>1003.68</v>
      </c>
      <c r="AO28" s="73">
        <v>653.56</v>
      </c>
      <c r="AP28" s="73"/>
      <c r="AQ28" s="73"/>
      <c r="AR28" s="25">
        <f t="shared" si="11"/>
        <v>653.56</v>
      </c>
      <c r="AS28" s="73"/>
      <c r="AT28" s="73"/>
      <c r="AU28" s="73"/>
      <c r="AV28" s="25">
        <f t="shared" si="12"/>
        <v>0</v>
      </c>
      <c r="AW28" s="73"/>
      <c r="AX28" s="73"/>
      <c r="AY28" s="74"/>
      <c r="AZ28" s="75">
        <f t="shared" si="13"/>
        <v>0</v>
      </c>
      <c r="BA28" s="25">
        <f t="shared" si="14"/>
        <v>1657.24</v>
      </c>
      <c r="BB28" s="76">
        <f t="shared" si="15"/>
        <v>349829.05</v>
      </c>
      <c r="BC28" s="77"/>
      <c r="BE28" s="17"/>
      <c r="BF28" s="17"/>
    </row>
    <row r="29" spans="1:58" ht="12.75">
      <c r="A29" s="69" t="s">
        <v>49</v>
      </c>
      <c r="B29" s="70" t="s">
        <v>50</v>
      </c>
      <c r="C29" s="71">
        <v>31984.93</v>
      </c>
      <c r="D29" s="15">
        <v>29091.02</v>
      </c>
      <c r="E29" s="15">
        <v>30033.86</v>
      </c>
      <c r="F29" s="72">
        <f t="shared" si="1"/>
        <v>91109.81</v>
      </c>
      <c r="G29" s="15">
        <v>28860.92</v>
      </c>
      <c r="H29" s="15"/>
      <c r="I29" s="15"/>
      <c r="J29" s="72">
        <f t="shared" si="2"/>
        <v>28860.92</v>
      </c>
      <c r="K29" s="15"/>
      <c r="L29" s="15"/>
      <c r="M29" s="15"/>
      <c r="N29" s="72">
        <f t="shared" si="3"/>
        <v>0</v>
      </c>
      <c r="O29" s="15"/>
      <c r="P29" s="15"/>
      <c r="Q29" s="15"/>
      <c r="R29" s="72">
        <f t="shared" si="4"/>
        <v>0</v>
      </c>
      <c r="S29" s="72">
        <f t="shared" si="5"/>
        <v>119970.73</v>
      </c>
      <c r="T29" s="15">
        <v>1318.83</v>
      </c>
      <c r="U29" s="15">
        <v>1158.19</v>
      </c>
      <c r="V29" s="15">
        <v>983.41</v>
      </c>
      <c r="W29" s="72">
        <f t="shared" si="6"/>
        <v>3460.43</v>
      </c>
      <c r="X29" s="15">
        <v>1807.78</v>
      </c>
      <c r="Y29" s="16"/>
      <c r="Z29" s="16"/>
      <c r="AA29" s="72">
        <f t="shared" si="7"/>
        <v>1807.78</v>
      </c>
      <c r="AB29" s="15"/>
      <c r="AC29" s="15"/>
      <c r="AD29" s="15"/>
      <c r="AE29" s="72">
        <f t="shared" si="8"/>
        <v>0</v>
      </c>
      <c r="AF29" s="15"/>
      <c r="AG29" s="15"/>
      <c r="AH29" s="15"/>
      <c r="AI29" s="72">
        <f t="shared" si="9"/>
        <v>0</v>
      </c>
      <c r="AJ29" s="72">
        <f t="shared" si="0"/>
        <v>5268.21</v>
      </c>
      <c r="AK29" s="73">
        <v>0</v>
      </c>
      <c r="AL29" s="73">
        <v>0</v>
      </c>
      <c r="AM29" s="73">
        <v>0</v>
      </c>
      <c r="AN29" s="25">
        <f t="shared" si="10"/>
        <v>0</v>
      </c>
      <c r="AO29" s="73">
        <v>0</v>
      </c>
      <c r="AP29" s="73"/>
      <c r="AQ29" s="73"/>
      <c r="AR29" s="25">
        <f t="shared" si="11"/>
        <v>0</v>
      </c>
      <c r="AS29" s="73"/>
      <c r="AT29" s="73"/>
      <c r="AU29" s="73"/>
      <c r="AV29" s="25">
        <f t="shared" si="12"/>
        <v>0</v>
      </c>
      <c r="AW29" s="73"/>
      <c r="AX29" s="73"/>
      <c r="AY29" s="74"/>
      <c r="AZ29" s="75">
        <f t="shared" si="13"/>
        <v>0</v>
      </c>
      <c r="BA29" s="25">
        <f t="shared" si="14"/>
        <v>0</v>
      </c>
      <c r="BB29" s="76">
        <f t="shared" si="15"/>
        <v>125238.94</v>
      </c>
      <c r="BC29" s="77"/>
      <c r="BE29" s="17"/>
      <c r="BF29" s="17"/>
    </row>
    <row r="30" spans="1:58" ht="12.75">
      <c r="A30" s="69" t="s">
        <v>51</v>
      </c>
      <c r="B30" s="70" t="s">
        <v>52</v>
      </c>
      <c r="C30" s="71">
        <v>9754.94</v>
      </c>
      <c r="D30" s="15">
        <v>8535.76</v>
      </c>
      <c r="E30" s="15">
        <v>11868.82</v>
      </c>
      <c r="F30" s="72">
        <f t="shared" si="1"/>
        <v>30159.52</v>
      </c>
      <c r="G30" s="15">
        <v>9805.86</v>
      </c>
      <c r="H30" s="15"/>
      <c r="I30" s="15"/>
      <c r="J30" s="72">
        <f t="shared" si="2"/>
        <v>9805.86</v>
      </c>
      <c r="K30" s="15"/>
      <c r="L30" s="15"/>
      <c r="M30" s="15"/>
      <c r="N30" s="72">
        <f t="shared" si="3"/>
        <v>0</v>
      </c>
      <c r="O30" s="15"/>
      <c r="P30" s="15"/>
      <c r="Q30" s="15"/>
      <c r="R30" s="72">
        <f t="shared" si="4"/>
        <v>0</v>
      </c>
      <c r="S30" s="72">
        <f t="shared" si="5"/>
        <v>39965.38</v>
      </c>
      <c r="T30" s="15">
        <v>403.45</v>
      </c>
      <c r="U30" s="15">
        <v>217.92000000000002</v>
      </c>
      <c r="V30" s="15">
        <v>215.94</v>
      </c>
      <c r="W30" s="72">
        <f t="shared" si="6"/>
        <v>837.31</v>
      </c>
      <c r="X30" s="15">
        <v>301.54</v>
      </c>
      <c r="Y30" s="16"/>
      <c r="Z30" s="16"/>
      <c r="AA30" s="72">
        <f t="shared" si="7"/>
        <v>301.54</v>
      </c>
      <c r="AB30" s="15"/>
      <c r="AC30" s="15"/>
      <c r="AD30" s="15"/>
      <c r="AE30" s="72">
        <f t="shared" si="8"/>
        <v>0</v>
      </c>
      <c r="AF30" s="15"/>
      <c r="AG30" s="15"/>
      <c r="AH30" s="15"/>
      <c r="AI30" s="72">
        <f t="shared" si="9"/>
        <v>0</v>
      </c>
      <c r="AJ30" s="72">
        <f t="shared" si="0"/>
        <v>1138.85</v>
      </c>
      <c r="AK30" s="73">
        <v>0</v>
      </c>
      <c r="AL30" s="73">
        <v>0</v>
      </c>
      <c r="AM30" s="73">
        <v>0</v>
      </c>
      <c r="AN30" s="25">
        <f t="shared" si="10"/>
        <v>0</v>
      </c>
      <c r="AO30" s="73">
        <v>0</v>
      </c>
      <c r="AP30" s="73"/>
      <c r="AQ30" s="73"/>
      <c r="AR30" s="25">
        <f t="shared" si="11"/>
        <v>0</v>
      </c>
      <c r="AS30" s="73"/>
      <c r="AT30" s="73"/>
      <c r="AU30" s="73"/>
      <c r="AV30" s="25">
        <f t="shared" si="12"/>
        <v>0</v>
      </c>
      <c r="AW30" s="73"/>
      <c r="AX30" s="73"/>
      <c r="AY30" s="74"/>
      <c r="AZ30" s="75">
        <f t="shared" si="13"/>
        <v>0</v>
      </c>
      <c r="BA30" s="25">
        <f t="shared" si="14"/>
        <v>0</v>
      </c>
      <c r="BB30" s="76">
        <f t="shared" si="15"/>
        <v>41104.23</v>
      </c>
      <c r="BC30" s="77"/>
      <c r="BE30" s="17"/>
      <c r="BF30" s="17"/>
    </row>
    <row r="31" spans="1:58" ht="12.75">
      <c r="A31" s="69" t="s">
        <v>53</v>
      </c>
      <c r="B31" s="70" t="s">
        <v>54</v>
      </c>
      <c r="C31" s="71">
        <v>38238.04</v>
      </c>
      <c r="D31" s="15">
        <v>38029.54</v>
      </c>
      <c r="E31" s="15">
        <v>41171.13</v>
      </c>
      <c r="F31" s="72">
        <f t="shared" si="1"/>
        <v>117438.71</v>
      </c>
      <c r="G31" s="15">
        <v>39749.23</v>
      </c>
      <c r="H31" s="15"/>
      <c r="I31" s="15"/>
      <c r="J31" s="72">
        <f t="shared" si="2"/>
        <v>39749.23</v>
      </c>
      <c r="K31" s="15"/>
      <c r="L31" s="15"/>
      <c r="M31" s="15"/>
      <c r="N31" s="72">
        <f t="shared" si="3"/>
        <v>0</v>
      </c>
      <c r="O31" s="15"/>
      <c r="P31" s="15"/>
      <c r="Q31" s="15"/>
      <c r="R31" s="72">
        <f t="shared" si="4"/>
        <v>0</v>
      </c>
      <c r="S31" s="72">
        <f t="shared" si="5"/>
        <v>157187.94</v>
      </c>
      <c r="T31" s="15">
        <v>850.14</v>
      </c>
      <c r="U31" s="15">
        <v>580.24</v>
      </c>
      <c r="V31" s="15">
        <v>566.78</v>
      </c>
      <c r="W31" s="72">
        <f t="shared" si="6"/>
        <v>1997.16</v>
      </c>
      <c r="X31" s="15">
        <v>1119.95</v>
      </c>
      <c r="Y31" s="16"/>
      <c r="Z31" s="16"/>
      <c r="AA31" s="72">
        <f t="shared" si="7"/>
        <v>1119.95</v>
      </c>
      <c r="AB31" s="15"/>
      <c r="AC31" s="15"/>
      <c r="AD31" s="15"/>
      <c r="AE31" s="72">
        <f t="shared" si="8"/>
        <v>0</v>
      </c>
      <c r="AF31" s="15"/>
      <c r="AG31" s="15"/>
      <c r="AH31" s="15"/>
      <c r="AI31" s="72">
        <f t="shared" si="9"/>
        <v>0</v>
      </c>
      <c r="AJ31" s="72">
        <f t="shared" si="0"/>
        <v>3117.11</v>
      </c>
      <c r="AK31" s="73">
        <v>0</v>
      </c>
      <c r="AL31" s="73">
        <v>0</v>
      </c>
      <c r="AM31" s="73">
        <v>0</v>
      </c>
      <c r="AN31" s="25">
        <f t="shared" si="10"/>
        <v>0</v>
      </c>
      <c r="AO31" s="73">
        <v>0</v>
      </c>
      <c r="AP31" s="73"/>
      <c r="AQ31" s="73"/>
      <c r="AR31" s="25">
        <f t="shared" si="11"/>
        <v>0</v>
      </c>
      <c r="AS31" s="73"/>
      <c r="AT31" s="73"/>
      <c r="AU31" s="73"/>
      <c r="AV31" s="25">
        <f t="shared" si="12"/>
        <v>0</v>
      </c>
      <c r="AW31" s="73"/>
      <c r="AX31" s="73"/>
      <c r="AY31" s="74"/>
      <c r="AZ31" s="75">
        <f t="shared" si="13"/>
        <v>0</v>
      </c>
      <c r="BA31" s="25">
        <f t="shared" si="14"/>
        <v>0</v>
      </c>
      <c r="BB31" s="76">
        <f t="shared" si="15"/>
        <v>160305.05</v>
      </c>
      <c r="BC31" s="77"/>
      <c r="BE31" s="17"/>
      <c r="BF31" s="17"/>
    </row>
    <row r="32" spans="1:58" ht="12.75">
      <c r="A32" s="69" t="s">
        <v>55</v>
      </c>
      <c r="B32" s="70" t="s">
        <v>56</v>
      </c>
      <c r="C32" s="71">
        <v>34139.06</v>
      </c>
      <c r="D32" s="15">
        <v>33931.5</v>
      </c>
      <c r="E32" s="15">
        <v>36535.72</v>
      </c>
      <c r="F32" s="72">
        <f t="shared" si="1"/>
        <v>104606.28</v>
      </c>
      <c r="G32" s="15">
        <v>32754.61</v>
      </c>
      <c r="H32" s="15"/>
      <c r="I32" s="15"/>
      <c r="J32" s="72">
        <f t="shared" si="2"/>
        <v>32754.61</v>
      </c>
      <c r="K32" s="15"/>
      <c r="L32" s="15"/>
      <c r="M32" s="15"/>
      <c r="N32" s="72">
        <f t="shared" si="3"/>
        <v>0</v>
      </c>
      <c r="O32" s="15"/>
      <c r="P32" s="15"/>
      <c r="Q32" s="15"/>
      <c r="R32" s="72">
        <f t="shared" si="4"/>
        <v>0</v>
      </c>
      <c r="S32" s="72">
        <f t="shared" si="5"/>
        <v>137360.89</v>
      </c>
      <c r="T32" s="15">
        <v>266.11</v>
      </c>
      <c r="U32" s="15">
        <v>201.76</v>
      </c>
      <c r="V32" s="15">
        <v>151.84</v>
      </c>
      <c r="W32" s="72">
        <f t="shared" si="6"/>
        <v>619.71</v>
      </c>
      <c r="X32" s="15">
        <v>443.1</v>
      </c>
      <c r="Y32" s="16"/>
      <c r="Z32" s="16"/>
      <c r="AA32" s="72">
        <f t="shared" si="7"/>
        <v>443.1</v>
      </c>
      <c r="AB32" s="15"/>
      <c r="AC32" s="15"/>
      <c r="AD32" s="15"/>
      <c r="AE32" s="72">
        <f t="shared" si="8"/>
        <v>0</v>
      </c>
      <c r="AF32" s="15"/>
      <c r="AG32" s="15"/>
      <c r="AH32" s="15"/>
      <c r="AI32" s="72">
        <f t="shared" si="9"/>
        <v>0</v>
      </c>
      <c r="AJ32" s="72">
        <f t="shared" si="0"/>
        <v>1062.81</v>
      </c>
      <c r="AK32" s="73">
        <v>0</v>
      </c>
      <c r="AL32" s="73">
        <v>0</v>
      </c>
      <c r="AM32" s="73">
        <v>0</v>
      </c>
      <c r="AN32" s="25">
        <f t="shared" si="10"/>
        <v>0</v>
      </c>
      <c r="AO32" s="73">
        <v>0</v>
      </c>
      <c r="AP32" s="73"/>
      <c r="AQ32" s="73"/>
      <c r="AR32" s="25">
        <f t="shared" si="11"/>
        <v>0</v>
      </c>
      <c r="AS32" s="73"/>
      <c r="AT32" s="73"/>
      <c r="AU32" s="73"/>
      <c r="AV32" s="25">
        <f t="shared" si="12"/>
        <v>0</v>
      </c>
      <c r="AW32" s="73"/>
      <c r="AX32" s="73"/>
      <c r="AY32" s="74"/>
      <c r="AZ32" s="75">
        <f t="shared" si="13"/>
        <v>0</v>
      </c>
      <c r="BA32" s="25">
        <f t="shared" si="14"/>
        <v>0</v>
      </c>
      <c r="BB32" s="76">
        <f t="shared" si="15"/>
        <v>138423.7</v>
      </c>
      <c r="BC32" s="77"/>
      <c r="BE32" s="17"/>
      <c r="BF32" s="17"/>
    </row>
    <row r="33" spans="1:58" ht="12.75">
      <c r="A33" s="69" t="s">
        <v>57</v>
      </c>
      <c r="B33" s="70" t="s">
        <v>58</v>
      </c>
      <c r="C33" s="71">
        <v>40905.57</v>
      </c>
      <c r="D33" s="15">
        <v>35002.73</v>
      </c>
      <c r="E33" s="15">
        <v>40043.26</v>
      </c>
      <c r="F33" s="72">
        <f t="shared" si="1"/>
        <v>115951.56</v>
      </c>
      <c r="G33" s="15">
        <v>36093.9</v>
      </c>
      <c r="H33" s="15"/>
      <c r="I33" s="15"/>
      <c r="J33" s="72">
        <f t="shared" si="2"/>
        <v>36093.9</v>
      </c>
      <c r="K33" s="15"/>
      <c r="L33" s="15"/>
      <c r="M33" s="15"/>
      <c r="N33" s="72">
        <f t="shared" si="3"/>
        <v>0</v>
      </c>
      <c r="O33" s="15"/>
      <c r="P33" s="15"/>
      <c r="Q33" s="15"/>
      <c r="R33" s="72">
        <f t="shared" si="4"/>
        <v>0</v>
      </c>
      <c r="S33" s="72">
        <f t="shared" si="5"/>
        <v>152045.46</v>
      </c>
      <c r="T33" s="15">
        <v>680.88</v>
      </c>
      <c r="U33" s="15">
        <v>672.66</v>
      </c>
      <c r="V33" s="15">
        <v>834.35</v>
      </c>
      <c r="W33" s="72">
        <f t="shared" si="6"/>
        <v>2187.89</v>
      </c>
      <c r="X33" s="15">
        <v>1162.23</v>
      </c>
      <c r="Y33" s="16"/>
      <c r="Z33" s="16"/>
      <c r="AA33" s="72">
        <f t="shared" si="7"/>
        <v>1162.23</v>
      </c>
      <c r="AB33" s="15"/>
      <c r="AC33" s="15"/>
      <c r="AD33" s="15"/>
      <c r="AE33" s="72">
        <f t="shared" si="8"/>
        <v>0</v>
      </c>
      <c r="AF33" s="15"/>
      <c r="AG33" s="15"/>
      <c r="AH33" s="15"/>
      <c r="AI33" s="72">
        <f t="shared" si="9"/>
        <v>0</v>
      </c>
      <c r="AJ33" s="72">
        <f t="shared" si="0"/>
        <v>3350.12</v>
      </c>
      <c r="AK33" s="73">
        <v>0</v>
      </c>
      <c r="AL33" s="73">
        <v>0</v>
      </c>
      <c r="AM33" s="73">
        <v>0</v>
      </c>
      <c r="AN33" s="25">
        <f t="shared" si="10"/>
        <v>0</v>
      </c>
      <c r="AO33" s="73">
        <v>0</v>
      </c>
      <c r="AP33" s="73"/>
      <c r="AQ33" s="73"/>
      <c r="AR33" s="25">
        <f t="shared" si="11"/>
        <v>0</v>
      </c>
      <c r="AS33" s="73"/>
      <c r="AT33" s="73"/>
      <c r="AU33" s="73"/>
      <c r="AV33" s="25">
        <f t="shared" si="12"/>
        <v>0</v>
      </c>
      <c r="AW33" s="73"/>
      <c r="AX33" s="73"/>
      <c r="AY33" s="74"/>
      <c r="AZ33" s="75">
        <f t="shared" si="13"/>
        <v>0</v>
      </c>
      <c r="BA33" s="25">
        <f t="shared" si="14"/>
        <v>0</v>
      </c>
      <c r="BB33" s="76">
        <f t="shared" si="15"/>
        <v>155395.58</v>
      </c>
      <c r="BC33" s="77"/>
      <c r="BE33" s="17"/>
      <c r="BF33" s="17"/>
    </row>
    <row r="34" spans="1:58" ht="12.75">
      <c r="A34" s="69" t="s">
        <v>59</v>
      </c>
      <c r="B34" s="70" t="s">
        <v>60</v>
      </c>
      <c r="C34" s="71">
        <v>58246.04</v>
      </c>
      <c r="D34" s="15">
        <v>58559.31</v>
      </c>
      <c r="E34" s="15">
        <v>60422.1</v>
      </c>
      <c r="F34" s="72">
        <f t="shared" si="1"/>
        <v>177227.45</v>
      </c>
      <c r="G34" s="15">
        <v>48439.8</v>
      </c>
      <c r="H34" s="15"/>
      <c r="I34" s="15"/>
      <c r="J34" s="72">
        <f t="shared" si="2"/>
        <v>48439.8</v>
      </c>
      <c r="K34" s="15"/>
      <c r="L34" s="15"/>
      <c r="M34" s="15"/>
      <c r="N34" s="72">
        <f t="shared" si="3"/>
        <v>0</v>
      </c>
      <c r="O34" s="15"/>
      <c r="P34" s="15"/>
      <c r="Q34" s="15"/>
      <c r="R34" s="72">
        <f t="shared" si="4"/>
        <v>0</v>
      </c>
      <c r="S34" s="72">
        <f t="shared" si="5"/>
        <v>225667.25</v>
      </c>
      <c r="T34" s="15">
        <v>1290.07</v>
      </c>
      <c r="U34" s="15">
        <v>981.28</v>
      </c>
      <c r="V34" s="15">
        <v>942.15</v>
      </c>
      <c r="W34" s="72">
        <f t="shared" si="6"/>
        <v>3213.5</v>
      </c>
      <c r="X34" s="15">
        <v>1289.59</v>
      </c>
      <c r="Y34" s="16"/>
      <c r="Z34" s="16"/>
      <c r="AA34" s="72">
        <f t="shared" si="7"/>
        <v>1289.59</v>
      </c>
      <c r="AB34" s="15"/>
      <c r="AC34" s="15"/>
      <c r="AD34" s="15"/>
      <c r="AE34" s="72">
        <f t="shared" si="8"/>
        <v>0</v>
      </c>
      <c r="AF34" s="15"/>
      <c r="AG34" s="15"/>
      <c r="AH34" s="15"/>
      <c r="AI34" s="72">
        <f t="shared" si="9"/>
        <v>0</v>
      </c>
      <c r="AJ34" s="72">
        <f t="shared" si="0"/>
        <v>4503.09</v>
      </c>
      <c r="AK34" s="73">
        <v>350.12</v>
      </c>
      <c r="AL34" s="73">
        <v>350.12</v>
      </c>
      <c r="AM34" s="73">
        <v>0</v>
      </c>
      <c r="AN34" s="25">
        <f t="shared" si="10"/>
        <v>700.24</v>
      </c>
      <c r="AO34" s="73">
        <v>326.78</v>
      </c>
      <c r="AP34" s="73"/>
      <c r="AQ34" s="73"/>
      <c r="AR34" s="25">
        <f t="shared" si="11"/>
        <v>326.78</v>
      </c>
      <c r="AS34" s="73"/>
      <c r="AT34" s="73"/>
      <c r="AU34" s="73"/>
      <c r="AV34" s="25">
        <f t="shared" si="12"/>
        <v>0</v>
      </c>
      <c r="AW34" s="73"/>
      <c r="AX34" s="73"/>
      <c r="AY34" s="74"/>
      <c r="AZ34" s="75">
        <f t="shared" si="13"/>
        <v>0</v>
      </c>
      <c r="BA34" s="25">
        <f t="shared" si="14"/>
        <v>1027.02</v>
      </c>
      <c r="BB34" s="76">
        <f t="shared" si="15"/>
        <v>231197.36</v>
      </c>
      <c r="BC34" s="77"/>
      <c r="BE34" s="17"/>
      <c r="BF34" s="17"/>
    </row>
    <row r="35" spans="1:58" ht="12.75">
      <c r="A35" s="69" t="s">
        <v>61</v>
      </c>
      <c r="B35" s="70" t="s">
        <v>62</v>
      </c>
      <c r="C35" s="71">
        <v>162640.19</v>
      </c>
      <c r="D35" s="15">
        <v>134618.4</v>
      </c>
      <c r="E35" s="15">
        <v>151920.26</v>
      </c>
      <c r="F35" s="72">
        <f t="shared" si="1"/>
        <v>449178.85</v>
      </c>
      <c r="G35" s="15">
        <v>133431.37</v>
      </c>
      <c r="H35" s="15"/>
      <c r="I35" s="15"/>
      <c r="J35" s="72">
        <f t="shared" si="2"/>
        <v>133431.37</v>
      </c>
      <c r="K35" s="15"/>
      <c r="L35" s="15"/>
      <c r="M35" s="15"/>
      <c r="N35" s="72">
        <f t="shared" si="3"/>
        <v>0</v>
      </c>
      <c r="O35" s="15"/>
      <c r="P35" s="15"/>
      <c r="Q35" s="15"/>
      <c r="R35" s="72">
        <f t="shared" si="4"/>
        <v>0</v>
      </c>
      <c r="S35" s="72">
        <f t="shared" si="5"/>
        <v>582610.22</v>
      </c>
      <c r="T35" s="15">
        <v>7622.41</v>
      </c>
      <c r="U35" s="15">
        <v>6085.790000000001</v>
      </c>
      <c r="V35" s="15">
        <v>5998.65</v>
      </c>
      <c r="W35" s="72">
        <f t="shared" si="6"/>
        <v>19706.85</v>
      </c>
      <c r="X35" s="15">
        <v>7763.55</v>
      </c>
      <c r="Y35" s="16"/>
      <c r="Z35" s="16"/>
      <c r="AA35" s="72">
        <f t="shared" si="7"/>
        <v>7763.55</v>
      </c>
      <c r="AB35" s="15"/>
      <c r="AC35" s="15"/>
      <c r="AD35" s="15"/>
      <c r="AE35" s="72">
        <f t="shared" si="8"/>
        <v>0</v>
      </c>
      <c r="AF35" s="15"/>
      <c r="AG35" s="15"/>
      <c r="AH35" s="15"/>
      <c r="AI35" s="72">
        <f t="shared" si="9"/>
        <v>0</v>
      </c>
      <c r="AJ35" s="72">
        <f t="shared" si="0"/>
        <v>27470.4</v>
      </c>
      <c r="AK35" s="73">
        <v>0</v>
      </c>
      <c r="AL35" s="73">
        <v>0</v>
      </c>
      <c r="AM35" s="73">
        <v>0</v>
      </c>
      <c r="AN35" s="25">
        <f t="shared" si="10"/>
        <v>0</v>
      </c>
      <c r="AO35" s="73">
        <v>0</v>
      </c>
      <c r="AP35" s="73"/>
      <c r="AQ35" s="73"/>
      <c r="AR35" s="25">
        <f t="shared" si="11"/>
        <v>0</v>
      </c>
      <c r="AS35" s="73"/>
      <c r="AT35" s="73"/>
      <c r="AU35" s="73"/>
      <c r="AV35" s="25">
        <f t="shared" si="12"/>
        <v>0</v>
      </c>
      <c r="AW35" s="73"/>
      <c r="AX35" s="73"/>
      <c r="AY35" s="74"/>
      <c r="AZ35" s="75">
        <f t="shared" si="13"/>
        <v>0</v>
      </c>
      <c r="BA35" s="25">
        <f t="shared" si="14"/>
        <v>0</v>
      </c>
      <c r="BB35" s="76">
        <f t="shared" si="15"/>
        <v>610080.62</v>
      </c>
      <c r="BC35" s="77"/>
      <c r="BE35" s="17"/>
      <c r="BF35" s="17"/>
    </row>
    <row r="36" spans="1:58" ht="12.75">
      <c r="A36" s="69" t="s">
        <v>63</v>
      </c>
      <c r="B36" s="70" t="s">
        <v>64</v>
      </c>
      <c r="C36" s="71">
        <v>200571.34</v>
      </c>
      <c r="D36" s="15">
        <v>196013.7</v>
      </c>
      <c r="E36" s="15">
        <v>196871.86</v>
      </c>
      <c r="F36" s="72">
        <f t="shared" si="1"/>
        <v>593456.9</v>
      </c>
      <c r="G36" s="15">
        <v>171893.92</v>
      </c>
      <c r="H36" s="15"/>
      <c r="I36" s="15"/>
      <c r="J36" s="72">
        <f t="shared" si="2"/>
        <v>171893.92</v>
      </c>
      <c r="K36" s="15"/>
      <c r="L36" s="15"/>
      <c r="M36" s="15"/>
      <c r="N36" s="72">
        <f t="shared" si="3"/>
        <v>0</v>
      </c>
      <c r="O36" s="15"/>
      <c r="P36" s="15"/>
      <c r="Q36" s="15"/>
      <c r="R36" s="72">
        <f t="shared" si="4"/>
        <v>0</v>
      </c>
      <c r="S36" s="72">
        <f t="shared" si="5"/>
        <v>765350.82</v>
      </c>
      <c r="T36" s="15">
        <v>7843.05</v>
      </c>
      <c r="U36" s="15">
        <v>7857.27</v>
      </c>
      <c r="V36" s="15">
        <v>6223.01</v>
      </c>
      <c r="W36" s="72">
        <f t="shared" si="6"/>
        <v>21923.33</v>
      </c>
      <c r="X36" s="15">
        <v>8784.32</v>
      </c>
      <c r="Y36" s="16"/>
      <c r="Z36" s="16"/>
      <c r="AA36" s="72">
        <f t="shared" si="7"/>
        <v>8784.32</v>
      </c>
      <c r="AB36" s="15"/>
      <c r="AC36" s="15"/>
      <c r="AD36" s="15"/>
      <c r="AE36" s="72">
        <f t="shared" si="8"/>
        <v>0</v>
      </c>
      <c r="AF36" s="15"/>
      <c r="AG36" s="15"/>
      <c r="AH36" s="15"/>
      <c r="AI36" s="72">
        <f t="shared" si="9"/>
        <v>0</v>
      </c>
      <c r="AJ36" s="72">
        <f t="shared" si="0"/>
        <v>30707.65</v>
      </c>
      <c r="AK36" s="73">
        <v>350.12</v>
      </c>
      <c r="AL36" s="73">
        <v>175.06</v>
      </c>
      <c r="AM36" s="73">
        <v>350.12</v>
      </c>
      <c r="AN36" s="25">
        <f t="shared" si="10"/>
        <v>875.3</v>
      </c>
      <c r="AO36" s="73">
        <v>326.78</v>
      </c>
      <c r="AP36" s="73"/>
      <c r="AQ36" s="73"/>
      <c r="AR36" s="25">
        <f t="shared" si="11"/>
        <v>326.78</v>
      </c>
      <c r="AS36" s="73"/>
      <c r="AT36" s="73"/>
      <c r="AU36" s="73"/>
      <c r="AV36" s="25">
        <f t="shared" si="12"/>
        <v>0</v>
      </c>
      <c r="AW36" s="73"/>
      <c r="AX36" s="73"/>
      <c r="AY36" s="74"/>
      <c r="AZ36" s="75">
        <f t="shared" si="13"/>
        <v>0</v>
      </c>
      <c r="BA36" s="25">
        <f t="shared" si="14"/>
        <v>1202.08</v>
      </c>
      <c r="BB36" s="76">
        <f t="shared" si="15"/>
        <v>797260.55</v>
      </c>
      <c r="BC36" s="77"/>
      <c r="BE36" s="17"/>
      <c r="BF36" s="17"/>
    </row>
    <row r="37" spans="1:58" ht="12.75">
      <c r="A37" s="69" t="s">
        <v>65</v>
      </c>
      <c r="B37" s="70" t="s">
        <v>66</v>
      </c>
      <c r="C37" s="71">
        <v>28458</v>
      </c>
      <c r="D37" s="15">
        <v>31346.18</v>
      </c>
      <c r="E37" s="15">
        <v>39182.86</v>
      </c>
      <c r="F37" s="72">
        <f t="shared" si="1"/>
        <v>98987.04</v>
      </c>
      <c r="G37" s="15">
        <v>26458.69</v>
      </c>
      <c r="H37" s="15"/>
      <c r="I37" s="15"/>
      <c r="J37" s="72">
        <f t="shared" si="2"/>
        <v>26458.69</v>
      </c>
      <c r="K37" s="15"/>
      <c r="L37" s="15"/>
      <c r="M37" s="15"/>
      <c r="N37" s="72">
        <f t="shared" si="3"/>
        <v>0</v>
      </c>
      <c r="O37" s="15"/>
      <c r="P37" s="15"/>
      <c r="Q37" s="15"/>
      <c r="R37" s="72">
        <f t="shared" si="4"/>
        <v>0</v>
      </c>
      <c r="S37" s="72">
        <f t="shared" si="5"/>
        <v>125445.73</v>
      </c>
      <c r="T37" s="15">
        <v>1668.31</v>
      </c>
      <c r="U37" s="15">
        <v>1163.1100000000001</v>
      </c>
      <c r="V37" s="15">
        <v>1438.99</v>
      </c>
      <c r="W37" s="72">
        <f t="shared" si="6"/>
        <v>4270.41</v>
      </c>
      <c r="X37" s="15">
        <v>1724.38</v>
      </c>
      <c r="Y37" s="16"/>
      <c r="Z37" s="16"/>
      <c r="AA37" s="72">
        <f t="shared" si="7"/>
        <v>1724.38</v>
      </c>
      <c r="AB37" s="15"/>
      <c r="AC37" s="15"/>
      <c r="AD37" s="15"/>
      <c r="AE37" s="72">
        <f t="shared" si="8"/>
        <v>0</v>
      </c>
      <c r="AF37" s="15"/>
      <c r="AG37" s="15"/>
      <c r="AH37" s="15"/>
      <c r="AI37" s="72">
        <f t="shared" si="9"/>
        <v>0</v>
      </c>
      <c r="AJ37" s="72">
        <f t="shared" si="0"/>
        <v>5994.79</v>
      </c>
      <c r="AK37" s="73">
        <v>0</v>
      </c>
      <c r="AL37" s="73">
        <v>0</v>
      </c>
      <c r="AM37" s="73">
        <v>0</v>
      </c>
      <c r="AN37" s="25">
        <f t="shared" si="10"/>
        <v>0</v>
      </c>
      <c r="AO37" s="73">
        <v>0</v>
      </c>
      <c r="AP37" s="73"/>
      <c r="AQ37" s="73"/>
      <c r="AR37" s="25">
        <f t="shared" si="11"/>
        <v>0</v>
      </c>
      <c r="AS37" s="73"/>
      <c r="AT37" s="73"/>
      <c r="AU37" s="73"/>
      <c r="AV37" s="25">
        <f t="shared" si="12"/>
        <v>0</v>
      </c>
      <c r="AW37" s="73"/>
      <c r="AX37" s="73"/>
      <c r="AY37" s="74"/>
      <c r="AZ37" s="75">
        <f t="shared" si="13"/>
        <v>0</v>
      </c>
      <c r="BA37" s="25">
        <f t="shared" si="14"/>
        <v>0</v>
      </c>
      <c r="BB37" s="76">
        <f t="shared" si="15"/>
        <v>131440.52</v>
      </c>
      <c r="BC37" s="77"/>
      <c r="BE37" s="17"/>
      <c r="BF37" s="17"/>
    </row>
    <row r="38" spans="1:58" ht="12.75">
      <c r="A38" s="69" t="s">
        <v>67</v>
      </c>
      <c r="B38" s="70" t="s">
        <v>68</v>
      </c>
      <c r="C38" s="71">
        <v>108302.13</v>
      </c>
      <c r="D38" s="15">
        <v>104874.88</v>
      </c>
      <c r="E38" s="15">
        <v>96666.53</v>
      </c>
      <c r="F38" s="72">
        <f t="shared" si="1"/>
        <v>309843.54</v>
      </c>
      <c r="G38" s="15">
        <v>96343.99</v>
      </c>
      <c r="H38" s="15"/>
      <c r="I38" s="15"/>
      <c r="J38" s="72">
        <f t="shared" si="2"/>
        <v>96343.99</v>
      </c>
      <c r="K38" s="15"/>
      <c r="L38" s="15"/>
      <c r="M38" s="15"/>
      <c r="N38" s="72">
        <f t="shared" si="3"/>
        <v>0</v>
      </c>
      <c r="O38" s="15"/>
      <c r="P38" s="15"/>
      <c r="Q38" s="15"/>
      <c r="R38" s="72">
        <f t="shared" si="4"/>
        <v>0</v>
      </c>
      <c r="S38" s="72">
        <f t="shared" si="5"/>
        <v>406187.53</v>
      </c>
      <c r="T38" s="15">
        <v>4174.6900000000005</v>
      </c>
      <c r="U38" s="15">
        <v>4229.46</v>
      </c>
      <c r="V38" s="15">
        <v>3318.64</v>
      </c>
      <c r="W38" s="72">
        <f t="shared" si="6"/>
        <v>11722.79</v>
      </c>
      <c r="X38" s="15">
        <v>5418.05</v>
      </c>
      <c r="Y38" s="16"/>
      <c r="Z38" s="16"/>
      <c r="AA38" s="72">
        <f t="shared" si="7"/>
        <v>5418.05</v>
      </c>
      <c r="AB38" s="15"/>
      <c r="AC38" s="15"/>
      <c r="AD38" s="15"/>
      <c r="AE38" s="72">
        <f t="shared" si="8"/>
        <v>0</v>
      </c>
      <c r="AF38" s="15"/>
      <c r="AG38" s="15"/>
      <c r="AH38" s="15"/>
      <c r="AI38" s="72">
        <f t="shared" si="9"/>
        <v>0</v>
      </c>
      <c r="AJ38" s="72">
        <f t="shared" si="0"/>
        <v>17140.84</v>
      </c>
      <c r="AK38" s="73">
        <v>0</v>
      </c>
      <c r="AL38" s="73">
        <v>326.78</v>
      </c>
      <c r="AM38" s="73">
        <v>326.78</v>
      </c>
      <c r="AN38" s="25">
        <f t="shared" si="10"/>
        <v>653.56</v>
      </c>
      <c r="AO38" s="73">
        <v>326.78</v>
      </c>
      <c r="AP38" s="73"/>
      <c r="AQ38" s="73"/>
      <c r="AR38" s="25">
        <f t="shared" si="11"/>
        <v>326.78</v>
      </c>
      <c r="AS38" s="73"/>
      <c r="AT38" s="73"/>
      <c r="AU38" s="73"/>
      <c r="AV38" s="25">
        <f t="shared" si="12"/>
        <v>0</v>
      </c>
      <c r="AW38" s="73"/>
      <c r="AX38" s="73"/>
      <c r="AY38" s="74"/>
      <c r="AZ38" s="75">
        <f t="shared" si="13"/>
        <v>0</v>
      </c>
      <c r="BA38" s="25">
        <f t="shared" si="14"/>
        <v>980.34</v>
      </c>
      <c r="BB38" s="76">
        <f t="shared" si="15"/>
        <v>424308.71</v>
      </c>
      <c r="BC38" s="77"/>
      <c r="BE38" s="17"/>
      <c r="BF38" s="17"/>
    </row>
    <row r="39" spans="1:58" ht="12.75">
      <c r="A39" s="69" t="s">
        <v>69</v>
      </c>
      <c r="B39" s="70" t="s">
        <v>70</v>
      </c>
      <c r="C39" s="71">
        <v>64348.54</v>
      </c>
      <c r="D39" s="15">
        <v>62028.15</v>
      </c>
      <c r="E39" s="15">
        <v>64957.01</v>
      </c>
      <c r="F39" s="72">
        <f t="shared" si="1"/>
        <v>191333.7</v>
      </c>
      <c r="G39" s="15">
        <v>60585.01</v>
      </c>
      <c r="H39" s="15"/>
      <c r="I39" s="15"/>
      <c r="J39" s="72">
        <f t="shared" si="2"/>
        <v>60585.01</v>
      </c>
      <c r="K39" s="15"/>
      <c r="L39" s="15"/>
      <c r="M39" s="15"/>
      <c r="N39" s="72">
        <f t="shared" si="3"/>
        <v>0</v>
      </c>
      <c r="O39" s="15"/>
      <c r="P39" s="15"/>
      <c r="Q39" s="15"/>
      <c r="R39" s="72">
        <f t="shared" si="4"/>
        <v>0</v>
      </c>
      <c r="S39" s="72">
        <f t="shared" si="5"/>
        <v>251918.71</v>
      </c>
      <c r="T39" s="15">
        <v>4960.82</v>
      </c>
      <c r="U39" s="15">
        <v>4545.200000000001</v>
      </c>
      <c r="V39" s="15">
        <v>3879.95</v>
      </c>
      <c r="W39" s="72">
        <f t="shared" si="6"/>
        <v>13385.97</v>
      </c>
      <c r="X39" s="15">
        <v>5819.41</v>
      </c>
      <c r="Y39" s="16"/>
      <c r="Z39" s="16"/>
      <c r="AA39" s="72">
        <f t="shared" si="7"/>
        <v>5819.41</v>
      </c>
      <c r="AB39" s="15"/>
      <c r="AC39" s="15"/>
      <c r="AD39" s="15"/>
      <c r="AE39" s="72">
        <f t="shared" si="8"/>
        <v>0</v>
      </c>
      <c r="AF39" s="15"/>
      <c r="AG39" s="15"/>
      <c r="AH39" s="15"/>
      <c r="AI39" s="72">
        <f t="shared" si="9"/>
        <v>0</v>
      </c>
      <c r="AJ39" s="72">
        <f t="shared" si="0"/>
        <v>19205.38</v>
      </c>
      <c r="AK39" s="73">
        <v>0</v>
      </c>
      <c r="AL39" s="73">
        <v>0</v>
      </c>
      <c r="AM39" s="73">
        <v>0</v>
      </c>
      <c r="AN39" s="25">
        <f t="shared" si="10"/>
        <v>0</v>
      </c>
      <c r="AO39" s="73">
        <v>0</v>
      </c>
      <c r="AP39" s="73"/>
      <c r="AQ39" s="73"/>
      <c r="AR39" s="25">
        <f t="shared" si="11"/>
        <v>0</v>
      </c>
      <c r="AS39" s="73"/>
      <c r="AT39" s="73"/>
      <c r="AU39" s="73"/>
      <c r="AV39" s="25">
        <f t="shared" si="12"/>
        <v>0</v>
      </c>
      <c r="AW39" s="73"/>
      <c r="AX39" s="73"/>
      <c r="AY39" s="74"/>
      <c r="AZ39" s="75">
        <f t="shared" si="13"/>
        <v>0</v>
      </c>
      <c r="BA39" s="25">
        <f t="shared" si="14"/>
        <v>0</v>
      </c>
      <c r="BB39" s="76">
        <f t="shared" si="15"/>
        <v>271124.09</v>
      </c>
      <c r="BC39" s="77"/>
      <c r="BE39" s="17"/>
      <c r="BF39" s="17"/>
    </row>
    <row r="40" spans="1:58" ht="12.75">
      <c r="A40" s="69" t="s">
        <v>71</v>
      </c>
      <c r="B40" s="70" t="s">
        <v>72</v>
      </c>
      <c r="C40" s="71">
        <v>526126.21</v>
      </c>
      <c r="D40" s="15">
        <v>444636.32</v>
      </c>
      <c r="E40" s="15">
        <v>504774.75</v>
      </c>
      <c r="F40" s="72">
        <f t="shared" si="1"/>
        <v>1475537.28</v>
      </c>
      <c r="G40" s="15">
        <v>452950.68</v>
      </c>
      <c r="H40" s="15"/>
      <c r="I40" s="15"/>
      <c r="J40" s="72">
        <f t="shared" si="2"/>
        <v>452950.68</v>
      </c>
      <c r="K40" s="15"/>
      <c r="L40" s="15"/>
      <c r="M40" s="15"/>
      <c r="N40" s="72">
        <f t="shared" si="3"/>
        <v>0</v>
      </c>
      <c r="O40" s="15"/>
      <c r="P40" s="15"/>
      <c r="Q40" s="15"/>
      <c r="R40" s="72">
        <f t="shared" si="4"/>
        <v>0</v>
      </c>
      <c r="S40" s="72">
        <f t="shared" si="5"/>
        <v>1928487.96</v>
      </c>
      <c r="T40" s="15">
        <v>10331.65</v>
      </c>
      <c r="U40" s="15">
        <v>9557.429999999998</v>
      </c>
      <c r="V40" s="15">
        <v>9127.43</v>
      </c>
      <c r="W40" s="72">
        <f t="shared" si="6"/>
        <v>29016.51</v>
      </c>
      <c r="X40" s="15">
        <v>11900.61</v>
      </c>
      <c r="Y40" s="16"/>
      <c r="Z40" s="16"/>
      <c r="AA40" s="72">
        <f t="shared" si="7"/>
        <v>11900.61</v>
      </c>
      <c r="AB40" s="15"/>
      <c r="AC40" s="15"/>
      <c r="AD40" s="15"/>
      <c r="AE40" s="72">
        <f t="shared" si="8"/>
        <v>0</v>
      </c>
      <c r="AF40" s="15"/>
      <c r="AG40" s="15"/>
      <c r="AH40" s="15"/>
      <c r="AI40" s="72">
        <f t="shared" si="9"/>
        <v>0</v>
      </c>
      <c r="AJ40" s="72">
        <f t="shared" si="0"/>
        <v>40917.12</v>
      </c>
      <c r="AK40" s="73">
        <v>980.31</v>
      </c>
      <c r="AL40" s="73">
        <v>326.77</v>
      </c>
      <c r="AM40" s="73">
        <v>653.54</v>
      </c>
      <c r="AN40" s="25">
        <f t="shared" si="10"/>
        <v>1960.62</v>
      </c>
      <c r="AO40" s="73">
        <v>653.54</v>
      </c>
      <c r="AP40" s="73"/>
      <c r="AQ40" s="73"/>
      <c r="AR40" s="25">
        <f t="shared" si="11"/>
        <v>653.54</v>
      </c>
      <c r="AS40" s="73"/>
      <c r="AT40" s="73"/>
      <c r="AU40" s="73"/>
      <c r="AV40" s="25">
        <f t="shared" si="12"/>
        <v>0</v>
      </c>
      <c r="AW40" s="73"/>
      <c r="AX40" s="73"/>
      <c r="AY40" s="74"/>
      <c r="AZ40" s="75">
        <f t="shared" si="13"/>
        <v>0</v>
      </c>
      <c r="BA40" s="25">
        <f t="shared" si="14"/>
        <v>2614.16</v>
      </c>
      <c r="BB40" s="76">
        <f t="shared" si="15"/>
        <v>1972019.24</v>
      </c>
      <c r="BC40" s="77"/>
      <c r="BE40" s="17"/>
      <c r="BF40" s="17"/>
    </row>
    <row r="41" spans="1:58" ht="12.75">
      <c r="A41" s="69" t="s">
        <v>73</v>
      </c>
      <c r="B41" s="70" t="s">
        <v>74</v>
      </c>
      <c r="C41" s="71">
        <v>14880.01</v>
      </c>
      <c r="D41" s="15">
        <v>18219.06</v>
      </c>
      <c r="E41" s="15">
        <v>15058.33</v>
      </c>
      <c r="F41" s="72">
        <f t="shared" si="1"/>
        <v>48157.4</v>
      </c>
      <c r="G41" s="15">
        <v>12139.21</v>
      </c>
      <c r="H41" s="15"/>
      <c r="I41" s="15"/>
      <c r="J41" s="72">
        <f t="shared" si="2"/>
        <v>12139.21</v>
      </c>
      <c r="K41" s="15"/>
      <c r="L41" s="15"/>
      <c r="M41" s="15"/>
      <c r="N41" s="72">
        <f t="shared" si="3"/>
        <v>0</v>
      </c>
      <c r="O41" s="15"/>
      <c r="P41" s="15"/>
      <c r="Q41" s="15"/>
      <c r="R41" s="72">
        <f t="shared" si="4"/>
        <v>0</v>
      </c>
      <c r="S41" s="72">
        <f t="shared" si="5"/>
        <v>60296.61</v>
      </c>
      <c r="T41" s="15">
        <v>662.38</v>
      </c>
      <c r="U41" s="15">
        <v>689.47</v>
      </c>
      <c r="V41" s="15">
        <v>601.62</v>
      </c>
      <c r="W41" s="72">
        <f t="shared" si="6"/>
        <v>1953.47</v>
      </c>
      <c r="X41" s="15">
        <v>695.35</v>
      </c>
      <c r="Y41" s="16"/>
      <c r="Z41" s="16"/>
      <c r="AA41" s="72">
        <f t="shared" si="7"/>
        <v>695.35</v>
      </c>
      <c r="AB41" s="15"/>
      <c r="AC41" s="15"/>
      <c r="AD41" s="15"/>
      <c r="AE41" s="72">
        <f t="shared" si="8"/>
        <v>0</v>
      </c>
      <c r="AF41" s="15"/>
      <c r="AG41" s="15"/>
      <c r="AH41" s="15"/>
      <c r="AI41" s="72">
        <f t="shared" si="9"/>
        <v>0</v>
      </c>
      <c r="AJ41" s="72">
        <f t="shared" si="0"/>
        <v>2648.82</v>
      </c>
      <c r="AK41" s="73">
        <v>0</v>
      </c>
      <c r="AL41" s="73">
        <v>0</v>
      </c>
      <c r="AM41" s="73">
        <v>0</v>
      </c>
      <c r="AN41" s="25">
        <f t="shared" si="10"/>
        <v>0</v>
      </c>
      <c r="AO41" s="73">
        <v>0</v>
      </c>
      <c r="AP41" s="73"/>
      <c r="AQ41" s="73"/>
      <c r="AR41" s="25">
        <f t="shared" si="11"/>
        <v>0</v>
      </c>
      <c r="AS41" s="73"/>
      <c r="AT41" s="73"/>
      <c r="AU41" s="73"/>
      <c r="AV41" s="25">
        <f t="shared" si="12"/>
        <v>0</v>
      </c>
      <c r="AW41" s="73"/>
      <c r="AX41" s="73"/>
      <c r="AY41" s="74"/>
      <c r="AZ41" s="75">
        <f t="shared" si="13"/>
        <v>0</v>
      </c>
      <c r="BA41" s="25">
        <f t="shared" si="14"/>
        <v>0</v>
      </c>
      <c r="BB41" s="76">
        <f t="shared" si="15"/>
        <v>62945.43</v>
      </c>
      <c r="BC41" s="77"/>
      <c r="BE41" s="17"/>
      <c r="BF41" s="17"/>
    </row>
    <row r="42" spans="1:58" ht="12.75">
      <c r="A42" s="69" t="s">
        <v>75</v>
      </c>
      <c r="B42" s="70" t="s">
        <v>76</v>
      </c>
      <c r="C42" s="71">
        <v>91980.21</v>
      </c>
      <c r="D42" s="15">
        <v>83992.51</v>
      </c>
      <c r="E42" s="15">
        <v>90345.09</v>
      </c>
      <c r="F42" s="72">
        <f t="shared" si="1"/>
        <v>266317.81</v>
      </c>
      <c r="G42" s="15">
        <v>86707.7</v>
      </c>
      <c r="H42" s="15"/>
      <c r="I42" s="15"/>
      <c r="J42" s="72">
        <f t="shared" si="2"/>
        <v>86707.7</v>
      </c>
      <c r="K42" s="15"/>
      <c r="L42" s="15"/>
      <c r="M42" s="15"/>
      <c r="N42" s="72">
        <f t="shared" si="3"/>
        <v>0</v>
      </c>
      <c r="O42" s="15"/>
      <c r="P42" s="15"/>
      <c r="Q42" s="15"/>
      <c r="R42" s="72">
        <f t="shared" si="4"/>
        <v>0</v>
      </c>
      <c r="S42" s="72">
        <f t="shared" si="5"/>
        <v>353025.51</v>
      </c>
      <c r="T42" s="15">
        <v>1737.3999999999999</v>
      </c>
      <c r="U42" s="15">
        <v>1593.9</v>
      </c>
      <c r="V42" s="15">
        <v>1375.52</v>
      </c>
      <c r="W42" s="72">
        <f t="shared" si="6"/>
        <v>4706.82</v>
      </c>
      <c r="X42" s="15">
        <v>1547.52</v>
      </c>
      <c r="Y42" s="16"/>
      <c r="Z42" s="16"/>
      <c r="AA42" s="72">
        <f t="shared" si="7"/>
        <v>1547.52</v>
      </c>
      <c r="AB42" s="15"/>
      <c r="AC42" s="15"/>
      <c r="AD42" s="15"/>
      <c r="AE42" s="72">
        <f t="shared" si="8"/>
        <v>0</v>
      </c>
      <c r="AF42" s="15"/>
      <c r="AG42" s="15"/>
      <c r="AH42" s="15"/>
      <c r="AI42" s="72">
        <f t="shared" si="9"/>
        <v>0</v>
      </c>
      <c r="AJ42" s="72">
        <f t="shared" si="0"/>
        <v>6254.34</v>
      </c>
      <c r="AK42" s="73">
        <v>350.12</v>
      </c>
      <c r="AL42" s="73">
        <v>0</v>
      </c>
      <c r="AM42" s="73">
        <v>0</v>
      </c>
      <c r="AN42" s="25">
        <f t="shared" si="10"/>
        <v>350.12</v>
      </c>
      <c r="AO42" s="73">
        <v>326.78</v>
      </c>
      <c r="AP42" s="73"/>
      <c r="AQ42" s="73"/>
      <c r="AR42" s="25">
        <f t="shared" si="11"/>
        <v>326.78</v>
      </c>
      <c r="AS42" s="73"/>
      <c r="AT42" s="73"/>
      <c r="AU42" s="73"/>
      <c r="AV42" s="25">
        <f t="shared" si="12"/>
        <v>0</v>
      </c>
      <c r="AW42" s="73"/>
      <c r="AX42" s="73"/>
      <c r="AY42" s="74"/>
      <c r="AZ42" s="75">
        <f t="shared" si="13"/>
        <v>0</v>
      </c>
      <c r="BA42" s="25">
        <f t="shared" si="14"/>
        <v>676.9</v>
      </c>
      <c r="BB42" s="76">
        <f t="shared" si="15"/>
        <v>359956.75</v>
      </c>
      <c r="BC42" s="77"/>
      <c r="BE42" s="17"/>
      <c r="BF42" s="17"/>
    </row>
    <row r="43" spans="1:58" ht="12.75">
      <c r="A43" s="69" t="s">
        <v>77</v>
      </c>
      <c r="B43" s="70" t="s">
        <v>78</v>
      </c>
      <c r="C43" s="71">
        <v>189003.11</v>
      </c>
      <c r="D43" s="15">
        <v>168749.7</v>
      </c>
      <c r="E43" s="15">
        <v>189141.12</v>
      </c>
      <c r="F43" s="72">
        <f t="shared" si="1"/>
        <v>546893.93</v>
      </c>
      <c r="G43" s="15">
        <v>162231.62</v>
      </c>
      <c r="H43" s="15"/>
      <c r="I43" s="15"/>
      <c r="J43" s="72">
        <f t="shared" si="2"/>
        <v>162231.62</v>
      </c>
      <c r="K43" s="15"/>
      <c r="L43" s="15"/>
      <c r="M43" s="15"/>
      <c r="N43" s="72">
        <f t="shared" si="3"/>
        <v>0</v>
      </c>
      <c r="O43" s="15"/>
      <c r="P43" s="15"/>
      <c r="Q43" s="15"/>
      <c r="R43" s="72">
        <f t="shared" si="4"/>
        <v>0</v>
      </c>
      <c r="S43" s="72">
        <f t="shared" si="5"/>
        <v>709125.55</v>
      </c>
      <c r="T43" s="15">
        <v>10057.910000000002</v>
      </c>
      <c r="U43" s="15">
        <v>8732.32</v>
      </c>
      <c r="V43" s="15">
        <v>7700.93</v>
      </c>
      <c r="W43" s="72">
        <f t="shared" si="6"/>
        <v>26491.16</v>
      </c>
      <c r="X43" s="15">
        <v>10880.22</v>
      </c>
      <c r="Y43" s="16"/>
      <c r="Z43" s="16"/>
      <c r="AA43" s="72">
        <f t="shared" si="7"/>
        <v>10880.22</v>
      </c>
      <c r="AB43" s="15"/>
      <c r="AC43" s="15"/>
      <c r="AD43" s="15"/>
      <c r="AE43" s="72">
        <f t="shared" si="8"/>
        <v>0</v>
      </c>
      <c r="AF43" s="15"/>
      <c r="AG43" s="15"/>
      <c r="AH43" s="15"/>
      <c r="AI43" s="72">
        <f t="shared" si="9"/>
        <v>0</v>
      </c>
      <c r="AJ43" s="72">
        <f t="shared" si="0"/>
        <v>37371.38</v>
      </c>
      <c r="AK43" s="73">
        <v>0</v>
      </c>
      <c r="AL43" s="73">
        <v>350.12</v>
      </c>
      <c r="AM43" s="73">
        <v>326.78</v>
      </c>
      <c r="AN43" s="25">
        <f t="shared" si="10"/>
        <v>676.9</v>
      </c>
      <c r="AO43" s="73">
        <v>326.78</v>
      </c>
      <c r="AP43" s="73"/>
      <c r="AQ43" s="73"/>
      <c r="AR43" s="25">
        <f t="shared" si="11"/>
        <v>326.78</v>
      </c>
      <c r="AS43" s="73"/>
      <c r="AT43" s="73"/>
      <c r="AU43" s="73"/>
      <c r="AV43" s="25">
        <f t="shared" si="12"/>
        <v>0</v>
      </c>
      <c r="AW43" s="73"/>
      <c r="AX43" s="73"/>
      <c r="AY43" s="74"/>
      <c r="AZ43" s="75">
        <f t="shared" si="13"/>
        <v>0</v>
      </c>
      <c r="BA43" s="25">
        <f t="shared" si="14"/>
        <v>1003.68</v>
      </c>
      <c r="BB43" s="76">
        <f t="shared" si="15"/>
        <v>747500.61</v>
      </c>
      <c r="BC43" s="77"/>
      <c r="BE43" s="17"/>
      <c r="BF43" s="17"/>
    </row>
    <row r="44" spans="1:58" ht="12.75">
      <c r="A44" s="69" t="s">
        <v>79</v>
      </c>
      <c r="B44" s="70" t="s">
        <v>80</v>
      </c>
      <c r="C44" s="71">
        <v>89803.56</v>
      </c>
      <c r="D44" s="15">
        <v>78159.93</v>
      </c>
      <c r="E44" s="15">
        <v>77783.14</v>
      </c>
      <c r="F44" s="72">
        <f t="shared" si="1"/>
        <v>245746.63</v>
      </c>
      <c r="G44" s="15">
        <v>75079.12</v>
      </c>
      <c r="H44" s="15"/>
      <c r="I44" s="15"/>
      <c r="J44" s="72">
        <f t="shared" si="2"/>
        <v>75079.12</v>
      </c>
      <c r="K44" s="15"/>
      <c r="L44" s="15"/>
      <c r="M44" s="15"/>
      <c r="N44" s="72">
        <f t="shared" si="3"/>
        <v>0</v>
      </c>
      <c r="O44" s="15"/>
      <c r="P44" s="15"/>
      <c r="Q44" s="15"/>
      <c r="R44" s="72">
        <f t="shared" si="4"/>
        <v>0</v>
      </c>
      <c r="S44" s="72">
        <f t="shared" si="5"/>
        <v>320825.75</v>
      </c>
      <c r="T44" s="15">
        <v>2315.89</v>
      </c>
      <c r="U44" s="15">
        <v>1946.52</v>
      </c>
      <c r="V44" s="15">
        <v>1700.99</v>
      </c>
      <c r="W44" s="72">
        <f t="shared" si="6"/>
        <v>5963.4</v>
      </c>
      <c r="X44" s="15">
        <v>2760.68</v>
      </c>
      <c r="Y44" s="16"/>
      <c r="Z44" s="16"/>
      <c r="AA44" s="72">
        <f t="shared" si="7"/>
        <v>2760.68</v>
      </c>
      <c r="AB44" s="15"/>
      <c r="AC44" s="15"/>
      <c r="AD44" s="15"/>
      <c r="AE44" s="72">
        <f t="shared" si="8"/>
        <v>0</v>
      </c>
      <c r="AF44" s="15"/>
      <c r="AG44" s="15"/>
      <c r="AH44" s="15"/>
      <c r="AI44" s="72">
        <f t="shared" si="9"/>
        <v>0</v>
      </c>
      <c r="AJ44" s="72">
        <f t="shared" si="0"/>
        <v>8724.08</v>
      </c>
      <c r="AK44" s="73">
        <v>326.78</v>
      </c>
      <c r="AL44" s="73">
        <v>653.56</v>
      </c>
      <c r="AM44" s="73">
        <v>653.56</v>
      </c>
      <c r="AN44" s="25">
        <f t="shared" si="10"/>
        <v>1633.9</v>
      </c>
      <c r="AO44" s="73">
        <v>326.78</v>
      </c>
      <c r="AP44" s="73"/>
      <c r="AQ44" s="73"/>
      <c r="AR44" s="25">
        <f t="shared" si="11"/>
        <v>326.78</v>
      </c>
      <c r="AS44" s="73"/>
      <c r="AT44" s="73"/>
      <c r="AU44" s="73"/>
      <c r="AV44" s="25">
        <f t="shared" si="12"/>
        <v>0</v>
      </c>
      <c r="AW44" s="73"/>
      <c r="AX44" s="73"/>
      <c r="AY44" s="74"/>
      <c r="AZ44" s="75">
        <f t="shared" si="13"/>
        <v>0</v>
      </c>
      <c r="BA44" s="25">
        <f t="shared" si="14"/>
        <v>1960.68</v>
      </c>
      <c r="BB44" s="76">
        <f t="shared" si="15"/>
        <v>331510.51</v>
      </c>
      <c r="BC44" s="77"/>
      <c r="BE44" s="17"/>
      <c r="BF44" s="17"/>
    </row>
    <row r="45" spans="1:58" ht="12.75">
      <c r="A45" s="69" t="s">
        <v>81</v>
      </c>
      <c r="B45" s="70" t="s">
        <v>82</v>
      </c>
      <c r="C45" s="71">
        <v>61851.14</v>
      </c>
      <c r="D45" s="15">
        <v>59780.58</v>
      </c>
      <c r="E45" s="15">
        <v>64507.72</v>
      </c>
      <c r="F45" s="72">
        <f t="shared" si="1"/>
        <v>186139.44</v>
      </c>
      <c r="G45" s="15">
        <v>51703.88</v>
      </c>
      <c r="H45" s="15"/>
      <c r="I45" s="15"/>
      <c r="J45" s="72">
        <f t="shared" si="2"/>
        <v>51703.88</v>
      </c>
      <c r="K45" s="15"/>
      <c r="L45" s="15"/>
      <c r="M45" s="15"/>
      <c r="N45" s="72">
        <f t="shared" si="3"/>
        <v>0</v>
      </c>
      <c r="O45" s="15"/>
      <c r="P45" s="15"/>
      <c r="Q45" s="15"/>
      <c r="R45" s="72">
        <f t="shared" si="4"/>
        <v>0</v>
      </c>
      <c r="S45" s="72">
        <f t="shared" si="5"/>
        <v>237843.32</v>
      </c>
      <c r="T45" s="15">
        <v>2742.83</v>
      </c>
      <c r="U45" s="15">
        <v>3106.54</v>
      </c>
      <c r="V45" s="15">
        <v>2347.89</v>
      </c>
      <c r="W45" s="72">
        <f t="shared" si="6"/>
        <v>8197.26</v>
      </c>
      <c r="X45" s="15">
        <v>3079.57</v>
      </c>
      <c r="Y45" s="16"/>
      <c r="Z45" s="16"/>
      <c r="AA45" s="72">
        <f t="shared" si="7"/>
        <v>3079.57</v>
      </c>
      <c r="AB45" s="15"/>
      <c r="AC45" s="15"/>
      <c r="AD45" s="15"/>
      <c r="AE45" s="72">
        <f t="shared" si="8"/>
        <v>0</v>
      </c>
      <c r="AF45" s="15"/>
      <c r="AG45" s="15"/>
      <c r="AH45" s="15"/>
      <c r="AI45" s="72">
        <f t="shared" si="9"/>
        <v>0</v>
      </c>
      <c r="AJ45" s="72">
        <f t="shared" si="0"/>
        <v>11276.83</v>
      </c>
      <c r="AK45" s="73">
        <v>0</v>
      </c>
      <c r="AL45" s="73">
        <v>0</v>
      </c>
      <c r="AM45" s="73">
        <v>0</v>
      </c>
      <c r="AN45" s="25">
        <f t="shared" si="10"/>
        <v>0</v>
      </c>
      <c r="AO45" s="73">
        <v>0</v>
      </c>
      <c r="AP45" s="73"/>
      <c r="AQ45" s="73"/>
      <c r="AR45" s="25">
        <f t="shared" si="11"/>
        <v>0</v>
      </c>
      <c r="AS45" s="73"/>
      <c r="AT45" s="73"/>
      <c r="AU45" s="73"/>
      <c r="AV45" s="25">
        <f t="shared" si="12"/>
        <v>0</v>
      </c>
      <c r="AW45" s="73"/>
      <c r="AX45" s="73"/>
      <c r="AY45" s="74"/>
      <c r="AZ45" s="75">
        <f t="shared" si="13"/>
        <v>0</v>
      </c>
      <c r="BA45" s="25">
        <f t="shared" si="14"/>
        <v>0</v>
      </c>
      <c r="BB45" s="76">
        <f t="shared" si="15"/>
        <v>249120.15</v>
      </c>
      <c r="BC45" s="77"/>
      <c r="BE45" s="17"/>
      <c r="BF45" s="17"/>
    </row>
    <row r="46" spans="1:58" ht="12.75">
      <c r="A46" s="69" t="s">
        <v>83</v>
      </c>
      <c r="B46" s="70" t="s">
        <v>84</v>
      </c>
      <c r="C46" s="71">
        <v>87320.9</v>
      </c>
      <c r="D46" s="15">
        <v>80020.13</v>
      </c>
      <c r="E46" s="15">
        <v>91809.65</v>
      </c>
      <c r="F46" s="72">
        <f t="shared" si="1"/>
        <v>259150.68</v>
      </c>
      <c r="G46" s="15">
        <v>77985.12</v>
      </c>
      <c r="H46" s="15"/>
      <c r="I46" s="15"/>
      <c r="J46" s="72">
        <f t="shared" si="2"/>
        <v>77985.12</v>
      </c>
      <c r="K46" s="15"/>
      <c r="L46" s="15"/>
      <c r="M46" s="15"/>
      <c r="N46" s="72">
        <f t="shared" si="3"/>
        <v>0</v>
      </c>
      <c r="O46" s="15"/>
      <c r="P46" s="15"/>
      <c r="Q46" s="15"/>
      <c r="R46" s="72">
        <f t="shared" si="4"/>
        <v>0</v>
      </c>
      <c r="S46" s="72">
        <f t="shared" si="5"/>
        <v>337135.8</v>
      </c>
      <c r="T46" s="15">
        <v>2600.62</v>
      </c>
      <c r="U46" s="15">
        <v>2581.93</v>
      </c>
      <c r="V46" s="15">
        <v>2106.02</v>
      </c>
      <c r="W46" s="72">
        <f t="shared" si="6"/>
        <v>7288.57</v>
      </c>
      <c r="X46" s="15">
        <v>3059.05</v>
      </c>
      <c r="Y46" s="16"/>
      <c r="Z46" s="16"/>
      <c r="AA46" s="72">
        <f t="shared" si="7"/>
        <v>3059.05</v>
      </c>
      <c r="AB46" s="15"/>
      <c r="AC46" s="15"/>
      <c r="AD46" s="15"/>
      <c r="AE46" s="72">
        <f t="shared" si="8"/>
        <v>0</v>
      </c>
      <c r="AF46" s="15"/>
      <c r="AG46" s="15"/>
      <c r="AH46" s="15"/>
      <c r="AI46" s="72">
        <f t="shared" si="9"/>
        <v>0</v>
      </c>
      <c r="AJ46" s="72">
        <f t="shared" si="0"/>
        <v>10347.62</v>
      </c>
      <c r="AK46" s="73">
        <v>0</v>
      </c>
      <c r="AL46" s="73">
        <v>0</v>
      </c>
      <c r="AM46" s="73">
        <v>0</v>
      </c>
      <c r="AN46" s="25">
        <f t="shared" si="10"/>
        <v>0</v>
      </c>
      <c r="AO46" s="73">
        <v>0</v>
      </c>
      <c r="AP46" s="73"/>
      <c r="AQ46" s="73"/>
      <c r="AR46" s="25">
        <f t="shared" si="11"/>
        <v>0</v>
      </c>
      <c r="AS46" s="73"/>
      <c r="AT46" s="73"/>
      <c r="AU46" s="73"/>
      <c r="AV46" s="25">
        <f t="shared" si="12"/>
        <v>0</v>
      </c>
      <c r="AW46" s="73"/>
      <c r="AX46" s="73"/>
      <c r="AY46" s="74"/>
      <c r="AZ46" s="75">
        <f t="shared" si="13"/>
        <v>0</v>
      </c>
      <c r="BA46" s="25">
        <f t="shared" si="14"/>
        <v>0</v>
      </c>
      <c r="BB46" s="76">
        <f t="shared" si="15"/>
        <v>347483.42</v>
      </c>
      <c r="BC46" s="77"/>
      <c r="BE46" s="17"/>
      <c r="BF46" s="17"/>
    </row>
    <row r="47" spans="1:58" ht="12.75">
      <c r="A47" s="69" t="s">
        <v>85</v>
      </c>
      <c r="B47" s="70" t="s">
        <v>86</v>
      </c>
      <c r="C47" s="71">
        <v>40639.68</v>
      </c>
      <c r="D47" s="15">
        <v>36538.54</v>
      </c>
      <c r="E47" s="15">
        <v>38114.98</v>
      </c>
      <c r="F47" s="72">
        <f t="shared" si="1"/>
        <v>115293.2</v>
      </c>
      <c r="G47" s="15">
        <v>36331.9</v>
      </c>
      <c r="H47" s="15"/>
      <c r="I47" s="15"/>
      <c r="J47" s="72">
        <f t="shared" si="2"/>
        <v>36331.9</v>
      </c>
      <c r="K47" s="15"/>
      <c r="L47" s="15"/>
      <c r="M47" s="15"/>
      <c r="N47" s="72">
        <f t="shared" si="3"/>
        <v>0</v>
      </c>
      <c r="O47" s="15"/>
      <c r="P47" s="15"/>
      <c r="Q47" s="15"/>
      <c r="R47" s="72">
        <f t="shared" si="4"/>
        <v>0</v>
      </c>
      <c r="S47" s="72">
        <f t="shared" si="5"/>
        <v>151625.1</v>
      </c>
      <c r="T47" s="15">
        <v>2505.6099999999997</v>
      </c>
      <c r="U47" s="15">
        <v>1978.62</v>
      </c>
      <c r="V47" s="15">
        <v>1688.17</v>
      </c>
      <c r="W47" s="72">
        <f t="shared" si="6"/>
        <v>6172.4</v>
      </c>
      <c r="X47" s="15">
        <v>2567.3</v>
      </c>
      <c r="Y47" s="16"/>
      <c r="Z47" s="16"/>
      <c r="AA47" s="72">
        <f t="shared" si="7"/>
        <v>2567.3</v>
      </c>
      <c r="AB47" s="15"/>
      <c r="AC47" s="15"/>
      <c r="AD47" s="15"/>
      <c r="AE47" s="72">
        <f t="shared" si="8"/>
        <v>0</v>
      </c>
      <c r="AF47" s="15"/>
      <c r="AG47" s="15"/>
      <c r="AH47" s="15"/>
      <c r="AI47" s="72">
        <f t="shared" si="9"/>
        <v>0</v>
      </c>
      <c r="AJ47" s="72">
        <f t="shared" si="0"/>
        <v>8739.7</v>
      </c>
      <c r="AK47" s="73">
        <v>0</v>
      </c>
      <c r="AL47" s="73">
        <v>0</v>
      </c>
      <c r="AM47" s="73">
        <v>0</v>
      </c>
      <c r="AN47" s="25">
        <f t="shared" si="10"/>
        <v>0</v>
      </c>
      <c r="AO47" s="73">
        <v>0</v>
      </c>
      <c r="AP47" s="73"/>
      <c r="AQ47" s="73"/>
      <c r="AR47" s="25">
        <f t="shared" si="11"/>
        <v>0</v>
      </c>
      <c r="AS47" s="73"/>
      <c r="AT47" s="73"/>
      <c r="AU47" s="73"/>
      <c r="AV47" s="25">
        <f t="shared" si="12"/>
        <v>0</v>
      </c>
      <c r="AW47" s="73"/>
      <c r="AX47" s="73"/>
      <c r="AY47" s="74"/>
      <c r="AZ47" s="75">
        <f t="shared" si="13"/>
        <v>0</v>
      </c>
      <c r="BA47" s="25">
        <f t="shared" si="14"/>
        <v>0</v>
      </c>
      <c r="BB47" s="76">
        <f t="shared" si="15"/>
        <v>160364.8</v>
      </c>
      <c r="BC47" s="77"/>
      <c r="BE47" s="17"/>
      <c r="BF47" s="17"/>
    </row>
    <row r="48" spans="1:58" ht="12.75">
      <c r="A48" s="69" t="s">
        <v>87</v>
      </c>
      <c r="B48" s="80" t="s">
        <v>88</v>
      </c>
      <c r="C48" s="71">
        <v>21794.61</v>
      </c>
      <c r="D48" s="15">
        <v>22159.63</v>
      </c>
      <c r="E48" s="15">
        <v>20490.67</v>
      </c>
      <c r="F48" s="72">
        <f t="shared" si="1"/>
        <v>64444.91</v>
      </c>
      <c r="G48" s="15">
        <v>19678.62</v>
      </c>
      <c r="H48" s="15"/>
      <c r="I48" s="15"/>
      <c r="J48" s="72">
        <f t="shared" si="2"/>
        <v>19678.62</v>
      </c>
      <c r="K48" s="15"/>
      <c r="L48" s="15"/>
      <c r="M48" s="15"/>
      <c r="N48" s="72">
        <f t="shared" si="3"/>
        <v>0</v>
      </c>
      <c r="O48" s="15"/>
      <c r="P48" s="15"/>
      <c r="Q48" s="15"/>
      <c r="R48" s="72">
        <f t="shared" si="4"/>
        <v>0</v>
      </c>
      <c r="S48" s="72">
        <f t="shared" si="5"/>
        <v>84123.53</v>
      </c>
      <c r="T48" s="15">
        <v>340.65</v>
      </c>
      <c r="U48" s="15">
        <v>293.63</v>
      </c>
      <c r="V48" s="15">
        <v>189.09</v>
      </c>
      <c r="W48" s="72">
        <f t="shared" si="6"/>
        <v>823.37</v>
      </c>
      <c r="X48" s="15">
        <v>414.39</v>
      </c>
      <c r="Y48" s="16"/>
      <c r="Z48" s="16"/>
      <c r="AA48" s="72">
        <f t="shared" si="7"/>
        <v>414.39</v>
      </c>
      <c r="AB48" s="15"/>
      <c r="AC48" s="15"/>
      <c r="AD48" s="15"/>
      <c r="AE48" s="72">
        <f t="shared" si="8"/>
        <v>0</v>
      </c>
      <c r="AF48" s="15"/>
      <c r="AG48" s="15"/>
      <c r="AH48" s="15"/>
      <c r="AI48" s="72">
        <f t="shared" si="9"/>
        <v>0</v>
      </c>
      <c r="AJ48" s="72">
        <f t="shared" si="0"/>
        <v>1237.76</v>
      </c>
      <c r="AK48" s="73">
        <v>0</v>
      </c>
      <c r="AL48" s="73">
        <v>0</v>
      </c>
      <c r="AM48" s="73">
        <v>0</v>
      </c>
      <c r="AN48" s="25">
        <f t="shared" si="10"/>
        <v>0</v>
      </c>
      <c r="AO48" s="73">
        <v>0</v>
      </c>
      <c r="AP48" s="73"/>
      <c r="AQ48" s="73"/>
      <c r="AR48" s="25">
        <f t="shared" si="11"/>
        <v>0</v>
      </c>
      <c r="AS48" s="73"/>
      <c r="AT48" s="73"/>
      <c r="AU48" s="73"/>
      <c r="AV48" s="25">
        <f t="shared" si="12"/>
        <v>0</v>
      </c>
      <c r="AW48" s="73"/>
      <c r="AX48" s="73"/>
      <c r="AY48" s="74"/>
      <c r="AZ48" s="75">
        <f t="shared" si="13"/>
        <v>0</v>
      </c>
      <c r="BA48" s="25">
        <f t="shared" si="14"/>
        <v>0</v>
      </c>
      <c r="BB48" s="76">
        <f t="shared" si="15"/>
        <v>85361.29</v>
      </c>
      <c r="BC48" s="77"/>
      <c r="BE48" s="17"/>
      <c r="BF48" s="17"/>
    </row>
    <row r="49" spans="1:58" ht="12.75">
      <c r="A49" s="81" t="s">
        <v>89</v>
      </c>
      <c r="B49" s="80" t="s">
        <v>90</v>
      </c>
      <c r="C49" s="71">
        <v>5710.66</v>
      </c>
      <c r="D49" s="15">
        <v>7691.72</v>
      </c>
      <c r="E49" s="15">
        <v>5288.73</v>
      </c>
      <c r="F49" s="72">
        <f t="shared" si="1"/>
        <v>18691.11</v>
      </c>
      <c r="G49" s="15">
        <v>6809.14</v>
      </c>
      <c r="H49" s="15"/>
      <c r="I49" s="15"/>
      <c r="J49" s="72">
        <f t="shared" si="2"/>
        <v>6809.14</v>
      </c>
      <c r="K49" s="15"/>
      <c r="L49" s="15"/>
      <c r="M49" s="15"/>
      <c r="N49" s="72">
        <f t="shared" si="3"/>
        <v>0</v>
      </c>
      <c r="O49" s="15"/>
      <c r="P49" s="15"/>
      <c r="Q49" s="15"/>
      <c r="R49" s="72">
        <f>ROUND(O49+P49+Q49,2)</f>
        <v>0</v>
      </c>
      <c r="S49" s="72">
        <f>ROUND(F49+J49+N49+R49,2)</f>
        <v>25500.25</v>
      </c>
      <c r="T49" s="15">
        <v>70.61</v>
      </c>
      <c r="U49" s="15">
        <v>146.34</v>
      </c>
      <c r="V49" s="15">
        <v>64.79</v>
      </c>
      <c r="W49" s="72">
        <f t="shared" si="6"/>
        <v>281.74</v>
      </c>
      <c r="X49" s="15">
        <v>151.12</v>
      </c>
      <c r="Y49" s="16"/>
      <c r="Z49" s="16"/>
      <c r="AA49" s="72">
        <f t="shared" si="7"/>
        <v>151.12</v>
      </c>
      <c r="AB49" s="15"/>
      <c r="AC49" s="15"/>
      <c r="AD49" s="15"/>
      <c r="AE49" s="72">
        <f t="shared" si="8"/>
        <v>0</v>
      </c>
      <c r="AF49" s="15"/>
      <c r="AG49" s="15"/>
      <c r="AH49" s="15"/>
      <c r="AI49" s="72">
        <f>ROUND(AF49+AG49+AH49,2)</f>
        <v>0</v>
      </c>
      <c r="AJ49" s="72">
        <f t="shared" si="0"/>
        <v>432.86</v>
      </c>
      <c r="AK49" s="73">
        <v>0</v>
      </c>
      <c r="AL49" s="73">
        <v>0</v>
      </c>
      <c r="AM49" s="73">
        <v>0</v>
      </c>
      <c r="AN49" s="25">
        <f t="shared" si="10"/>
        <v>0</v>
      </c>
      <c r="AO49" s="73">
        <v>0</v>
      </c>
      <c r="AP49" s="73"/>
      <c r="AQ49" s="73"/>
      <c r="AR49" s="25">
        <f t="shared" si="11"/>
        <v>0</v>
      </c>
      <c r="AS49" s="73"/>
      <c r="AT49" s="73"/>
      <c r="AU49" s="73"/>
      <c r="AV49" s="25">
        <f t="shared" si="12"/>
        <v>0</v>
      </c>
      <c r="AW49" s="73"/>
      <c r="AX49" s="73"/>
      <c r="AY49" s="74"/>
      <c r="AZ49" s="75">
        <f t="shared" si="13"/>
        <v>0</v>
      </c>
      <c r="BA49" s="25">
        <f t="shared" si="14"/>
        <v>0</v>
      </c>
      <c r="BB49" s="76">
        <f t="shared" si="15"/>
        <v>25933.11</v>
      </c>
      <c r="BC49" s="77"/>
      <c r="BE49" s="17"/>
      <c r="BF49" s="17"/>
    </row>
    <row r="50" spans="1:58" ht="12.75">
      <c r="A50" s="69" t="s">
        <v>91</v>
      </c>
      <c r="B50" s="70" t="s">
        <v>92</v>
      </c>
      <c r="C50" s="71">
        <v>19605.81</v>
      </c>
      <c r="D50" s="15">
        <v>15844.98</v>
      </c>
      <c r="E50" s="15">
        <v>16518</v>
      </c>
      <c r="F50" s="72">
        <f t="shared" si="1"/>
        <v>51968.79</v>
      </c>
      <c r="G50" s="15">
        <v>13777.07</v>
      </c>
      <c r="H50" s="15"/>
      <c r="I50" s="15"/>
      <c r="J50" s="72">
        <f t="shared" si="2"/>
        <v>13777.07</v>
      </c>
      <c r="K50" s="15"/>
      <c r="L50" s="15"/>
      <c r="M50" s="15"/>
      <c r="N50" s="72">
        <f t="shared" si="3"/>
        <v>0</v>
      </c>
      <c r="O50" s="15"/>
      <c r="P50" s="15"/>
      <c r="Q50" s="15"/>
      <c r="R50" s="72">
        <f t="shared" si="4"/>
        <v>0</v>
      </c>
      <c r="S50" s="72">
        <f t="shared" si="5"/>
        <v>65745.86</v>
      </c>
      <c r="T50" s="15">
        <v>695.11</v>
      </c>
      <c r="U50" s="15">
        <v>652.6</v>
      </c>
      <c r="V50" s="15">
        <v>668.25</v>
      </c>
      <c r="W50" s="72">
        <f t="shared" si="6"/>
        <v>2015.96</v>
      </c>
      <c r="X50" s="15">
        <v>1050.89</v>
      </c>
      <c r="Y50" s="16"/>
      <c r="Z50" s="16"/>
      <c r="AA50" s="72">
        <f t="shared" si="7"/>
        <v>1050.89</v>
      </c>
      <c r="AB50" s="15"/>
      <c r="AC50" s="15"/>
      <c r="AD50" s="15"/>
      <c r="AE50" s="72">
        <f t="shared" si="8"/>
        <v>0</v>
      </c>
      <c r="AF50" s="15"/>
      <c r="AG50" s="15"/>
      <c r="AH50" s="15"/>
      <c r="AI50" s="72">
        <f t="shared" si="9"/>
        <v>0</v>
      </c>
      <c r="AJ50" s="72">
        <f t="shared" si="0"/>
        <v>3066.85</v>
      </c>
      <c r="AK50" s="73">
        <v>0</v>
      </c>
      <c r="AL50" s="73">
        <v>0</v>
      </c>
      <c r="AM50" s="73">
        <v>0</v>
      </c>
      <c r="AN50" s="25">
        <f t="shared" si="10"/>
        <v>0</v>
      </c>
      <c r="AO50" s="73">
        <v>0</v>
      </c>
      <c r="AP50" s="73"/>
      <c r="AQ50" s="73"/>
      <c r="AR50" s="25">
        <f t="shared" si="11"/>
        <v>0</v>
      </c>
      <c r="AS50" s="73"/>
      <c r="AT50" s="73"/>
      <c r="AU50" s="73"/>
      <c r="AV50" s="25">
        <f t="shared" si="12"/>
        <v>0</v>
      </c>
      <c r="AW50" s="73"/>
      <c r="AX50" s="73"/>
      <c r="AY50" s="74"/>
      <c r="AZ50" s="75">
        <f t="shared" si="13"/>
        <v>0</v>
      </c>
      <c r="BA50" s="25">
        <f t="shared" si="14"/>
        <v>0</v>
      </c>
      <c r="BB50" s="76">
        <f t="shared" si="15"/>
        <v>68812.71</v>
      </c>
      <c r="BC50" s="77"/>
      <c r="BE50" s="17"/>
      <c r="BF50" s="17"/>
    </row>
    <row r="51" spans="1:58" ht="12.75">
      <c r="A51" s="69" t="s">
        <v>93</v>
      </c>
      <c r="B51" s="82" t="s">
        <v>94</v>
      </c>
      <c r="C51" s="71">
        <v>20642.92</v>
      </c>
      <c r="D51" s="15">
        <v>21370.35</v>
      </c>
      <c r="E51" s="15">
        <v>19245.77</v>
      </c>
      <c r="F51" s="72">
        <f t="shared" si="1"/>
        <v>61259.04</v>
      </c>
      <c r="G51" s="15">
        <v>15654.33</v>
      </c>
      <c r="H51" s="15"/>
      <c r="I51" s="15"/>
      <c r="J51" s="72">
        <f t="shared" si="2"/>
        <v>15654.33</v>
      </c>
      <c r="K51" s="15"/>
      <c r="L51" s="15"/>
      <c r="M51" s="15"/>
      <c r="N51" s="72">
        <f t="shared" si="3"/>
        <v>0</v>
      </c>
      <c r="O51" s="15"/>
      <c r="P51" s="15"/>
      <c r="Q51" s="15"/>
      <c r="R51" s="72">
        <f t="shared" si="4"/>
        <v>0</v>
      </c>
      <c r="S51" s="72">
        <f t="shared" si="5"/>
        <v>76913.37</v>
      </c>
      <c r="T51" s="15">
        <v>528.54</v>
      </c>
      <c r="U51" s="15">
        <v>543.73</v>
      </c>
      <c r="V51" s="15">
        <v>421.99</v>
      </c>
      <c r="W51" s="72">
        <f t="shared" si="6"/>
        <v>1494.26</v>
      </c>
      <c r="X51" s="15">
        <v>726.8</v>
      </c>
      <c r="Y51" s="16"/>
      <c r="Z51" s="16"/>
      <c r="AA51" s="72">
        <f t="shared" si="7"/>
        <v>726.8</v>
      </c>
      <c r="AB51" s="15"/>
      <c r="AC51" s="15"/>
      <c r="AD51" s="15"/>
      <c r="AE51" s="72">
        <f t="shared" si="8"/>
        <v>0</v>
      </c>
      <c r="AF51" s="15"/>
      <c r="AG51" s="15"/>
      <c r="AH51" s="15"/>
      <c r="AI51" s="72">
        <f t="shared" si="9"/>
        <v>0</v>
      </c>
      <c r="AJ51" s="72">
        <f t="shared" si="0"/>
        <v>2221.06</v>
      </c>
      <c r="AK51" s="73">
        <v>0</v>
      </c>
      <c r="AL51" s="73">
        <v>0</v>
      </c>
      <c r="AM51" s="73">
        <v>0</v>
      </c>
      <c r="AN51" s="25">
        <f t="shared" si="10"/>
        <v>0</v>
      </c>
      <c r="AO51" s="73">
        <v>0</v>
      </c>
      <c r="AP51" s="73"/>
      <c r="AQ51" s="73"/>
      <c r="AR51" s="25">
        <f t="shared" si="11"/>
        <v>0</v>
      </c>
      <c r="AS51" s="73"/>
      <c r="AT51" s="73"/>
      <c r="AU51" s="73"/>
      <c r="AV51" s="25">
        <f t="shared" si="12"/>
        <v>0</v>
      </c>
      <c r="AW51" s="73"/>
      <c r="AX51" s="73"/>
      <c r="AY51" s="74"/>
      <c r="AZ51" s="75">
        <f t="shared" si="13"/>
        <v>0</v>
      </c>
      <c r="BA51" s="25">
        <f t="shared" si="14"/>
        <v>0</v>
      </c>
      <c r="BB51" s="76">
        <f t="shared" si="15"/>
        <v>79134.43</v>
      </c>
      <c r="BC51" s="77"/>
      <c r="BE51" s="17"/>
      <c r="BF51" s="17"/>
    </row>
    <row r="52" spans="1:58" ht="12.75">
      <c r="A52" s="69" t="s">
        <v>95</v>
      </c>
      <c r="B52" s="82" t="s">
        <v>96</v>
      </c>
      <c r="C52" s="71">
        <v>7022.83</v>
      </c>
      <c r="D52" s="15">
        <v>7064.35</v>
      </c>
      <c r="E52" s="15">
        <v>7167.6</v>
      </c>
      <c r="F52" s="72">
        <f t="shared" si="1"/>
        <v>21254.78</v>
      </c>
      <c r="G52" s="15">
        <v>5838.95</v>
      </c>
      <c r="H52" s="15"/>
      <c r="I52" s="15"/>
      <c r="J52" s="72">
        <f t="shared" si="2"/>
        <v>5838.95</v>
      </c>
      <c r="K52" s="15"/>
      <c r="L52" s="15"/>
      <c r="M52" s="15"/>
      <c r="N52" s="72">
        <f t="shared" si="3"/>
        <v>0</v>
      </c>
      <c r="O52" s="15"/>
      <c r="P52" s="15"/>
      <c r="Q52" s="15"/>
      <c r="R52" s="72">
        <f t="shared" si="4"/>
        <v>0</v>
      </c>
      <c r="S52" s="72">
        <f t="shared" si="5"/>
        <v>27093.73</v>
      </c>
      <c r="T52" s="15">
        <v>619.29</v>
      </c>
      <c r="U52" s="15">
        <v>515.78</v>
      </c>
      <c r="V52" s="15">
        <v>396.1</v>
      </c>
      <c r="W52" s="72">
        <f t="shared" si="6"/>
        <v>1531.17</v>
      </c>
      <c r="X52" s="15">
        <v>635.32</v>
      </c>
      <c r="Y52" s="16"/>
      <c r="Z52" s="16"/>
      <c r="AA52" s="72">
        <f t="shared" si="7"/>
        <v>635.32</v>
      </c>
      <c r="AB52" s="15"/>
      <c r="AC52" s="15"/>
      <c r="AD52" s="15"/>
      <c r="AE52" s="72">
        <f t="shared" si="8"/>
        <v>0</v>
      </c>
      <c r="AF52" s="15"/>
      <c r="AG52" s="15"/>
      <c r="AH52" s="15"/>
      <c r="AI52" s="72">
        <f t="shared" si="9"/>
        <v>0</v>
      </c>
      <c r="AJ52" s="72">
        <f t="shared" si="0"/>
        <v>2166.49</v>
      </c>
      <c r="AK52" s="73">
        <v>0</v>
      </c>
      <c r="AL52" s="73">
        <v>0</v>
      </c>
      <c r="AM52" s="73">
        <v>0</v>
      </c>
      <c r="AN52" s="25">
        <f t="shared" si="10"/>
        <v>0</v>
      </c>
      <c r="AO52" s="73">
        <v>0</v>
      </c>
      <c r="AP52" s="73"/>
      <c r="AQ52" s="73"/>
      <c r="AR52" s="25">
        <f t="shared" si="11"/>
        <v>0</v>
      </c>
      <c r="AS52" s="73"/>
      <c r="AT52" s="73"/>
      <c r="AU52" s="73"/>
      <c r="AV52" s="25">
        <f t="shared" si="12"/>
        <v>0</v>
      </c>
      <c r="AW52" s="73"/>
      <c r="AX52" s="73"/>
      <c r="AY52" s="74"/>
      <c r="AZ52" s="75">
        <f t="shared" si="13"/>
        <v>0</v>
      </c>
      <c r="BA52" s="25">
        <f t="shared" si="14"/>
        <v>0</v>
      </c>
      <c r="BB52" s="76">
        <f t="shared" si="15"/>
        <v>29260.22</v>
      </c>
      <c r="BC52" s="77"/>
      <c r="BE52" s="17"/>
      <c r="BF52" s="17"/>
    </row>
    <row r="53" spans="1:58" ht="12.75">
      <c r="A53" s="69" t="s">
        <v>97</v>
      </c>
      <c r="B53" s="83" t="s">
        <v>98</v>
      </c>
      <c r="C53" s="71">
        <v>282189.46</v>
      </c>
      <c r="D53" s="15">
        <v>280209.28</v>
      </c>
      <c r="E53" s="15">
        <v>283003.32</v>
      </c>
      <c r="F53" s="72">
        <f t="shared" si="1"/>
        <v>845402.06</v>
      </c>
      <c r="G53" s="15">
        <v>257318.33</v>
      </c>
      <c r="H53" s="15"/>
      <c r="I53" s="15"/>
      <c r="J53" s="72">
        <f t="shared" si="2"/>
        <v>257318.33</v>
      </c>
      <c r="K53" s="15"/>
      <c r="L53" s="15"/>
      <c r="M53" s="15"/>
      <c r="N53" s="72">
        <f t="shared" si="3"/>
        <v>0</v>
      </c>
      <c r="O53" s="15"/>
      <c r="P53" s="15"/>
      <c r="Q53" s="15"/>
      <c r="R53" s="72">
        <f t="shared" si="4"/>
        <v>0</v>
      </c>
      <c r="S53" s="72">
        <f t="shared" si="5"/>
        <v>1102720.39</v>
      </c>
      <c r="T53" s="15">
        <v>5660.97</v>
      </c>
      <c r="U53" s="15">
        <v>4948.929999999999</v>
      </c>
      <c r="V53" s="15">
        <v>4447.27</v>
      </c>
      <c r="W53" s="72">
        <f t="shared" si="6"/>
        <v>15057.17</v>
      </c>
      <c r="X53" s="15">
        <v>6622.95</v>
      </c>
      <c r="Y53" s="16"/>
      <c r="Z53" s="16"/>
      <c r="AA53" s="72">
        <f t="shared" si="7"/>
        <v>6622.95</v>
      </c>
      <c r="AB53" s="15"/>
      <c r="AC53" s="15"/>
      <c r="AD53" s="15"/>
      <c r="AE53" s="72">
        <f t="shared" si="8"/>
        <v>0</v>
      </c>
      <c r="AF53" s="15"/>
      <c r="AG53" s="15"/>
      <c r="AH53" s="15"/>
      <c r="AI53" s="72">
        <f t="shared" si="9"/>
        <v>0</v>
      </c>
      <c r="AJ53" s="72">
        <f t="shared" si="0"/>
        <v>21680.12</v>
      </c>
      <c r="AK53" s="73">
        <v>980.34</v>
      </c>
      <c r="AL53" s="73">
        <v>1657.24</v>
      </c>
      <c r="AM53" s="73">
        <v>1330.46</v>
      </c>
      <c r="AN53" s="25">
        <f t="shared" si="10"/>
        <v>3968.04</v>
      </c>
      <c r="AO53" s="73">
        <v>1307.12</v>
      </c>
      <c r="AP53" s="73"/>
      <c r="AQ53" s="73"/>
      <c r="AR53" s="25">
        <f t="shared" si="11"/>
        <v>1307.12</v>
      </c>
      <c r="AS53" s="73"/>
      <c r="AT53" s="73"/>
      <c r="AU53" s="73"/>
      <c r="AV53" s="25">
        <f t="shared" si="12"/>
        <v>0</v>
      </c>
      <c r="AW53" s="73"/>
      <c r="AX53" s="73"/>
      <c r="AY53" s="74"/>
      <c r="AZ53" s="75">
        <f t="shared" si="13"/>
        <v>0</v>
      </c>
      <c r="BA53" s="25">
        <f t="shared" si="14"/>
        <v>5275.16</v>
      </c>
      <c r="BB53" s="76">
        <f t="shared" si="15"/>
        <v>1129675.67</v>
      </c>
      <c r="BC53" s="77"/>
      <c r="BE53" s="17"/>
      <c r="BF53" s="17"/>
    </row>
    <row r="54" spans="1:58" ht="12.75">
      <c r="A54" s="69" t="s">
        <v>99</v>
      </c>
      <c r="B54" s="84" t="s">
        <v>100</v>
      </c>
      <c r="C54" s="71">
        <v>233326.22</v>
      </c>
      <c r="D54" s="15">
        <v>211325.49</v>
      </c>
      <c r="E54" s="15">
        <v>236465.08</v>
      </c>
      <c r="F54" s="72">
        <f t="shared" si="1"/>
        <v>681116.79</v>
      </c>
      <c r="G54" s="15">
        <v>207382.12</v>
      </c>
      <c r="H54" s="15"/>
      <c r="I54" s="15"/>
      <c r="J54" s="72">
        <f t="shared" si="2"/>
        <v>207382.12</v>
      </c>
      <c r="K54" s="15"/>
      <c r="L54" s="15"/>
      <c r="M54" s="15"/>
      <c r="N54" s="72">
        <f t="shared" si="3"/>
        <v>0</v>
      </c>
      <c r="O54" s="15"/>
      <c r="P54" s="15"/>
      <c r="Q54" s="15"/>
      <c r="R54" s="72">
        <f t="shared" si="4"/>
        <v>0</v>
      </c>
      <c r="S54" s="72">
        <f t="shared" si="5"/>
        <v>888498.91</v>
      </c>
      <c r="T54" s="15">
        <v>7072.509999999999</v>
      </c>
      <c r="U54" s="15">
        <v>6918.310000000001</v>
      </c>
      <c r="V54" s="15">
        <v>6241.22</v>
      </c>
      <c r="W54" s="72">
        <f t="shared" si="6"/>
        <v>20232.04</v>
      </c>
      <c r="X54" s="15">
        <v>9489.33</v>
      </c>
      <c r="Y54" s="16"/>
      <c r="Z54" s="16"/>
      <c r="AA54" s="72">
        <f t="shared" si="7"/>
        <v>9489.33</v>
      </c>
      <c r="AB54" s="15"/>
      <c r="AC54" s="15"/>
      <c r="AD54" s="15"/>
      <c r="AE54" s="72">
        <f t="shared" si="8"/>
        <v>0</v>
      </c>
      <c r="AF54" s="15"/>
      <c r="AG54" s="15"/>
      <c r="AH54" s="15"/>
      <c r="AI54" s="72">
        <f t="shared" si="9"/>
        <v>0</v>
      </c>
      <c r="AJ54" s="72">
        <f t="shared" si="0"/>
        <v>29721.37</v>
      </c>
      <c r="AK54" s="73">
        <v>0</v>
      </c>
      <c r="AL54" s="73">
        <v>0</v>
      </c>
      <c r="AM54" s="73">
        <v>326.78</v>
      </c>
      <c r="AN54" s="25">
        <f t="shared" si="10"/>
        <v>326.78</v>
      </c>
      <c r="AO54" s="73">
        <v>0</v>
      </c>
      <c r="AP54" s="73"/>
      <c r="AQ54" s="73"/>
      <c r="AR54" s="25">
        <f t="shared" si="11"/>
        <v>0</v>
      </c>
      <c r="AS54" s="73"/>
      <c r="AT54" s="73"/>
      <c r="AU54" s="73"/>
      <c r="AV54" s="25">
        <f t="shared" si="12"/>
        <v>0</v>
      </c>
      <c r="AW54" s="73"/>
      <c r="AX54" s="73"/>
      <c r="AY54" s="74"/>
      <c r="AZ54" s="75">
        <f t="shared" si="13"/>
        <v>0</v>
      </c>
      <c r="BA54" s="25">
        <f t="shared" si="14"/>
        <v>326.78</v>
      </c>
      <c r="BB54" s="76">
        <f t="shared" si="15"/>
        <v>918547.06</v>
      </c>
      <c r="BC54" s="77"/>
      <c r="BE54" s="17"/>
      <c r="BF54" s="17"/>
    </row>
    <row r="55" spans="1:58" ht="12.75">
      <c r="A55" s="85" t="s">
        <v>101</v>
      </c>
      <c r="B55" s="86" t="s">
        <v>102</v>
      </c>
      <c r="C55" s="71">
        <v>382103.99</v>
      </c>
      <c r="D55" s="15">
        <v>305442.83</v>
      </c>
      <c r="E55" s="15">
        <v>345896.99</v>
      </c>
      <c r="F55" s="72">
        <f t="shared" si="1"/>
        <v>1033443.81</v>
      </c>
      <c r="G55" s="15">
        <v>318133.56</v>
      </c>
      <c r="H55" s="15"/>
      <c r="I55" s="15"/>
      <c r="J55" s="72">
        <f t="shared" si="2"/>
        <v>318133.56</v>
      </c>
      <c r="K55" s="15"/>
      <c r="L55" s="15"/>
      <c r="M55" s="15"/>
      <c r="N55" s="72">
        <f t="shared" si="3"/>
        <v>0</v>
      </c>
      <c r="O55" s="15"/>
      <c r="P55" s="15"/>
      <c r="Q55" s="15"/>
      <c r="R55" s="72">
        <f t="shared" si="4"/>
        <v>0</v>
      </c>
      <c r="S55" s="72">
        <f t="shared" si="5"/>
        <v>1351577.37</v>
      </c>
      <c r="T55" s="15">
        <v>9638.95</v>
      </c>
      <c r="U55" s="15">
        <v>8718.32</v>
      </c>
      <c r="V55" s="15">
        <v>7633.08</v>
      </c>
      <c r="W55" s="72">
        <f t="shared" si="6"/>
        <v>25990.35</v>
      </c>
      <c r="X55" s="15">
        <v>11574.08</v>
      </c>
      <c r="Y55" s="16"/>
      <c r="Z55" s="16"/>
      <c r="AA55" s="72">
        <f t="shared" si="7"/>
        <v>11574.08</v>
      </c>
      <c r="AB55" s="15"/>
      <c r="AC55" s="15"/>
      <c r="AD55" s="15"/>
      <c r="AE55" s="72">
        <f t="shared" si="8"/>
        <v>0</v>
      </c>
      <c r="AF55" s="15"/>
      <c r="AG55" s="15"/>
      <c r="AH55" s="15"/>
      <c r="AI55" s="72">
        <f t="shared" si="9"/>
        <v>0</v>
      </c>
      <c r="AJ55" s="72">
        <f t="shared" si="0"/>
        <v>37564.43</v>
      </c>
      <c r="AK55" s="73">
        <v>326.78</v>
      </c>
      <c r="AL55" s="73">
        <v>653.56</v>
      </c>
      <c r="AM55" s="73">
        <v>980.34</v>
      </c>
      <c r="AN55" s="25">
        <f t="shared" si="10"/>
        <v>1960.68</v>
      </c>
      <c r="AO55" s="73">
        <v>653.56</v>
      </c>
      <c r="AP55" s="73"/>
      <c r="AQ55" s="73"/>
      <c r="AR55" s="25">
        <f t="shared" si="11"/>
        <v>653.56</v>
      </c>
      <c r="AS55" s="73"/>
      <c r="AT55" s="73"/>
      <c r="AU55" s="73"/>
      <c r="AV55" s="25">
        <f t="shared" si="12"/>
        <v>0</v>
      </c>
      <c r="AW55" s="73"/>
      <c r="AX55" s="73"/>
      <c r="AY55" s="74"/>
      <c r="AZ55" s="75">
        <f t="shared" si="13"/>
        <v>0</v>
      </c>
      <c r="BA55" s="25">
        <f t="shared" si="14"/>
        <v>2614.24</v>
      </c>
      <c r="BB55" s="76">
        <f t="shared" si="15"/>
        <v>1391756.04</v>
      </c>
      <c r="BC55" s="77"/>
      <c r="BE55" s="17"/>
      <c r="BF55" s="17"/>
    </row>
    <row r="56" spans="1:58" ht="12.75">
      <c r="A56" s="85" t="s">
        <v>103</v>
      </c>
      <c r="B56" s="86" t="s">
        <v>104</v>
      </c>
      <c r="C56" s="71">
        <v>9524.45</v>
      </c>
      <c r="D56" s="15">
        <v>6927.1</v>
      </c>
      <c r="E56" s="15">
        <v>7472.83</v>
      </c>
      <c r="F56" s="72">
        <f t="shared" si="1"/>
        <v>23924.38</v>
      </c>
      <c r="G56" s="15">
        <v>6760.67</v>
      </c>
      <c r="H56" s="15"/>
      <c r="I56" s="15"/>
      <c r="J56" s="72">
        <f t="shared" si="2"/>
        <v>6760.67</v>
      </c>
      <c r="K56" s="15"/>
      <c r="L56" s="15"/>
      <c r="M56" s="15"/>
      <c r="N56" s="72">
        <f t="shared" si="3"/>
        <v>0</v>
      </c>
      <c r="O56" s="15"/>
      <c r="P56" s="15"/>
      <c r="Q56" s="15"/>
      <c r="R56" s="72">
        <f t="shared" si="4"/>
        <v>0</v>
      </c>
      <c r="S56" s="72">
        <f t="shared" si="5"/>
        <v>30685.05</v>
      </c>
      <c r="T56" s="15">
        <v>84.33</v>
      </c>
      <c r="U56" s="15">
        <v>94.41</v>
      </c>
      <c r="V56" s="15">
        <v>88.4</v>
      </c>
      <c r="W56" s="72">
        <f t="shared" si="6"/>
        <v>267.14</v>
      </c>
      <c r="X56" s="15">
        <v>133.16</v>
      </c>
      <c r="Y56" s="16"/>
      <c r="Z56" s="16"/>
      <c r="AA56" s="72">
        <f t="shared" si="7"/>
        <v>133.16</v>
      </c>
      <c r="AB56" s="15"/>
      <c r="AC56" s="15"/>
      <c r="AD56" s="15"/>
      <c r="AE56" s="72">
        <f t="shared" si="8"/>
        <v>0</v>
      </c>
      <c r="AF56" s="15"/>
      <c r="AG56" s="15"/>
      <c r="AH56" s="15"/>
      <c r="AI56" s="72">
        <f t="shared" si="9"/>
        <v>0</v>
      </c>
      <c r="AJ56" s="72">
        <f t="shared" si="0"/>
        <v>400.3</v>
      </c>
      <c r="AK56" s="73">
        <v>0</v>
      </c>
      <c r="AL56" s="73">
        <v>0</v>
      </c>
      <c r="AM56" s="73">
        <v>0</v>
      </c>
      <c r="AN56" s="25">
        <f t="shared" si="10"/>
        <v>0</v>
      </c>
      <c r="AO56" s="73">
        <v>0</v>
      </c>
      <c r="AP56" s="73"/>
      <c r="AQ56" s="73"/>
      <c r="AR56" s="25">
        <f t="shared" si="11"/>
        <v>0</v>
      </c>
      <c r="AS56" s="73"/>
      <c r="AT56" s="73"/>
      <c r="AU56" s="73"/>
      <c r="AV56" s="25">
        <f t="shared" si="12"/>
        <v>0</v>
      </c>
      <c r="AW56" s="73"/>
      <c r="AX56" s="73"/>
      <c r="AY56" s="74"/>
      <c r="AZ56" s="75">
        <f t="shared" si="13"/>
        <v>0</v>
      </c>
      <c r="BA56" s="25">
        <f t="shared" si="14"/>
        <v>0</v>
      </c>
      <c r="BB56" s="76">
        <f t="shared" si="15"/>
        <v>31085.35</v>
      </c>
      <c r="BC56" s="77"/>
      <c r="BE56" s="17"/>
      <c r="BF56" s="17"/>
    </row>
    <row r="57" spans="1:58" ht="12.75">
      <c r="A57" s="85" t="s">
        <v>105</v>
      </c>
      <c r="B57" s="87" t="s">
        <v>106</v>
      </c>
      <c r="C57" s="71">
        <v>230002.62</v>
      </c>
      <c r="D57" s="15">
        <v>208498.53</v>
      </c>
      <c r="E57" s="15">
        <v>230785.24</v>
      </c>
      <c r="F57" s="72">
        <f t="shared" si="1"/>
        <v>669286.39</v>
      </c>
      <c r="G57" s="15">
        <v>234448.65</v>
      </c>
      <c r="H57" s="15"/>
      <c r="I57" s="15"/>
      <c r="J57" s="72">
        <f t="shared" si="2"/>
        <v>234448.65</v>
      </c>
      <c r="K57" s="15"/>
      <c r="L57" s="15"/>
      <c r="M57" s="15"/>
      <c r="N57" s="72">
        <f t="shared" si="3"/>
        <v>0</v>
      </c>
      <c r="O57" s="15"/>
      <c r="P57" s="15"/>
      <c r="Q57" s="15"/>
      <c r="R57" s="72">
        <f t="shared" si="4"/>
        <v>0</v>
      </c>
      <c r="S57" s="72">
        <f t="shared" si="5"/>
        <v>903735.04</v>
      </c>
      <c r="T57" s="15">
        <v>3745.07</v>
      </c>
      <c r="U57" s="15">
        <v>3670.9</v>
      </c>
      <c r="V57" s="15">
        <v>3726.23</v>
      </c>
      <c r="W57" s="72">
        <f t="shared" si="6"/>
        <v>11142.2</v>
      </c>
      <c r="X57" s="15">
        <v>4612.07</v>
      </c>
      <c r="Y57" s="15"/>
      <c r="Z57" s="15"/>
      <c r="AA57" s="72">
        <f t="shared" si="7"/>
        <v>4612.07</v>
      </c>
      <c r="AB57" s="15"/>
      <c r="AC57" s="15"/>
      <c r="AD57" s="15"/>
      <c r="AE57" s="72">
        <f t="shared" si="8"/>
        <v>0</v>
      </c>
      <c r="AF57" s="15"/>
      <c r="AG57" s="15"/>
      <c r="AH57" s="15"/>
      <c r="AI57" s="72">
        <f t="shared" si="9"/>
        <v>0</v>
      </c>
      <c r="AJ57" s="72">
        <f t="shared" si="0"/>
        <v>15754.27</v>
      </c>
      <c r="AK57" s="73">
        <v>653.56</v>
      </c>
      <c r="AL57" s="73">
        <v>326.78</v>
      </c>
      <c r="AM57" s="73">
        <v>653.56</v>
      </c>
      <c r="AN57" s="25">
        <f t="shared" si="10"/>
        <v>1633.9</v>
      </c>
      <c r="AO57" s="73">
        <v>653.56</v>
      </c>
      <c r="AP57" s="73"/>
      <c r="AQ57" s="73"/>
      <c r="AR57" s="25">
        <f t="shared" si="11"/>
        <v>653.56</v>
      </c>
      <c r="AS57" s="73"/>
      <c r="AT57" s="73"/>
      <c r="AU57" s="73"/>
      <c r="AV57" s="25">
        <f t="shared" si="12"/>
        <v>0</v>
      </c>
      <c r="AW57" s="73"/>
      <c r="AX57" s="73"/>
      <c r="AY57" s="74"/>
      <c r="AZ57" s="75">
        <f t="shared" si="13"/>
        <v>0</v>
      </c>
      <c r="BA57" s="25">
        <f t="shared" si="14"/>
        <v>2287.46</v>
      </c>
      <c r="BB57" s="76">
        <f t="shared" si="15"/>
        <v>921776.77</v>
      </c>
      <c r="BC57" s="77"/>
      <c r="BE57" s="17"/>
      <c r="BF57" s="17"/>
    </row>
    <row r="58" spans="1:58" ht="12.75">
      <c r="A58" s="85" t="s">
        <v>107</v>
      </c>
      <c r="B58" s="86" t="s">
        <v>108</v>
      </c>
      <c r="C58" s="71">
        <v>134304.88</v>
      </c>
      <c r="D58" s="15">
        <v>129138.32</v>
      </c>
      <c r="E58" s="15">
        <v>130885.31</v>
      </c>
      <c r="F58" s="72">
        <f t="shared" si="1"/>
        <v>394328.51</v>
      </c>
      <c r="G58" s="15">
        <v>114780.39</v>
      </c>
      <c r="H58" s="15"/>
      <c r="I58" s="15"/>
      <c r="J58" s="72">
        <f t="shared" si="2"/>
        <v>114780.39</v>
      </c>
      <c r="K58" s="15"/>
      <c r="L58" s="15"/>
      <c r="M58" s="15"/>
      <c r="N58" s="72">
        <f t="shared" si="3"/>
        <v>0</v>
      </c>
      <c r="O58" s="15"/>
      <c r="P58" s="15"/>
      <c r="Q58" s="15"/>
      <c r="R58" s="72">
        <f>ROUND(O58+P58+Q58,2)</f>
        <v>0</v>
      </c>
      <c r="S58" s="72">
        <f>ROUND(F58+J58+N58+R58,2)</f>
        <v>509108.9</v>
      </c>
      <c r="T58" s="15">
        <v>1571.04</v>
      </c>
      <c r="U58" s="15">
        <v>1346.48</v>
      </c>
      <c r="V58" s="15">
        <v>1113.09</v>
      </c>
      <c r="W58" s="72">
        <f t="shared" si="6"/>
        <v>4030.61</v>
      </c>
      <c r="X58" s="15">
        <v>1869.85</v>
      </c>
      <c r="Y58" s="15"/>
      <c r="Z58" s="15"/>
      <c r="AA58" s="72">
        <f t="shared" si="7"/>
        <v>1869.85</v>
      </c>
      <c r="AB58" s="15"/>
      <c r="AC58" s="15"/>
      <c r="AD58" s="15"/>
      <c r="AE58" s="72">
        <f t="shared" si="8"/>
        <v>0</v>
      </c>
      <c r="AF58" s="15"/>
      <c r="AG58" s="15"/>
      <c r="AH58" s="15"/>
      <c r="AI58" s="72">
        <f>ROUND(AF58+AG58+AH58,2)</f>
        <v>0</v>
      </c>
      <c r="AJ58" s="72">
        <f t="shared" si="0"/>
        <v>5900.46</v>
      </c>
      <c r="AK58" s="73">
        <v>0</v>
      </c>
      <c r="AL58" s="73">
        <v>326.78</v>
      </c>
      <c r="AM58" s="73">
        <v>326.78</v>
      </c>
      <c r="AN58" s="25">
        <f t="shared" si="10"/>
        <v>653.56</v>
      </c>
      <c r="AO58" s="73">
        <v>326.78</v>
      </c>
      <c r="AP58" s="73"/>
      <c r="AQ58" s="73"/>
      <c r="AR58" s="25">
        <f t="shared" si="11"/>
        <v>326.78</v>
      </c>
      <c r="AS58" s="73"/>
      <c r="AT58" s="73"/>
      <c r="AU58" s="73"/>
      <c r="AV58" s="25">
        <f t="shared" si="12"/>
        <v>0</v>
      </c>
      <c r="AW58" s="73"/>
      <c r="AX58" s="73"/>
      <c r="AY58" s="74"/>
      <c r="AZ58" s="75">
        <f t="shared" si="13"/>
        <v>0</v>
      </c>
      <c r="BA58" s="25">
        <f t="shared" si="14"/>
        <v>980.34</v>
      </c>
      <c r="BB58" s="76">
        <f t="shared" si="15"/>
        <v>515989.7</v>
      </c>
      <c r="BC58" s="77"/>
      <c r="BE58" s="17"/>
      <c r="BF58" s="17"/>
    </row>
    <row r="59" spans="1:58" ht="12.75">
      <c r="A59" s="85" t="s">
        <v>109</v>
      </c>
      <c r="B59" s="86" t="s">
        <v>110</v>
      </c>
      <c r="C59" s="71">
        <v>3084.58</v>
      </c>
      <c r="D59" s="15">
        <v>2068.44</v>
      </c>
      <c r="E59" s="15">
        <v>2164.51</v>
      </c>
      <c r="F59" s="72">
        <f t="shared" si="1"/>
        <v>7317.53</v>
      </c>
      <c r="G59" s="15">
        <v>2402.92</v>
      </c>
      <c r="H59" s="15"/>
      <c r="I59" s="15"/>
      <c r="J59" s="72">
        <f t="shared" si="2"/>
        <v>2402.92</v>
      </c>
      <c r="K59" s="15"/>
      <c r="L59" s="15"/>
      <c r="M59" s="15"/>
      <c r="N59" s="72">
        <f t="shared" si="3"/>
        <v>0</v>
      </c>
      <c r="O59" s="15"/>
      <c r="P59" s="15"/>
      <c r="Q59" s="15"/>
      <c r="R59" s="72">
        <f t="shared" si="4"/>
        <v>0</v>
      </c>
      <c r="S59" s="72">
        <f t="shared" si="5"/>
        <v>9720.45</v>
      </c>
      <c r="T59" s="15">
        <v>0</v>
      </c>
      <c r="U59" s="15">
        <v>0</v>
      </c>
      <c r="V59" s="15">
        <v>0</v>
      </c>
      <c r="W59" s="72">
        <f t="shared" si="6"/>
        <v>0</v>
      </c>
      <c r="X59" s="15">
        <v>0</v>
      </c>
      <c r="Y59" s="15"/>
      <c r="Z59" s="15"/>
      <c r="AA59" s="72">
        <f t="shared" si="7"/>
        <v>0</v>
      </c>
      <c r="AB59" s="15"/>
      <c r="AC59" s="15"/>
      <c r="AD59" s="15"/>
      <c r="AE59" s="72">
        <f t="shared" si="8"/>
        <v>0</v>
      </c>
      <c r="AF59" s="15"/>
      <c r="AG59" s="15"/>
      <c r="AH59" s="15"/>
      <c r="AI59" s="72">
        <f t="shared" si="9"/>
        <v>0</v>
      </c>
      <c r="AJ59" s="72">
        <f t="shared" si="0"/>
        <v>0</v>
      </c>
      <c r="AK59" s="73">
        <v>0</v>
      </c>
      <c r="AL59" s="73">
        <v>0</v>
      </c>
      <c r="AM59" s="73">
        <v>0</v>
      </c>
      <c r="AN59" s="25">
        <f t="shared" si="10"/>
        <v>0</v>
      </c>
      <c r="AO59" s="73">
        <v>0</v>
      </c>
      <c r="AP59" s="73"/>
      <c r="AQ59" s="73"/>
      <c r="AR59" s="25">
        <f t="shared" si="11"/>
        <v>0</v>
      </c>
      <c r="AS59" s="73"/>
      <c r="AT59" s="73"/>
      <c r="AU59" s="73"/>
      <c r="AV59" s="25">
        <f t="shared" si="12"/>
        <v>0</v>
      </c>
      <c r="AW59" s="73"/>
      <c r="AX59" s="73"/>
      <c r="AY59" s="74"/>
      <c r="AZ59" s="75">
        <f t="shared" si="13"/>
        <v>0</v>
      </c>
      <c r="BA59" s="25">
        <f t="shared" si="14"/>
        <v>0</v>
      </c>
      <c r="BB59" s="76">
        <f t="shared" si="15"/>
        <v>9720.45</v>
      </c>
      <c r="BC59" s="77"/>
      <c r="BE59" s="17"/>
      <c r="BF59" s="17"/>
    </row>
    <row r="60" spans="1:58" ht="12.75">
      <c r="A60" s="85" t="s">
        <v>111</v>
      </c>
      <c r="B60" s="86" t="s">
        <v>112</v>
      </c>
      <c r="C60" s="71">
        <v>9727.73</v>
      </c>
      <c r="D60" s="15">
        <v>7416</v>
      </c>
      <c r="E60" s="15">
        <v>8340.02</v>
      </c>
      <c r="F60" s="72">
        <f t="shared" si="1"/>
        <v>25483.75</v>
      </c>
      <c r="G60" s="15">
        <v>3536.32</v>
      </c>
      <c r="H60" s="15"/>
      <c r="I60" s="15"/>
      <c r="J60" s="72">
        <f t="shared" si="2"/>
        <v>3536.32</v>
      </c>
      <c r="K60" s="15"/>
      <c r="L60" s="15"/>
      <c r="M60" s="15"/>
      <c r="N60" s="72">
        <f t="shared" si="3"/>
        <v>0</v>
      </c>
      <c r="O60" s="15"/>
      <c r="P60" s="15"/>
      <c r="Q60" s="15"/>
      <c r="R60" s="72">
        <f t="shared" si="4"/>
        <v>0</v>
      </c>
      <c r="S60" s="72">
        <f t="shared" si="5"/>
        <v>29020.07</v>
      </c>
      <c r="T60" s="15">
        <v>570.22</v>
      </c>
      <c r="U60" s="15">
        <v>460.31</v>
      </c>
      <c r="V60" s="15">
        <v>512.8</v>
      </c>
      <c r="W60" s="72">
        <f t="shared" si="6"/>
        <v>1543.33</v>
      </c>
      <c r="X60" s="15">
        <v>456.69</v>
      </c>
      <c r="Y60" s="15"/>
      <c r="Z60" s="15"/>
      <c r="AA60" s="72">
        <f t="shared" si="7"/>
        <v>456.69</v>
      </c>
      <c r="AB60" s="15"/>
      <c r="AC60" s="15"/>
      <c r="AD60" s="15"/>
      <c r="AE60" s="72">
        <f t="shared" si="8"/>
        <v>0</v>
      </c>
      <c r="AF60" s="15"/>
      <c r="AG60" s="15"/>
      <c r="AH60" s="15"/>
      <c r="AI60" s="72">
        <f t="shared" si="9"/>
        <v>0</v>
      </c>
      <c r="AJ60" s="72">
        <f t="shared" si="0"/>
        <v>2000.02</v>
      </c>
      <c r="AK60" s="73">
        <v>0</v>
      </c>
      <c r="AL60" s="73">
        <v>0</v>
      </c>
      <c r="AM60" s="73">
        <v>0</v>
      </c>
      <c r="AN60" s="25">
        <f t="shared" si="10"/>
        <v>0</v>
      </c>
      <c r="AO60" s="73">
        <v>0</v>
      </c>
      <c r="AP60" s="73"/>
      <c r="AQ60" s="73"/>
      <c r="AR60" s="25">
        <f t="shared" si="11"/>
        <v>0</v>
      </c>
      <c r="AS60" s="73"/>
      <c r="AT60" s="73"/>
      <c r="AU60" s="73"/>
      <c r="AV60" s="25">
        <f t="shared" si="12"/>
        <v>0</v>
      </c>
      <c r="AW60" s="73"/>
      <c r="AX60" s="73"/>
      <c r="AY60" s="74"/>
      <c r="AZ60" s="75">
        <f t="shared" si="13"/>
        <v>0</v>
      </c>
      <c r="BA60" s="25">
        <f t="shared" si="14"/>
        <v>0</v>
      </c>
      <c r="BB60" s="76">
        <f t="shared" si="15"/>
        <v>31020.09</v>
      </c>
      <c r="BC60" s="77"/>
      <c r="BE60" s="17"/>
      <c r="BF60" s="17"/>
    </row>
    <row r="61" spans="1:58" ht="12.75">
      <c r="A61" s="85" t="s">
        <v>113</v>
      </c>
      <c r="B61" s="86" t="s">
        <v>114</v>
      </c>
      <c r="C61" s="71">
        <v>42900.47</v>
      </c>
      <c r="D61" s="15">
        <v>52899.66</v>
      </c>
      <c r="E61" s="15">
        <v>48883.03</v>
      </c>
      <c r="F61" s="72">
        <f t="shared" si="1"/>
        <v>144683.16</v>
      </c>
      <c r="G61" s="15">
        <v>40453.66</v>
      </c>
      <c r="H61" s="15"/>
      <c r="I61" s="15"/>
      <c r="J61" s="72">
        <f t="shared" si="2"/>
        <v>40453.66</v>
      </c>
      <c r="K61" s="15"/>
      <c r="L61" s="15"/>
      <c r="M61" s="15"/>
      <c r="N61" s="72">
        <f t="shared" si="3"/>
        <v>0</v>
      </c>
      <c r="O61" s="15"/>
      <c r="P61" s="15"/>
      <c r="Q61" s="88"/>
      <c r="R61" s="72">
        <f t="shared" si="4"/>
        <v>0</v>
      </c>
      <c r="S61" s="72">
        <f t="shared" si="5"/>
        <v>185136.82</v>
      </c>
      <c r="T61" s="15">
        <v>367.17</v>
      </c>
      <c r="U61" s="15">
        <v>896.59</v>
      </c>
      <c r="V61" s="15">
        <v>482.06</v>
      </c>
      <c r="W61" s="72">
        <f t="shared" si="6"/>
        <v>1745.82</v>
      </c>
      <c r="X61" s="15">
        <v>729.25</v>
      </c>
      <c r="Y61" s="15"/>
      <c r="Z61" s="15"/>
      <c r="AA61" s="72">
        <f t="shared" si="7"/>
        <v>729.25</v>
      </c>
      <c r="AB61" s="15"/>
      <c r="AC61" s="15"/>
      <c r="AD61" s="15"/>
      <c r="AE61" s="72">
        <f t="shared" si="8"/>
        <v>0</v>
      </c>
      <c r="AF61" s="15"/>
      <c r="AG61" s="15"/>
      <c r="AH61" s="15"/>
      <c r="AI61" s="72">
        <f t="shared" si="9"/>
        <v>0</v>
      </c>
      <c r="AJ61" s="72">
        <f t="shared" si="0"/>
        <v>2475.07</v>
      </c>
      <c r="AK61" s="73">
        <v>0</v>
      </c>
      <c r="AL61" s="73">
        <v>0</v>
      </c>
      <c r="AM61" s="73">
        <v>0</v>
      </c>
      <c r="AN61" s="25">
        <f t="shared" si="10"/>
        <v>0</v>
      </c>
      <c r="AO61" s="73">
        <v>0</v>
      </c>
      <c r="AP61" s="73"/>
      <c r="AQ61" s="73"/>
      <c r="AR61" s="25">
        <f t="shared" si="11"/>
        <v>0</v>
      </c>
      <c r="AS61" s="73"/>
      <c r="AT61" s="73"/>
      <c r="AU61" s="73"/>
      <c r="AV61" s="25">
        <f t="shared" si="12"/>
        <v>0</v>
      </c>
      <c r="AW61" s="73"/>
      <c r="AX61" s="73"/>
      <c r="AY61" s="74"/>
      <c r="AZ61" s="75">
        <f t="shared" si="13"/>
        <v>0</v>
      </c>
      <c r="BA61" s="25">
        <f t="shared" si="14"/>
        <v>0</v>
      </c>
      <c r="BB61" s="76">
        <f t="shared" si="15"/>
        <v>187611.89</v>
      </c>
      <c r="BC61" s="77"/>
      <c r="BE61" s="17"/>
      <c r="BF61" s="17"/>
    </row>
    <row r="62" spans="1:58" ht="12.75">
      <c r="A62" s="85" t="s">
        <v>115</v>
      </c>
      <c r="B62" s="5" t="s">
        <v>116</v>
      </c>
      <c r="C62" s="71">
        <v>9737.2</v>
      </c>
      <c r="D62" s="15">
        <v>7755.03</v>
      </c>
      <c r="E62" s="15">
        <v>9525.05</v>
      </c>
      <c r="F62" s="72">
        <f t="shared" si="1"/>
        <v>27017.28</v>
      </c>
      <c r="G62" s="15">
        <v>7747.02</v>
      </c>
      <c r="H62" s="15"/>
      <c r="I62" s="15"/>
      <c r="J62" s="72">
        <f t="shared" si="2"/>
        <v>7747.02</v>
      </c>
      <c r="K62" s="15"/>
      <c r="L62" s="15"/>
      <c r="M62" s="15"/>
      <c r="N62" s="72">
        <f t="shared" si="3"/>
        <v>0</v>
      </c>
      <c r="O62" s="15"/>
      <c r="P62" s="15"/>
      <c r="Q62" s="88"/>
      <c r="R62" s="72">
        <f t="shared" si="4"/>
        <v>0</v>
      </c>
      <c r="S62" s="72">
        <f t="shared" si="5"/>
        <v>34764.3</v>
      </c>
      <c r="T62" s="15">
        <v>748.59</v>
      </c>
      <c r="U62" s="15">
        <v>535.64</v>
      </c>
      <c r="V62" s="15">
        <v>381.82</v>
      </c>
      <c r="W62" s="72">
        <f t="shared" si="6"/>
        <v>1666.05</v>
      </c>
      <c r="X62" s="15">
        <v>592.22</v>
      </c>
      <c r="Y62" s="15"/>
      <c r="Z62" s="15"/>
      <c r="AA62" s="72">
        <f t="shared" si="7"/>
        <v>592.22</v>
      </c>
      <c r="AB62" s="15"/>
      <c r="AC62" s="15"/>
      <c r="AD62" s="15"/>
      <c r="AE62" s="72">
        <f t="shared" si="8"/>
        <v>0</v>
      </c>
      <c r="AF62" s="15"/>
      <c r="AG62" s="15"/>
      <c r="AH62" s="15"/>
      <c r="AI62" s="72">
        <f t="shared" si="9"/>
        <v>0</v>
      </c>
      <c r="AJ62" s="72">
        <f t="shared" si="0"/>
        <v>2258.27</v>
      </c>
      <c r="AK62" s="73">
        <v>0</v>
      </c>
      <c r="AL62" s="73">
        <v>0</v>
      </c>
      <c r="AM62" s="73">
        <v>0</v>
      </c>
      <c r="AN62" s="25">
        <f t="shared" si="10"/>
        <v>0</v>
      </c>
      <c r="AO62" s="73">
        <v>0</v>
      </c>
      <c r="AP62" s="73"/>
      <c r="AQ62" s="73"/>
      <c r="AR62" s="25">
        <f t="shared" si="11"/>
        <v>0</v>
      </c>
      <c r="AS62" s="73"/>
      <c r="AT62" s="73"/>
      <c r="AU62" s="73"/>
      <c r="AV62" s="25">
        <f t="shared" si="12"/>
        <v>0</v>
      </c>
      <c r="AW62" s="73"/>
      <c r="AX62" s="73"/>
      <c r="AY62" s="74"/>
      <c r="AZ62" s="75">
        <f t="shared" si="13"/>
        <v>0</v>
      </c>
      <c r="BA62" s="25">
        <f t="shared" si="14"/>
        <v>0</v>
      </c>
      <c r="BB62" s="76">
        <f t="shared" si="15"/>
        <v>37022.57</v>
      </c>
      <c r="BC62" s="77"/>
      <c r="BE62" s="17"/>
      <c r="BF62" s="17"/>
    </row>
    <row r="63" spans="1:58" ht="12.75">
      <c r="A63" s="85" t="s">
        <v>117</v>
      </c>
      <c r="B63" s="5" t="s">
        <v>118</v>
      </c>
      <c r="C63" s="71">
        <v>24751.39</v>
      </c>
      <c r="D63" s="15">
        <v>23286.26</v>
      </c>
      <c r="E63" s="15">
        <v>23160.18</v>
      </c>
      <c r="F63" s="72">
        <f t="shared" si="1"/>
        <v>71197.83</v>
      </c>
      <c r="G63" s="15">
        <v>20907.31</v>
      </c>
      <c r="H63" s="15"/>
      <c r="I63" s="15"/>
      <c r="J63" s="72">
        <f t="shared" si="2"/>
        <v>20907.31</v>
      </c>
      <c r="K63" s="15"/>
      <c r="L63" s="15"/>
      <c r="M63" s="15"/>
      <c r="N63" s="72">
        <f t="shared" si="3"/>
        <v>0</v>
      </c>
      <c r="O63" s="15"/>
      <c r="P63" s="15"/>
      <c r="Q63" s="88"/>
      <c r="R63" s="72">
        <f t="shared" si="4"/>
        <v>0</v>
      </c>
      <c r="S63" s="72">
        <f t="shared" si="5"/>
        <v>92105.14</v>
      </c>
      <c r="T63" s="15">
        <v>1541.63</v>
      </c>
      <c r="U63" s="15">
        <v>1119.78</v>
      </c>
      <c r="V63" s="15">
        <v>1180.79</v>
      </c>
      <c r="W63" s="72">
        <f t="shared" si="6"/>
        <v>3842.2</v>
      </c>
      <c r="X63" s="15">
        <v>1650.49</v>
      </c>
      <c r="Y63" s="15"/>
      <c r="Z63" s="15"/>
      <c r="AA63" s="72">
        <f t="shared" si="7"/>
        <v>1650.49</v>
      </c>
      <c r="AB63" s="15"/>
      <c r="AC63" s="15"/>
      <c r="AD63" s="15"/>
      <c r="AE63" s="72">
        <f t="shared" si="8"/>
        <v>0</v>
      </c>
      <c r="AF63" s="15"/>
      <c r="AG63" s="15"/>
      <c r="AH63" s="15"/>
      <c r="AI63" s="72">
        <f t="shared" si="9"/>
        <v>0</v>
      </c>
      <c r="AJ63" s="72">
        <f t="shared" si="0"/>
        <v>5492.69</v>
      </c>
      <c r="AK63" s="73">
        <v>0</v>
      </c>
      <c r="AL63" s="73">
        <v>0</v>
      </c>
      <c r="AM63" s="73">
        <v>0</v>
      </c>
      <c r="AN63" s="25">
        <f t="shared" si="10"/>
        <v>0</v>
      </c>
      <c r="AO63" s="73">
        <v>0</v>
      </c>
      <c r="AP63" s="73"/>
      <c r="AQ63" s="73"/>
      <c r="AR63" s="25">
        <f t="shared" si="11"/>
        <v>0</v>
      </c>
      <c r="AS63" s="73"/>
      <c r="AT63" s="73"/>
      <c r="AU63" s="73"/>
      <c r="AV63" s="25">
        <f t="shared" si="12"/>
        <v>0</v>
      </c>
      <c r="AW63" s="73"/>
      <c r="AX63" s="73"/>
      <c r="AY63" s="74"/>
      <c r="AZ63" s="75">
        <f t="shared" si="13"/>
        <v>0</v>
      </c>
      <c r="BA63" s="25">
        <f t="shared" si="14"/>
        <v>0</v>
      </c>
      <c r="BB63" s="76">
        <f t="shared" si="15"/>
        <v>97597.83</v>
      </c>
      <c r="BC63" s="77"/>
      <c r="BE63" s="17"/>
      <c r="BF63" s="17"/>
    </row>
    <row r="64" spans="1:58" ht="12.75">
      <c r="A64" s="85" t="s">
        <v>119</v>
      </c>
      <c r="B64" s="5" t="s">
        <v>120</v>
      </c>
      <c r="C64" s="71">
        <v>12155.44</v>
      </c>
      <c r="D64" s="15">
        <v>8732.15</v>
      </c>
      <c r="E64" s="15">
        <v>9135.47</v>
      </c>
      <c r="F64" s="72">
        <f t="shared" si="1"/>
        <v>30023.06</v>
      </c>
      <c r="G64" s="15">
        <v>9496.41</v>
      </c>
      <c r="H64" s="15"/>
      <c r="I64" s="15"/>
      <c r="J64" s="72">
        <f t="shared" si="2"/>
        <v>9496.41</v>
      </c>
      <c r="K64" s="15"/>
      <c r="L64" s="15"/>
      <c r="M64" s="15"/>
      <c r="N64" s="72">
        <f t="shared" si="3"/>
        <v>0</v>
      </c>
      <c r="O64" s="15"/>
      <c r="P64" s="15"/>
      <c r="Q64" s="88"/>
      <c r="R64" s="72">
        <f t="shared" si="4"/>
        <v>0</v>
      </c>
      <c r="S64" s="72">
        <f t="shared" si="5"/>
        <v>39519.47</v>
      </c>
      <c r="T64" s="15">
        <v>1013.71</v>
      </c>
      <c r="U64" s="15">
        <v>737.38</v>
      </c>
      <c r="V64" s="15">
        <v>625.38</v>
      </c>
      <c r="W64" s="72">
        <f t="shared" si="6"/>
        <v>2376.47</v>
      </c>
      <c r="X64" s="15">
        <v>844.75</v>
      </c>
      <c r="Y64" s="15"/>
      <c r="Z64" s="15"/>
      <c r="AA64" s="72">
        <f t="shared" si="7"/>
        <v>844.75</v>
      </c>
      <c r="AB64" s="15"/>
      <c r="AC64" s="15"/>
      <c r="AD64" s="15"/>
      <c r="AE64" s="72">
        <f t="shared" si="8"/>
        <v>0</v>
      </c>
      <c r="AF64" s="15"/>
      <c r="AG64" s="15"/>
      <c r="AH64" s="15"/>
      <c r="AI64" s="72">
        <f t="shared" si="9"/>
        <v>0</v>
      </c>
      <c r="AJ64" s="72">
        <f t="shared" si="0"/>
        <v>3221.22</v>
      </c>
      <c r="AK64" s="73">
        <v>0</v>
      </c>
      <c r="AL64" s="73">
        <v>0</v>
      </c>
      <c r="AM64" s="73">
        <v>0</v>
      </c>
      <c r="AN64" s="25">
        <f t="shared" si="10"/>
        <v>0</v>
      </c>
      <c r="AO64" s="73">
        <v>0</v>
      </c>
      <c r="AP64" s="73"/>
      <c r="AQ64" s="73"/>
      <c r="AR64" s="25">
        <f t="shared" si="11"/>
        <v>0</v>
      </c>
      <c r="AS64" s="73"/>
      <c r="AT64" s="73"/>
      <c r="AU64" s="73"/>
      <c r="AV64" s="25">
        <f t="shared" si="12"/>
        <v>0</v>
      </c>
      <c r="AW64" s="73"/>
      <c r="AX64" s="73"/>
      <c r="AY64" s="74"/>
      <c r="AZ64" s="75">
        <f t="shared" si="13"/>
        <v>0</v>
      </c>
      <c r="BA64" s="25">
        <f t="shared" si="14"/>
        <v>0</v>
      </c>
      <c r="BB64" s="76">
        <f t="shared" si="15"/>
        <v>42740.69</v>
      </c>
      <c r="BC64" s="77"/>
      <c r="BE64" s="17"/>
      <c r="BF64" s="17"/>
    </row>
    <row r="65" spans="1:58" ht="12.75">
      <c r="A65" s="85" t="s">
        <v>121</v>
      </c>
      <c r="B65" s="5" t="s">
        <v>122</v>
      </c>
      <c r="C65" s="71">
        <v>9661.51</v>
      </c>
      <c r="D65" s="15">
        <v>8860.8</v>
      </c>
      <c r="E65" s="15">
        <v>11505.65</v>
      </c>
      <c r="F65" s="72">
        <f t="shared" si="1"/>
        <v>30027.96</v>
      </c>
      <c r="G65" s="15">
        <v>7700.61</v>
      </c>
      <c r="H65" s="15"/>
      <c r="I65" s="15"/>
      <c r="J65" s="72">
        <f t="shared" si="2"/>
        <v>7700.61</v>
      </c>
      <c r="K65" s="15"/>
      <c r="L65" s="15"/>
      <c r="M65" s="15"/>
      <c r="N65" s="72">
        <f t="shared" si="3"/>
        <v>0</v>
      </c>
      <c r="O65" s="15"/>
      <c r="P65" s="15"/>
      <c r="Q65" s="88"/>
      <c r="R65" s="72">
        <f t="shared" si="4"/>
        <v>0</v>
      </c>
      <c r="S65" s="72">
        <f t="shared" si="5"/>
        <v>37728.57</v>
      </c>
      <c r="T65" s="15">
        <v>706.4</v>
      </c>
      <c r="U65" s="15">
        <v>586.85</v>
      </c>
      <c r="V65" s="15">
        <v>350.3</v>
      </c>
      <c r="W65" s="72">
        <f t="shared" si="6"/>
        <v>1643.55</v>
      </c>
      <c r="X65" s="15">
        <v>1001.56</v>
      </c>
      <c r="Y65" s="15"/>
      <c r="Z65" s="15"/>
      <c r="AA65" s="72">
        <f t="shared" si="7"/>
        <v>1001.56</v>
      </c>
      <c r="AB65" s="15"/>
      <c r="AC65" s="15"/>
      <c r="AD65" s="15"/>
      <c r="AE65" s="72">
        <f t="shared" si="8"/>
        <v>0</v>
      </c>
      <c r="AF65" s="15"/>
      <c r="AG65" s="15"/>
      <c r="AH65" s="15"/>
      <c r="AI65" s="72">
        <f t="shared" si="9"/>
        <v>0</v>
      </c>
      <c r="AJ65" s="72">
        <f t="shared" si="0"/>
        <v>2645.11</v>
      </c>
      <c r="AK65" s="73">
        <v>0</v>
      </c>
      <c r="AL65" s="73">
        <v>0</v>
      </c>
      <c r="AM65" s="73">
        <v>0</v>
      </c>
      <c r="AN65" s="25">
        <f t="shared" si="10"/>
        <v>0</v>
      </c>
      <c r="AO65" s="73">
        <v>0</v>
      </c>
      <c r="AP65" s="73"/>
      <c r="AQ65" s="73"/>
      <c r="AR65" s="25">
        <f t="shared" si="11"/>
        <v>0</v>
      </c>
      <c r="AS65" s="73"/>
      <c r="AT65" s="73"/>
      <c r="AU65" s="73"/>
      <c r="AV65" s="25">
        <f t="shared" si="12"/>
        <v>0</v>
      </c>
      <c r="AW65" s="73"/>
      <c r="AX65" s="73"/>
      <c r="AY65" s="74"/>
      <c r="AZ65" s="75">
        <f t="shared" si="13"/>
        <v>0</v>
      </c>
      <c r="BA65" s="25">
        <f t="shared" si="14"/>
        <v>0</v>
      </c>
      <c r="BB65" s="76">
        <f t="shared" si="15"/>
        <v>40373.68</v>
      </c>
      <c r="BC65" s="77"/>
      <c r="BE65" s="17"/>
      <c r="BF65" s="17"/>
    </row>
    <row r="66" spans="1:58" ht="12.75">
      <c r="A66" s="85" t="s">
        <v>123</v>
      </c>
      <c r="B66" s="5" t="s">
        <v>124</v>
      </c>
      <c r="C66" s="71">
        <v>52068.04</v>
      </c>
      <c r="D66" s="15">
        <v>45704.8</v>
      </c>
      <c r="E66" s="15">
        <v>45745.36</v>
      </c>
      <c r="F66" s="72">
        <f t="shared" si="1"/>
        <v>143518.2</v>
      </c>
      <c r="G66" s="15">
        <v>41473.38</v>
      </c>
      <c r="H66" s="15"/>
      <c r="I66" s="15"/>
      <c r="J66" s="72">
        <f t="shared" si="2"/>
        <v>41473.38</v>
      </c>
      <c r="K66" s="15"/>
      <c r="L66" s="15"/>
      <c r="M66" s="15"/>
      <c r="N66" s="72">
        <f t="shared" si="3"/>
        <v>0</v>
      </c>
      <c r="O66" s="15"/>
      <c r="P66" s="15"/>
      <c r="Q66" s="88"/>
      <c r="R66" s="72">
        <f t="shared" si="4"/>
        <v>0</v>
      </c>
      <c r="S66" s="72">
        <f t="shared" si="5"/>
        <v>184991.58</v>
      </c>
      <c r="T66" s="15">
        <v>3058.09</v>
      </c>
      <c r="U66" s="15">
        <v>3109.58</v>
      </c>
      <c r="V66" s="15">
        <v>2846.75</v>
      </c>
      <c r="W66" s="72">
        <f t="shared" si="6"/>
        <v>9014.42</v>
      </c>
      <c r="X66" s="15">
        <v>3541.2</v>
      </c>
      <c r="Y66" s="15"/>
      <c r="Z66" s="15"/>
      <c r="AA66" s="72">
        <f t="shared" si="7"/>
        <v>3541.2</v>
      </c>
      <c r="AB66" s="15"/>
      <c r="AC66" s="15"/>
      <c r="AD66" s="15"/>
      <c r="AE66" s="72">
        <f t="shared" si="8"/>
        <v>0</v>
      </c>
      <c r="AF66" s="15"/>
      <c r="AG66" s="15"/>
      <c r="AH66" s="15"/>
      <c r="AI66" s="72">
        <f t="shared" si="9"/>
        <v>0</v>
      </c>
      <c r="AJ66" s="72">
        <f t="shared" si="0"/>
        <v>12555.62</v>
      </c>
      <c r="AK66" s="73">
        <v>0</v>
      </c>
      <c r="AL66" s="73">
        <v>326.78</v>
      </c>
      <c r="AM66" s="73">
        <v>326.78</v>
      </c>
      <c r="AN66" s="25">
        <f t="shared" si="10"/>
        <v>653.56</v>
      </c>
      <c r="AO66" s="73">
        <v>326.78</v>
      </c>
      <c r="AP66" s="73"/>
      <c r="AQ66" s="73"/>
      <c r="AR66" s="25">
        <f t="shared" si="11"/>
        <v>326.78</v>
      </c>
      <c r="AS66" s="73"/>
      <c r="AT66" s="73"/>
      <c r="AU66" s="73"/>
      <c r="AV66" s="25">
        <f t="shared" si="12"/>
        <v>0</v>
      </c>
      <c r="AW66" s="73"/>
      <c r="AX66" s="73"/>
      <c r="AY66" s="74"/>
      <c r="AZ66" s="75">
        <f t="shared" si="13"/>
        <v>0</v>
      </c>
      <c r="BA66" s="25">
        <f t="shared" si="14"/>
        <v>980.34</v>
      </c>
      <c r="BB66" s="76">
        <f t="shared" si="15"/>
        <v>198527.54</v>
      </c>
      <c r="BC66" s="77"/>
      <c r="BE66" s="17"/>
      <c r="BF66" s="17"/>
    </row>
    <row r="67" spans="1:58" ht="12.75">
      <c r="A67" s="85" t="s">
        <v>125</v>
      </c>
      <c r="B67" s="5" t="s">
        <v>126</v>
      </c>
      <c r="C67" s="71">
        <v>16568.97</v>
      </c>
      <c r="D67" s="15">
        <v>25081.71</v>
      </c>
      <c r="E67" s="15">
        <v>13057.72</v>
      </c>
      <c r="F67" s="72">
        <f t="shared" si="1"/>
        <v>54708.4</v>
      </c>
      <c r="G67" s="15">
        <v>33229.67</v>
      </c>
      <c r="H67" s="15"/>
      <c r="I67" s="15"/>
      <c r="J67" s="72">
        <f t="shared" si="2"/>
        <v>33229.67</v>
      </c>
      <c r="K67" s="15"/>
      <c r="L67" s="15"/>
      <c r="M67" s="15"/>
      <c r="N67" s="72">
        <f t="shared" si="3"/>
        <v>0</v>
      </c>
      <c r="O67" s="15"/>
      <c r="P67" s="15"/>
      <c r="Q67" s="88"/>
      <c r="R67" s="72">
        <f t="shared" si="4"/>
        <v>0</v>
      </c>
      <c r="S67" s="72">
        <f t="shared" si="5"/>
        <v>87938.07</v>
      </c>
      <c r="T67" s="15">
        <v>13.83</v>
      </c>
      <c r="U67" s="15">
        <v>19.85</v>
      </c>
      <c r="V67" s="15">
        <v>10.58</v>
      </c>
      <c r="W67" s="72">
        <f t="shared" si="6"/>
        <v>44.26</v>
      </c>
      <c r="X67" s="15">
        <v>12.95</v>
      </c>
      <c r="Y67" s="15"/>
      <c r="Z67" s="15"/>
      <c r="AA67" s="72">
        <f t="shared" si="7"/>
        <v>12.95</v>
      </c>
      <c r="AB67" s="15"/>
      <c r="AC67" s="15"/>
      <c r="AD67" s="15"/>
      <c r="AE67" s="72">
        <f t="shared" si="8"/>
        <v>0</v>
      </c>
      <c r="AF67" s="15"/>
      <c r="AG67" s="15"/>
      <c r="AH67" s="15"/>
      <c r="AI67" s="72">
        <f t="shared" si="9"/>
        <v>0</v>
      </c>
      <c r="AJ67" s="72">
        <f t="shared" si="0"/>
        <v>57.21</v>
      </c>
      <c r="AK67" s="73">
        <v>0</v>
      </c>
      <c r="AL67" s="73">
        <v>0</v>
      </c>
      <c r="AM67" s="73">
        <v>0</v>
      </c>
      <c r="AN67" s="25">
        <f t="shared" si="10"/>
        <v>0</v>
      </c>
      <c r="AO67" s="73">
        <v>0</v>
      </c>
      <c r="AP67" s="73"/>
      <c r="AQ67" s="73"/>
      <c r="AR67" s="25">
        <f t="shared" si="11"/>
        <v>0</v>
      </c>
      <c r="AS67" s="73"/>
      <c r="AT67" s="73"/>
      <c r="AU67" s="73"/>
      <c r="AV67" s="25">
        <f t="shared" si="12"/>
        <v>0</v>
      </c>
      <c r="AW67" s="73"/>
      <c r="AX67" s="73"/>
      <c r="AY67" s="74"/>
      <c r="AZ67" s="75">
        <f t="shared" si="13"/>
        <v>0</v>
      </c>
      <c r="BA67" s="25">
        <f t="shared" si="14"/>
        <v>0</v>
      </c>
      <c r="BB67" s="76">
        <f t="shared" si="15"/>
        <v>87995.28</v>
      </c>
      <c r="BC67" s="77"/>
      <c r="BE67" s="17"/>
      <c r="BF67" s="17"/>
    </row>
    <row r="68" spans="1:58" ht="12.75">
      <c r="A68" s="85" t="s">
        <v>127</v>
      </c>
      <c r="B68" s="5" t="s">
        <v>128</v>
      </c>
      <c r="C68" s="71">
        <v>15395.21</v>
      </c>
      <c r="D68" s="15">
        <v>14590.9</v>
      </c>
      <c r="E68" s="15">
        <v>13355.31</v>
      </c>
      <c r="F68" s="72">
        <f t="shared" si="1"/>
        <v>43341.42</v>
      </c>
      <c r="G68" s="15">
        <v>13425.1</v>
      </c>
      <c r="H68" s="15"/>
      <c r="I68" s="15"/>
      <c r="J68" s="72">
        <f t="shared" si="2"/>
        <v>13425.1</v>
      </c>
      <c r="K68" s="15"/>
      <c r="L68" s="15"/>
      <c r="M68" s="15"/>
      <c r="N68" s="72">
        <f t="shared" si="3"/>
        <v>0</v>
      </c>
      <c r="O68" s="15"/>
      <c r="P68" s="15"/>
      <c r="Q68" s="88"/>
      <c r="R68" s="72">
        <f t="shared" si="4"/>
        <v>0</v>
      </c>
      <c r="S68" s="72">
        <f>ROUND(F68+J68+N68+R68,2)</f>
        <v>56766.52</v>
      </c>
      <c r="T68" s="15">
        <v>1145.84</v>
      </c>
      <c r="U68" s="15">
        <v>922.33</v>
      </c>
      <c r="V68" s="15">
        <v>887.39</v>
      </c>
      <c r="W68" s="72">
        <f t="shared" si="6"/>
        <v>2955.56</v>
      </c>
      <c r="X68" s="15">
        <v>1178.12</v>
      </c>
      <c r="Y68" s="15"/>
      <c r="Z68" s="15"/>
      <c r="AA68" s="72">
        <f t="shared" si="7"/>
        <v>1178.12</v>
      </c>
      <c r="AB68" s="15"/>
      <c r="AC68" s="15"/>
      <c r="AD68" s="15"/>
      <c r="AE68" s="72">
        <f t="shared" si="8"/>
        <v>0</v>
      </c>
      <c r="AF68" s="15"/>
      <c r="AG68" s="15"/>
      <c r="AH68" s="15"/>
      <c r="AI68" s="72">
        <f t="shared" si="9"/>
        <v>0</v>
      </c>
      <c r="AJ68" s="72">
        <f t="shared" si="0"/>
        <v>4133.68</v>
      </c>
      <c r="AK68" s="73">
        <v>0</v>
      </c>
      <c r="AL68" s="73">
        <v>0</v>
      </c>
      <c r="AM68" s="73">
        <v>0</v>
      </c>
      <c r="AN68" s="25">
        <f t="shared" si="10"/>
        <v>0</v>
      </c>
      <c r="AO68" s="73">
        <v>0</v>
      </c>
      <c r="AP68" s="73"/>
      <c r="AQ68" s="73"/>
      <c r="AR68" s="25">
        <f t="shared" si="11"/>
        <v>0</v>
      </c>
      <c r="AS68" s="73"/>
      <c r="AT68" s="73"/>
      <c r="AU68" s="73"/>
      <c r="AV68" s="25">
        <f t="shared" si="12"/>
        <v>0</v>
      </c>
      <c r="AW68" s="73"/>
      <c r="AX68" s="73"/>
      <c r="AY68" s="74"/>
      <c r="AZ68" s="75">
        <f t="shared" si="13"/>
        <v>0</v>
      </c>
      <c r="BA68" s="25">
        <f t="shared" si="14"/>
        <v>0</v>
      </c>
      <c r="BB68" s="76">
        <f t="shared" si="15"/>
        <v>60900.2</v>
      </c>
      <c r="BC68" s="77"/>
      <c r="BE68" s="17"/>
      <c r="BF68" s="17"/>
    </row>
    <row r="69" spans="1:58" s="90" customFormat="1" ht="12.75">
      <c r="A69" s="85" t="s">
        <v>129</v>
      </c>
      <c r="B69" s="5" t="s">
        <v>130</v>
      </c>
      <c r="C69" s="71">
        <v>18900.94</v>
      </c>
      <c r="D69" s="15">
        <v>19575.08</v>
      </c>
      <c r="E69" s="15">
        <v>26025.88</v>
      </c>
      <c r="F69" s="72">
        <f t="shared" si="1"/>
        <v>64501.9</v>
      </c>
      <c r="G69" s="15">
        <v>21888.84</v>
      </c>
      <c r="H69" s="15"/>
      <c r="I69" s="15"/>
      <c r="J69" s="72">
        <f t="shared" si="2"/>
        <v>21888.84</v>
      </c>
      <c r="K69" s="15"/>
      <c r="L69" s="15"/>
      <c r="M69" s="15"/>
      <c r="N69" s="72">
        <f t="shared" si="3"/>
        <v>0</v>
      </c>
      <c r="O69" s="15"/>
      <c r="P69" s="15"/>
      <c r="Q69" s="88"/>
      <c r="R69" s="72">
        <f t="shared" si="4"/>
        <v>0</v>
      </c>
      <c r="S69" s="72">
        <f aca="true" t="shared" si="16" ref="S69:S83">ROUND(F69+J69+N69+R69,2)</f>
        <v>86390.74</v>
      </c>
      <c r="T69" s="15">
        <v>245.73</v>
      </c>
      <c r="U69" s="15">
        <v>118.84</v>
      </c>
      <c r="V69" s="15">
        <v>184.9</v>
      </c>
      <c r="W69" s="72">
        <f t="shared" si="6"/>
        <v>549.47</v>
      </c>
      <c r="X69" s="15">
        <v>251.32</v>
      </c>
      <c r="Y69" s="15"/>
      <c r="Z69" s="15"/>
      <c r="AA69" s="72">
        <f t="shared" si="7"/>
        <v>251.32</v>
      </c>
      <c r="AB69" s="15"/>
      <c r="AC69" s="15"/>
      <c r="AD69" s="15"/>
      <c r="AE69" s="72">
        <f t="shared" si="8"/>
        <v>0</v>
      </c>
      <c r="AF69" s="15"/>
      <c r="AG69" s="15"/>
      <c r="AH69" s="15"/>
      <c r="AI69" s="72">
        <f t="shared" si="9"/>
        <v>0</v>
      </c>
      <c r="AJ69" s="72">
        <f t="shared" si="0"/>
        <v>800.79</v>
      </c>
      <c r="AK69" s="73">
        <v>0</v>
      </c>
      <c r="AL69" s="73">
        <v>0</v>
      </c>
      <c r="AM69" s="73">
        <v>0</v>
      </c>
      <c r="AN69" s="25">
        <f t="shared" si="10"/>
        <v>0</v>
      </c>
      <c r="AO69" s="73">
        <v>0</v>
      </c>
      <c r="AP69" s="73"/>
      <c r="AQ69" s="73"/>
      <c r="AR69" s="25">
        <f t="shared" si="11"/>
        <v>0</v>
      </c>
      <c r="AS69" s="73"/>
      <c r="AT69" s="73"/>
      <c r="AU69" s="73"/>
      <c r="AV69" s="25">
        <f t="shared" si="12"/>
        <v>0</v>
      </c>
      <c r="AW69" s="73"/>
      <c r="AX69" s="73"/>
      <c r="AY69" s="74"/>
      <c r="AZ69" s="75">
        <f t="shared" si="13"/>
        <v>0</v>
      </c>
      <c r="BA69" s="25">
        <f t="shared" si="14"/>
        <v>0</v>
      </c>
      <c r="BB69" s="76">
        <f t="shared" si="15"/>
        <v>87191.53</v>
      </c>
      <c r="BC69" s="89"/>
      <c r="BE69" s="91"/>
      <c r="BF69" s="91"/>
    </row>
    <row r="70" spans="1:58" s="90" customFormat="1" ht="12.75">
      <c r="A70" s="85" t="s">
        <v>131</v>
      </c>
      <c r="B70" s="6" t="s">
        <v>132</v>
      </c>
      <c r="C70" s="71">
        <v>23483.95</v>
      </c>
      <c r="D70" s="15">
        <v>21403.85</v>
      </c>
      <c r="E70" s="15">
        <v>29146.26</v>
      </c>
      <c r="F70" s="72">
        <f t="shared" si="1"/>
        <v>74034.06</v>
      </c>
      <c r="G70" s="15">
        <v>24799.28</v>
      </c>
      <c r="H70" s="15"/>
      <c r="I70" s="15"/>
      <c r="J70" s="72">
        <f t="shared" si="2"/>
        <v>24799.28</v>
      </c>
      <c r="K70" s="15"/>
      <c r="L70" s="15"/>
      <c r="M70" s="15"/>
      <c r="N70" s="72">
        <f t="shared" si="3"/>
        <v>0</v>
      </c>
      <c r="O70" s="15"/>
      <c r="P70" s="15"/>
      <c r="Q70" s="88"/>
      <c r="R70" s="72">
        <f t="shared" si="4"/>
        <v>0</v>
      </c>
      <c r="S70" s="72">
        <f t="shared" si="16"/>
        <v>98833.34</v>
      </c>
      <c r="T70" s="15">
        <v>637.83</v>
      </c>
      <c r="U70" s="15">
        <v>411.25</v>
      </c>
      <c r="V70" s="15">
        <v>587.79</v>
      </c>
      <c r="W70" s="72">
        <f t="shared" si="6"/>
        <v>1636.87</v>
      </c>
      <c r="X70" s="15">
        <v>1023.19</v>
      </c>
      <c r="Y70" s="15"/>
      <c r="Z70" s="15"/>
      <c r="AA70" s="72">
        <f t="shared" si="7"/>
        <v>1023.19</v>
      </c>
      <c r="AB70" s="15"/>
      <c r="AC70" s="15"/>
      <c r="AD70" s="15"/>
      <c r="AE70" s="72">
        <f t="shared" si="8"/>
        <v>0</v>
      </c>
      <c r="AF70" s="15"/>
      <c r="AG70" s="15"/>
      <c r="AH70" s="15"/>
      <c r="AI70" s="72">
        <f t="shared" si="9"/>
        <v>0</v>
      </c>
      <c r="AJ70" s="72">
        <f aca="true" t="shared" si="17" ref="AJ70:AJ85">ROUND(W70+AA70+AE70+AI70,2)</f>
        <v>2660.06</v>
      </c>
      <c r="AK70" s="73">
        <v>0</v>
      </c>
      <c r="AL70" s="73">
        <v>0</v>
      </c>
      <c r="AM70" s="73">
        <v>0</v>
      </c>
      <c r="AN70" s="25">
        <f t="shared" si="10"/>
        <v>0</v>
      </c>
      <c r="AO70" s="73">
        <v>0</v>
      </c>
      <c r="AP70" s="73"/>
      <c r="AQ70" s="73"/>
      <c r="AR70" s="25">
        <f t="shared" si="11"/>
        <v>0</v>
      </c>
      <c r="AS70" s="73"/>
      <c r="AT70" s="73"/>
      <c r="AU70" s="73"/>
      <c r="AV70" s="25">
        <f t="shared" si="12"/>
        <v>0</v>
      </c>
      <c r="AW70" s="73"/>
      <c r="AX70" s="73"/>
      <c r="AY70" s="74"/>
      <c r="AZ70" s="75">
        <f t="shared" si="13"/>
        <v>0</v>
      </c>
      <c r="BA70" s="25">
        <f t="shared" si="14"/>
        <v>0</v>
      </c>
      <c r="BB70" s="76">
        <f t="shared" si="15"/>
        <v>101493.4</v>
      </c>
      <c r="BC70" s="89"/>
      <c r="BE70" s="91"/>
      <c r="BF70" s="91"/>
    </row>
    <row r="71" spans="1:58" ht="12.75">
      <c r="A71" s="85" t="s">
        <v>133</v>
      </c>
      <c r="B71" s="6" t="s">
        <v>134</v>
      </c>
      <c r="C71" s="71">
        <v>40927.7</v>
      </c>
      <c r="D71" s="15">
        <v>34480.85</v>
      </c>
      <c r="E71" s="15">
        <v>35106.04</v>
      </c>
      <c r="F71" s="72">
        <f aca="true" t="shared" si="18" ref="F71:F85">ROUND(C71+D71+E71,2)</f>
        <v>110514.59</v>
      </c>
      <c r="G71" s="15">
        <v>34677.65</v>
      </c>
      <c r="H71" s="15"/>
      <c r="I71" s="15"/>
      <c r="J71" s="72">
        <f aca="true" t="shared" si="19" ref="J71:J81">ROUND(G71+H71+I71,2)</f>
        <v>34677.65</v>
      </c>
      <c r="K71" s="15"/>
      <c r="L71" s="15"/>
      <c r="M71" s="15"/>
      <c r="N71" s="72">
        <f aca="true" t="shared" si="20" ref="N71:N85">ROUND(K71+L71+M71,2)</f>
        <v>0</v>
      </c>
      <c r="O71" s="15"/>
      <c r="P71" s="15"/>
      <c r="Q71" s="88"/>
      <c r="R71" s="72">
        <f aca="true" t="shared" si="21" ref="R71:R83">ROUND(O71+P71+Q71,2)</f>
        <v>0</v>
      </c>
      <c r="S71" s="72">
        <f t="shared" si="16"/>
        <v>145192.24</v>
      </c>
      <c r="T71" s="15">
        <v>320.97</v>
      </c>
      <c r="U71" s="15">
        <v>143.28</v>
      </c>
      <c r="V71" s="15">
        <v>146.23</v>
      </c>
      <c r="W71" s="72">
        <f aca="true" t="shared" si="22" ref="W71:W81">ROUND(T71+U71+V71,2)</f>
        <v>610.48</v>
      </c>
      <c r="X71" s="15">
        <v>233.19</v>
      </c>
      <c r="Y71" s="15"/>
      <c r="Z71" s="15"/>
      <c r="AA71" s="72">
        <f aca="true" t="shared" si="23" ref="AA71:AA81">ROUND(X71+Y71+Z71,2)</f>
        <v>233.19</v>
      </c>
      <c r="AB71" s="15"/>
      <c r="AC71" s="15"/>
      <c r="AD71" s="15"/>
      <c r="AE71" s="72">
        <f aca="true" t="shared" si="24" ref="AE71:AE83">ROUND(AB71+AC71+AD71,2)</f>
        <v>0</v>
      </c>
      <c r="AF71" s="15"/>
      <c r="AG71" s="15"/>
      <c r="AH71" s="15"/>
      <c r="AI71" s="72">
        <f aca="true" t="shared" si="25" ref="AI71:AI83">ROUND(AF71+AG71+AH71,2)</f>
        <v>0</v>
      </c>
      <c r="AJ71" s="72">
        <f t="shared" si="17"/>
        <v>843.67</v>
      </c>
      <c r="AK71" s="73">
        <v>0</v>
      </c>
      <c r="AL71" s="73">
        <v>0</v>
      </c>
      <c r="AM71" s="73">
        <v>0</v>
      </c>
      <c r="AN71" s="25">
        <f aca="true" t="shared" si="26" ref="AN71:AN85">ROUND(AK71+AL71+AM71,2)</f>
        <v>0</v>
      </c>
      <c r="AO71" s="73">
        <v>0</v>
      </c>
      <c r="AP71" s="73"/>
      <c r="AQ71" s="73"/>
      <c r="AR71" s="25">
        <f aca="true" t="shared" si="27" ref="AR71:AR85">ROUND(AO71+AP71+AQ71,2)</f>
        <v>0</v>
      </c>
      <c r="AS71" s="73"/>
      <c r="AT71" s="73"/>
      <c r="AU71" s="73"/>
      <c r="AV71" s="25">
        <f aca="true" t="shared" si="28" ref="AV71:AV85">ROUND(AS71+AT71+AU71,2)</f>
        <v>0</v>
      </c>
      <c r="AW71" s="73"/>
      <c r="AX71" s="73"/>
      <c r="AY71" s="74"/>
      <c r="AZ71" s="75">
        <f aca="true" t="shared" si="29" ref="AZ71:AZ85">ROUND(AW71+AX71+AY71,2)</f>
        <v>0</v>
      </c>
      <c r="BA71" s="25">
        <f aca="true" t="shared" si="30" ref="BA71:BA85">ROUND(AN71+AR71+AV71+AZ71,2)</f>
        <v>0</v>
      </c>
      <c r="BB71" s="76">
        <f aca="true" t="shared" si="31" ref="BB71:BB85">ROUND(S71+AJ71+BA71,2)</f>
        <v>146035.91</v>
      </c>
      <c r="BC71" s="77"/>
      <c r="BE71" s="17"/>
      <c r="BF71" s="17"/>
    </row>
    <row r="72" spans="1:58" s="90" customFormat="1" ht="24">
      <c r="A72" s="85" t="s">
        <v>135</v>
      </c>
      <c r="B72" s="6" t="s">
        <v>136</v>
      </c>
      <c r="C72" s="71">
        <v>55227.15</v>
      </c>
      <c r="D72" s="15">
        <v>48512.63</v>
      </c>
      <c r="E72" s="15">
        <v>50439.03</v>
      </c>
      <c r="F72" s="72">
        <f t="shared" si="18"/>
        <v>154178.81</v>
      </c>
      <c r="G72" s="15">
        <v>47781.09</v>
      </c>
      <c r="H72" s="15"/>
      <c r="I72" s="15"/>
      <c r="J72" s="72">
        <f t="shared" si="19"/>
        <v>47781.09</v>
      </c>
      <c r="K72" s="15"/>
      <c r="L72" s="15"/>
      <c r="M72" s="15"/>
      <c r="N72" s="72">
        <f t="shared" si="20"/>
        <v>0</v>
      </c>
      <c r="O72" s="15"/>
      <c r="P72" s="15"/>
      <c r="Q72" s="88"/>
      <c r="R72" s="72">
        <f t="shared" si="21"/>
        <v>0</v>
      </c>
      <c r="S72" s="72">
        <f t="shared" si="16"/>
        <v>201959.9</v>
      </c>
      <c r="T72" s="15">
        <v>441.18</v>
      </c>
      <c r="U72" s="15">
        <v>503.43</v>
      </c>
      <c r="V72" s="15">
        <v>372.5</v>
      </c>
      <c r="W72" s="72">
        <f t="shared" si="22"/>
        <v>1317.11</v>
      </c>
      <c r="X72" s="15">
        <v>514.19</v>
      </c>
      <c r="Y72" s="15"/>
      <c r="Z72" s="15"/>
      <c r="AA72" s="72">
        <f t="shared" si="23"/>
        <v>514.19</v>
      </c>
      <c r="AB72" s="15"/>
      <c r="AC72" s="15"/>
      <c r="AD72" s="15"/>
      <c r="AE72" s="72">
        <f t="shared" si="24"/>
        <v>0</v>
      </c>
      <c r="AF72" s="15"/>
      <c r="AG72" s="15"/>
      <c r="AH72" s="15"/>
      <c r="AI72" s="72">
        <f t="shared" si="25"/>
        <v>0</v>
      </c>
      <c r="AJ72" s="72">
        <f t="shared" si="17"/>
        <v>1831.3</v>
      </c>
      <c r="AK72" s="73">
        <v>0</v>
      </c>
      <c r="AL72" s="73">
        <v>0</v>
      </c>
      <c r="AM72" s="73">
        <v>0</v>
      </c>
      <c r="AN72" s="25">
        <f t="shared" si="26"/>
        <v>0</v>
      </c>
      <c r="AO72" s="73">
        <v>0</v>
      </c>
      <c r="AP72" s="73"/>
      <c r="AQ72" s="73"/>
      <c r="AR72" s="25">
        <f t="shared" si="27"/>
        <v>0</v>
      </c>
      <c r="AS72" s="73"/>
      <c r="AT72" s="73"/>
      <c r="AU72" s="73"/>
      <c r="AV72" s="25">
        <f t="shared" si="28"/>
        <v>0</v>
      </c>
      <c r="AW72" s="73"/>
      <c r="AX72" s="73"/>
      <c r="AY72" s="74"/>
      <c r="AZ72" s="75">
        <f t="shared" si="29"/>
        <v>0</v>
      </c>
      <c r="BA72" s="25">
        <f t="shared" si="30"/>
        <v>0</v>
      </c>
      <c r="BB72" s="76">
        <f t="shared" si="31"/>
        <v>203791.2</v>
      </c>
      <c r="BC72" s="89"/>
      <c r="BE72" s="91"/>
      <c r="BF72" s="91"/>
    </row>
    <row r="73" spans="1:58" s="90" customFormat="1" ht="12.75">
      <c r="A73" s="85" t="s">
        <v>137</v>
      </c>
      <c r="B73" s="7" t="s">
        <v>138</v>
      </c>
      <c r="C73" s="71">
        <v>5756.6</v>
      </c>
      <c r="D73" s="15">
        <v>7078.27</v>
      </c>
      <c r="E73" s="15">
        <v>4264.99</v>
      </c>
      <c r="F73" s="72">
        <f t="shared" si="18"/>
        <v>17099.86</v>
      </c>
      <c r="G73" s="15">
        <v>4347.37</v>
      </c>
      <c r="H73" s="15"/>
      <c r="I73" s="15"/>
      <c r="J73" s="72">
        <f t="shared" si="19"/>
        <v>4347.37</v>
      </c>
      <c r="K73" s="15"/>
      <c r="L73" s="15"/>
      <c r="M73" s="15"/>
      <c r="N73" s="72">
        <f t="shared" si="20"/>
        <v>0</v>
      </c>
      <c r="O73" s="15"/>
      <c r="P73" s="15"/>
      <c r="Q73" s="88"/>
      <c r="R73" s="72">
        <f t="shared" si="21"/>
        <v>0</v>
      </c>
      <c r="S73" s="72">
        <f t="shared" si="16"/>
        <v>21447.23</v>
      </c>
      <c r="T73" s="15">
        <v>278.38</v>
      </c>
      <c r="U73" s="15">
        <v>195.49</v>
      </c>
      <c r="V73" s="15">
        <v>242.19</v>
      </c>
      <c r="W73" s="72">
        <f t="shared" si="22"/>
        <v>716.06</v>
      </c>
      <c r="X73" s="15">
        <v>350.95</v>
      </c>
      <c r="Y73" s="15"/>
      <c r="Z73" s="15"/>
      <c r="AA73" s="72">
        <f t="shared" si="23"/>
        <v>350.95</v>
      </c>
      <c r="AB73" s="15"/>
      <c r="AC73" s="15"/>
      <c r="AD73" s="15"/>
      <c r="AE73" s="72">
        <f t="shared" si="24"/>
        <v>0</v>
      </c>
      <c r="AF73" s="15"/>
      <c r="AG73" s="15"/>
      <c r="AH73" s="15"/>
      <c r="AI73" s="72">
        <f t="shared" si="25"/>
        <v>0</v>
      </c>
      <c r="AJ73" s="72">
        <f t="shared" si="17"/>
        <v>1067.01</v>
      </c>
      <c r="AK73" s="73">
        <v>0</v>
      </c>
      <c r="AL73" s="73">
        <v>0</v>
      </c>
      <c r="AM73" s="73">
        <v>0</v>
      </c>
      <c r="AN73" s="25">
        <f t="shared" si="26"/>
        <v>0</v>
      </c>
      <c r="AO73" s="73">
        <v>0</v>
      </c>
      <c r="AP73" s="73"/>
      <c r="AQ73" s="73"/>
      <c r="AR73" s="25">
        <f t="shared" si="27"/>
        <v>0</v>
      </c>
      <c r="AS73" s="73"/>
      <c r="AT73" s="73"/>
      <c r="AU73" s="73"/>
      <c r="AV73" s="25">
        <f t="shared" si="28"/>
        <v>0</v>
      </c>
      <c r="AW73" s="73"/>
      <c r="AX73" s="73"/>
      <c r="AY73" s="74"/>
      <c r="AZ73" s="75">
        <f t="shared" si="29"/>
        <v>0</v>
      </c>
      <c r="BA73" s="25">
        <f t="shared" si="30"/>
        <v>0</v>
      </c>
      <c r="BB73" s="76">
        <f t="shared" si="31"/>
        <v>22514.24</v>
      </c>
      <c r="BC73" s="89"/>
      <c r="BE73" s="91"/>
      <c r="BF73" s="91"/>
    </row>
    <row r="74" spans="1:58" s="90" customFormat="1" ht="12.75">
      <c r="A74" s="85" t="s">
        <v>139</v>
      </c>
      <c r="B74" s="7" t="s">
        <v>140</v>
      </c>
      <c r="C74" s="71">
        <v>22137.04</v>
      </c>
      <c r="D74" s="15">
        <v>18328.19</v>
      </c>
      <c r="E74" s="15">
        <v>27975.27</v>
      </c>
      <c r="F74" s="72">
        <f t="shared" si="18"/>
        <v>68440.5</v>
      </c>
      <c r="G74" s="15">
        <v>22633.33</v>
      </c>
      <c r="H74" s="15"/>
      <c r="I74" s="15"/>
      <c r="J74" s="72">
        <f t="shared" si="19"/>
        <v>22633.33</v>
      </c>
      <c r="K74" s="15"/>
      <c r="L74" s="15"/>
      <c r="M74" s="15"/>
      <c r="N74" s="72">
        <f t="shared" si="20"/>
        <v>0</v>
      </c>
      <c r="O74" s="15"/>
      <c r="P74" s="15"/>
      <c r="Q74" s="88"/>
      <c r="R74" s="72">
        <f t="shared" si="21"/>
        <v>0</v>
      </c>
      <c r="S74" s="72">
        <f t="shared" si="16"/>
        <v>91073.83</v>
      </c>
      <c r="T74" s="15">
        <v>1232.82</v>
      </c>
      <c r="U74" s="15">
        <v>975.61</v>
      </c>
      <c r="V74" s="15">
        <v>1354.85</v>
      </c>
      <c r="W74" s="72">
        <f t="shared" si="22"/>
        <v>3563.28</v>
      </c>
      <c r="X74" s="15">
        <v>1658.1</v>
      </c>
      <c r="Y74" s="15"/>
      <c r="Z74" s="15"/>
      <c r="AA74" s="72">
        <f t="shared" si="23"/>
        <v>1658.1</v>
      </c>
      <c r="AB74" s="15"/>
      <c r="AC74" s="15"/>
      <c r="AD74" s="15"/>
      <c r="AE74" s="72">
        <f t="shared" si="24"/>
        <v>0</v>
      </c>
      <c r="AF74" s="15"/>
      <c r="AG74" s="15"/>
      <c r="AH74" s="15"/>
      <c r="AI74" s="72">
        <f t="shared" si="25"/>
        <v>0</v>
      </c>
      <c r="AJ74" s="72">
        <f t="shared" si="17"/>
        <v>5221.38</v>
      </c>
      <c r="AK74" s="73">
        <v>0</v>
      </c>
      <c r="AL74" s="73">
        <v>0</v>
      </c>
      <c r="AM74" s="73">
        <v>0</v>
      </c>
      <c r="AN74" s="25">
        <f t="shared" si="26"/>
        <v>0</v>
      </c>
      <c r="AO74" s="73">
        <v>0</v>
      </c>
      <c r="AP74" s="73"/>
      <c r="AQ74" s="73"/>
      <c r="AR74" s="25">
        <f t="shared" si="27"/>
        <v>0</v>
      </c>
      <c r="AS74" s="73"/>
      <c r="AT74" s="73"/>
      <c r="AU74" s="73"/>
      <c r="AV74" s="25">
        <f t="shared" si="28"/>
        <v>0</v>
      </c>
      <c r="AW74" s="73"/>
      <c r="AX74" s="73"/>
      <c r="AY74" s="74"/>
      <c r="AZ74" s="75">
        <f t="shared" si="29"/>
        <v>0</v>
      </c>
      <c r="BA74" s="25">
        <f t="shared" si="30"/>
        <v>0</v>
      </c>
      <c r="BB74" s="76">
        <f t="shared" si="31"/>
        <v>96295.21</v>
      </c>
      <c r="BC74" s="89"/>
      <c r="BE74" s="91"/>
      <c r="BF74" s="91"/>
    </row>
    <row r="75" spans="1:58" s="90" customFormat="1" ht="12.75">
      <c r="A75" s="85" t="s">
        <v>141</v>
      </c>
      <c r="B75" s="7" t="s">
        <v>142</v>
      </c>
      <c r="C75" s="71">
        <v>20863.65</v>
      </c>
      <c r="D75" s="15">
        <v>18663.07</v>
      </c>
      <c r="E75" s="15">
        <v>25639.96</v>
      </c>
      <c r="F75" s="72">
        <f t="shared" si="18"/>
        <v>65166.68</v>
      </c>
      <c r="G75" s="15">
        <v>17026.17</v>
      </c>
      <c r="H75" s="15"/>
      <c r="I75" s="15"/>
      <c r="J75" s="72">
        <f t="shared" si="19"/>
        <v>17026.17</v>
      </c>
      <c r="K75" s="15"/>
      <c r="L75" s="15"/>
      <c r="M75" s="15"/>
      <c r="N75" s="72">
        <f t="shared" si="20"/>
        <v>0</v>
      </c>
      <c r="O75" s="15"/>
      <c r="P75" s="15"/>
      <c r="Q75" s="88"/>
      <c r="R75" s="72">
        <f t="shared" si="21"/>
        <v>0</v>
      </c>
      <c r="S75" s="72">
        <f t="shared" si="16"/>
        <v>82192.85</v>
      </c>
      <c r="T75" s="15">
        <v>939.28</v>
      </c>
      <c r="U75" s="15">
        <v>1136.65</v>
      </c>
      <c r="V75" s="15">
        <v>701.65</v>
      </c>
      <c r="W75" s="72">
        <f t="shared" si="22"/>
        <v>2777.58</v>
      </c>
      <c r="X75" s="15">
        <v>1214.3</v>
      </c>
      <c r="Y75" s="15"/>
      <c r="Z75" s="15"/>
      <c r="AA75" s="72">
        <f t="shared" si="23"/>
        <v>1214.3</v>
      </c>
      <c r="AB75" s="15"/>
      <c r="AC75" s="15"/>
      <c r="AD75" s="15"/>
      <c r="AE75" s="72">
        <f t="shared" si="24"/>
        <v>0</v>
      </c>
      <c r="AF75" s="15"/>
      <c r="AG75" s="15"/>
      <c r="AH75" s="15"/>
      <c r="AI75" s="72">
        <f t="shared" si="25"/>
        <v>0</v>
      </c>
      <c r="AJ75" s="72">
        <f t="shared" si="17"/>
        <v>3991.88</v>
      </c>
      <c r="AK75" s="73">
        <v>0</v>
      </c>
      <c r="AL75" s="73">
        <v>0</v>
      </c>
      <c r="AM75" s="73">
        <v>0</v>
      </c>
      <c r="AN75" s="25">
        <f t="shared" si="26"/>
        <v>0</v>
      </c>
      <c r="AO75" s="73">
        <v>0</v>
      </c>
      <c r="AP75" s="73"/>
      <c r="AQ75" s="73"/>
      <c r="AR75" s="25">
        <f t="shared" si="27"/>
        <v>0</v>
      </c>
      <c r="AS75" s="73"/>
      <c r="AT75" s="73"/>
      <c r="AU75" s="73"/>
      <c r="AV75" s="25">
        <f t="shared" si="28"/>
        <v>0</v>
      </c>
      <c r="AW75" s="73"/>
      <c r="AX75" s="73"/>
      <c r="AY75" s="74"/>
      <c r="AZ75" s="75">
        <f t="shared" si="29"/>
        <v>0</v>
      </c>
      <c r="BA75" s="25">
        <f t="shared" si="30"/>
        <v>0</v>
      </c>
      <c r="BB75" s="76">
        <f t="shared" si="31"/>
        <v>86184.73</v>
      </c>
      <c r="BC75" s="89"/>
      <c r="BE75" s="91"/>
      <c r="BF75" s="91"/>
    </row>
    <row r="76" spans="1:58" s="90" customFormat="1" ht="12.75">
      <c r="A76" s="85" t="s">
        <v>143</v>
      </c>
      <c r="B76" s="7" t="s">
        <v>144</v>
      </c>
      <c r="C76" s="71">
        <v>36248.12</v>
      </c>
      <c r="D76" s="15">
        <v>32097.51</v>
      </c>
      <c r="E76" s="15">
        <v>39476.69</v>
      </c>
      <c r="F76" s="72">
        <f t="shared" si="18"/>
        <v>107822.32</v>
      </c>
      <c r="G76" s="15">
        <v>29756.21</v>
      </c>
      <c r="H76" s="15"/>
      <c r="I76" s="15"/>
      <c r="J76" s="72">
        <f t="shared" si="19"/>
        <v>29756.21</v>
      </c>
      <c r="K76" s="15"/>
      <c r="L76" s="15"/>
      <c r="M76" s="15"/>
      <c r="N76" s="72">
        <f t="shared" si="20"/>
        <v>0</v>
      </c>
      <c r="O76" s="15"/>
      <c r="P76" s="15"/>
      <c r="Q76" s="88"/>
      <c r="R76" s="72">
        <f t="shared" si="21"/>
        <v>0</v>
      </c>
      <c r="S76" s="72">
        <f t="shared" si="16"/>
        <v>137578.53</v>
      </c>
      <c r="T76" s="15">
        <v>2093.9300000000003</v>
      </c>
      <c r="U76" s="15">
        <v>1764.31</v>
      </c>
      <c r="V76" s="15">
        <v>1945.6</v>
      </c>
      <c r="W76" s="72">
        <f t="shared" si="22"/>
        <v>5803.84</v>
      </c>
      <c r="X76" s="15">
        <v>2211.09</v>
      </c>
      <c r="Y76" s="15"/>
      <c r="Z76" s="15"/>
      <c r="AA76" s="72">
        <f t="shared" si="23"/>
        <v>2211.09</v>
      </c>
      <c r="AB76" s="15"/>
      <c r="AC76" s="15"/>
      <c r="AD76" s="15"/>
      <c r="AE76" s="72">
        <f t="shared" si="24"/>
        <v>0</v>
      </c>
      <c r="AF76" s="15"/>
      <c r="AG76" s="15"/>
      <c r="AH76" s="15"/>
      <c r="AI76" s="72">
        <f t="shared" si="25"/>
        <v>0</v>
      </c>
      <c r="AJ76" s="72">
        <f t="shared" si="17"/>
        <v>8014.93</v>
      </c>
      <c r="AK76" s="73">
        <v>0</v>
      </c>
      <c r="AL76" s="73">
        <v>0</v>
      </c>
      <c r="AM76" s="73">
        <v>0</v>
      </c>
      <c r="AN76" s="25">
        <f t="shared" si="26"/>
        <v>0</v>
      </c>
      <c r="AO76" s="73">
        <v>0</v>
      </c>
      <c r="AP76" s="73"/>
      <c r="AQ76" s="73"/>
      <c r="AR76" s="25">
        <f t="shared" si="27"/>
        <v>0</v>
      </c>
      <c r="AS76" s="73"/>
      <c r="AT76" s="73"/>
      <c r="AU76" s="73"/>
      <c r="AV76" s="25">
        <f t="shared" si="28"/>
        <v>0</v>
      </c>
      <c r="AW76" s="73"/>
      <c r="AX76" s="73"/>
      <c r="AY76" s="74"/>
      <c r="AZ76" s="75">
        <f t="shared" si="29"/>
        <v>0</v>
      </c>
      <c r="BA76" s="25">
        <f t="shared" si="30"/>
        <v>0</v>
      </c>
      <c r="BB76" s="76">
        <f t="shared" si="31"/>
        <v>145593.46</v>
      </c>
      <c r="BC76" s="89"/>
      <c r="BE76" s="91"/>
      <c r="BF76" s="91"/>
    </row>
    <row r="77" spans="1:58" s="90" customFormat="1" ht="12.75">
      <c r="A77" s="85" t="s">
        <v>145</v>
      </c>
      <c r="B77" s="7" t="s">
        <v>146</v>
      </c>
      <c r="C77" s="71">
        <v>152146.81</v>
      </c>
      <c r="D77" s="15">
        <v>155974.3</v>
      </c>
      <c r="E77" s="15">
        <v>165693.76</v>
      </c>
      <c r="F77" s="72">
        <f t="shared" si="18"/>
        <v>473814.87</v>
      </c>
      <c r="G77" s="15">
        <v>146592.26</v>
      </c>
      <c r="H77" s="15"/>
      <c r="I77" s="15"/>
      <c r="J77" s="72">
        <f t="shared" si="19"/>
        <v>146592.26</v>
      </c>
      <c r="K77" s="15"/>
      <c r="L77" s="15"/>
      <c r="M77" s="15"/>
      <c r="N77" s="72">
        <f t="shared" si="20"/>
        <v>0</v>
      </c>
      <c r="O77" s="15"/>
      <c r="P77" s="15"/>
      <c r="Q77" s="88"/>
      <c r="R77" s="72">
        <f t="shared" si="21"/>
        <v>0</v>
      </c>
      <c r="S77" s="72">
        <f t="shared" si="16"/>
        <v>620407.13</v>
      </c>
      <c r="T77" s="15">
        <v>6853.55</v>
      </c>
      <c r="U77" s="15">
        <v>6336.430000000001</v>
      </c>
      <c r="V77" s="15">
        <v>5199.17</v>
      </c>
      <c r="W77" s="72">
        <f t="shared" si="22"/>
        <v>18389.15</v>
      </c>
      <c r="X77" s="15">
        <v>8594.99</v>
      </c>
      <c r="Y77" s="15"/>
      <c r="Z77" s="15"/>
      <c r="AA77" s="72">
        <f t="shared" si="23"/>
        <v>8594.99</v>
      </c>
      <c r="AB77" s="15"/>
      <c r="AC77" s="15"/>
      <c r="AD77" s="15"/>
      <c r="AE77" s="72">
        <f t="shared" si="24"/>
        <v>0</v>
      </c>
      <c r="AF77" s="15"/>
      <c r="AG77" s="15"/>
      <c r="AH77" s="15"/>
      <c r="AI77" s="72">
        <f t="shared" si="25"/>
        <v>0</v>
      </c>
      <c r="AJ77" s="72">
        <f t="shared" si="17"/>
        <v>26984.14</v>
      </c>
      <c r="AK77" s="73">
        <v>0</v>
      </c>
      <c r="AL77" s="73">
        <v>350.12</v>
      </c>
      <c r="AM77" s="73">
        <v>350.12</v>
      </c>
      <c r="AN77" s="25">
        <f t="shared" si="26"/>
        <v>700.24</v>
      </c>
      <c r="AO77" s="73">
        <v>326.78</v>
      </c>
      <c r="AP77" s="73"/>
      <c r="AQ77" s="73"/>
      <c r="AR77" s="25">
        <f t="shared" si="27"/>
        <v>326.78</v>
      </c>
      <c r="AS77" s="73"/>
      <c r="AT77" s="73"/>
      <c r="AU77" s="73"/>
      <c r="AV77" s="25">
        <f t="shared" si="28"/>
        <v>0</v>
      </c>
      <c r="AW77" s="73"/>
      <c r="AX77" s="73"/>
      <c r="AY77" s="74"/>
      <c r="AZ77" s="75">
        <f t="shared" si="29"/>
        <v>0</v>
      </c>
      <c r="BA77" s="25">
        <f t="shared" si="30"/>
        <v>1027.02</v>
      </c>
      <c r="BB77" s="76">
        <f t="shared" si="31"/>
        <v>648418.29</v>
      </c>
      <c r="BC77" s="89"/>
      <c r="BE77" s="91"/>
      <c r="BF77" s="91"/>
    </row>
    <row r="78" spans="1:58" s="90" customFormat="1" ht="12.75">
      <c r="A78" s="85" t="s">
        <v>147</v>
      </c>
      <c r="B78" s="7" t="s">
        <v>148</v>
      </c>
      <c r="C78" s="71">
        <v>19483.57</v>
      </c>
      <c r="D78" s="15">
        <v>19080.82</v>
      </c>
      <c r="E78" s="15">
        <v>21048.62</v>
      </c>
      <c r="F78" s="72">
        <f t="shared" si="18"/>
        <v>59613.01</v>
      </c>
      <c r="G78" s="15">
        <v>15194.52</v>
      </c>
      <c r="H78" s="15"/>
      <c r="I78" s="15"/>
      <c r="J78" s="72">
        <f t="shared" si="19"/>
        <v>15194.52</v>
      </c>
      <c r="K78" s="15"/>
      <c r="L78" s="15"/>
      <c r="M78" s="15"/>
      <c r="N78" s="72">
        <f t="shared" si="20"/>
        <v>0</v>
      </c>
      <c r="O78" s="15"/>
      <c r="P78" s="15"/>
      <c r="Q78" s="88"/>
      <c r="R78" s="72">
        <f t="shared" si="21"/>
        <v>0</v>
      </c>
      <c r="S78" s="72">
        <f t="shared" si="16"/>
        <v>74807.53</v>
      </c>
      <c r="T78" s="15">
        <v>1546.72</v>
      </c>
      <c r="U78" s="15">
        <v>1520.35</v>
      </c>
      <c r="V78" s="15">
        <v>1365.15</v>
      </c>
      <c r="W78" s="72">
        <f t="shared" si="22"/>
        <v>4432.22</v>
      </c>
      <c r="X78" s="15">
        <v>1763.5</v>
      </c>
      <c r="Y78" s="15"/>
      <c r="Z78" s="15"/>
      <c r="AA78" s="72">
        <f t="shared" si="23"/>
        <v>1763.5</v>
      </c>
      <c r="AB78" s="15"/>
      <c r="AC78" s="15"/>
      <c r="AD78" s="15"/>
      <c r="AE78" s="72">
        <f t="shared" si="24"/>
        <v>0</v>
      </c>
      <c r="AF78" s="15"/>
      <c r="AG78" s="15"/>
      <c r="AH78" s="15"/>
      <c r="AI78" s="72">
        <f t="shared" si="25"/>
        <v>0</v>
      </c>
      <c r="AJ78" s="72">
        <f t="shared" si="17"/>
        <v>6195.72</v>
      </c>
      <c r="AK78" s="73">
        <v>0</v>
      </c>
      <c r="AL78" s="73">
        <v>0</v>
      </c>
      <c r="AM78" s="73">
        <v>0</v>
      </c>
      <c r="AN78" s="25">
        <f t="shared" si="26"/>
        <v>0</v>
      </c>
      <c r="AO78" s="73">
        <v>0</v>
      </c>
      <c r="AP78" s="73"/>
      <c r="AQ78" s="73"/>
      <c r="AR78" s="25">
        <f t="shared" si="27"/>
        <v>0</v>
      </c>
      <c r="AS78" s="73"/>
      <c r="AT78" s="73"/>
      <c r="AU78" s="73"/>
      <c r="AV78" s="25">
        <f t="shared" si="28"/>
        <v>0</v>
      </c>
      <c r="AW78" s="73"/>
      <c r="AX78" s="73"/>
      <c r="AY78" s="74"/>
      <c r="AZ78" s="75">
        <f t="shared" si="29"/>
        <v>0</v>
      </c>
      <c r="BA78" s="25">
        <f t="shared" si="30"/>
        <v>0</v>
      </c>
      <c r="BB78" s="76">
        <f t="shared" si="31"/>
        <v>81003.25</v>
      </c>
      <c r="BC78" s="89"/>
      <c r="BE78" s="91"/>
      <c r="BF78" s="91"/>
    </row>
    <row r="79" spans="1:58" s="90" customFormat="1" ht="12.75">
      <c r="A79" s="85" t="s">
        <v>149</v>
      </c>
      <c r="B79" s="7" t="s">
        <v>150</v>
      </c>
      <c r="C79" s="71">
        <v>0</v>
      </c>
      <c r="D79" s="15">
        <v>0</v>
      </c>
      <c r="E79" s="15">
        <v>0</v>
      </c>
      <c r="F79" s="72">
        <f t="shared" si="18"/>
        <v>0</v>
      </c>
      <c r="G79" s="15">
        <v>0</v>
      </c>
      <c r="H79" s="15"/>
      <c r="I79" s="15"/>
      <c r="J79" s="72">
        <f t="shared" si="19"/>
        <v>0</v>
      </c>
      <c r="K79" s="15"/>
      <c r="L79" s="15"/>
      <c r="M79" s="15"/>
      <c r="N79" s="72">
        <f t="shared" si="20"/>
        <v>0</v>
      </c>
      <c r="O79" s="15"/>
      <c r="P79" s="15"/>
      <c r="Q79" s="88"/>
      <c r="R79" s="72">
        <f t="shared" si="21"/>
        <v>0</v>
      </c>
      <c r="S79" s="72">
        <f t="shared" si="16"/>
        <v>0</v>
      </c>
      <c r="T79" s="15">
        <v>0</v>
      </c>
      <c r="U79" s="15">
        <v>0</v>
      </c>
      <c r="V79" s="15">
        <v>0</v>
      </c>
      <c r="W79" s="72">
        <f t="shared" si="22"/>
        <v>0</v>
      </c>
      <c r="X79" s="15">
        <v>0</v>
      </c>
      <c r="Y79" s="15"/>
      <c r="Z79" s="15"/>
      <c r="AA79" s="72">
        <f t="shared" si="23"/>
        <v>0</v>
      </c>
      <c r="AB79" s="15"/>
      <c r="AC79" s="15"/>
      <c r="AD79" s="15"/>
      <c r="AE79" s="72">
        <f t="shared" si="24"/>
        <v>0</v>
      </c>
      <c r="AF79" s="15"/>
      <c r="AG79" s="15"/>
      <c r="AH79" s="15"/>
      <c r="AI79" s="72">
        <f t="shared" si="25"/>
        <v>0</v>
      </c>
      <c r="AJ79" s="72">
        <f t="shared" si="17"/>
        <v>0</v>
      </c>
      <c r="AK79" s="73">
        <v>0</v>
      </c>
      <c r="AL79" s="73">
        <v>0</v>
      </c>
      <c r="AM79" s="73">
        <v>0</v>
      </c>
      <c r="AN79" s="25">
        <f t="shared" si="26"/>
        <v>0</v>
      </c>
      <c r="AO79" s="73">
        <v>0</v>
      </c>
      <c r="AP79" s="73"/>
      <c r="AQ79" s="73"/>
      <c r="AR79" s="25">
        <f t="shared" si="27"/>
        <v>0</v>
      </c>
      <c r="AS79" s="73"/>
      <c r="AT79" s="73"/>
      <c r="AU79" s="73"/>
      <c r="AV79" s="25">
        <f t="shared" si="28"/>
        <v>0</v>
      </c>
      <c r="AW79" s="73"/>
      <c r="AX79" s="73"/>
      <c r="AY79" s="74"/>
      <c r="AZ79" s="75">
        <f t="shared" si="29"/>
        <v>0</v>
      </c>
      <c r="BA79" s="25">
        <f t="shared" si="30"/>
        <v>0</v>
      </c>
      <c r="BB79" s="76">
        <f t="shared" si="31"/>
        <v>0</v>
      </c>
      <c r="BC79" s="89"/>
      <c r="BE79" s="91"/>
      <c r="BF79" s="91"/>
    </row>
    <row r="80" spans="1:58" s="90" customFormat="1" ht="12.75">
      <c r="A80" s="85" t="s">
        <v>151</v>
      </c>
      <c r="B80" s="7" t="s">
        <v>152</v>
      </c>
      <c r="C80" s="71">
        <v>38751.51</v>
      </c>
      <c r="D80" s="15">
        <v>38112.13</v>
      </c>
      <c r="E80" s="15">
        <v>38420.71</v>
      </c>
      <c r="F80" s="72">
        <f t="shared" si="18"/>
        <v>115284.35</v>
      </c>
      <c r="G80" s="15">
        <v>32712.5</v>
      </c>
      <c r="H80" s="15"/>
      <c r="I80" s="15"/>
      <c r="J80" s="72">
        <f t="shared" si="19"/>
        <v>32712.5</v>
      </c>
      <c r="K80" s="15"/>
      <c r="L80" s="15"/>
      <c r="M80" s="15"/>
      <c r="N80" s="72">
        <f t="shared" si="20"/>
        <v>0</v>
      </c>
      <c r="O80" s="15"/>
      <c r="P80" s="15"/>
      <c r="Q80" s="88"/>
      <c r="R80" s="72">
        <f t="shared" si="21"/>
        <v>0</v>
      </c>
      <c r="S80" s="72">
        <f t="shared" si="16"/>
        <v>147996.85</v>
      </c>
      <c r="T80" s="15">
        <v>747.4599999999999</v>
      </c>
      <c r="U80" s="15">
        <v>945.1999999999999</v>
      </c>
      <c r="V80" s="15">
        <v>902.72</v>
      </c>
      <c r="W80" s="72">
        <f t="shared" si="22"/>
        <v>2595.38</v>
      </c>
      <c r="X80" s="15">
        <v>1181.72</v>
      </c>
      <c r="Y80" s="15"/>
      <c r="Z80" s="15"/>
      <c r="AA80" s="72">
        <f t="shared" si="23"/>
        <v>1181.72</v>
      </c>
      <c r="AB80" s="15"/>
      <c r="AC80" s="15"/>
      <c r="AD80" s="15"/>
      <c r="AE80" s="72">
        <f t="shared" si="24"/>
        <v>0</v>
      </c>
      <c r="AF80" s="15"/>
      <c r="AG80" s="15"/>
      <c r="AH80" s="15"/>
      <c r="AI80" s="72">
        <f t="shared" si="25"/>
        <v>0</v>
      </c>
      <c r="AJ80" s="72">
        <f t="shared" si="17"/>
        <v>3777.1</v>
      </c>
      <c r="AK80" s="73">
        <v>0</v>
      </c>
      <c r="AL80" s="73">
        <v>0</v>
      </c>
      <c r="AM80" s="73">
        <v>0</v>
      </c>
      <c r="AN80" s="25">
        <f t="shared" si="26"/>
        <v>0</v>
      </c>
      <c r="AO80" s="73">
        <v>0</v>
      </c>
      <c r="AP80" s="73"/>
      <c r="AQ80" s="73"/>
      <c r="AR80" s="25">
        <f t="shared" si="27"/>
        <v>0</v>
      </c>
      <c r="AS80" s="73"/>
      <c r="AT80" s="73"/>
      <c r="AU80" s="73"/>
      <c r="AV80" s="25">
        <f t="shared" si="28"/>
        <v>0</v>
      </c>
      <c r="AW80" s="73"/>
      <c r="AX80" s="73"/>
      <c r="AY80" s="74"/>
      <c r="AZ80" s="75">
        <f t="shared" si="29"/>
        <v>0</v>
      </c>
      <c r="BA80" s="25">
        <f t="shared" si="30"/>
        <v>0</v>
      </c>
      <c r="BB80" s="76">
        <f t="shared" si="31"/>
        <v>151773.95</v>
      </c>
      <c r="BC80" s="89"/>
      <c r="BE80" s="91"/>
      <c r="BF80" s="91"/>
    </row>
    <row r="81" spans="1:58" s="90" customFormat="1" ht="12.75">
      <c r="A81" s="85" t="s">
        <v>154</v>
      </c>
      <c r="B81" s="7" t="s">
        <v>155</v>
      </c>
      <c r="C81" s="71">
        <v>18835.17</v>
      </c>
      <c r="D81" s="15">
        <v>16680.23</v>
      </c>
      <c r="E81" s="15">
        <v>13722.41</v>
      </c>
      <c r="F81" s="72">
        <f t="shared" si="18"/>
        <v>49237.81</v>
      </c>
      <c r="G81" s="15">
        <v>16810.01</v>
      </c>
      <c r="H81" s="15"/>
      <c r="I81" s="15"/>
      <c r="J81" s="72">
        <f t="shared" si="19"/>
        <v>16810.01</v>
      </c>
      <c r="K81" s="15"/>
      <c r="L81" s="15"/>
      <c r="M81" s="15"/>
      <c r="N81" s="72">
        <f t="shared" si="20"/>
        <v>0</v>
      </c>
      <c r="O81" s="15"/>
      <c r="P81" s="15"/>
      <c r="Q81" s="88"/>
      <c r="R81" s="72">
        <f t="shared" si="21"/>
        <v>0</v>
      </c>
      <c r="S81" s="72">
        <f t="shared" si="16"/>
        <v>66047.82</v>
      </c>
      <c r="T81" s="15">
        <v>402.09</v>
      </c>
      <c r="U81" s="15">
        <v>477.84</v>
      </c>
      <c r="V81" s="15">
        <v>307.66</v>
      </c>
      <c r="W81" s="72">
        <f t="shared" si="22"/>
        <v>1187.59</v>
      </c>
      <c r="X81" s="15">
        <v>163.89</v>
      </c>
      <c r="Y81" s="15"/>
      <c r="Z81" s="15"/>
      <c r="AA81" s="72">
        <f t="shared" si="23"/>
        <v>163.89</v>
      </c>
      <c r="AB81" s="15"/>
      <c r="AC81" s="15"/>
      <c r="AD81" s="15"/>
      <c r="AE81" s="72">
        <f t="shared" si="24"/>
        <v>0</v>
      </c>
      <c r="AF81" s="15"/>
      <c r="AG81" s="15"/>
      <c r="AH81" s="15"/>
      <c r="AI81" s="72">
        <f t="shared" si="25"/>
        <v>0</v>
      </c>
      <c r="AJ81" s="72">
        <f t="shared" si="17"/>
        <v>1351.48</v>
      </c>
      <c r="AK81" s="73">
        <v>0</v>
      </c>
      <c r="AL81" s="73">
        <v>0</v>
      </c>
      <c r="AM81" s="73">
        <v>0</v>
      </c>
      <c r="AN81" s="25">
        <f t="shared" si="26"/>
        <v>0</v>
      </c>
      <c r="AO81" s="73">
        <v>0</v>
      </c>
      <c r="AP81" s="73"/>
      <c r="AQ81" s="73"/>
      <c r="AR81" s="25">
        <f t="shared" si="27"/>
        <v>0</v>
      </c>
      <c r="AS81" s="73"/>
      <c r="AT81" s="73"/>
      <c r="AU81" s="73"/>
      <c r="AV81" s="25">
        <f t="shared" si="28"/>
        <v>0</v>
      </c>
      <c r="AW81" s="73"/>
      <c r="AX81" s="73"/>
      <c r="AY81" s="74"/>
      <c r="AZ81" s="75">
        <f t="shared" si="29"/>
        <v>0</v>
      </c>
      <c r="BA81" s="25">
        <f t="shared" si="30"/>
        <v>0</v>
      </c>
      <c r="BB81" s="76">
        <f t="shared" si="31"/>
        <v>67399.3</v>
      </c>
      <c r="BC81" s="89"/>
      <c r="BE81" s="91"/>
      <c r="BF81" s="91"/>
    </row>
    <row r="82" spans="1:58" s="90" customFormat="1" ht="12.75">
      <c r="A82" s="85" t="s">
        <v>156</v>
      </c>
      <c r="B82" s="7" t="s">
        <v>157</v>
      </c>
      <c r="C82" s="71">
        <v>9601.56</v>
      </c>
      <c r="D82" s="15">
        <v>9399.91</v>
      </c>
      <c r="E82" s="15">
        <v>9850.52</v>
      </c>
      <c r="F82" s="72">
        <f t="shared" si="18"/>
        <v>28851.99</v>
      </c>
      <c r="G82" s="15">
        <v>9230.82</v>
      </c>
      <c r="H82" s="15"/>
      <c r="I82" s="15"/>
      <c r="J82" s="72">
        <f>ROUND(G82+H82+I82,2)</f>
        <v>9230.82</v>
      </c>
      <c r="K82" s="15"/>
      <c r="L82" s="15"/>
      <c r="M82" s="15"/>
      <c r="N82" s="72">
        <f t="shared" si="20"/>
        <v>0</v>
      </c>
      <c r="O82" s="15"/>
      <c r="P82" s="15"/>
      <c r="Q82" s="88"/>
      <c r="R82" s="72">
        <f t="shared" si="21"/>
        <v>0</v>
      </c>
      <c r="S82" s="72">
        <f t="shared" si="16"/>
        <v>38082.81</v>
      </c>
      <c r="T82" s="15">
        <v>582.81</v>
      </c>
      <c r="U82" s="15">
        <v>504.87</v>
      </c>
      <c r="V82" s="15">
        <v>364.51</v>
      </c>
      <c r="W82" s="72">
        <f>ROUND(T82+U82+V82,2)</f>
        <v>1452.19</v>
      </c>
      <c r="X82" s="15">
        <v>598.03</v>
      </c>
      <c r="Y82" s="15"/>
      <c r="Z82" s="15"/>
      <c r="AA82" s="72">
        <f>ROUND(X82+Y82+Z82,2)</f>
        <v>598.03</v>
      </c>
      <c r="AB82" s="15"/>
      <c r="AC82" s="15"/>
      <c r="AD82" s="15"/>
      <c r="AE82" s="72">
        <f t="shared" si="24"/>
        <v>0</v>
      </c>
      <c r="AF82" s="15"/>
      <c r="AG82" s="15"/>
      <c r="AH82" s="15"/>
      <c r="AI82" s="72">
        <f t="shared" si="25"/>
        <v>0</v>
      </c>
      <c r="AJ82" s="72">
        <f t="shared" si="17"/>
        <v>2050.22</v>
      </c>
      <c r="AK82" s="73">
        <v>0</v>
      </c>
      <c r="AL82" s="73">
        <v>0</v>
      </c>
      <c r="AM82" s="73">
        <v>0</v>
      </c>
      <c r="AN82" s="25">
        <f t="shared" si="26"/>
        <v>0</v>
      </c>
      <c r="AO82" s="73">
        <v>0</v>
      </c>
      <c r="AP82" s="73"/>
      <c r="AQ82" s="73"/>
      <c r="AR82" s="25">
        <f t="shared" si="27"/>
        <v>0</v>
      </c>
      <c r="AS82" s="73"/>
      <c r="AT82" s="73"/>
      <c r="AU82" s="73"/>
      <c r="AV82" s="25">
        <f t="shared" si="28"/>
        <v>0</v>
      </c>
      <c r="AW82" s="73"/>
      <c r="AX82" s="73"/>
      <c r="AY82" s="74"/>
      <c r="AZ82" s="75">
        <f t="shared" si="29"/>
        <v>0</v>
      </c>
      <c r="BA82" s="25">
        <f t="shared" si="30"/>
        <v>0</v>
      </c>
      <c r="BB82" s="76">
        <f t="shared" si="31"/>
        <v>40133.03</v>
      </c>
      <c r="BC82" s="89"/>
      <c r="BE82" s="91"/>
      <c r="BF82" s="91"/>
    </row>
    <row r="83" spans="1:58" s="90" customFormat="1" ht="12.75">
      <c r="A83" s="85" t="s">
        <v>158</v>
      </c>
      <c r="B83" s="7" t="s">
        <v>159</v>
      </c>
      <c r="C83" s="71">
        <v>12780.95</v>
      </c>
      <c r="D83" s="15">
        <v>13164.75</v>
      </c>
      <c r="E83" s="15">
        <v>14108.01</v>
      </c>
      <c r="F83" s="72">
        <f t="shared" si="18"/>
        <v>40053.71</v>
      </c>
      <c r="G83" s="15">
        <v>13534.66</v>
      </c>
      <c r="H83" s="15"/>
      <c r="I83" s="15"/>
      <c r="J83" s="72">
        <f>ROUND(G83+H83+I83,2)</f>
        <v>13534.66</v>
      </c>
      <c r="K83" s="15"/>
      <c r="L83" s="15"/>
      <c r="M83" s="15"/>
      <c r="N83" s="72">
        <f t="shared" si="20"/>
        <v>0</v>
      </c>
      <c r="O83" s="15"/>
      <c r="P83" s="15"/>
      <c r="Q83" s="88"/>
      <c r="R83" s="72">
        <f t="shared" si="21"/>
        <v>0</v>
      </c>
      <c r="S83" s="72">
        <f t="shared" si="16"/>
        <v>53588.37</v>
      </c>
      <c r="T83" s="15">
        <v>858.1</v>
      </c>
      <c r="U83" s="15">
        <v>825.56</v>
      </c>
      <c r="V83" s="15">
        <v>683.28</v>
      </c>
      <c r="W83" s="72">
        <f>ROUND(T83+U83+V83,2)</f>
        <v>2366.94</v>
      </c>
      <c r="X83" s="15">
        <v>995.61</v>
      </c>
      <c r="Y83" s="15"/>
      <c r="Z83" s="15"/>
      <c r="AA83" s="72">
        <f>ROUND(X83+Y83+Z83,2)</f>
        <v>995.61</v>
      </c>
      <c r="AB83" s="15"/>
      <c r="AC83" s="15"/>
      <c r="AD83" s="15"/>
      <c r="AE83" s="72">
        <f t="shared" si="24"/>
        <v>0</v>
      </c>
      <c r="AF83" s="15"/>
      <c r="AG83" s="15"/>
      <c r="AH83" s="15"/>
      <c r="AI83" s="72">
        <f t="shared" si="25"/>
        <v>0</v>
      </c>
      <c r="AJ83" s="72">
        <f t="shared" si="17"/>
        <v>3362.55</v>
      </c>
      <c r="AK83" s="73">
        <v>0</v>
      </c>
      <c r="AL83" s="73">
        <v>0</v>
      </c>
      <c r="AM83" s="73">
        <v>0</v>
      </c>
      <c r="AN83" s="25">
        <f t="shared" si="26"/>
        <v>0</v>
      </c>
      <c r="AO83" s="73">
        <v>0</v>
      </c>
      <c r="AP83" s="73"/>
      <c r="AQ83" s="73"/>
      <c r="AR83" s="25">
        <f t="shared" si="27"/>
        <v>0</v>
      </c>
      <c r="AS83" s="73"/>
      <c r="AT83" s="73"/>
      <c r="AU83" s="73"/>
      <c r="AV83" s="25">
        <f t="shared" si="28"/>
        <v>0</v>
      </c>
      <c r="AW83" s="73"/>
      <c r="AX83" s="73"/>
      <c r="AY83" s="74"/>
      <c r="AZ83" s="75">
        <f t="shared" si="29"/>
        <v>0</v>
      </c>
      <c r="BA83" s="25">
        <f t="shared" si="30"/>
        <v>0</v>
      </c>
      <c r="BB83" s="76">
        <f t="shared" si="31"/>
        <v>56950.92</v>
      </c>
      <c r="BC83" s="89"/>
      <c r="BE83" s="91"/>
      <c r="BF83" s="91"/>
    </row>
    <row r="84" spans="1:58" s="90" customFormat="1" ht="12.75">
      <c r="A84" s="85" t="s">
        <v>160</v>
      </c>
      <c r="B84" s="7" t="s">
        <v>161</v>
      </c>
      <c r="C84" s="71">
        <v>5430.69</v>
      </c>
      <c r="D84" s="15">
        <v>6397.6</v>
      </c>
      <c r="E84" s="15">
        <v>5248.21</v>
      </c>
      <c r="F84" s="72">
        <f t="shared" si="18"/>
        <v>17076.5</v>
      </c>
      <c r="G84" s="15">
        <v>4749.2</v>
      </c>
      <c r="H84" s="15"/>
      <c r="I84" s="15"/>
      <c r="J84" s="72">
        <f>ROUND(G84+H84+I84,2)</f>
        <v>4749.2</v>
      </c>
      <c r="K84" s="15"/>
      <c r="L84" s="15"/>
      <c r="M84" s="15"/>
      <c r="N84" s="72">
        <f t="shared" si="20"/>
        <v>0</v>
      </c>
      <c r="O84" s="15"/>
      <c r="P84" s="15"/>
      <c r="Q84" s="88"/>
      <c r="R84" s="72">
        <f>ROUND(O84+P84+Q84,2)</f>
        <v>0</v>
      </c>
      <c r="S84" s="72">
        <f>ROUND(F84+J84+N84+R84,2)</f>
        <v>21825.7</v>
      </c>
      <c r="T84" s="15">
        <v>167.75</v>
      </c>
      <c r="U84" s="15">
        <v>439.64</v>
      </c>
      <c r="V84" s="15">
        <v>228.07</v>
      </c>
      <c r="W84" s="72">
        <f>ROUND(T84+U84+V84,2)</f>
        <v>835.46</v>
      </c>
      <c r="X84" s="15">
        <v>268.71</v>
      </c>
      <c r="Y84" s="15"/>
      <c r="Z84" s="15"/>
      <c r="AA84" s="72">
        <f>ROUND(X84+Y84+Z84,2)</f>
        <v>268.71</v>
      </c>
      <c r="AB84" s="15"/>
      <c r="AC84" s="15"/>
      <c r="AD84" s="15"/>
      <c r="AE84" s="72">
        <f>ROUND(AB84+AC84+AD84,2)</f>
        <v>0</v>
      </c>
      <c r="AF84" s="15"/>
      <c r="AG84" s="15"/>
      <c r="AH84" s="15"/>
      <c r="AI84" s="72">
        <f>ROUND(AF84+AG84+AH84,2)</f>
        <v>0</v>
      </c>
      <c r="AJ84" s="72">
        <f t="shared" si="17"/>
        <v>1104.17</v>
      </c>
      <c r="AK84" s="73">
        <v>0</v>
      </c>
      <c r="AL84" s="73">
        <v>0</v>
      </c>
      <c r="AM84" s="73">
        <v>0</v>
      </c>
      <c r="AN84" s="25">
        <f t="shared" si="26"/>
        <v>0</v>
      </c>
      <c r="AO84" s="73">
        <v>0</v>
      </c>
      <c r="AP84" s="73"/>
      <c r="AQ84" s="73"/>
      <c r="AR84" s="25">
        <f t="shared" si="27"/>
        <v>0</v>
      </c>
      <c r="AS84" s="73"/>
      <c r="AT84" s="73"/>
      <c r="AU84" s="73"/>
      <c r="AV84" s="25">
        <f t="shared" si="28"/>
        <v>0</v>
      </c>
      <c r="AW84" s="73"/>
      <c r="AX84" s="73"/>
      <c r="AY84" s="74"/>
      <c r="AZ84" s="75">
        <f t="shared" si="29"/>
        <v>0</v>
      </c>
      <c r="BA84" s="25">
        <f t="shared" si="30"/>
        <v>0</v>
      </c>
      <c r="BB84" s="76">
        <f t="shared" si="31"/>
        <v>22929.87</v>
      </c>
      <c r="BC84" s="89"/>
      <c r="BE84" s="91"/>
      <c r="BF84" s="91"/>
    </row>
    <row r="85" spans="1:58" s="90" customFormat="1" ht="23.25" customHeight="1" thickBot="1">
      <c r="A85" s="92" t="s">
        <v>174</v>
      </c>
      <c r="B85" s="93" t="s">
        <v>175</v>
      </c>
      <c r="C85" s="94">
        <v>178.82</v>
      </c>
      <c r="D85" s="95">
        <v>389.77</v>
      </c>
      <c r="E85" s="95">
        <v>370.36</v>
      </c>
      <c r="F85" s="96">
        <f t="shared" si="18"/>
        <v>938.95</v>
      </c>
      <c r="G85" s="95">
        <v>552.42</v>
      </c>
      <c r="H85" s="95"/>
      <c r="I85" s="95"/>
      <c r="J85" s="96">
        <f>ROUND(G85+H85+I85,2)</f>
        <v>552.42</v>
      </c>
      <c r="K85" s="95"/>
      <c r="L85" s="95"/>
      <c r="M85" s="95"/>
      <c r="N85" s="96">
        <f t="shared" si="20"/>
        <v>0</v>
      </c>
      <c r="O85" s="95"/>
      <c r="P85" s="95"/>
      <c r="Q85" s="97"/>
      <c r="R85" s="96">
        <f>ROUND(O85+P85+Q85,2)</f>
        <v>0</v>
      </c>
      <c r="S85" s="96">
        <f>ROUND(F85+J85+N85+R85,2)</f>
        <v>1491.37</v>
      </c>
      <c r="T85" s="95">
        <v>8.95</v>
      </c>
      <c r="U85" s="95">
        <v>0</v>
      </c>
      <c r="V85" s="95">
        <v>33.36</v>
      </c>
      <c r="W85" s="96">
        <f>ROUND(T85+U85+V85,2)</f>
        <v>42.31</v>
      </c>
      <c r="X85" s="95">
        <v>53.84</v>
      </c>
      <c r="Y85" s="95"/>
      <c r="Z85" s="95"/>
      <c r="AA85" s="96">
        <f>ROUND(X85+Y85+Z85,2)</f>
        <v>53.84</v>
      </c>
      <c r="AB85" s="95"/>
      <c r="AC85" s="95"/>
      <c r="AD85" s="95"/>
      <c r="AE85" s="96">
        <f>ROUND(AB85+AC85+AD85,2)</f>
        <v>0</v>
      </c>
      <c r="AF85" s="95"/>
      <c r="AG85" s="95"/>
      <c r="AH85" s="95"/>
      <c r="AI85" s="96">
        <f>ROUND(AF85+AG85+AH85,2)</f>
        <v>0</v>
      </c>
      <c r="AJ85" s="96">
        <f t="shared" si="17"/>
        <v>96.15</v>
      </c>
      <c r="AK85" s="98">
        <v>0</v>
      </c>
      <c r="AL85" s="98">
        <v>0</v>
      </c>
      <c r="AM85" s="98">
        <v>0</v>
      </c>
      <c r="AN85" s="99">
        <f t="shared" si="26"/>
        <v>0</v>
      </c>
      <c r="AO85" s="98">
        <v>0</v>
      </c>
      <c r="AP85" s="98"/>
      <c r="AQ85" s="98"/>
      <c r="AR85" s="99">
        <f t="shared" si="27"/>
        <v>0</v>
      </c>
      <c r="AS85" s="98"/>
      <c r="AT85" s="98"/>
      <c r="AU85" s="98"/>
      <c r="AV85" s="99">
        <f t="shared" si="28"/>
        <v>0</v>
      </c>
      <c r="AW85" s="98"/>
      <c r="AX85" s="98"/>
      <c r="AY85" s="100"/>
      <c r="AZ85" s="101">
        <f t="shared" si="29"/>
        <v>0</v>
      </c>
      <c r="BA85" s="99">
        <f t="shared" si="30"/>
        <v>0</v>
      </c>
      <c r="BB85" s="102">
        <f t="shared" si="31"/>
        <v>1587.52</v>
      </c>
      <c r="BC85" s="89"/>
      <c r="BE85" s="91"/>
      <c r="BF85" s="91"/>
    </row>
    <row r="86" spans="1:55" ht="13.5" thickBot="1">
      <c r="A86" s="103"/>
      <c r="B86" s="104" t="s">
        <v>153</v>
      </c>
      <c r="C86" s="105">
        <f>SUM(C6:C85)</f>
        <v>7105742.580000001</v>
      </c>
      <c r="D86" s="105">
        <f aca="true" t="shared" si="32" ref="D86:BB86">SUM(D6:D85)</f>
        <v>6576743.569999998</v>
      </c>
      <c r="E86" s="105">
        <f t="shared" si="32"/>
        <v>6902513.849999997</v>
      </c>
      <c r="F86" s="105">
        <f t="shared" si="32"/>
        <v>20584999.99999999</v>
      </c>
      <c r="G86" s="105">
        <f t="shared" si="32"/>
        <v>6501732.91</v>
      </c>
      <c r="H86" s="105">
        <f t="shared" si="32"/>
        <v>0</v>
      </c>
      <c r="I86" s="105">
        <f t="shared" si="32"/>
        <v>0</v>
      </c>
      <c r="J86" s="105">
        <f t="shared" si="32"/>
        <v>6501732.91</v>
      </c>
      <c r="K86" s="105">
        <f t="shared" si="32"/>
        <v>0</v>
      </c>
      <c r="L86" s="105">
        <f t="shared" si="32"/>
        <v>0</v>
      </c>
      <c r="M86" s="105">
        <f t="shared" si="32"/>
        <v>0</v>
      </c>
      <c r="N86" s="105">
        <f t="shared" si="32"/>
        <v>0</v>
      </c>
      <c r="O86" s="105">
        <f t="shared" si="32"/>
        <v>0</v>
      </c>
      <c r="P86" s="105">
        <f t="shared" si="32"/>
        <v>0</v>
      </c>
      <c r="Q86" s="105">
        <f t="shared" si="32"/>
        <v>0</v>
      </c>
      <c r="R86" s="105">
        <f t="shared" si="32"/>
        <v>0</v>
      </c>
      <c r="S86" s="105">
        <f t="shared" si="32"/>
        <v>27086732.910000008</v>
      </c>
      <c r="T86" s="105">
        <f t="shared" si="32"/>
        <v>189165.21999999997</v>
      </c>
      <c r="U86" s="105">
        <f t="shared" si="32"/>
        <v>170983.69999999998</v>
      </c>
      <c r="V86" s="105">
        <f t="shared" si="32"/>
        <v>155851.08000000005</v>
      </c>
      <c r="W86" s="105">
        <f t="shared" si="32"/>
        <v>515999.99999999994</v>
      </c>
      <c r="X86" s="105">
        <f t="shared" si="32"/>
        <v>225793.53</v>
      </c>
      <c r="Y86" s="105">
        <f t="shared" si="32"/>
        <v>0</v>
      </c>
      <c r="Z86" s="105">
        <f t="shared" si="32"/>
        <v>0</v>
      </c>
      <c r="AA86" s="105">
        <f t="shared" si="32"/>
        <v>225793.53</v>
      </c>
      <c r="AB86" s="105">
        <f t="shared" si="32"/>
        <v>0</v>
      </c>
      <c r="AC86" s="105">
        <f t="shared" si="32"/>
        <v>0</v>
      </c>
      <c r="AD86" s="105">
        <f t="shared" si="32"/>
        <v>0</v>
      </c>
      <c r="AE86" s="105">
        <f t="shared" si="32"/>
        <v>0</v>
      </c>
      <c r="AF86" s="105">
        <f t="shared" si="32"/>
        <v>0</v>
      </c>
      <c r="AG86" s="105">
        <f t="shared" si="32"/>
        <v>0</v>
      </c>
      <c r="AH86" s="105">
        <f t="shared" si="32"/>
        <v>0</v>
      </c>
      <c r="AI86" s="105">
        <f t="shared" si="32"/>
        <v>0</v>
      </c>
      <c r="AJ86" s="105">
        <f t="shared" si="32"/>
        <v>741793.5300000004</v>
      </c>
      <c r="AK86" s="105">
        <f t="shared" si="32"/>
        <v>7329.17</v>
      </c>
      <c r="AL86" s="105">
        <f t="shared" si="32"/>
        <v>10772.050000000001</v>
      </c>
      <c r="AM86" s="105">
        <f t="shared" si="32"/>
        <v>11530.640000000001</v>
      </c>
      <c r="AN86" s="105">
        <f t="shared" si="32"/>
        <v>29631.860000000004</v>
      </c>
      <c r="AO86" s="105">
        <f t="shared" si="32"/>
        <v>12417.619999999997</v>
      </c>
      <c r="AP86" s="105">
        <f t="shared" si="32"/>
        <v>0</v>
      </c>
      <c r="AQ86" s="105">
        <f t="shared" si="32"/>
        <v>0</v>
      </c>
      <c r="AR86" s="105">
        <f t="shared" si="32"/>
        <v>12417.619999999997</v>
      </c>
      <c r="AS86" s="105">
        <f t="shared" si="32"/>
        <v>0</v>
      </c>
      <c r="AT86" s="105">
        <f t="shared" si="32"/>
        <v>0</v>
      </c>
      <c r="AU86" s="105">
        <f t="shared" si="32"/>
        <v>0</v>
      </c>
      <c r="AV86" s="105">
        <f t="shared" si="32"/>
        <v>0</v>
      </c>
      <c r="AW86" s="105">
        <f t="shared" si="32"/>
        <v>0</v>
      </c>
      <c r="AX86" s="105">
        <f t="shared" si="32"/>
        <v>0</v>
      </c>
      <c r="AY86" s="106">
        <f t="shared" si="32"/>
        <v>0</v>
      </c>
      <c r="AZ86" s="107">
        <f t="shared" si="32"/>
        <v>0</v>
      </c>
      <c r="BA86" s="105">
        <f t="shared" si="32"/>
        <v>42049.47999999999</v>
      </c>
      <c r="BB86" s="108">
        <f t="shared" si="32"/>
        <v>27870575.919999998</v>
      </c>
      <c r="BC86" s="18"/>
    </row>
    <row r="87" spans="1:55" ht="12.75">
      <c r="A87" s="109"/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8"/>
    </row>
    <row r="88" spans="1:55" ht="9.75" customHeight="1" thickBot="1">
      <c r="A88" s="109"/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8"/>
    </row>
    <row r="89" spans="18:58" s="112" customFormat="1" ht="12.75" thickBot="1">
      <c r="R89" s="113"/>
      <c r="AC89" s="114"/>
      <c r="AD89" s="114"/>
      <c r="AF89" s="115"/>
      <c r="AG89" s="115"/>
      <c r="AH89" s="115"/>
      <c r="AI89" s="115"/>
      <c r="AJ89" s="114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Z89" s="117" t="s">
        <v>247</v>
      </c>
      <c r="BA89" s="118"/>
      <c r="BB89" s="118"/>
      <c r="BC89" s="118"/>
      <c r="BD89" s="118"/>
      <c r="BE89" s="118"/>
      <c r="BF89" s="119">
        <v>54539000</v>
      </c>
    </row>
    <row r="90" spans="18:58" s="112" customFormat="1" ht="12">
      <c r="R90" s="113"/>
      <c r="AC90" s="115"/>
      <c r="AD90" s="115"/>
      <c r="AF90" s="115"/>
      <c r="AG90" s="115"/>
      <c r="AH90" s="115"/>
      <c r="AI90" s="115"/>
      <c r="AJ90" s="114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Z90" s="120" t="s">
        <v>269</v>
      </c>
      <c r="BF90" s="121">
        <f>S86</f>
        <v>27086732.910000008</v>
      </c>
    </row>
    <row r="91" spans="18:58" s="112" customFormat="1" ht="12">
      <c r="R91" s="113"/>
      <c r="AC91" s="114"/>
      <c r="AD91" s="114"/>
      <c r="AF91" s="115"/>
      <c r="AG91" s="115"/>
      <c r="AH91" s="115"/>
      <c r="AI91" s="115"/>
      <c r="AJ91" s="114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Z91" s="114" t="s">
        <v>270</v>
      </c>
      <c r="BF91" s="122">
        <f>ROUND(BF89-BF90,2)</f>
        <v>27452267.09</v>
      </c>
    </row>
    <row r="92" spans="18:59" s="112" customFormat="1" ht="12">
      <c r="R92" s="113"/>
      <c r="AC92" s="114"/>
      <c r="AD92" s="114"/>
      <c r="AF92" s="115"/>
      <c r="AG92" s="115"/>
      <c r="AH92" s="115"/>
      <c r="AI92" s="115"/>
      <c r="AJ92" s="114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Z92" s="114"/>
      <c r="BF92" s="122"/>
      <c r="BG92" s="123"/>
    </row>
    <row r="93" spans="18:58" s="112" customFormat="1" ht="12.75" thickBot="1">
      <c r="R93" s="113"/>
      <c r="AC93" s="114"/>
      <c r="AD93" s="114"/>
      <c r="AF93" s="115"/>
      <c r="AG93" s="115"/>
      <c r="AH93" s="115"/>
      <c r="AI93" s="115"/>
      <c r="AJ93" s="114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Z93" s="114"/>
      <c r="BF93" s="122"/>
    </row>
    <row r="94" spans="29:58" s="115" customFormat="1" ht="12.75" thickBot="1">
      <c r="AC94" s="114"/>
      <c r="AD94" s="114"/>
      <c r="AZ94" s="117" t="s">
        <v>262</v>
      </c>
      <c r="BA94" s="118"/>
      <c r="BB94" s="118"/>
      <c r="BC94" s="118"/>
      <c r="BD94" s="118"/>
      <c r="BE94" s="118"/>
      <c r="BF94" s="119">
        <v>1707000</v>
      </c>
    </row>
    <row r="95" spans="18:58" s="112" customFormat="1" ht="12">
      <c r="R95" s="113"/>
      <c r="AF95" s="115"/>
      <c r="AG95" s="115"/>
      <c r="AH95" s="115"/>
      <c r="AI95" s="115"/>
      <c r="AJ95" s="114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Z95" s="120" t="s">
        <v>269</v>
      </c>
      <c r="BF95" s="121">
        <f>AJ86</f>
        <v>741793.5300000004</v>
      </c>
    </row>
    <row r="96" spans="18:58" s="112" customFormat="1" ht="12">
      <c r="R96" s="113"/>
      <c r="AC96" s="114"/>
      <c r="AD96" s="114"/>
      <c r="AG96" s="115"/>
      <c r="AH96" s="115"/>
      <c r="AI96" s="115"/>
      <c r="AJ96" s="114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Z96" s="114" t="s">
        <v>270</v>
      </c>
      <c r="BF96" s="122">
        <f>ROUND(BF94-BF95,2)</f>
        <v>965206.47</v>
      </c>
    </row>
    <row r="97" spans="18:58" s="112" customFormat="1" ht="12">
      <c r="R97" s="113"/>
      <c r="AC97" s="114"/>
      <c r="AD97" s="114"/>
      <c r="AG97" s="115"/>
      <c r="AH97" s="115"/>
      <c r="AI97" s="115"/>
      <c r="AJ97" s="114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Z97" s="114"/>
      <c r="BF97" s="122"/>
    </row>
    <row r="98" spans="18:58" s="112" customFormat="1" ht="12.75" thickBot="1">
      <c r="R98" s="113"/>
      <c r="AC98" s="114"/>
      <c r="AD98" s="114"/>
      <c r="AG98" s="115"/>
      <c r="AH98" s="115"/>
      <c r="AI98" s="115"/>
      <c r="AJ98" s="114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Z98" s="114"/>
      <c r="BF98" s="122"/>
    </row>
    <row r="99" spans="32:58" ht="15.75" thickBot="1">
      <c r="AF99" s="124"/>
      <c r="AG99" s="53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Z99" s="117" t="s">
        <v>264</v>
      </c>
      <c r="BA99" s="132"/>
      <c r="BB99" s="118"/>
      <c r="BC99" s="118"/>
      <c r="BD99" s="118"/>
      <c r="BE99" s="118"/>
      <c r="BF99" s="119">
        <v>363000</v>
      </c>
    </row>
    <row r="100" spans="32:58" ht="15">
      <c r="AF100" s="124"/>
      <c r="AH100" s="112"/>
      <c r="AI100" s="112"/>
      <c r="AJ100" s="125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Z100" s="120" t="s">
        <v>269</v>
      </c>
      <c r="BB100" s="112"/>
      <c r="BC100" s="112"/>
      <c r="BD100" s="112"/>
      <c r="BE100" s="112"/>
      <c r="BF100" s="121">
        <f>BA86</f>
        <v>42049.47999999999</v>
      </c>
    </row>
    <row r="101" spans="31:58" ht="12.75">
      <c r="AE101" s="126"/>
      <c r="AH101" s="112"/>
      <c r="AI101" s="112"/>
      <c r="AJ101" s="125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Z101" s="114" t="s">
        <v>270</v>
      </c>
      <c r="BB101" s="112"/>
      <c r="BC101" s="112"/>
      <c r="BD101" s="112"/>
      <c r="BE101" s="112"/>
      <c r="BF101" s="122">
        <f>ROUND(BF99-BF100,2)</f>
        <v>320950.52</v>
      </c>
    </row>
    <row r="102" spans="31:58" ht="12.75">
      <c r="AE102" s="126"/>
      <c r="AG102" s="114"/>
      <c r="AH102" s="112"/>
      <c r="AI102" s="112"/>
      <c r="AJ102" s="125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Z102" s="112"/>
      <c r="BA102" s="112"/>
      <c r="BB102" s="112"/>
      <c r="BC102" s="112"/>
      <c r="BD102" s="112"/>
      <c r="BE102" s="112"/>
      <c r="BF102" s="122"/>
    </row>
    <row r="103" spans="31:58" ht="12.75">
      <c r="AE103" s="126"/>
      <c r="AG103" s="114"/>
      <c r="AH103" s="112"/>
      <c r="AI103" s="112"/>
      <c r="AJ103" s="125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Z103" s="112"/>
      <c r="BA103" s="112"/>
      <c r="BB103" s="112"/>
      <c r="BC103" s="112"/>
      <c r="BD103" s="112"/>
      <c r="BE103" s="112"/>
      <c r="BF103" s="122"/>
    </row>
    <row r="104" spans="29:59" ht="15.75">
      <c r="AC104" s="127"/>
      <c r="AE104" s="128"/>
      <c r="AH104" s="129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Z104" s="130"/>
      <c r="BA104" s="124"/>
      <c r="BB104" s="130"/>
      <c r="BC104" s="129"/>
      <c r="BD104" s="130"/>
      <c r="BE104" s="130"/>
      <c r="BF104" s="130"/>
      <c r="BG104" s="130"/>
    </row>
    <row r="105" spans="29:59" ht="15">
      <c r="AC105" s="127"/>
      <c r="AH105" s="129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Z105" s="130"/>
      <c r="BA105" s="124"/>
      <c r="BB105" s="130"/>
      <c r="BC105" s="129"/>
      <c r="BD105" s="130"/>
      <c r="BE105" s="130"/>
      <c r="BF105" s="130"/>
      <c r="BG105" s="130"/>
    </row>
  </sheetData>
  <mergeCells count="1">
    <mergeCell ref="C2:N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105"/>
  <sheetViews>
    <sheetView workbookViewId="0" topLeftCell="AU75">
      <selection activeCell="AY100" sqref="AY100"/>
    </sheetView>
  </sheetViews>
  <sheetFormatPr defaultColWidth="9.140625" defaultRowHeight="12.75"/>
  <cols>
    <col min="1" max="1" width="5.421875" style="1" customWidth="1"/>
    <col min="2" max="2" width="28.421875" style="1" customWidth="1"/>
    <col min="3" max="3" width="13.7109375" style="1" customWidth="1"/>
    <col min="4" max="5" width="13.8515625" style="1" customWidth="1"/>
    <col min="6" max="6" width="14.7109375" style="1" customWidth="1"/>
    <col min="7" max="7" width="16.140625" style="1" customWidth="1"/>
    <col min="8" max="8" width="13.421875" style="1" customWidth="1"/>
    <col min="9" max="9" width="13.00390625" style="1" customWidth="1"/>
    <col min="10" max="10" width="13.8515625" style="1" customWidth="1"/>
    <col min="11" max="11" width="15.140625" style="1" customWidth="1"/>
    <col min="12" max="17" width="13.8515625" style="1" customWidth="1"/>
    <col min="18" max="18" width="12.8515625" style="10" customWidth="1"/>
    <col min="19" max="19" width="13.8515625" style="1" customWidth="1"/>
    <col min="20" max="20" width="13.00390625" style="1" customWidth="1"/>
    <col min="21" max="21" width="11.28125" style="1" customWidth="1"/>
    <col min="22" max="22" width="12.28125" style="1" customWidth="1"/>
    <col min="23" max="23" width="14.57421875" style="1" customWidth="1"/>
    <col min="24" max="26" width="14.00390625" style="1" customWidth="1"/>
    <col min="27" max="27" width="13.421875" style="1" customWidth="1"/>
    <col min="28" max="28" width="14.00390625" style="1" customWidth="1"/>
    <col min="29" max="29" width="11.57421875" style="1" customWidth="1"/>
    <col min="30" max="30" width="12.140625" style="1" customWidth="1"/>
    <col min="31" max="31" width="13.421875" style="1" customWidth="1"/>
    <col min="32" max="32" width="15.28125" style="1" customWidth="1"/>
    <col min="33" max="34" width="13.8515625" style="1" customWidth="1"/>
    <col min="35" max="35" width="13.421875" style="1" customWidth="1"/>
    <col min="36" max="36" width="13.421875" style="8" customWidth="1"/>
    <col min="37" max="37" width="14.421875" style="1" customWidth="1"/>
    <col min="38" max="53" width="14.7109375" style="1" customWidth="1"/>
    <col min="54" max="54" width="12.421875" style="1" customWidth="1"/>
    <col min="55" max="55" width="12.00390625" style="1" customWidth="1"/>
    <col min="56" max="56" width="12.28125" style="1" customWidth="1"/>
    <col min="57" max="57" width="9.140625" style="1" customWidth="1"/>
    <col min="58" max="58" width="15.00390625" style="1" customWidth="1"/>
    <col min="59" max="59" width="13.421875" style="1" customWidth="1"/>
    <col min="60" max="16384" width="9.140625" style="1" customWidth="1"/>
  </cols>
  <sheetData>
    <row r="1" spans="1:17" ht="12.75">
      <c r="A1" s="8" t="s">
        <v>0</v>
      </c>
      <c r="N1" s="9" t="s">
        <v>176</v>
      </c>
      <c r="P1" s="9"/>
      <c r="Q1" s="9"/>
    </row>
    <row r="2" spans="3:55" ht="46.5" customHeight="1">
      <c r="C2" s="151" t="s">
        <v>271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56"/>
      <c r="P2" s="55"/>
      <c r="Q2" s="55"/>
      <c r="R2" s="57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8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</row>
    <row r="3" spans="3:55" ht="15" customHeight="1" thickBot="1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7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8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</row>
    <row r="4" spans="1:55" ht="83.25" customHeight="1">
      <c r="A4" s="2" t="s">
        <v>1</v>
      </c>
      <c r="B4" s="3" t="s">
        <v>2</v>
      </c>
      <c r="C4" s="59" t="s">
        <v>178</v>
      </c>
      <c r="D4" s="59" t="s">
        <v>179</v>
      </c>
      <c r="E4" s="59" t="s">
        <v>257</v>
      </c>
      <c r="F4" s="60" t="s">
        <v>181</v>
      </c>
      <c r="G4" s="59" t="s">
        <v>267</v>
      </c>
      <c r="H4" s="59" t="s">
        <v>183</v>
      </c>
      <c r="I4" s="59" t="s">
        <v>184</v>
      </c>
      <c r="J4" s="60" t="s">
        <v>185</v>
      </c>
      <c r="K4" s="59" t="s">
        <v>186</v>
      </c>
      <c r="L4" s="59" t="s">
        <v>187</v>
      </c>
      <c r="M4" s="59" t="s">
        <v>188</v>
      </c>
      <c r="N4" s="60" t="s">
        <v>189</v>
      </c>
      <c r="O4" s="59" t="s">
        <v>190</v>
      </c>
      <c r="P4" s="59" t="s">
        <v>191</v>
      </c>
      <c r="Q4" s="59" t="s">
        <v>192</v>
      </c>
      <c r="R4" s="60" t="s">
        <v>193</v>
      </c>
      <c r="S4" s="60" t="s">
        <v>194</v>
      </c>
      <c r="T4" s="59" t="s">
        <v>195</v>
      </c>
      <c r="U4" s="59" t="s">
        <v>196</v>
      </c>
      <c r="V4" s="131" t="s">
        <v>258</v>
      </c>
      <c r="W4" s="60" t="s">
        <v>198</v>
      </c>
      <c r="X4" s="59" t="s">
        <v>268</v>
      </c>
      <c r="Y4" s="59" t="s">
        <v>200</v>
      </c>
      <c r="Z4" s="59" t="s">
        <v>201</v>
      </c>
      <c r="AA4" s="60" t="s">
        <v>202</v>
      </c>
      <c r="AB4" s="59" t="s">
        <v>203</v>
      </c>
      <c r="AC4" s="59" t="s">
        <v>204</v>
      </c>
      <c r="AD4" s="59" t="s">
        <v>205</v>
      </c>
      <c r="AE4" s="60" t="s">
        <v>206</v>
      </c>
      <c r="AF4" s="59" t="s">
        <v>207</v>
      </c>
      <c r="AG4" s="59" t="s">
        <v>208</v>
      </c>
      <c r="AH4" s="59" t="s">
        <v>209</v>
      </c>
      <c r="AI4" s="60" t="s">
        <v>210</v>
      </c>
      <c r="AJ4" s="60" t="s">
        <v>211</v>
      </c>
      <c r="AK4" s="59" t="s">
        <v>212</v>
      </c>
      <c r="AL4" s="59" t="s">
        <v>213</v>
      </c>
      <c r="AM4" s="59" t="s">
        <v>214</v>
      </c>
      <c r="AN4" s="60" t="s">
        <v>215</v>
      </c>
      <c r="AO4" s="59" t="s">
        <v>216</v>
      </c>
      <c r="AP4" s="59" t="s">
        <v>217</v>
      </c>
      <c r="AQ4" s="59" t="s">
        <v>218</v>
      </c>
      <c r="AR4" s="60" t="s">
        <v>219</v>
      </c>
      <c r="AS4" s="59" t="s">
        <v>220</v>
      </c>
      <c r="AT4" s="59" t="s">
        <v>221</v>
      </c>
      <c r="AU4" s="59" t="s">
        <v>222</v>
      </c>
      <c r="AV4" s="60" t="s">
        <v>223</v>
      </c>
      <c r="AW4" s="59" t="s">
        <v>224</v>
      </c>
      <c r="AX4" s="59" t="s">
        <v>225</v>
      </c>
      <c r="AY4" s="61" t="s">
        <v>226</v>
      </c>
      <c r="AZ4" s="62" t="s">
        <v>227</v>
      </c>
      <c r="BA4" s="60" t="s">
        <v>228</v>
      </c>
      <c r="BB4" s="63" t="s">
        <v>229</v>
      </c>
      <c r="BC4" s="64"/>
    </row>
    <row r="5" spans="1:55" s="4" customFormat="1" ht="24.75" customHeight="1">
      <c r="A5" s="11">
        <v>0</v>
      </c>
      <c r="B5" s="12">
        <v>1</v>
      </c>
      <c r="C5" s="12">
        <v>2</v>
      </c>
      <c r="D5" s="12">
        <v>3</v>
      </c>
      <c r="E5" s="12">
        <v>4</v>
      </c>
      <c r="F5" s="13" t="s">
        <v>230</v>
      </c>
      <c r="G5" s="12">
        <v>6</v>
      </c>
      <c r="H5" s="12">
        <v>7</v>
      </c>
      <c r="I5" s="12">
        <v>8</v>
      </c>
      <c r="J5" s="13" t="s">
        <v>231</v>
      </c>
      <c r="K5" s="12">
        <v>10</v>
      </c>
      <c r="L5" s="12">
        <v>11</v>
      </c>
      <c r="M5" s="12">
        <v>12</v>
      </c>
      <c r="N5" s="13" t="s">
        <v>232</v>
      </c>
      <c r="O5" s="12">
        <v>14</v>
      </c>
      <c r="P5" s="12">
        <v>15</v>
      </c>
      <c r="Q5" s="12">
        <v>16</v>
      </c>
      <c r="R5" s="13" t="s">
        <v>233</v>
      </c>
      <c r="S5" s="13" t="s">
        <v>234</v>
      </c>
      <c r="T5" s="12">
        <v>19</v>
      </c>
      <c r="U5" s="12">
        <v>20</v>
      </c>
      <c r="V5" s="12">
        <v>21</v>
      </c>
      <c r="W5" s="13" t="s">
        <v>235</v>
      </c>
      <c r="X5" s="12">
        <v>23</v>
      </c>
      <c r="Y5" s="12">
        <v>24</v>
      </c>
      <c r="Z5" s="12">
        <v>25</v>
      </c>
      <c r="AA5" s="13" t="s">
        <v>236</v>
      </c>
      <c r="AB5" s="12">
        <v>27</v>
      </c>
      <c r="AC5" s="12">
        <v>28</v>
      </c>
      <c r="AD5" s="12">
        <v>29</v>
      </c>
      <c r="AE5" s="13" t="s">
        <v>237</v>
      </c>
      <c r="AF5" s="12">
        <v>31</v>
      </c>
      <c r="AG5" s="12">
        <v>32</v>
      </c>
      <c r="AH5" s="12">
        <v>33</v>
      </c>
      <c r="AI5" s="13" t="s">
        <v>238</v>
      </c>
      <c r="AJ5" s="13" t="s">
        <v>239</v>
      </c>
      <c r="AK5" s="65">
        <v>36</v>
      </c>
      <c r="AL5" s="65">
        <v>37</v>
      </c>
      <c r="AM5" s="65">
        <v>38</v>
      </c>
      <c r="AN5" s="13" t="s">
        <v>240</v>
      </c>
      <c r="AO5" s="65">
        <v>40</v>
      </c>
      <c r="AP5" s="65">
        <v>41</v>
      </c>
      <c r="AQ5" s="65">
        <v>42</v>
      </c>
      <c r="AR5" s="13" t="s">
        <v>241</v>
      </c>
      <c r="AS5" s="65">
        <v>44</v>
      </c>
      <c r="AT5" s="65">
        <v>45</v>
      </c>
      <c r="AU5" s="65">
        <v>46</v>
      </c>
      <c r="AV5" s="13" t="s">
        <v>242</v>
      </c>
      <c r="AW5" s="65">
        <v>48</v>
      </c>
      <c r="AX5" s="65">
        <v>49</v>
      </c>
      <c r="AY5" s="66">
        <v>50</v>
      </c>
      <c r="AZ5" s="67" t="s">
        <v>243</v>
      </c>
      <c r="BA5" s="13" t="s">
        <v>244</v>
      </c>
      <c r="BB5" s="14" t="s">
        <v>245</v>
      </c>
      <c r="BC5" s="68"/>
    </row>
    <row r="6" spans="1:58" ht="12.75">
      <c r="A6" s="69" t="s">
        <v>3</v>
      </c>
      <c r="B6" s="70" t="s">
        <v>4</v>
      </c>
      <c r="C6" s="71">
        <v>21989.14</v>
      </c>
      <c r="D6" s="15">
        <v>18098.03</v>
      </c>
      <c r="E6" s="15">
        <v>25447.19</v>
      </c>
      <c r="F6" s="72">
        <f>ROUND(C6+D6+E6,2)</f>
        <v>65534.36</v>
      </c>
      <c r="G6" s="15">
        <v>18300.5</v>
      </c>
      <c r="H6" s="15">
        <v>22094.39</v>
      </c>
      <c r="I6" s="15"/>
      <c r="J6" s="72">
        <f>ROUND(G6+H6+I6,2)</f>
        <v>40394.89</v>
      </c>
      <c r="K6" s="15"/>
      <c r="L6" s="15"/>
      <c r="M6" s="15"/>
      <c r="N6" s="72">
        <f>ROUND(K6+L6+M6,2)</f>
        <v>0</v>
      </c>
      <c r="O6" s="15"/>
      <c r="P6" s="15"/>
      <c r="Q6" s="15"/>
      <c r="R6" s="72">
        <f>ROUND(O6+P6+Q6,2)</f>
        <v>0</v>
      </c>
      <c r="S6" s="72">
        <f>ROUND(F6+J6+N6+R6,2)</f>
        <v>105929.25</v>
      </c>
      <c r="T6" s="15">
        <v>837.19</v>
      </c>
      <c r="U6" s="15">
        <v>550.56</v>
      </c>
      <c r="V6" s="15">
        <v>650.05</v>
      </c>
      <c r="W6" s="72">
        <f>ROUND(T6+U6+V6,2)</f>
        <v>2037.8</v>
      </c>
      <c r="X6" s="15">
        <v>872.99</v>
      </c>
      <c r="Y6" s="16">
        <v>1031.62</v>
      </c>
      <c r="Z6" s="16"/>
      <c r="AA6" s="72">
        <f>ROUND(X6+Y6+Z6,2)</f>
        <v>1904.61</v>
      </c>
      <c r="AB6" s="15"/>
      <c r="AC6" s="15"/>
      <c r="AD6" s="15"/>
      <c r="AE6" s="72">
        <f>ROUND(AB6+AC6+AD6,2)</f>
        <v>0</v>
      </c>
      <c r="AF6" s="15"/>
      <c r="AG6" s="15"/>
      <c r="AH6" s="15"/>
      <c r="AI6" s="72">
        <f>ROUND(AF6+AG6+AH6,2)</f>
        <v>0</v>
      </c>
      <c r="AJ6" s="72">
        <f aca="true" t="shared" si="0" ref="AJ6:AJ69">ROUND(W6+AA6+AE6+AI6,2)</f>
        <v>3942.41</v>
      </c>
      <c r="AK6" s="73">
        <v>0</v>
      </c>
      <c r="AL6" s="73">
        <v>0</v>
      </c>
      <c r="AM6" s="73">
        <v>0</v>
      </c>
      <c r="AN6" s="25">
        <f>ROUND(AK6+AL6+AM6,2)</f>
        <v>0</v>
      </c>
      <c r="AO6" s="73">
        <v>0</v>
      </c>
      <c r="AP6" s="73">
        <v>0</v>
      </c>
      <c r="AQ6" s="73"/>
      <c r="AR6" s="25">
        <f>ROUND(AO6+AP6+AQ6,2)</f>
        <v>0</v>
      </c>
      <c r="AS6" s="73"/>
      <c r="AT6" s="73"/>
      <c r="AU6" s="73"/>
      <c r="AV6" s="25">
        <f>ROUND(AS6+AT6+AU6,2)</f>
        <v>0</v>
      </c>
      <c r="AW6" s="73"/>
      <c r="AX6" s="73"/>
      <c r="AY6" s="74"/>
      <c r="AZ6" s="75">
        <f>ROUND(AW6+AX6+AY6,2)</f>
        <v>0</v>
      </c>
      <c r="BA6" s="25">
        <f>ROUND(AN6+AR6+AV6+AZ6,2)</f>
        <v>0</v>
      </c>
      <c r="BB6" s="76">
        <f>ROUND(S6+AJ6+BA6,2)</f>
        <v>109871.66</v>
      </c>
      <c r="BC6" s="77"/>
      <c r="BE6" s="17"/>
      <c r="BF6" s="17"/>
    </row>
    <row r="7" spans="1:58" ht="12.75">
      <c r="A7" s="69" t="s">
        <v>5</v>
      </c>
      <c r="B7" s="70" t="s">
        <v>6</v>
      </c>
      <c r="C7" s="71">
        <v>8080.35</v>
      </c>
      <c r="D7" s="15">
        <v>5802.65</v>
      </c>
      <c r="E7" s="15">
        <v>7317.99</v>
      </c>
      <c r="F7" s="72">
        <f aca="true" t="shared" si="1" ref="F7:F70">ROUND(C7+D7+E7,2)</f>
        <v>21200.99</v>
      </c>
      <c r="G7" s="15">
        <v>6245.84</v>
      </c>
      <c r="H7" s="15">
        <v>5462.2</v>
      </c>
      <c r="I7" s="15"/>
      <c r="J7" s="72">
        <f aca="true" t="shared" si="2" ref="J7:J70">ROUND(G7+H7+I7,2)</f>
        <v>11708.04</v>
      </c>
      <c r="K7" s="15"/>
      <c r="L7" s="15"/>
      <c r="M7" s="15"/>
      <c r="N7" s="72">
        <f aca="true" t="shared" si="3" ref="N7:N70">ROUND(K7+L7+M7,2)</f>
        <v>0</v>
      </c>
      <c r="O7" s="15"/>
      <c r="P7" s="15"/>
      <c r="Q7" s="15"/>
      <c r="R7" s="72">
        <f aca="true" t="shared" si="4" ref="R7:R70">ROUND(O7+P7+Q7,2)</f>
        <v>0</v>
      </c>
      <c r="S7" s="72">
        <f aca="true" t="shared" si="5" ref="S7:S67">ROUND(F7+J7+N7+R7,2)</f>
        <v>32909.03</v>
      </c>
      <c r="T7" s="15">
        <v>436.93</v>
      </c>
      <c r="U7" s="15">
        <v>414.57</v>
      </c>
      <c r="V7" s="15">
        <v>205.78</v>
      </c>
      <c r="W7" s="72">
        <f aca="true" t="shared" si="6" ref="W7:W70">ROUND(T7+U7+V7,2)</f>
        <v>1057.28</v>
      </c>
      <c r="X7" s="15">
        <v>391.19</v>
      </c>
      <c r="Y7" s="16">
        <v>378.41</v>
      </c>
      <c r="Z7" s="16"/>
      <c r="AA7" s="72">
        <f aca="true" t="shared" si="7" ref="AA7:AA70">ROUND(X7+Y7+Z7,2)</f>
        <v>769.6</v>
      </c>
      <c r="AB7" s="15"/>
      <c r="AC7" s="15"/>
      <c r="AD7" s="15"/>
      <c r="AE7" s="72">
        <f aca="true" t="shared" si="8" ref="AE7:AE70">ROUND(AB7+AC7+AD7,2)</f>
        <v>0</v>
      </c>
      <c r="AF7" s="15"/>
      <c r="AG7" s="15"/>
      <c r="AH7" s="15"/>
      <c r="AI7" s="72">
        <f aca="true" t="shared" si="9" ref="AI7:AI70">ROUND(AF7+AG7+AH7,2)</f>
        <v>0</v>
      </c>
      <c r="AJ7" s="72">
        <f t="shared" si="0"/>
        <v>1826.88</v>
      </c>
      <c r="AK7" s="73">
        <v>0</v>
      </c>
      <c r="AL7" s="73">
        <v>0</v>
      </c>
      <c r="AM7" s="73">
        <v>0</v>
      </c>
      <c r="AN7" s="25">
        <f aca="true" t="shared" si="10" ref="AN7:AN70">ROUND(AK7+AL7+AM7,2)</f>
        <v>0</v>
      </c>
      <c r="AO7" s="73">
        <v>0</v>
      </c>
      <c r="AP7" s="73">
        <v>0</v>
      </c>
      <c r="AQ7" s="73"/>
      <c r="AR7" s="25">
        <f aca="true" t="shared" si="11" ref="AR7:AR70">ROUND(AO7+AP7+AQ7,2)</f>
        <v>0</v>
      </c>
      <c r="AS7" s="73"/>
      <c r="AT7" s="73"/>
      <c r="AU7" s="73"/>
      <c r="AV7" s="25">
        <f aca="true" t="shared" si="12" ref="AV7:AV70">ROUND(AS7+AT7+AU7,2)</f>
        <v>0</v>
      </c>
      <c r="AW7" s="73"/>
      <c r="AX7" s="73"/>
      <c r="AY7" s="74"/>
      <c r="AZ7" s="75">
        <f aca="true" t="shared" si="13" ref="AZ7:AZ70">ROUND(AW7+AX7+AY7,2)</f>
        <v>0</v>
      </c>
      <c r="BA7" s="25">
        <f aca="true" t="shared" si="14" ref="BA7:BA70">ROUND(AN7+AR7+AV7+AZ7,2)</f>
        <v>0</v>
      </c>
      <c r="BB7" s="76">
        <f aca="true" t="shared" si="15" ref="BB7:BB70">ROUND(S7+AJ7+BA7,2)</f>
        <v>34735.91</v>
      </c>
      <c r="BC7" s="77"/>
      <c r="BE7" s="17"/>
      <c r="BF7" s="17"/>
    </row>
    <row r="8" spans="1:58" ht="12.75">
      <c r="A8" s="69" t="s">
        <v>7</v>
      </c>
      <c r="B8" s="70" t="s">
        <v>8</v>
      </c>
      <c r="C8" s="71">
        <v>28431.65</v>
      </c>
      <c r="D8" s="15">
        <v>32259.15</v>
      </c>
      <c r="E8" s="15">
        <v>29427.46</v>
      </c>
      <c r="F8" s="72">
        <f t="shared" si="1"/>
        <v>90118.26</v>
      </c>
      <c r="G8" s="15">
        <v>25983.25</v>
      </c>
      <c r="H8" s="15">
        <v>26555.56</v>
      </c>
      <c r="I8" s="15"/>
      <c r="J8" s="72">
        <f t="shared" si="2"/>
        <v>52538.81</v>
      </c>
      <c r="K8" s="15"/>
      <c r="L8" s="15"/>
      <c r="M8" s="15"/>
      <c r="N8" s="72">
        <f t="shared" si="3"/>
        <v>0</v>
      </c>
      <c r="O8" s="15"/>
      <c r="P8" s="15"/>
      <c r="Q8" s="15"/>
      <c r="R8" s="72">
        <f t="shared" si="4"/>
        <v>0</v>
      </c>
      <c r="S8" s="72">
        <f t="shared" si="5"/>
        <v>142657.07</v>
      </c>
      <c r="T8" s="15">
        <v>1248.51</v>
      </c>
      <c r="U8" s="15">
        <v>1201.29</v>
      </c>
      <c r="V8" s="15">
        <v>1028.72</v>
      </c>
      <c r="W8" s="72">
        <f t="shared" si="6"/>
        <v>3478.52</v>
      </c>
      <c r="X8" s="15">
        <v>1313.91</v>
      </c>
      <c r="Y8" s="16">
        <v>1057.5</v>
      </c>
      <c r="Z8" s="16"/>
      <c r="AA8" s="72">
        <f t="shared" si="7"/>
        <v>2371.41</v>
      </c>
      <c r="AB8" s="15"/>
      <c r="AC8" s="15"/>
      <c r="AD8" s="15"/>
      <c r="AE8" s="72">
        <f t="shared" si="8"/>
        <v>0</v>
      </c>
      <c r="AF8" s="15"/>
      <c r="AG8" s="15"/>
      <c r="AH8" s="15"/>
      <c r="AI8" s="72">
        <f t="shared" si="9"/>
        <v>0</v>
      </c>
      <c r="AJ8" s="72">
        <f t="shared" si="0"/>
        <v>5849.93</v>
      </c>
      <c r="AK8" s="73">
        <v>0</v>
      </c>
      <c r="AL8" s="73">
        <v>0</v>
      </c>
      <c r="AM8" s="73">
        <v>0</v>
      </c>
      <c r="AN8" s="25">
        <f t="shared" si="10"/>
        <v>0</v>
      </c>
      <c r="AO8" s="73">
        <v>0</v>
      </c>
      <c r="AP8" s="73">
        <v>0</v>
      </c>
      <c r="AQ8" s="73"/>
      <c r="AR8" s="25">
        <f t="shared" si="11"/>
        <v>0</v>
      </c>
      <c r="AS8" s="73"/>
      <c r="AT8" s="73"/>
      <c r="AU8" s="73"/>
      <c r="AV8" s="25">
        <f t="shared" si="12"/>
        <v>0</v>
      </c>
      <c r="AW8" s="73"/>
      <c r="AX8" s="73"/>
      <c r="AY8" s="74"/>
      <c r="AZ8" s="75">
        <f t="shared" si="13"/>
        <v>0</v>
      </c>
      <c r="BA8" s="25">
        <f t="shared" si="14"/>
        <v>0</v>
      </c>
      <c r="BB8" s="76">
        <f t="shared" si="15"/>
        <v>148507</v>
      </c>
      <c r="BC8" s="77"/>
      <c r="BE8" s="17"/>
      <c r="BF8" s="17"/>
    </row>
    <row r="9" spans="1:58" ht="12.75">
      <c r="A9" s="69" t="s">
        <v>9</v>
      </c>
      <c r="B9" s="70" t="s">
        <v>10</v>
      </c>
      <c r="C9" s="71">
        <v>30177.04</v>
      </c>
      <c r="D9" s="15">
        <v>34275.6</v>
      </c>
      <c r="E9" s="15">
        <v>34600.73</v>
      </c>
      <c r="F9" s="72">
        <f t="shared" si="1"/>
        <v>99053.37</v>
      </c>
      <c r="G9" s="15">
        <v>26400.51</v>
      </c>
      <c r="H9" s="15">
        <v>31989.98</v>
      </c>
      <c r="I9" s="15"/>
      <c r="J9" s="72">
        <f t="shared" si="2"/>
        <v>58390.49</v>
      </c>
      <c r="K9" s="15"/>
      <c r="L9" s="15"/>
      <c r="M9" s="15"/>
      <c r="N9" s="72">
        <f t="shared" si="3"/>
        <v>0</v>
      </c>
      <c r="O9" s="15"/>
      <c r="P9" s="15"/>
      <c r="Q9" s="15"/>
      <c r="R9" s="72">
        <f t="shared" si="4"/>
        <v>0</v>
      </c>
      <c r="S9" s="72">
        <f t="shared" si="5"/>
        <v>157443.86</v>
      </c>
      <c r="T9" s="15">
        <v>779.69</v>
      </c>
      <c r="U9" s="15">
        <v>810.46</v>
      </c>
      <c r="V9" s="15">
        <v>556.06</v>
      </c>
      <c r="W9" s="72">
        <f t="shared" si="6"/>
        <v>2146.21</v>
      </c>
      <c r="X9" s="15">
        <v>814.84</v>
      </c>
      <c r="Y9" s="16">
        <v>811.86</v>
      </c>
      <c r="Z9" s="16"/>
      <c r="AA9" s="72">
        <f t="shared" si="7"/>
        <v>1626.7</v>
      </c>
      <c r="AB9" s="15"/>
      <c r="AC9" s="15"/>
      <c r="AD9" s="15"/>
      <c r="AE9" s="72">
        <f t="shared" si="8"/>
        <v>0</v>
      </c>
      <c r="AF9" s="15"/>
      <c r="AG9" s="15"/>
      <c r="AH9" s="15"/>
      <c r="AI9" s="72">
        <f t="shared" si="9"/>
        <v>0</v>
      </c>
      <c r="AJ9" s="72">
        <f t="shared" si="0"/>
        <v>3772.91</v>
      </c>
      <c r="AK9" s="73">
        <v>0</v>
      </c>
      <c r="AL9" s="73">
        <v>0</v>
      </c>
      <c r="AM9" s="73">
        <v>0</v>
      </c>
      <c r="AN9" s="25">
        <f t="shared" si="10"/>
        <v>0</v>
      </c>
      <c r="AO9" s="73">
        <v>0</v>
      </c>
      <c r="AP9" s="73">
        <v>0</v>
      </c>
      <c r="AQ9" s="73"/>
      <c r="AR9" s="25">
        <f t="shared" si="11"/>
        <v>0</v>
      </c>
      <c r="AS9" s="73"/>
      <c r="AT9" s="73"/>
      <c r="AU9" s="73"/>
      <c r="AV9" s="25">
        <f t="shared" si="12"/>
        <v>0</v>
      </c>
      <c r="AW9" s="73"/>
      <c r="AX9" s="73"/>
      <c r="AY9" s="74"/>
      <c r="AZ9" s="75">
        <f t="shared" si="13"/>
        <v>0</v>
      </c>
      <c r="BA9" s="25">
        <f t="shared" si="14"/>
        <v>0</v>
      </c>
      <c r="BB9" s="76">
        <f t="shared" si="15"/>
        <v>161216.77</v>
      </c>
      <c r="BC9" s="77"/>
      <c r="BE9" s="17"/>
      <c r="BF9" s="17"/>
    </row>
    <row r="10" spans="1:58" ht="12.75">
      <c r="A10" s="69" t="s">
        <v>11</v>
      </c>
      <c r="B10" s="70" t="s">
        <v>12</v>
      </c>
      <c r="C10" s="71">
        <v>461348.05</v>
      </c>
      <c r="D10" s="15">
        <v>406040.88</v>
      </c>
      <c r="E10" s="15">
        <v>447073.14</v>
      </c>
      <c r="F10" s="72">
        <f t="shared" si="1"/>
        <v>1314462.07</v>
      </c>
      <c r="G10" s="15">
        <v>393096.35</v>
      </c>
      <c r="H10" s="15">
        <v>417559.83</v>
      </c>
      <c r="I10" s="15"/>
      <c r="J10" s="72">
        <f t="shared" si="2"/>
        <v>810656.18</v>
      </c>
      <c r="K10" s="15"/>
      <c r="L10" s="15"/>
      <c r="M10" s="15"/>
      <c r="N10" s="72">
        <f t="shared" si="3"/>
        <v>0</v>
      </c>
      <c r="O10" s="15"/>
      <c r="P10" s="15"/>
      <c r="Q10" s="15"/>
      <c r="R10" s="72">
        <f t="shared" si="4"/>
        <v>0</v>
      </c>
      <c r="S10" s="72">
        <f t="shared" si="5"/>
        <v>2125118.25</v>
      </c>
      <c r="T10" s="15">
        <v>12915.130000000001</v>
      </c>
      <c r="U10" s="15">
        <v>11517.970000000001</v>
      </c>
      <c r="V10" s="15">
        <v>10708.89</v>
      </c>
      <c r="W10" s="72">
        <f t="shared" si="6"/>
        <v>35141.99</v>
      </c>
      <c r="X10" s="15">
        <v>16272.29</v>
      </c>
      <c r="Y10" s="16">
        <v>13879.94</v>
      </c>
      <c r="Z10" s="16"/>
      <c r="AA10" s="72">
        <f t="shared" si="7"/>
        <v>30152.23</v>
      </c>
      <c r="AB10" s="15"/>
      <c r="AC10" s="15"/>
      <c r="AD10" s="15"/>
      <c r="AE10" s="72">
        <f t="shared" si="8"/>
        <v>0</v>
      </c>
      <c r="AF10" s="15"/>
      <c r="AG10" s="15"/>
      <c r="AH10" s="15"/>
      <c r="AI10" s="72">
        <f t="shared" si="9"/>
        <v>0</v>
      </c>
      <c r="AJ10" s="72">
        <f t="shared" si="0"/>
        <v>65294.22</v>
      </c>
      <c r="AK10" s="73">
        <v>0</v>
      </c>
      <c r="AL10" s="73">
        <v>0</v>
      </c>
      <c r="AM10" s="73">
        <v>653.56</v>
      </c>
      <c r="AN10" s="25">
        <f t="shared" si="10"/>
        <v>653.56</v>
      </c>
      <c r="AO10" s="73">
        <v>980.34</v>
      </c>
      <c r="AP10" s="73">
        <v>1307.12</v>
      </c>
      <c r="AQ10" s="73"/>
      <c r="AR10" s="25">
        <f t="shared" si="11"/>
        <v>2287.46</v>
      </c>
      <c r="AS10" s="73"/>
      <c r="AT10" s="73"/>
      <c r="AU10" s="73"/>
      <c r="AV10" s="25">
        <f t="shared" si="12"/>
        <v>0</v>
      </c>
      <c r="AW10" s="73"/>
      <c r="AX10" s="73"/>
      <c r="AY10" s="74"/>
      <c r="AZ10" s="75">
        <f t="shared" si="13"/>
        <v>0</v>
      </c>
      <c r="BA10" s="25">
        <f t="shared" si="14"/>
        <v>2941.02</v>
      </c>
      <c r="BB10" s="76">
        <f t="shared" si="15"/>
        <v>2193353.49</v>
      </c>
      <c r="BC10" s="77"/>
      <c r="BE10" s="17"/>
      <c r="BF10" s="17"/>
    </row>
    <row r="11" spans="1:58" ht="12.75">
      <c r="A11" s="69" t="s">
        <v>13</v>
      </c>
      <c r="B11" s="70" t="s">
        <v>14</v>
      </c>
      <c r="C11" s="71">
        <v>11240.34</v>
      </c>
      <c r="D11" s="15">
        <v>13264.86</v>
      </c>
      <c r="E11" s="15">
        <v>19767.09</v>
      </c>
      <c r="F11" s="72">
        <f t="shared" si="1"/>
        <v>44272.29</v>
      </c>
      <c r="G11" s="15">
        <v>11631.54</v>
      </c>
      <c r="H11" s="15">
        <v>11289.85</v>
      </c>
      <c r="I11" s="15"/>
      <c r="J11" s="72">
        <f t="shared" si="2"/>
        <v>22921.39</v>
      </c>
      <c r="K11" s="15"/>
      <c r="L11" s="15"/>
      <c r="M11" s="15"/>
      <c r="N11" s="72">
        <f t="shared" si="3"/>
        <v>0</v>
      </c>
      <c r="O11" s="15"/>
      <c r="P11" s="15"/>
      <c r="Q11" s="15"/>
      <c r="R11" s="72">
        <f t="shared" si="4"/>
        <v>0</v>
      </c>
      <c r="S11" s="72">
        <f t="shared" si="5"/>
        <v>67193.68</v>
      </c>
      <c r="T11" s="15">
        <v>133.58</v>
      </c>
      <c r="U11" s="15">
        <v>185.17</v>
      </c>
      <c r="V11" s="15">
        <v>123.32</v>
      </c>
      <c r="W11" s="72">
        <f t="shared" si="6"/>
        <v>442.07</v>
      </c>
      <c r="X11" s="15">
        <v>293.29</v>
      </c>
      <c r="Y11" s="16">
        <v>150.06</v>
      </c>
      <c r="Z11" s="16"/>
      <c r="AA11" s="72">
        <f t="shared" si="7"/>
        <v>443.35</v>
      </c>
      <c r="AB11" s="15"/>
      <c r="AC11" s="15"/>
      <c r="AD11" s="15"/>
      <c r="AE11" s="72">
        <f t="shared" si="8"/>
        <v>0</v>
      </c>
      <c r="AF11" s="15"/>
      <c r="AG11" s="15"/>
      <c r="AH11" s="15"/>
      <c r="AI11" s="72">
        <f t="shared" si="9"/>
        <v>0</v>
      </c>
      <c r="AJ11" s="72">
        <f t="shared" si="0"/>
        <v>885.42</v>
      </c>
      <c r="AK11" s="73">
        <v>0</v>
      </c>
      <c r="AL11" s="73">
        <v>0</v>
      </c>
      <c r="AM11" s="73">
        <v>0</v>
      </c>
      <c r="AN11" s="25">
        <f t="shared" si="10"/>
        <v>0</v>
      </c>
      <c r="AO11" s="73">
        <v>0</v>
      </c>
      <c r="AP11" s="73">
        <v>0</v>
      </c>
      <c r="AQ11" s="73"/>
      <c r="AR11" s="25">
        <f t="shared" si="11"/>
        <v>0</v>
      </c>
      <c r="AS11" s="73"/>
      <c r="AT11" s="73"/>
      <c r="AU11" s="73"/>
      <c r="AV11" s="25">
        <f t="shared" si="12"/>
        <v>0</v>
      </c>
      <c r="AW11" s="73"/>
      <c r="AX11" s="73"/>
      <c r="AY11" s="74"/>
      <c r="AZ11" s="75">
        <f t="shared" si="13"/>
        <v>0</v>
      </c>
      <c r="BA11" s="25">
        <f t="shared" si="14"/>
        <v>0</v>
      </c>
      <c r="BB11" s="76">
        <f t="shared" si="15"/>
        <v>68079.1</v>
      </c>
      <c r="BC11" s="77"/>
      <c r="BE11" s="17"/>
      <c r="BF11" s="17"/>
    </row>
    <row r="12" spans="1:58" ht="12.75">
      <c r="A12" s="69" t="s">
        <v>15</v>
      </c>
      <c r="B12" s="70" t="s">
        <v>16</v>
      </c>
      <c r="C12" s="71">
        <v>27927.04</v>
      </c>
      <c r="D12" s="15">
        <v>30656.34</v>
      </c>
      <c r="E12" s="15">
        <v>27945.88</v>
      </c>
      <c r="F12" s="72">
        <f t="shared" si="1"/>
        <v>86529.26</v>
      </c>
      <c r="G12" s="15">
        <v>25812.8</v>
      </c>
      <c r="H12" s="15">
        <v>28977.61</v>
      </c>
      <c r="I12" s="15"/>
      <c r="J12" s="72">
        <f t="shared" si="2"/>
        <v>54790.41</v>
      </c>
      <c r="K12" s="15"/>
      <c r="L12" s="15"/>
      <c r="M12" s="15"/>
      <c r="N12" s="72">
        <f t="shared" si="3"/>
        <v>0</v>
      </c>
      <c r="O12" s="15"/>
      <c r="P12" s="15"/>
      <c r="Q12" s="15"/>
      <c r="R12" s="72">
        <f t="shared" si="4"/>
        <v>0</v>
      </c>
      <c r="S12" s="72">
        <f t="shared" si="5"/>
        <v>141319.67</v>
      </c>
      <c r="T12" s="15">
        <v>326.38</v>
      </c>
      <c r="U12" s="15">
        <v>363.32</v>
      </c>
      <c r="V12" s="15">
        <v>604.39</v>
      </c>
      <c r="W12" s="72">
        <f t="shared" si="6"/>
        <v>1294.09</v>
      </c>
      <c r="X12" s="15">
        <v>886.53</v>
      </c>
      <c r="Y12" s="16">
        <v>644.9</v>
      </c>
      <c r="Z12" s="16"/>
      <c r="AA12" s="72">
        <f t="shared" si="7"/>
        <v>1531.43</v>
      </c>
      <c r="AB12" s="15"/>
      <c r="AC12" s="15"/>
      <c r="AD12" s="15"/>
      <c r="AE12" s="72">
        <f t="shared" si="8"/>
        <v>0</v>
      </c>
      <c r="AF12" s="15"/>
      <c r="AG12" s="15"/>
      <c r="AH12" s="15"/>
      <c r="AI12" s="72">
        <f t="shared" si="9"/>
        <v>0</v>
      </c>
      <c r="AJ12" s="72">
        <f t="shared" si="0"/>
        <v>2825.52</v>
      </c>
      <c r="AK12" s="73">
        <v>326.78</v>
      </c>
      <c r="AL12" s="73">
        <v>0</v>
      </c>
      <c r="AM12" s="73">
        <v>0</v>
      </c>
      <c r="AN12" s="25">
        <f t="shared" si="10"/>
        <v>326.78</v>
      </c>
      <c r="AO12" s="73">
        <v>0</v>
      </c>
      <c r="AP12" s="73">
        <v>0</v>
      </c>
      <c r="AQ12" s="73"/>
      <c r="AR12" s="25">
        <f t="shared" si="11"/>
        <v>0</v>
      </c>
      <c r="AS12" s="73"/>
      <c r="AT12" s="73"/>
      <c r="AU12" s="73"/>
      <c r="AV12" s="25">
        <f t="shared" si="12"/>
        <v>0</v>
      </c>
      <c r="AW12" s="73"/>
      <c r="AX12" s="73"/>
      <c r="AY12" s="74"/>
      <c r="AZ12" s="75">
        <f t="shared" si="13"/>
        <v>0</v>
      </c>
      <c r="BA12" s="25">
        <f t="shared" si="14"/>
        <v>326.78</v>
      </c>
      <c r="BB12" s="76">
        <f t="shared" si="15"/>
        <v>144471.97</v>
      </c>
      <c r="BC12" s="77"/>
      <c r="BE12" s="17"/>
      <c r="BF12" s="17"/>
    </row>
    <row r="13" spans="1:58" ht="12.75">
      <c r="A13" s="69" t="s">
        <v>17</v>
      </c>
      <c r="B13" s="70" t="s">
        <v>18</v>
      </c>
      <c r="C13" s="71">
        <v>28997.33</v>
      </c>
      <c r="D13" s="15">
        <v>37709.65</v>
      </c>
      <c r="E13" s="15">
        <v>38566.27</v>
      </c>
      <c r="F13" s="72">
        <f t="shared" si="1"/>
        <v>105273.25</v>
      </c>
      <c r="G13" s="15">
        <v>26996.53</v>
      </c>
      <c r="H13" s="15">
        <v>33603.97</v>
      </c>
      <c r="I13" s="15"/>
      <c r="J13" s="72">
        <f t="shared" si="2"/>
        <v>60600.5</v>
      </c>
      <c r="K13" s="15"/>
      <c r="L13" s="15"/>
      <c r="M13" s="15"/>
      <c r="N13" s="72">
        <f t="shared" si="3"/>
        <v>0</v>
      </c>
      <c r="O13" s="15"/>
      <c r="P13" s="15"/>
      <c r="Q13" s="15"/>
      <c r="R13" s="72">
        <f t="shared" si="4"/>
        <v>0</v>
      </c>
      <c r="S13" s="72">
        <f t="shared" si="5"/>
        <v>165873.75</v>
      </c>
      <c r="T13" s="15">
        <v>397.79</v>
      </c>
      <c r="U13" s="15">
        <v>200.65</v>
      </c>
      <c r="V13" s="15">
        <v>118.21</v>
      </c>
      <c r="W13" s="72">
        <f t="shared" si="6"/>
        <v>716.65</v>
      </c>
      <c r="X13" s="15">
        <v>575.89</v>
      </c>
      <c r="Y13" s="16">
        <v>175.16</v>
      </c>
      <c r="Z13" s="16"/>
      <c r="AA13" s="72">
        <f t="shared" si="7"/>
        <v>751.05</v>
      </c>
      <c r="AB13" s="15"/>
      <c r="AC13" s="15"/>
      <c r="AD13" s="15"/>
      <c r="AE13" s="72">
        <f t="shared" si="8"/>
        <v>0</v>
      </c>
      <c r="AF13" s="15"/>
      <c r="AG13" s="15"/>
      <c r="AH13" s="15"/>
      <c r="AI13" s="72">
        <f t="shared" si="9"/>
        <v>0</v>
      </c>
      <c r="AJ13" s="72">
        <f t="shared" si="0"/>
        <v>1467.7</v>
      </c>
      <c r="AK13" s="73">
        <v>350.12</v>
      </c>
      <c r="AL13" s="73">
        <v>653.56</v>
      </c>
      <c r="AM13" s="73">
        <v>326.78</v>
      </c>
      <c r="AN13" s="25">
        <f t="shared" si="10"/>
        <v>1330.46</v>
      </c>
      <c r="AO13" s="73">
        <v>326.78</v>
      </c>
      <c r="AP13" s="73">
        <v>326.78</v>
      </c>
      <c r="AQ13" s="73"/>
      <c r="AR13" s="25">
        <f t="shared" si="11"/>
        <v>653.56</v>
      </c>
      <c r="AS13" s="73"/>
      <c r="AT13" s="73"/>
      <c r="AU13" s="73"/>
      <c r="AV13" s="25">
        <f t="shared" si="12"/>
        <v>0</v>
      </c>
      <c r="AW13" s="73"/>
      <c r="AX13" s="73"/>
      <c r="AY13" s="74"/>
      <c r="AZ13" s="75">
        <f t="shared" si="13"/>
        <v>0</v>
      </c>
      <c r="BA13" s="25">
        <f t="shared" si="14"/>
        <v>1984.02</v>
      </c>
      <c r="BB13" s="76">
        <f t="shared" si="15"/>
        <v>169325.47</v>
      </c>
      <c r="BC13" s="77"/>
      <c r="BE13" s="17"/>
      <c r="BF13" s="17"/>
    </row>
    <row r="14" spans="1:58" ht="12.75">
      <c r="A14" s="69" t="s">
        <v>19</v>
      </c>
      <c r="B14" s="70" t="s">
        <v>20</v>
      </c>
      <c r="C14" s="71">
        <v>52247.05</v>
      </c>
      <c r="D14" s="15">
        <v>52387.48</v>
      </c>
      <c r="E14" s="15">
        <v>48295.78</v>
      </c>
      <c r="F14" s="72">
        <f t="shared" si="1"/>
        <v>152930.31</v>
      </c>
      <c r="G14" s="15">
        <v>41115.74</v>
      </c>
      <c r="H14" s="15">
        <v>48212.89</v>
      </c>
      <c r="I14" s="15"/>
      <c r="J14" s="72">
        <f t="shared" si="2"/>
        <v>89328.63</v>
      </c>
      <c r="K14" s="15"/>
      <c r="L14" s="15"/>
      <c r="M14" s="15"/>
      <c r="N14" s="72">
        <f t="shared" si="3"/>
        <v>0</v>
      </c>
      <c r="O14" s="15"/>
      <c r="P14" s="15"/>
      <c r="Q14" s="15"/>
      <c r="R14" s="72">
        <f t="shared" si="4"/>
        <v>0</v>
      </c>
      <c r="S14" s="72">
        <f t="shared" si="5"/>
        <v>242258.94</v>
      </c>
      <c r="T14" s="15">
        <v>515.11</v>
      </c>
      <c r="U14" s="15">
        <v>563.69</v>
      </c>
      <c r="V14" s="15">
        <v>509.66</v>
      </c>
      <c r="W14" s="72">
        <f t="shared" si="6"/>
        <v>1588.46</v>
      </c>
      <c r="X14" s="15">
        <v>684.06</v>
      </c>
      <c r="Y14" s="16">
        <v>590.04</v>
      </c>
      <c r="Z14" s="16"/>
      <c r="AA14" s="72">
        <f t="shared" si="7"/>
        <v>1274.1</v>
      </c>
      <c r="AB14" s="15"/>
      <c r="AC14" s="15"/>
      <c r="AD14" s="15"/>
      <c r="AE14" s="72">
        <f t="shared" si="8"/>
        <v>0</v>
      </c>
      <c r="AF14" s="15"/>
      <c r="AG14" s="15"/>
      <c r="AH14" s="15"/>
      <c r="AI14" s="72">
        <f t="shared" si="9"/>
        <v>0</v>
      </c>
      <c r="AJ14" s="72">
        <f t="shared" si="0"/>
        <v>2862.56</v>
      </c>
      <c r="AK14" s="73">
        <v>0</v>
      </c>
      <c r="AL14" s="73">
        <v>653.56</v>
      </c>
      <c r="AM14" s="73">
        <v>326.78</v>
      </c>
      <c r="AN14" s="25">
        <f t="shared" si="10"/>
        <v>980.34</v>
      </c>
      <c r="AO14" s="73">
        <v>653.56</v>
      </c>
      <c r="AP14" s="73">
        <v>0</v>
      </c>
      <c r="AQ14" s="73"/>
      <c r="AR14" s="25">
        <f t="shared" si="11"/>
        <v>653.56</v>
      </c>
      <c r="AS14" s="73"/>
      <c r="AT14" s="73"/>
      <c r="AU14" s="73"/>
      <c r="AV14" s="25">
        <f t="shared" si="12"/>
        <v>0</v>
      </c>
      <c r="AW14" s="73"/>
      <c r="AX14" s="73"/>
      <c r="AY14" s="74"/>
      <c r="AZ14" s="75">
        <f t="shared" si="13"/>
        <v>0</v>
      </c>
      <c r="BA14" s="25">
        <f t="shared" si="14"/>
        <v>1633.9</v>
      </c>
      <c r="BB14" s="76">
        <f t="shared" si="15"/>
        <v>246755.4</v>
      </c>
      <c r="BC14" s="77"/>
      <c r="BE14" s="17"/>
      <c r="BF14" s="17"/>
    </row>
    <row r="15" spans="1:58" ht="12.75">
      <c r="A15" s="69" t="s">
        <v>21</v>
      </c>
      <c r="B15" s="70" t="s">
        <v>22</v>
      </c>
      <c r="C15" s="71">
        <v>36407.41</v>
      </c>
      <c r="D15" s="15">
        <v>36013.74</v>
      </c>
      <c r="E15" s="15">
        <v>41483.59</v>
      </c>
      <c r="F15" s="72">
        <f t="shared" si="1"/>
        <v>113904.74</v>
      </c>
      <c r="G15" s="15">
        <v>36571.02</v>
      </c>
      <c r="H15" s="15">
        <v>35587.75</v>
      </c>
      <c r="I15" s="15"/>
      <c r="J15" s="72">
        <f t="shared" si="2"/>
        <v>72158.77</v>
      </c>
      <c r="K15" s="15"/>
      <c r="L15" s="15"/>
      <c r="M15" s="15"/>
      <c r="N15" s="72">
        <f t="shared" si="3"/>
        <v>0</v>
      </c>
      <c r="O15" s="15"/>
      <c r="P15" s="15"/>
      <c r="Q15" s="15"/>
      <c r="R15" s="72">
        <f t="shared" si="4"/>
        <v>0</v>
      </c>
      <c r="S15" s="72">
        <f t="shared" si="5"/>
        <v>186063.51</v>
      </c>
      <c r="T15" s="15">
        <v>984.68</v>
      </c>
      <c r="U15" s="15">
        <v>823.97</v>
      </c>
      <c r="V15" s="15">
        <v>1073.43</v>
      </c>
      <c r="W15" s="72">
        <f t="shared" si="6"/>
        <v>2882.08</v>
      </c>
      <c r="X15" s="15">
        <v>1709.85</v>
      </c>
      <c r="Y15" s="16">
        <v>907.14</v>
      </c>
      <c r="Z15" s="16"/>
      <c r="AA15" s="72">
        <f t="shared" si="7"/>
        <v>2616.99</v>
      </c>
      <c r="AB15" s="15"/>
      <c r="AC15" s="15"/>
      <c r="AD15" s="15"/>
      <c r="AE15" s="72">
        <f t="shared" si="8"/>
        <v>0</v>
      </c>
      <c r="AF15" s="15"/>
      <c r="AG15" s="15"/>
      <c r="AH15" s="15"/>
      <c r="AI15" s="72">
        <f t="shared" si="9"/>
        <v>0</v>
      </c>
      <c r="AJ15" s="72">
        <f t="shared" si="0"/>
        <v>5499.07</v>
      </c>
      <c r="AK15" s="73">
        <v>0</v>
      </c>
      <c r="AL15" s="73">
        <v>0</v>
      </c>
      <c r="AM15" s="73">
        <v>0</v>
      </c>
      <c r="AN15" s="25">
        <f t="shared" si="10"/>
        <v>0</v>
      </c>
      <c r="AO15" s="73">
        <v>0</v>
      </c>
      <c r="AP15" s="73">
        <v>0</v>
      </c>
      <c r="AQ15" s="73"/>
      <c r="AR15" s="25">
        <f t="shared" si="11"/>
        <v>0</v>
      </c>
      <c r="AS15" s="73"/>
      <c r="AT15" s="73"/>
      <c r="AU15" s="73"/>
      <c r="AV15" s="25">
        <f t="shared" si="12"/>
        <v>0</v>
      </c>
      <c r="AW15" s="73"/>
      <c r="AX15" s="73"/>
      <c r="AY15" s="74"/>
      <c r="AZ15" s="75">
        <f t="shared" si="13"/>
        <v>0</v>
      </c>
      <c r="BA15" s="25">
        <f t="shared" si="14"/>
        <v>0</v>
      </c>
      <c r="BB15" s="76">
        <f t="shared" si="15"/>
        <v>191562.58</v>
      </c>
      <c r="BC15" s="77"/>
      <c r="BE15" s="17"/>
      <c r="BF15" s="17"/>
    </row>
    <row r="16" spans="1:58" ht="12.75">
      <c r="A16" s="69" t="s">
        <v>23</v>
      </c>
      <c r="B16" s="70" t="s">
        <v>24</v>
      </c>
      <c r="C16" s="71">
        <v>281661.01</v>
      </c>
      <c r="D16" s="15">
        <v>256800.42</v>
      </c>
      <c r="E16" s="15">
        <v>232133.7</v>
      </c>
      <c r="F16" s="72">
        <f t="shared" si="1"/>
        <v>770595.13</v>
      </c>
      <c r="G16" s="15">
        <v>223997.4</v>
      </c>
      <c r="H16" s="15">
        <v>218764.76</v>
      </c>
      <c r="I16" s="15"/>
      <c r="J16" s="72">
        <f t="shared" si="2"/>
        <v>442762.16</v>
      </c>
      <c r="K16" s="15"/>
      <c r="L16" s="15"/>
      <c r="M16" s="15"/>
      <c r="N16" s="72">
        <f t="shared" si="3"/>
        <v>0</v>
      </c>
      <c r="O16" s="15"/>
      <c r="P16" s="15"/>
      <c r="Q16" s="15"/>
      <c r="R16" s="72">
        <f t="shared" si="4"/>
        <v>0</v>
      </c>
      <c r="S16" s="72">
        <f t="shared" si="5"/>
        <v>1213357.29</v>
      </c>
      <c r="T16" s="15">
        <v>2460.61</v>
      </c>
      <c r="U16" s="15">
        <v>1302.47</v>
      </c>
      <c r="V16" s="15">
        <v>1579.38</v>
      </c>
      <c r="W16" s="72">
        <f t="shared" si="6"/>
        <v>5342.46</v>
      </c>
      <c r="X16" s="15">
        <v>2476.3</v>
      </c>
      <c r="Y16" s="16">
        <v>1535.67</v>
      </c>
      <c r="Z16" s="16"/>
      <c r="AA16" s="72">
        <f t="shared" si="7"/>
        <v>4011.97</v>
      </c>
      <c r="AB16" s="15"/>
      <c r="AC16" s="15"/>
      <c r="AD16" s="15"/>
      <c r="AE16" s="72">
        <f t="shared" si="8"/>
        <v>0</v>
      </c>
      <c r="AF16" s="15"/>
      <c r="AG16" s="15"/>
      <c r="AH16" s="15"/>
      <c r="AI16" s="72">
        <f t="shared" si="9"/>
        <v>0</v>
      </c>
      <c r="AJ16" s="72">
        <f t="shared" si="0"/>
        <v>9354.43</v>
      </c>
      <c r="AK16" s="73">
        <v>0</v>
      </c>
      <c r="AL16" s="73">
        <v>0</v>
      </c>
      <c r="AM16" s="73">
        <v>0</v>
      </c>
      <c r="AN16" s="25">
        <f t="shared" si="10"/>
        <v>0</v>
      </c>
      <c r="AO16" s="73">
        <v>0</v>
      </c>
      <c r="AP16" s="73">
        <v>0</v>
      </c>
      <c r="AQ16" s="73"/>
      <c r="AR16" s="25">
        <f t="shared" si="11"/>
        <v>0</v>
      </c>
      <c r="AS16" s="73"/>
      <c r="AT16" s="73"/>
      <c r="AU16" s="73"/>
      <c r="AV16" s="25">
        <f t="shared" si="12"/>
        <v>0</v>
      </c>
      <c r="AW16" s="73"/>
      <c r="AX16" s="73"/>
      <c r="AY16" s="74"/>
      <c r="AZ16" s="75">
        <f t="shared" si="13"/>
        <v>0</v>
      </c>
      <c r="BA16" s="25">
        <f t="shared" si="14"/>
        <v>0</v>
      </c>
      <c r="BB16" s="76">
        <f t="shared" si="15"/>
        <v>1222711.72</v>
      </c>
      <c r="BC16" s="77"/>
      <c r="BE16" s="17"/>
      <c r="BF16" s="17"/>
    </row>
    <row r="17" spans="1:58" ht="12.75">
      <c r="A17" s="69" t="s">
        <v>25</v>
      </c>
      <c r="B17" s="70" t="s">
        <v>26</v>
      </c>
      <c r="C17" s="71">
        <v>53980.47</v>
      </c>
      <c r="D17" s="15">
        <v>56499.54</v>
      </c>
      <c r="E17" s="15">
        <v>55396.75</v>
      </c>
      <c r="F17" s="72">
        <f t="shared" si="1"/>
        <v>165876.76</v>
      </c>
      <c r="G17" s="15">
        <v>49676.25</v>
      </c>
      <c r="H17" s="15">
        <v>65073.78</v>
      </c>
      <c r="I17" s="15"/>
      <c r="J17" s="72">
        <f t="shared" si="2"/>
        <v>114750.03</v>
      </c>
      <c r="K17" s="15"/>
      <c r="L17" s="15"/>
      <c r="M17" s="15"/>
      <c r="N17" s="72">
        <f t="shared" si="3"/>
        <v>0</v>
      </c>
      <c r="O17" s="15"/>
      <c r="P17" s="15"/>
      <c r="Q17" s="15"/>
      <c r="R17" s="72">
        <f t="shared" si="4"/>
        <v>0</v>
      </c>
      <c r="S17" s="72">
        <f t="shared" si="5"/>
        <v>280626.79</v>
      </c>
      <c r="T17" s="15">
        <v>1041.38</v>
      </c>
      <c r="U17" s="15">
        <v>785.3</v>
      </c>
      <c r="V17" s="15">
        <v>729.87</v>
      </c>
      <c r="W17" s="72">
        <f t="shared" si="6"/>
        <v>2556.55</v>
      </c>
      <c r="X17" s="15">
        <v>1076.87</v>
      </c>
      <c r="Y17" s="16">
        <v>749.25</v>
      </c>
      <c r="Z17" s="16"/>
      <c r="AA17" s="72">
        <f t="shared" si="7"/>
        <v>1826.12</v>
      </c>
      <c r="AB17" s="15"/>
      <c r="AC17" s="15"/>
      <c r="AD17" s="15"/>
      <c r="AE17" s="72">
        <f t="shared" si="8"/>
        <v>0</v>
      </c>
      <c r="AF17" s="15"/>
      <c r="AG17" s="15"/>
      <c r="AH17" s="15"/>
      <c r="AI17" s="72">
        <f t="shared" si="9"/>
        <v>0</v>
      </c>
      <c r="AJ17" s="72">
        <f t="shared" si="0"/>
        <v>4382.67</v>
      </c>
      <c r="AK17" s="73">
        <v>0</v>
      </c>
      <c r="AL17" s="73">
        <v>0</v>
      </c>
      <c r="AM17" s="73">
        <v>326.78</v>
      </c>
      <c r="AN17" s="25">
        <f t="shared" si="10"/>
        <v>326.78</v>
      </c>
      <c r="AO17" s="73">
        <v>326.78</v>
      </c>
      <c r="AP17" s="73">
        <v>0</v>
      </c>
      <c r="AQ17" s="73"/>
      <c r="AR17" s="25">
        <f t="shared" si="11"/>
        <v>326.78</v>
      </c>
      <c r="AS17" s="73"/>
      <c r="AT17" s="73"/>
      <c r="AU17" s="73"/>
      <c r="AV17" s="25">
        <f t="shared" si="12"/>
        <v>0</v>
      </c>
      <c r="AW17" s="73"/>
      <c r="AX17" s="73"/>
      <c r="AY17" s="74"/>
      <c r="AZ17" s="75">
        <f t="shared" si="13"/>
        <v>0</v>
      </c>
      <c r="BA17" s="25">
        <f t="shared" si="14"/>
        <v>653.56</v>
      </c>
      <c r="BB17" s="76">
        <f t="shared" si="15"/>
        <v>285663.02</v>
      </c>
      <c r="BC17" s="77"/>
      <c r="BE17" s="17"/>
      <c r="BF17" s="17"/>
    </row>
    <row r="18" spans="1:58" ht="12.75">
      <c r="A18" s="69" t="s">
        <v>27</v>
      </c>
      <c r="B18" s="70" t="s">
        <v>28</v>
      </c>
      <c r="C18" s="71">
        <v>41562.46</v>
      </c>
      <c r="D18" s="15">
        <v>37907.7</v>
      </c>
      <c r="E18" s="15">
        <v>31806.51</v>
      </c>
      <c r="F18" s="72">
        <f t="shared" si="1"/>
        <v>111276.67</v>
      </c>
      <c r="G18" s="15">
        <v>30439.66</v>
      </c>
      <c r="H18" s="15">
        <v>36125.16</v>
      </c>
      <c r="I18" s="15"/>
      <c r="J18" s="72">
        <f t="shared" si="2"/>
        <v>66564.82</v>
      </c>
      <c r="K18" s="15"/>
      <c r="L18" s="15"/>
      <c r="M18" s="15"/>
      <c r="N18" s="72">
        <f t="shared" si="3"/>
        <v>0</v>
      </c>
      <c r="O18" s="15"/>
      <c r="P18" s="15"/>
      <c r="Q18" s="15"/>
      <c r="R18" s="72">
        <f t="shared" si="4"/>
        <v>0</v>
      </c>
      <c r="S18" s="72">
        <f t="shared" si="5"/>
        <v>177841.49</v>
      </c>
      <c r="T18" s="15">
        <v>453.12</v>
      </c>
      <c r="U18" s="15">
        <v>448.17</v>
      </c>
      <c r="V18" s="15">
        <v>244.02</v>
      </c>
      <c r="W18" s="72">
        <f t="shared" si="6"/>
        <v>1145.31</v>
      </c>
      <c r="X18" s="15">
        <v>463.1</v>
      </c>
      <c r="Y18" s="16">
        <v>261.23</v>
      </c>
      <c r="Z18" s="16"/>
      <c r="AA18" s="72">
        <f t="shared" si="7"/>
        <v>724.33</v>
      </c>
      <c r="AB18" s="15"/>
      <c r="AC18" s="15"/>
      <c r="AD18" s="15"/>
      <c r="AE18" s="72">
        <f t="shared" si="8"/>
        <v>0</v>
      </c>
      <c r="AF18" s="15"/>
      <c r="AG18" s="15"/>
      <c r="AH18" s="15"/>
      <c r="AI18" s="72">
        <f t="shared" si="9"/>
        <v>0</v>
      </c>
      <c r="AJ18" s="72">
        <f t="shared" si="0"/>
        <v>1869.64</v>
      </c>
      <c r="AK18" s="73">
        <v>326.78</v>
      </c>
      <c r="AL18" s="73">
        <v>326.78</v>
      </c>
      <c r="AM18" s="73">
        <v>326.78</v>
      </c>
      <c r="AN18" s="25">
        <f t="shared" si="10"/>
        <v>980.34</v>
      </c>
      <c r="AO18" s="73">
        <v>326.78</v>
      </c>
      <c r="AP18" s="73">
        <v>0</v>
      </c>
      <c r="AQ18" s="73"/>
      <c r="AR18" s="25">
        <f t="shared" si="11"/>
        <v>326.78</v>
      </c>
      <c r="AS18" s="73"/>
      <c r="AT18" s="73"/>
      <c r="AU18" s="73"/>
      <c r="AV18" s="25">
        <f t="shared" si="12"/>
        <v>0</v>
      </c>
      <c r="AW18" s="73"/>
      <c r="AX18" s="73"/>
      <c r="AY18" s="74"/>
      <c r="AZ18" s="75">
        <f t="shared" si="13"/>
        <v>0</v>
      </c>
      <c r="BA18" s="25">
        <f t="shared" si="14"/>
        <v>1307.12</v>
      </c>
      <c r="BB18" s="76">
        <f t="shared" si="15"/>
        <v>181018.25</v>
      </c>
      <c r="BC18" s="77"/>
      <c r="BE18" s="17"/>
      <c r="BF18" s="17"/>
    </row>
    <row r="19" spans="1:58" ht="12.75">
      <c r="A19" s="69" t="s">
        <v>29</v>
      </c>
      <c r="B19" s="70" t="s">
        <v>30</v>
      </c>
      <c r="C19" s="71">
        <v>94938.69</v>
      </c>
      <c r="D19" s="15">
        <v>86592.45</v>
      </c>
      <c r="E19" s="15">
        <v>91246.37</v>
      </c>
      <c r="F19" s="72">
        <f t="shared" si="1"/>
        <v>272777.51</v>
      </c>
      <c r="G19" s="15">
        <v>84275.38</v>
      </c>
      <c r="H19" s="15">
        <v>89045.92</v>
      </c>
      <c r="I19" s="15"/>
      <c r="J19" s="72">
        <f t="shared" si="2"/>
        <v>173321.3</v>
      </c>
      <c r="K19" s="15"/>
      <c r="L19" s="15"/>
      <c r="M19" s="15"/>
      <c r="N19" s="72">
        <f t="shared" si="3"/>
        <v>0</v>
      </c>
      <c r="O19" s="15"/>
      <c r="P19" s="15"/>
      <c r="Q19" s="15"/>
      <c r="R19" s="72">
        <f t="shared" si="4"/>
        <v>0</v>
      </c>
      <c r="S19" s="72">
        <f t="shared" si="5"/>
        <v>446098.81</v>
      </c>
      <c r="T19" s="15">
        <v>5182.68</v>
      </c>
      <c r="U19" s="15">
        <v>4108.08</v>
      </c>
      <c r="V19" s="15">
        <v>3835.14</v>
      </c>
      <c r="W19" s="72">
        <f t="shared" si="6"/>
        <v>13125.9</v>
      </c>
      <c r="X19" s="15">
        <v>5931.89</v>
      </c>
      <c r="Y19" s="16">
        <v>4915.98</v>
      </c>
      <c r="Z19" s="16"/>
      <c r="AA19" s="72">
        <f t="shared" si="7"/>
        <v>10847.87</v>
      </c>
      <c r="AB19" s="15"/>
      <c r="AC19" s="15"/>
      <c r="AD19" s="15"/>
      <c r="AE19" s="72">
        <f t="shared" si="8"/>
        <v>0</v>
      </c>
      <c r="AF19" s="15"/>
      <c r="AG19" s="15"/>
      <c r="AH19" s="15"/>
      <c r="AI19" s="72">
        <f t="shared" si="9"/>
        <v>0</v>
      </c>
      <c r="AJ19" s="72">
        <f t="shared" si="0"/>
        <v>23973.77</v>
      </c>
      <c r="AK19" s="73">
        <v>326.78</v>
      </c>
      <c r="AL19" s="73">
        <v>0</v>
      </c>
      <c r="AM19" s="73">
        <v>0</v>
      </c>
      <c r="AN19" s="25">
        <f t="shared" si="10"/>
        <v>326.78</v>
      </c>
      <c r="AO19" s="73">
        <v>0</v>
      </c>
      <c r="AP19" s="73">
        <v>0</v>
      </c>
      <c r="AQ19" s="73"/>
      <c r="AR19" s="25">
        <f t="shared" si="11"/>
        <v>0</v>
      </c>
      <c r="AS19" s="73"/>
      <c r="AT19" s="73"/>
      <c r="AU19" s="73"/>
      <c r="AV19" s="25">
        <f t="shared" si="12"/>
        <v>0</v>
      </c>
      <c r="AW19" s="73"/>
      <c r="AX19" s="73"/>
      <c r="AY19" s="74"/>
      <c r="AZ19" s="75">
        <f t="shared" si="13"/>
        <v>0</v>
      </c>
      <c r="BA19" s="25">
        <f t="shared" si="14"/>
        <v>326.78</v>
      </c>
      <c r="BB19" s="76">
        <f t="shared" si="15"/>
        <v>470399.36</v>
      </c>
      <c r="BC19" s="77"/>
      <c r="BE19" s="17"/>
      <c r="BF19" s="17"/>
    </row>
    <row r="20" spans="1:58" ht="12.75">
      <c r="A20" s="69" t="s">
        <v>31</v>
      </c>
      <c r="B20" s="70" t="s">
        <v>32</v>
      </c>
      <c r="C20" s="71">
        <v>44873.54</v>
      </c>
      <c r="D20" s="15">
        <v>44823.93</v>
      </c>
      <c r="E20" s="15">
        <v>50678.2</v>
      </c>
      <c r="F20" s="72">
        <f t="shared" si="1"/>
        <v>140375.67</v>
      </c>
      <c r="G20" s="15">
        <v>43069.9</v>
      </c>
      <c r="H20" s="15">
        <v>53395.14</v>
      </c>
      <c r="I20" s="15"/>
      <c r="J20" s="72">
        <f t="shared" si="2"/>
        <v>96465.04</v>
      </c>
      <c r="K20" s="15"/>
      <c r="L20" s="15"/>
      <c r="M20" s="15"/>
      <c r="N20" s="72">
        <f t="shared" si="3"/>
        <v>0</v>
      </c>
      <c r="O20" s="15"/>
      <c r="P20" s="15"/>
      <c r="Q20" s="15"/>
      <c r="R20" s="72">
        <f t="shared" si="4"/>
        <v>0</v>
      </c>
      <c r="S20" s="72">
        <f t="shared" si="5"/>
        <v>236840.71</v>
      </c>
      <c r="T20" s="15">
        <v>2442.26</v>
      </c>
      <c r="U20" s="15">
        <v>2400.91</v>
      </c>
      <c r="V20" s="15">
        <v>2084.5</v>
      </c>
      <c r="W20" s="72">
        <f t="shared" si="6"/>
        <v>6927.67</v>
      </c>
      <c r="X20" s="15">
        <v>2982.35</v>
      </c>
      <c r="Y20" s="16">
        <v>2933.26</v>
      </c>
      <c r="Z20" s="16"/>
      <c r="AA20" s="72">
        <f t="shared" si="7"/>
        <v>5915.61</v>
      </c>
      <c r="AB20" s="15"/>
      <c r="AC20" s="15"/>
      <c r="AD20" s="15"/>
      <c r="AE20" s="72">
        <f t="shared" si="8"/>
        <v>0</v>
      </c>
      <c r="AF20" s="15"/>
      <c r="AG20" s="15"/>
      <c r="AH20" s="15"/>
      <c r="AI20" s="72">
        <f t="shared" si="9"/>
        <v>0</v>
      </c>
      <c r="AJ20" s="72">
        <f t="shared" si="0"/>
        <v>12843.28</v>
      </c>
      <c r="AK20" s="73">
        <v>0</v>
      </c>
      <c r="AL20" s="73">
        <v>0</v>
      </c>
      <c r="AM20" s="73">
        <v>0</v>
      </c>
      <c r="AN20" s="25">
        <f t="shared" si="10"/>
        <v>0</v>
      </c>
      <c r="AO20" s="73">
        <v>0</v>
      </c>
      <c r="AP20" s="73">
        <v>326.78</v>
      </c>
      <c r="AQ20" s="73"/>
      <c r="AR20" s="25">
        <f t="shared" si="11"/>
        <v>326.78</v>
      </c>
      <c r="AS20" s="73"/>
      <c r="AT20" s="73"/>
      <c r="AU20" s="73"/>
      <c r="AV20" s="25">
        <f t="shared" si="12"/>
        <v>0</v>
      </c>
      <c r="AW20" s="73"/>
      <c r="AX20" s="73"/>
      <c r="AY20" s="74"/>
      <c r="AZ20" s="75">
        <f t="shared" si="13"/>
        <v>0</v>
      </c>
      <c r="BA20" s="25">
        <f t="shared" si="14"/>
        <v>326.78</v>
      </c>
      <c r="BB20" s="76">
        <f t="shared" si="15"/>
        <v>250010.77</v>
      </c>
      <c r="BC20" s="77"/>
      <c r="BE20" s="17"/>
      <c r="BF20" s="17"/>
    </row>
    <row r="21" spans="1:58" ht="12.75">
      <c r="A21" s="69" t="s">
        <v>33</v>
      </c>
      <c r="B21" s="70" t="s">
        <v>34</v>
      </c>
      <c r="C21" s="71">
        <v>68409.57</v>
      </c>
      <c r="D21" s="15">
        <v>61325.42</v>
      </c>
      <c r="E21" s="15">
        <v>72622.02</v>
      </c>
      <c r="F21" s="72">
        <f t="shared" si="1"/>
        <v>202357.01</v>
      </c>
      <c r="G21" s="15">
        <v>64031.16</v>
      </c>
      <c r="H21" s="15">
        <v>59163.29</v>
      </c>
      <c r="I21" s="15"/>
      <c r="J21" s="72">
        <f t="shared" si="2"/>
        <v>123194.45</v>
      </c>
      <c r="K21" s="15"/>
      <c r="L21" s="15"/>
      <c r="M21" s="15"/>
      <c r="N21" s="72">
        <f t="shared" si="3"/>
        <v>0</v>
      </c>
      <c r="O21" s="15"/>
      <c r="P21" s="15"/>
      <c r="Q21" s="15"/>
      <c r="R21" s="72">
        <f t="shared" si="4"/>
        <v>0</v>
      </c>
      <c r="S21" s="72">
        <f t="shared" si="5"/>
        <v>325551.46</v>
      </c>
      <c r="T21" s="15">
        <v>3602.5600000000004</v>
      </c>
      <c r="U21" s="15">
        <v>3248.8599999999997</v>
      </c>
      <c r="V21" s="15">
        <v>3371.12</v>
      </c>
      <c r="W21" s="72">
        <f t="shared" si="6"/>
        <v>10222.54</v>
      </c>
      <c r="X21" s="15">
        <v>4232.43</v>
      </c>
      <c r="Y21" s="16">
        <v>3777.54</v>
      </c>
      <c r="Z21" s="16"/>
      <c r="AA21" s="72">
        <f t="shared" si="7"/>
        <v>8009.97</v>
      </c>
      <c r="AB21" s="15"/>
      <c r="AC21" s="15"/>
      <c r="AD21" s="15"/>
      <c r="AE21" s="72">
        <f t="shared" si="8"/>
        <v>0</v>
      </c>
      <c r="AF21" s="15"/>
      <c r="AG21" s="15"/>
      <c r="AH21" s="15"/>
      <c r="AI21" s="72">
        <f t="shared" si="9"/>
        <v>0</v>
      </c>
      <c r="AJ21" s="72">
        <f t="shared" si="0"/>
        <v>18232.51</v>
      </c>
      <c r="AK21" s="73">
        <v>0</v>
      </c>
      <c r="AL21" s="73">
        <v>0</v>
      </c>
      <c r="AM21" s="73">
        <v>0</v>
      </c>
      <c r="AN21" s="25">
        <f t="shared" si="10"/>
        <v>0</v>
      </c>
      <c r="AO21" s="73">
        <v>0</v>
      </c>
      <c r="AP21" s="73">
        <v>0</v>
      </c>
      <c r="AQ21" s="73"/>
      <c r="AR21" s="25">
        <f t="shared" si="11"/>
        <v>0</v>
      </c>
      <c r="AS21" s="73"/>
      <c r="AT21" s="73"/>
      <c r="AU21" s="73"/>
      <c r="AV21" s="25">
        <f t="shared" si="12"/>
        <v>0</v>
      </c>
      <c r="AW21" s="73"/>
      <c r="AX21" s="73"/>
      <c r="AY21" s="74"/>
      <c r="AZ21" s="75">
        <f t="shared" si="13"/>
        <v>0</v>
      </c>
      <c r="BA21" s="25">
        <f t="shared" si="14"/>
        <v>0</v>
      </c>
      <c r="BB21" s="76">
        <f t="shared" si="15"/>
        <v>343783.97</v>
      </c>
      <c r="BC21" s="77"/>
      <c r="BE21" s="17"/>
      <c r="BF21" s="17"/>
    </row>
    <row r="22" spans="1:58" ht="12.75">
      <c r="A22" s="69" t="s">
        <v>35</v>
      </c>
      <c r="B22" s="70" t="s">
        <v>36</v>
      </c>
      <c r="C22" s="71">
        <v>80765.44</v>
      </c>
      <c r="D22" s="15">
        <v>63984.38</v>
      </c>
      <c r="E22" s="15">
        <v>64425.96</v>
      </c>
      <c r="F22" s="72">
        <f t="shared" si="1"/>
        <v>209175.78</v>
      </c>
      <c r="G22" s="15">
        <v>57258.29</v>
      </c>
      <c r="H22" s="15">
        <v>72024.11</v>
      </c>
      <c r="I22" s="15"/>
      <c r="J22" s="72">
        <f t="shared" si="2"/>
        <v>129282.4</v>
      </c>
      <c r="K22" s="15"/>
      <c r="L22" s="15"/>
      <c r="M22" s="15"/>
      <c r="N22" s="72">
        <f t="shared" si="3"/>
        <v>0</v>
      </c>
      <c r="O22" s="15"/>
      <c r="P22" s="15"/>
      <c r="Q22" s="15"/>
      <c r="R22" s="72">
        <f t="shared" si="4"/>
        <v>0</v>
      </c>
      <c r="S22" s="72">
        <f t="shared" si="5"/>
        <v>338458.18</v>
      </c>
      <c r="T22" s="15">
        <v>1335.29</v>
      </c>
      <c r="U22" s="15">
        <v>617.95</v>
      </c>
      <c r="V22" s="15">
        <v>587.54</v>
      </c>
      <c r="W22" s="72">
        <f t="shared" si="6"/>
        <v>2540.78</v>
      </c>
      <c r="X22" s="15">
        <v>876.81</v>
      </c>
      <c r="Y22" s="16">
        <v>706.03</v>
      </c>
      <c r="Z22" s="16"/>
      <c r="AA22" s="72">
        <f t="shared" si="7"/>
        <v>1582.84</v>
      </c>
      <c r="AB22" s="15"/>
      <c r="AC22" s="15"/>
      <c r="AD22" s="15"/>
      <c r="AE22" s="72">
        <f t="shared" si="8"/>
        <v>0</v>
      </c>
      <c r="AF22" s="15"/>
      <c r="AG22" s="15"/>
      <c r="AH22" s="15"/>
      <c r="AI22" s="72">
        <f t="shared" si="9"/>
        <v>0</v>
      </c>
      <c r="AJ22" s="72">
        <f t="shared" si="0"/>
        <v>4123.62</v>
      </c>
      <c r="AK22" s="73">
        <v>350.12</v>
      </c>
      <c r="AL22" s="73">
        <v>350.12</v>
      </c>
      <c r="AM22" s="73">
        <v>350.12</v>
      </c>
      <c r="AN22" s="25">
        <f t="shared" si="10"/>
        <v>1050.36</v>
      </c>
      <c r="AO22" s="73">
        <v>326.78</v>
      </c>
      <c r="AP22" s="73">
        <v>326.78</v>
      </c>
      <c r="AQ22" s="73"/>
      <c r="AR22" s="25">
        <f t="shared" si="11"/>
        <v>653.56</v>
      </c>
      <c r="AS22" s="73"/>
      <c r="AT22" s="73"/>
      <c r="AU22" s="73"/>
      <c r="AV22" s="25">
        <f t="shared" si="12"/>
        <v>0</v>
      </c>
      <c r="AW22" s="73"/>
      <c r="AX22" s="73"/>
      <c r="AY22" s="74"/>
      <c r="AZ22" s="75">
        <f t="shared" si="13"/>
        <v>0</v>
      </c>
      <c r="BA22" s="25">
        <f t="shared" si="14"/>
        <v>1703.92</v>
      </c>
      <c r="BB22" s="76">
        <f t="shared" si="15"/>
        <v>344285.72</v>
      </c>
      <c r="BC22" s="77"/>
      <c r="BE22" s="17"/>
      <c r="BF22" s="17"/>
    </row>
    <row r="23" spans="1:58" ht="12.75">
      <c r="A23" s="69" t="s">
        <v>37</v>
      </c>
      <c r="B23" s="70" t="s">
        <v>38</v>
      </c>
      <c r="C23" s="71">
        <v>49433.67</v>
      </c>
      <c r="D23" s="15">
        <v>40767.97</v>
      </c>
      <c r="E23" s="15">
        <v>43812.41</v>
      </c>
      <c r="F23" s="72">
        <f t="shared" si="1"/>
        <v>134014.05</v>
      </c>
      <c r="G23" s="15">
        <v>38730.57</v>
      </c>
      <c r="H23" s="15">
        <v>36948.52</v>
      </c>
      <c r="I23" s="15"/>
      <c r="J23" s="72">
        <f t="shared" si="2"/>
        <v>75679.09</v>
      </c>
      <c r="K23" s="15"/>
      <c r="L23" s="15"/>
      <c r="M23" s="15"/>
      <c r="N23" s="72">
        <f t="shared" si="3"/>
        <v>0</v>
      </c>
      <c r="O23" s="15"/>
      <c r="P23" s="15"/>
      <c r="Q23" s="15"/>
      <c r="R23" s="72">
        <f t="shared" si="4"/>
        <v>0</v>
      </c>
      <c r="S23" s="72">
        <f t="shared" si="5"/>
        <v>209693.14</v>
      </c>
      <c r="T23" s="15">
        <v>510.83</v>
      </c>
      <c r="U23" s="15">
        <v>247.55</v>
      </c>
      <c r="V23" s="15">
        <v>359.27</v>
      </c>
      <c r="W23" s="72">
        <f t="shared" si="6"/>
        <v>1117.65</v>
      </c>
      <c r="X23" s="15">
        <v>607.76</v>
      </c>
      <c r="Y23" s="16">
        <v>379.06</v>
      </c>
      <c r="Z23" s="16"/>
      <c r="AA23" s="72">
        <f t="shared" si="7"/>
        <v>986.82</v>
      </c>
      <c r="AB23" s="15"/>
      <c r="AC23" s="15"/>
      <c r="AD23" s="15"/>
      <c r="AE23" s="72">
        <f t="shared" si="8"/>
        <v>0</v>
      </c>
      <c r="AF23" s="15"/>
      <c r="AG23" s="15"/>
      <c r="AH23" s="15"/>
      <c r="AI23" s="72">
        <f t="shared" si="9"/>
        <v>0</v>
      </c>
      <c r="AJ23" s="72">
        <f t="shared" si="0"/>
        <v>2104.47</v>
      </c>
      <c r="AK23" s="73">
        <v>0</v>
      </c>
      <c r="AL23" s="73">
        <v>350.12</v>
      </c>
      <c r="AM23" s="73">
        <v>0</v>
      </c>
      <c r="AN23" s="25">
        <f t="shared" si="10"/>
        <v>350.12</v>
      </c>
      <c r="AO23" s="73">
        <v>326.78</v>
      </c>
      <c r="AP23" s="73">
        <v>0</v>
      </c>
      <c r="AQ23" s="73"/>
      <c r="AR23" s="25">
        <f t="shared" si="11"/>
        <v>326.78</v>
      </c>
      <c r="AS23" s="73"/>
      <c r="AT23" s="73"/>
      <c r="AU23" s="73"/>
      <c r="AV23" s="25">
        <f t="shared" si="12"/>
        <v>0</v>
      </c>
      <c r="AW23" s="73"/>
      <c r="AX23" s="73"/>
      <c r="AY23" s="74"/>
      <c r="AZ23" s="75">
        <f t="shared" si="13"/>
        <v>0</v>
      </c>
      <c r="BA23" s="25">
        <f t="shared" si="14"/>
        <v>676.9</v>
      </c>
      <c r="BB23" s="76">
        <f t="shared" si="15"/>
        <v>212474.51</v>
      </c>
      <c r="BC23" s="77"/>
      <c r="BE23" s="17"/>
      <c r="BF23" s="17"/>
    </row>
    <row r="24" spans="1:58" ht="12.75">
      <c r="A24" s="69" t="s">
        <v>39</v>
      </c>
      <c r="B24" s="78" t="s">
        <v>40</v>
      </c>
      <c r="C24" s="71">
        <v>312115.87</v>
      </c>
      <c r="D24" s="15">
        <v>247149.79</v>
      </c>
      <c r="E24" s="15">
        <v>175052.69</v>
      </c>
      <c r="F24" s="72">
        <f t="shared" si="1"/>
        <v>734318.35</v>
      </c>
      <c r="G24" s="15">
        <v>284694.1</v>
      </c>
      <c r="H24" s="15">
        <v>286259.8</v>
      </c>
      <c r="I24" s="15"/>
      <c r="J24" s="72">
        <f t="shared" si="2"/>
        <v>570953.9</v>
      </c>
      <c r="K24" s="15"/>
      <c r="L24" s="15"/>
      <c r="M24" s="15"/>
      <c r="N24" s="72">
        <f t="shared" si="3"/>
        <v>0</v>
      </c>
      <c r="O24" s="15"/>
      <c r="P24" s="15"/>
      <c r="Q24" s="15"/>
      <c r="R24" s="72">
        <f t="shared" si="4"/>
        <v>0</v>
      </c>
      <c r="S24" s="72">
        <f t="shared" si="5"/>
        <v>1305272.25</v>
      </c>
      <c r="T24" s="15">
        <v>330.51</v>
      </c>
      <c r="U24" s="15">
        <v>444.33000000000004</v>
      </c>
      <c r="V24" s="15">
        <v>439.28</v>
      </c>
      <c r="W24" s="72">
        <f t="shared" si="6"/>
        <v>1214.12</v>
      </c>
      <c r="X24" s="15">
        <v>596.62</v>
      </c>
      <c r="Y24" s="16">
        <v>575.1</v>
      </c>
      <c r="Z24" s="16"/>
      <c r="AA24" s="72">
        <f t="shared" si="7"/>
        <v>1171.72</v>
      </c>
      <c r="AB24" s="15"/>
      <c r="AC24" s="15"/>
      <c r="AD24" s="15"/>
      <c r="AE24" s="72">
        <f t="shared" si="8"/>
        <v>0</v>
      </c>
      <c r="AF24" s="15"/>
      <c r="AG24" s="15"/>
      <c r="AH24" s="15"/>
      <c r="AI24" s="72">
        <f t="shared" si="9"/>
        <v>0</v>
      </c>
      <c r="AJ24" s="72">
        <f t="shared" si="0"/>
        <v>2385.84</v>
      </c>
      <c r="AK24" s="73">
        <v>0</v>
      </c>
      <c r="AL24" s="73">
        <v>0</v>
      </c>
      <c r="AM24" s="73">
        <v>0</v>
      </c>
      <c r="AN24" s="25">
        <f t="shared" si="10"/>
        <v>0</v>
      </c>
      <c r="AO24" s="73">
        <v>0</v>
      </c>
      <c r="AP24" s="73">
        <v>0</v>
      </c>
      <c r="AQ24" s="73"/>
      <c r="AR24" s="25">
        <f t="shared" si="11"/>
        <v>0</v>
      </c>
      <c r="AS24" s="73"/>
      <c r="AT24" s="73"/>
      <c r="AU24" s="73"/>
      <c r="AV24" s="25">
        <f t="shared" si="12"/>
        <v>0</v>
      </c>
      <c r="AW24" s="73"/>
      <c r="AX24" s="73"/>
      <c r="AY24" s="74"/>
      <c r="AZ24" s="75">
        <f t="shared" si="13"/>
        <v>0</v>
      </c>
      <c r="BA24" s="25">
        <f t="shared" si="14"/>
        <v>0</v>
      </c>
      <c r="BB24" s="76">
        <f t="shared" si="15"/>
        <v>1307658.09</v>
      </c>
      <c r="BC24" s="77"/>
      <c r="BE24" s="17"/>
      <c r="BF24" s="17"/>
    </row>
    <row r="25" spans="1:58" ht="12.75">
      <c r="A25" s="69" t="s">
        <v>41</v>
      </c>
      <c r="B25" s="70" t="s">
        <v>42</v>
      </c>
      <c r="C25" s="71">
        <v>247451.02</v>
      </c>
      <c r="D25" s="15">
        <v>233224.35</v>
      </c>
      <c r="E25" s="15">
        <v>262080.21</v>
      </c>
      <c r="F25" s="72">
        <f t="shared" si="1"/>
        <v>742755.58</v>
      </c>
      <c r="G25" s="15">
        <v>211267.65</v>
      </c>
      <c r="H25" s="15">
        <v>227874.25</v>
      </c>
      <c r="I25" s="15"/>
      <c r="J25" s="72">
        <f t="shared" si="2"/>
        <v>439141.9</v>
      </c>
      <c r="K25" s="15"/>
      <c r="L25" s="15"/>
      <c r="M25" s="15"/>
      <c r="N25" s="72">
        <f t="shared" si="3"/>
        <v>0</v>
      </c>
      <c r="O25" s="15"/>
      <c r="P25" s="15"/>
      <c r="Q25" s="15"/>
      <c r="R25" s="72">
        <f t="shared" si="4"/>
        <v>0</v>
      </c>
      <c r="S25" s="72">
        <f t="shared" si="5"/>
        <v>1181897.48</v>
      </c>
      <c r="T25" s="15">
        <v>3357.8199999999997</v>
      </c>
      <c r="U25" s="15">
        <v>3202.74</v>
      </c>
      <c r="V25" s="15">
        <v>3577.56</v>
      </c>
      <c r="W25" s="72">
        <f t="shared" si="6"/>
        <v>10138.12</v>
      </c>
      <c r="X25" s="15">
        <v>4858.3</v>
      </c>
      <c r="Y25" s="16">
        <v>4170.12</v>
      </c>
      <c r="Z25" s="16"/>
      <c r="AA25" s="72">
        <f t="shared" si="7"/>
        <v>9028.42</v>
      </c>
      <c r="AB25" s="15"/>
      <c r="AC25" s="15"/>
      <c r="AD25" s="15"/>
      <c r="AE25" s="72">
        <f t="shared" si="8"/>
        <v>0</v>
      </c>
      <c r="AF25" s="15"/>
      <c r="AG25" s="15"/>
      <c r="AH25" s="15"/>
      <c r="AI25" s="72">
        <f t="shared" si="9"/>
        <v>0</v>
      </c>
      <c r="AJ25" s="72">
        <f t="shared" si="0"/>
        <v>19166.54</v>
      </c>
      <c r="AK25" s="73">
        <v>0</v>
      </c>
      <c r="AL25" s="73">
        <v>653.56</v>
      </c>
      <c r="AM25" s="73">
        <v>653.56</v>
      </c>
      <c r="AN25" s="25">
        <f t="shared" si="10"/>
        <v>1307.12</v>
      </c>
      <c r="AO25" s="73">
        <v>653.56</v>
      </c>
      <c r="AP25" s="73">
        <v>653.56</v>
      </c>
      <c r="AQ25" s="73"/>
      <c r="AR25" s="25">
        <f t="shared" si="11"/>
        <v>1307.12</v>
      </c>
      <c r="AS25" s="73"/>
      <c r="AT25" s="73"/>
      <c r="AU25" s="73"/>
      <c r="AV25" s="25">
        <f t="shared" si="12"/>
        <v>0</v>
      </c>
      <c r="AW25" s="73"/>
      <c r="AX25" s="73"/>
      <c r="AY25" s="74"/>
      <c r="AZ25" s="75">
        <f t="shared" si="13"/>
        <v>0</v>
      </c>
      <c r="BA25" s="25">
        <f t="shared" si="14"/>
        <v>2614.24</v>
      </c>
      <c r="BB25" s="76">
        <f t="shared" si="15"/>
        <v>1203678.26</v>
      </c>
      <c r="BC25" s="77"/>
      <c r="BE25" s="17"/>
      <c r="BF25" s="17"/>
    </row>
    <row r="26" spans="1:58" ht="12.75">
      <c r="A26" s="69" t="s">
        <v>43</v>
      </c>
      <c r="B26" s="70" t="s">
        <v>44</v>
      </c>
      <c r="C26" s="71">
        <v>990304.36</v>
      </c>
      <c r="D26" s="15">
        <v>928212.98</v>
      </c>
      <c r="E26" s="15">
        <v>969303.15</v>
      </c>
      <c r="F26" s="72">
        <f t="shared" si="1"/>
        <v>2887820.49</v>
      </c>
      <c r="G26" s="15">
        <v>1046913.44</v>
      </c>
      <c r="H26" s="15">
        <v>940711.65</v>
      </c>
      <c r="I26" s="15"/>
      <c r="J26" s="72">
        <f t="shared" si="2"/>
        <v>1987625.09</v>
      </c>
      <c r="K26" s="15"/>
      <c r="L26" s="15"/>
      <c r="M26" s="15"/>
      <c r="N26" s="72">
        <f t="shared" si="3"/>
        <v>0</v>
      </c>
      <c r="O26" s="15"/>
      <c r="P26" s="15"/>
      <c r="Q26" s="15"/>
      <c r="R26" s="72">
        <f t="shared" si="4"/>
        <v>0</v>
      </c>
      <c r="S26" s="72">
        <f t="shared" si="5"/>
        <v>4875445.58</v>
      </c>
      <c r="T26" s="15">
        <v>21331.6</v>
      </c>
      <c r="U26" s="15">
        <v>20565.899999999998</v>
      </c>
      <c r="V26" s="15">
        <v>19239.96</v>
      </c>
      <c r="W26" s="72">
        <f t="shared" si="6"/>
        <v>61137.46</v>
      </c>
      <c r="X26" s="15">
        <v>28343.71</v>
      </c>
      <c r="Y26" s="16">
        <v>23398.78</v>
      </c>
      <c r="Z26" s="16"/>
      <c r="AA26" s="72">
        <f t="shared" si="7"/>
        <v>51742.49</v>
      </c>
      <c r="AB26" s="15"/>
      <c r="AC26" s="15"/>
      <c r="AD26" s="15"/>
      <c r="AE26" s="72">
        <f t="shared" si="8"/>
        <v>0</v>
      </c>
      <c r="AF26" s="15"/>
      <c r="AG26" s="15"/>
      <c r="AH26" s="15"/>
      <c r="AI26" s="72">
        <f t="shared" si="9"/>
        <v>0</v>
      </c>
      <c r="AJ26" s="72">
        <f t="shared" si="0"/>
        <v>112879.95</v>
      </c>
      <c r="AK26" s="73">
        <v>980.34</v>
      </c>
      <c r="AL26" s="73">
        <v>1307.12</v>
      </c>
      <c r="AM26" s="73">
        <v>980.34</v>
      </c>
      <c r="AN26" s="25">
        <f t="shared" si="10"/>
        <v>3267.8</v>
      </c>
      <c r="AO26" s="73">
        <v>980.34</v>
      </c>
      <c r="AP26" s="73">
        <v>2614.24</v>
      </c>
      <c r="AQ26" s="73"/>
      <c r="AR26" s="25">
        <f t="shared" si="11"/>
        <v>3594.58</v>
      </c>
      <c r="AS26" s="73"/>
      <c r="AT26" s="73"/>
      <c r="AU26" s="73"/>
      <c r="AV26" s="25">
        <f t="shared" si="12"/>
        <v>0</v>
      </c>
      <c r="AW26" s="73"/>
      <c r="AX26" s="73"/>
      <c r="AY26" s="74"/>
      <c r="AZ26" s="75">
        <f t="shared" si="13"/>
        <v>0</v>
      </c>
      <c r="BA26" s="25">
        <f t="shared" si="14"/>
        <v>6862.38</v>
      </c>
      <c r="BB26" s="76">
        <f t="shared" si="15"/>
        <v>4995187.91</v>
      </c>
      <c r="BC26" s="77"/>
      <c r="BE26" s="17"/>
      <c r="BF26" s="17"/>
    </row>
    <row r="27" spans="1:58" ht="12.75">
      <c r="A27" s="69" t="s">
        <v>45</v>
      </c>
      <c r="B27" s="79" t="s">
        <v>46</v>
      </c>
      <c r="C27" s="71">
        <v>143691.18</v>
      </c>
      <c r="D27" s="15">
        <v>202637.73</v>
      </c>
      <c r="E27" s="15">
        <v>215112.63</v>
      </c>
      <c r="F27" s="72">
        <f t="shared" si="1"/>
        <v>561441.54</v>
      </c>
      <c r="G27" s="15">
        <v>215070.2</v>
      </c>
      <c r="H27" s="15">
        <v>223025.33</v>
      </c>
      <c r="I27" s="15"/>
      <c r="J27" s="72">
        <f t="shared" si="2"/>
        <v>438095.53</v>
      </c>
      <c r="K27" s="15"/>
      <c r="L27" s="15"/>
      <c r="M27" s="15"/>
      <c r="N27" s="72">
        <f t="shared" si="3"/>
        <v>0</v>
      </c>
      <c r="O27" s="15"/>
      <c r="P27" s="15"/>
      <c r="Q27" s="15"/>
      <c r="R27" s="72">
        <f t="shared" si="4"/>
        <v>0</v>
      </c>
      <c r="S27" s="72">
        <f t="shared" si="5"/>
        <v>999537.07</v>
      </c>
      <c r="T27" s="15">
        <v>1526.67</v>
      </c>
      <c r="U27" s="15">
        <v>1522.88</v>
      </c>
      <c r="V27" s="15">
        <v>1183.56</v>
      </c>
      <c r="W27" s="72">
        <f t="shared" si="6"/>
        <v>4233.11</v>
      </c>
      <c r="X27" s="15">
        <v>2002.87</v>
      </c>
      <c r="Y27" s="16">
        <v>1564.03</v>
      </c>
      <c r="Z27" s="16"/>
      <c r="AA27" s="72">
        <f t="shared" si="7"/>
        <v>3566.9</v>
      </c>
      <c r="AB27" s="15"/>
      <c r="AC27" s="15"/>
      <c r="AD27" s="15"/>
      <c r="AE27" s="72">
        <f t="shared" si="8"/>
        <v>0</v>
      </c>
      <c r="AF27" s="15"/>
      <c r="AG27" s="15"/>
      <c r="AH27" s="15"/>
      <c r="AI27" s="72">
        <f t="shared" si="9"/>
        <v>0</v>
      </c>
      <c r="AJ27" s="72">
        <f t="shared" si="0"/>
        <v>7800.01</v>
      </c>
      <c r="AK27" s="73">
        <v>0</v>
      </c>
      <c r="AL27" s="73">
        <v>326.78</v>
      </c>
      <c r="AM27" s="73">
        <v>653.56</v>
      </c>
      <c r="AN27" s="25">
        <f t="shared" si="10"/>
        <v>980.34</v>
      </c>
      <c r="AO27" s="73">
        <v>653.56</v>
      </c>
      <c r="AP27" s="73">
        <v>653.56</v>
      </c>
      <c r="AQ27" s="73"/>
      <c r="AR27" s="25">
        <f t="shared" si="11"/>
        <v>1307.12</v>
      </c>
      <c r="AS27" s="73"/>
      <c r="AT27" s="73"/>
      <c r="AU27" s="73"/>
      <c r="AV27" s="25">
        <f t="shared" si="12"/>
        <v>0</v>
      </c>
      <c r="AW27" s="73"/>
      <c r="AX27" s="73"/>
      <c r="AY27" s="74"/>
      <c r="AZ27" s="75">
        <f t="shared" si="13"/>
        <v>0</v>
      </c>
      <c r="BA27" s="25">
        <f t="shared" si="14"/>
        <v>2287.46</v>
      </c>
      <c r="BB27" s="76">
        <f t="shared" si="15"/>
        <v>1009624.54</v>
      </c>
      <c r="BC27" s="77"/>
      <c r="BE27" s="17"/>
      <c r="BF27" s="17"/>
    </row>
    <row r="28" spans="1:58" ht="12.75">
      <c r="A28" s="69" t="s">
        <v>47</v>
      </c>
      <c r="B28" s="70" t="s">
        <v>48</v>
      </c>
      <c r="C28" s="71">
        <v>87483.08</v>
      </c>
      <c r="D28" s="15">
        <v>76773.3</v>
      </c>
      <c r="E28" s="15">
        <v>83081.38</v>
      </c>
      <c r="F28" s="72">
        <f t="shared" si="1"/>
        <v>247337.76</v>
      </c>
      <c r="G28" s="15">
        <v>77367.74</v>
      </c>
      <c r="H28" s="15">
        <v>76766.3</v>
      </c>
      <c r="I28" s="15"/>
      <c r="J28" s="72">
        <f t="shared" si="2"/>
        <v>154134.04</v>
      </c>
      <c r="K28" s="15"/>
      <c r="L28" s="15"/>
      <c r="M28" s="15"/>
      <c r="N28" s="72">
        <f t="shared" si="3"/>
        <v>0</v>
      </c>
      <c r="O28" s="15"/>
      <c r="P28" s="15"/>
      <c r="Q28" s="15"/>
      <c r="R28" s="72">
        <f t="shared" si="4"/>
        <v>0</v>
      </c>
      <c r="S28" s="72">
        <f t="shared" si="5"/>
        <v>401471.8</v>
      </c>
      <c r="T28" s="15">
        <v>6431.750000000001</v>
      </c>
      <c r="U28" s="15">
        <v>5040.8099999999995</v>
      </c>
      <c r="V28" s="15">
        <v>4952.08</v>
      </c>
      <c r="W28" s="72">
        <f t="shared" si="6"/>
        <v>16424.64</v>
      </c>
      <c r="X28" s="15">
        <v>7041.67</v>
      </c>
      <c r="Y28" s="16">
        <v>5459.63</v>
      </c>
      <c r="Z28" s="16"/>
      <c r="AA28" s="72">
        <f t="shared" si="7"/>
        <v>12501.3</v>
      </c>
      <c r="AB28" s="15"/>
      <c r="AC28" s="15"/>
      <c r="AD28" s="15"/>
      <c r="AE28" s="72">
        <f t="shared" si="8"/>
        <v>0</v>
      </c>
      <c r="AF28" s="15"/>
      <c r="AG28" s="15"/>
      <c r="AH28" s="15"/>
      <c r="AI28" s="72">
        <f t="shared" si="9"/>
        <v>0</v>
      </c>
      <c r="AJ28" s="72">
        <f t="shared" si="0"/>
        <v>28925.94</v>
      </c>
      <c r="AK28" s="73">
        <v>350.12</v>
      </c>
      <c r="AL28" s="73">
        <v>326.78</v>
      </c>
      <c r="AM28" s="73">
        <v>326.78</v>
      </c>
      <c r="AN28" s="25">
        <f t="shared" si="10"/>
        <v>1003.68</v>
      </c>
      <c r="AO28" s="73">
        <v>653.56</v>
      </c>
      <c r="AP28" s="73">
        <v>653.56</v>
      </c>
      <c r="AQ28" s="73"/>
      <c r="AR28" s="25">
        <f t="shared" si="11"/>
        <v>1307.12</v>
      </c>
      <c r="AS28" s="73"/>
      <c r="AT28" s="73"/>
      <c r="AU28" s="73"/>
      <c r="AV28" s="25">
        <f t="shared" si="12"/>
        <v>0</v>
      </c>
      <c r="AW28" s="73"/>
      <c r="AX28" s="73"/>
      <c r="AY28" s="74"/>
      <c r="AZ28" s="75">
        <f t="shared" si="13"/>
        <v>0</v>
      </c>
      <c r="BA28" s="25">
        <f t="shared" si="14"/>
        <v>2310.8</v>
      </c>
      <c r="BB28" s="76">
        <f t="shared" si="15"/>
        <v>432708.54</v>
      </c>
      <c r="BC28" s="77"/>
      <c r="BE28" s="17"/>
      <c r="BF28" s="17"/>
    </row>
    <row r="29" spans="1:58" ht="12.75">
      <c r="A29" s="69" t="s">
        <v>49</v>
      </c>
      <c r="B29" s="70" t="s">
        <v>50</v>
      </c>
      <c r="C29" s="71">
        <v>31984.93</v>
      </c>
      <c r="D29" s="15">
        <v>29091.02</v>
      </c>
      <c r="E29" s="15">
        <v>30033.86</v>
      </c>
      <c r="F29" s="72">
        <f t="shared" si="1"/>
        <v>91109.81</v>
      </c>
      <c r="G29" s="15">
        <v>28860.92</v>
      </c>
      <c r="H29" s="15">
        <v>32046.43</v>
      </c>
      <c r="I29" s="15"/>
      <c r="J29" s="72">
        <f t="shared" si="2"/>
        <v>60907.35</v>
      </c>
      <c r="K29" s="15"/>
      <c r="L29" s="15"/>
      <c r="M29" s="15"/>
      <c r="N29" s="72">
        <f t="shared" si="3"/>
        <v>0</v>
      </c>
      <c r="O29" s="15"/>
      <c r="P29" s="15"/>
      <c r="Q29" s="15"/>
      <c r="R29" s="72">
        <f t="shared" si="4"/>
        <v>0</v>
      </c>
      <c r="S29" s="72">
        <f t="shared" si="5"/>
        <v>152017.16</v>
      </c>
      <c r="T29" s="15">
        <v>1318.83</v>
      </c>
      <c r="U29" s="15">
        <v>1158.19</v>
      </c>
      <c r="V29" s="15">
        <v>983.41</v>
      </c>
      <c r="W29" s="72">
        <f t="shared" si="6"/>
        <v>3460.43</v>
      </c>
      <c r="X29" s="15">
        <v>1807.78</v>
      </c>
      <c r="Y29" s="16">
        <v>1537.17</v>
      </c>
      <c r="Z29" s="16"/>
      <c r="AA29" s="72">
        <f t="shared" si="7"/>
        <v>3344.95</v>
      </c>
      <c r="AB29" s="15"/>
      <c r="AC29" s="15"/>
      <c r="AD29" s="15"/>
      <c r="AE29" s="72">
        <f t="shared" si="8"/>
        <v>0</v>
      </c>
      <c r="AF29" s="15"/>
      <c r="AG29" s="15"/>
      <c r="AH29" s="15"/>
      <c r="AI29" s="72">
        <f t="shared" si="9"/>
        <v>0</v>
      </c>
      <c r="AJ29" s="72">
        <f t="shared" si="0"/>
        <v>6805.38</v>
      </c>
      <c r="AK29" s="73">
        <v>0</v>
      </c>
      <c r="AL29" s="73">
        <v>0</v>
      </c>
      <c r="AM29" s="73">
        <v>0</v>
      </c>
      <c r="AN29" s="25">
        <f t="shared" si="10"/>
        <v>0</v>
      </c>
      <c r="AO29" s="73">
        <v>0</v>
      </c>
      <c r="AP29" s="73">
        <v>0</v>
      </c>
      <c r="AQ29" s="73"/>
      <c r="AR29" s="25">
        <f t="shared" si="11"/>
        <v>0</v>
      </c>
      <c r="AS29" s="73"/>
      <c r="AT29" s="73"/>
      <c r="AU29" s="73"/>
      <c r="AV29" s="25">
        <f t="shared" si="12"/>
        <v>0</v>
      </c>
      <c r="AW29" s="73"/>
      <c r="AX29" s="73"/>
      <c r="AY29" s="74"/>
      <c r="AZ29" s="75">
        <f t="shared" si="13"/>
        <v>0</v>
      </c>
      <c r="BA29" s="25">
        <f t="shared" si="14"/>
        <v>0</v>
      </c>
      <c r="BB29" s="76">
        <f t="shared" si="15"/>
        <v>158822.54</v>
      </c>
      <c r="BC29" s="77"/>
      <c r="BE29" s="17"/>
      <c r="BF29" s="17"/>
    </row>
    <row r="30" spans="1:58" ht="12.75">
      <c r="A30" s="69" t="s">
        <v>51</v>
      </c>
      <c r="B30" s="70" t="s">
        <v>52</v>
      </c>
      <c r="C30" s="71">
        <v>9754.94</v>
      </c>
      <c r="D30" s="15">
        <v>8535.76</v>
      </c>
      <c r="E30" s="15">
        <v>11868.82</v>
      </c>
      <c r="F30" s="72">
        <f t="shared" si="1"/>
        <v>30159.52</v>
      </c>
      <c r="G30" s="15">
        <v>9805.86</v>
      </c>
      <c r="H30" s="15">
        <v>10576.37</v>
      </c>
      <c r="I30" s="15"/>
      <c r="J30" s="72">
        <f t="shared" si="2"/>
        <v>20382.23</v>
      </c>
      <c r="K30" s="15"/>
      <c r="L30" s="15"/>
      <c r="M30" s="15"/>
      <c r="N30" s="72">
        <f t="shared" si="3"/>
        <v>0</v>
      </c>
      <c r="O30" s="15"/>
      <c r="P30" s="15"/>
      <c r="Q30" s="15"/>
      <c r="R30" s="72">
        <f t="shared" si="4"/>
        <v>0</v>
      </c>
      <c r="S30" s="72">
        <f t="shared" si="5"/>
        <v>50541.75</v>
      </c>
      <c r="T30" s="15">
        <v>403.45</v>
      </c>
      <c r="U30" s="15">
        <v>217.92000000000002</v>
      </c>
      <c r="V30" s="15">
        <v>215.94</v>
      </c>
      <c r="W30" s="72">
        <f t="shared" si="6"/>
        <v>837.31</v>
      </c>
      <c r="X30" s="15">
        <v>301.54</v>
      </c>
      <c r="Y30" s="16">
        <v>254.58</v>
      </c>
      <c r="Z30" s="16"/>
      <c r="AA30" s="72">
        <f t="shared" si="7"/>
        <v>556.12</v>
      </c>
      <c r="AB30" s="15"/>
      <c r="AC30" s="15"/>
      <c r="AD30" s="15"/>
      <c r="AE30" s="72">
        <f t="shared" si="8"/>
        <v>0</v>
      </c>
      <c r="AF30" s="15"/>
      <c r="AG30" s="15"/>
      <c r="AH30" s="15"/>
      <c r="AI30" s="72">
        <f t="shared" si="9"/>
        <v>0</v>
      </c>
      <c r="AJ30" s="72">
        <f t="shared" si="0"/>
        <v>1393.43</v>
      </c>
      <c r="AK30" s="73">
        <v>0</v>
      </c>
      <c r="AL30" s="73">
        <v>0</v>
      </c>
      <c r="AM30" s="73">
        <v>0</v>
      </c>
      <c r="AN30" s="25">
        <f t="shared" si="10"/>
        <v>0</v>
      </c>
      <c r="AO30" s="73">
        <v>0</v>
      </c>
      <c r="AP30" s="73">
        <v>0</v>
      </c>
      <c r="AQ30" s="73"/>
      <c r="AR30" s="25">
        <f t="shared" si="11"/>
        <v>0</v>
      </c>
      <c r="AS30" s="73"/>
      <c r="AT30" s="73"/>
      <c r="AU30" s="73"/>
      <c r="AV30" s="25">
        <f t="shared" si="12"/>
        <v>0</v>
      </c>
      <c r="AW30" s="73"/>
      <c r="AX30" s="73"/>
      <c r="AY30" s="74"/>
      <c r="AZ30" s="75">
        <f t="shared" si="13"/>
        <v>0</v>
      </c>
      <c r="BA30" s="25">
        <f t="shared" si="14"/>
        <v>0</v>
      </c>
      <c r="BB30" s="76">
        <f t="shared" si="15"/>
        <v>51935.18</v>
      </c>
      <c r="BC30" s="77"/>
      <c r="BE30" s="17"/>
      <c r="BF30" s="17"/>
    </row>
    <row r="31" spans="1:58" ht="12.75">
      <c r="A31" s="69" t="s">
        <v>53</v>
      </c>
      <c r="B31" s="70" t="s">
        <v>54</v>
      </c>
      <c r="C31" s="71">
        <v>38238.04</v>
      </c>
      <c r="D31" s="15">
        <v>38029.54</v>
      </c>
      <c r="E31" s="15">
        <v>41171.13</v>
      </c>
      <c r="F31" s="72">
        <f t="shared" si="1"/>
        <v>117438.71</v>
      </c>
      <c r="G31" s="15">
        <v>39749.23</v>
      </c>
      <c r="H31" s="15">
        <v>37341.28</v>
      </c>
      <c r="I31" s="15"/>
      <c r="J31" s="72">
        <f t="shared" si="2"/>
        <v>77090.51</v>
      </c>
      <c r="K31" s="15"/>
      <c r="L31" s="15"/>
      <c r="M31" s="15"/>
      <c r="N31" s="72">
        <f t="shared" si="3"/>
        <v>0</v>
      </c>
      <c r="O31" s="15"/>
      <c r="P31" s="15"/>
      <c r="Q31" s="15"/>
      <c r="R31" s="72">
        <f t="shared" si="4"/>
        <v>0</v>
      </c>
      <c r="S31" s="72">
        <f t="shared" si="5"/>
        <v>194529.22</v>
      </c>
      <c r="T31" s="15">
        <v>850.14</v>
      </c>
      <c r="U31" s="15">
        <v>580.24</v>
      </c>
      <c r="V31" s="15">
        <v>566.78</v>
      </c>
      <c r="W31" s="72">
        <f t="shared" si="6"/>
        <v>1997.16</v>
      </c>
      <c r="X31" s="15">
        <v>1119.95</v>
      </c>
      <c r="Y31" s="16">
        <v>1186.85</v>
      </c>
      <c r="Z31" s="16"/>
      <c r="AA31" s="72">
        <f t="shared" si="7"/>
        <v>2306.8</v>
      </c>
      <c r="AB31" s="15"/>
      <c r="AC31" s="15"/>
      <c r="AD31" s="15"/>
      <c r="AE31" s="72">
        <f t="shared" si="8"/>
        <v>0</v>
      </c>
      <c r="AF31" s="15"/>
      <c r="AG31" s="15"/>
      <c r="AH31" s="15"/>
      <c r="AI31" s="72">
        <f t="shared" si="9"/>
        <v>0</v>
      </c>
      <c r="AJ31" s="72">
        <f t="shared" si="0"/>
        <v>4303.96</v>
      </c>
      <c r="AK31" s="73">
        <v>0</v>
      </c>
      <c r="AL31" s="73">
        <v>0</v>
      </c>
      <c r="AM31" s="73">
        <v>0</v>
      </c>
      <c r="AN31" s="25">
        <f t="shared" si="10"/>
        <v>0</v>
      </c>
      <c r="AO31" s="73">
        <v>0</v>
      </c>
      <c r="AP31" s="73">
        <v>0</v>
      </c>
      <c r="AQ31" s="73"/>
      <c r="AR31" s="25">
        <f t="shared" si="11"/>
        <v>0</v>
      </c>
      <c r="AS31" s="73"/>
      <c r="AT31" s="73"/>
      <c r="AU31" s="73"/>
      <c r="AV31" s="25">
        <f t="shared" si="12"/>
        <v>0</v>
      </c>
      <c r="AW31" s="73"/>
      <c r="AX31" s="73"/>
      <c r="AY31" s="74"/>
      <c r="AZ31" s="75">
        <f t="shared" si="13"/>
        <v>0</v>
      </c>
      <c r="BA31" s="25">
        <f t="shared" si="14"/>
        <v>0</v>
      </c>
      <c r="BB31" s="76">
        <f t="shared" si="15"/>
        <v>198833.18</v>
      </c>
      <c r="BC31" s="77"/>
      <c r="BE31" s="17"/>
      <c r="BF31" s="17"/>
    </row>
    <row r="32" spans="1:58" ht="12.75">
      <c r="A32" s="69" t="s">
        <v>55</v>
      </c>
      <c r="B32" s="70" t="s">
        <v>56</v>
      </c>
      <c r="C32" s="71">
        <v>34139.06</v>
      </c>
      <c r="D32" s="15">
        <v>33931.5</v>
      </c>
      <c r="E32" s="15">
        <v>36535.72</v>
      </c>
      <c r="F32" s="72">
        <f t="shared" si="1"/>
        <v>104606.28</v>
      </c>
      <c r="G32" s="15">
        <v>32754.61</v>
      </c>
      <c r="H32" s="15">
        <v>34158.56</v>
      </c>
      <c r="I32" s="15"/>
      <c r="J32" s="72">
        <f t="shared" si="2"/>
        <v>66913.17</v>
      </c>
      <c r="K32" s="15"/>
      <c r="L32" s="15"/>
      <c r="M32" s="15"/>
      <c r="N32" s="72">
        <f t="shared" si="3"/>
        <v>0</v>
      </c>
      <c r="O32" s="15"/>
      <c r="P32" s="15"/>
      <c r="Q32" s="15"/>
      <c r="R32" s="72">
        <f t="shared" si="4"/>
        <v>0</v>
      </c>
      <c r="S32" s="72">
        <f t="shared" si="5"/>
        <v>171519.45</v>
      </c>
      <c r="T32" s="15">
        <v>266.11</v>
      </c>
      <c r="U32" s="15">
        <v>201.76</v>
      </c>
      <c r="V32" s="15">
        <v>151.84</v>
      </c>
      <c r="W32" s="72">
        <f t="shared" si="6"/>
        <v>619.71</v>
      </c>
      <c r="X32" s="15">
        <v>443.1</v>
      </c>
      <c r="Y32" s="16">
        <v>259</v>
      </c>
      <c r="Z32" s="16"/>
      <c r="AA32" s="72">
        <f t="shared" si="7"/>
        <v>702.1</v>
      </c>
      <c r="AB32" s="15"/>
      <c r="AC32" s="15"/>
      <c r="AD32" s="15"/>
      <c r="AE32" s="72">
        <f t="shared" si="8"/>
        <v>0</v>
      </c>
      <c r="AF32" s="15"/>
      <c r="AG32" s="15"/>
      <c r="AH32" s="15"/>
      <c r="AI32" s="72">
        <f t="shared" si="9"/>
        <v>0</v>
      </c>
      <c r="AJ32" s="72">
        <f t="shared" si="0"/>
        <v>1321.81</v>
      </c>
      <c r="AK32" s="73">
        <v>0</v>
      </c>
      <c r="AL32" s="73">
        <v>0</v>
      </c>
      <c r="AM32" s="73">
        <v>0</v>
      </c>
      <c r="AN32" s="25">
        <f t="shared" si="10"/>
        <v>0</v>
      </c>
      <c r="AO32" s="73">
        <v>0</v>
      </c>
      <c r="AP32" s="73">
        <v>0</v>
      </c>
      <c r="AQ32" s="73"/>
      <c r="AR32" s="25">
        <f t="shared" si="11"/>
        <v>0</v>
      </c>
      <c r="AS32" s="73"/>
      <c r="AT32" s="73"/>
      <c r="AU32" s="73"/>
      <c r="AV32" s="25">
        <f t="shared" si="12"/>
        <v>0</v>
      </c>
      <c r="AW32" s="73"/>
      <c r="AX32" s="73"/>
      <c r="AY32" s="74"/>
      <c r="AZ32" s="75">
        <f t="shared" si="13"/>
        <v>0</v>
      </c>
      <c r="BA32" s="25">
        <f t="shared" si="14"/>
        <v>0</v>
      </c>
      <c r="BB32" s="76">
        <f t="shared" si="15"/>
        <v>172841.26</v>
      </c>
      <c r="BC32" s="77"/>
      <c r="BE32" s="17"/>
      <c r="BF32" s="17"/>
    </row>
    <row r="33" spans="1:58" ht="12.75">
      <c r="A33" s="69" t="s">
        <v>57</v>
      </c>
      <c r="B33" s="70" t="s">
        <v>58</v>
      </c>
      <c r="C33" s="71">
        <v>40905.57</v>
      </c>
      <c r="D33" s="15">
        <v>35002.73</v>
      </c>
      <c r="E33" s="15">
        <v>40043.26</v>
      </c>
      <c r="F33" s="72">
        <f t="shared" si="1"/>
        <v>115951.56</v>
      </c>
      <c r="G33" s="15">
        <v>36093.9</v>
      </c>
      <c r="H33" s="15">
        <v>39673.67</v>
      </c>
      <c r="I33" s="15"/>
      <c r="J33" s="72">
        <f t="shared" si="2"/>
        <v>75767.57</v>
      </c>
      <c r="K33" s="15"/>
      <c r="L33" s="15"/>
      <c r="M33" s="15"/>
      <c r="N33" s="72">
        <f t="shared" si="3"/>
        <v>0</v>
      </c>
      <c r="O33" s="15"/>
      <c r="P33" s="15"/>
      <c r="Q33" s="15"/>
      <c r="R33" s="72">
        <f t="shared" si="4"/>
        <v>0</v>
      </c>
      <c r="S33" s="72">
        <f t="shared" si="5"/>
        <v>191719.13</v>
      </c>
      <c r="T33" s="15">
        <v>680.88</v>
      </c>
      <c r="U33" s="15">
        <v>672.66</v>
      </c>
      <c r="V33" s="15">
        <v>834.35</v>
      </c>
      <c r="W33" s="72">
        <f t="shared" si="6"/>
        <v>2187.89</v>
      </c>
      <c r="X33" s="15">
        <v>1162.23</v>
      </c>
      <c r="Y33" s="16">
        <v>951.51</v>
      </c>
      <c r="Z33" s="16"/>
      <c r="AA33" s="72">
        <f t="shared" si="7"/>
        <v>2113.74</v>
      </c>
      <c r="AB33" s="15"/>
      <c r="AC33" s="15"/>
      <c r="AD33" s="15"/>
      <c r="AE33" s="72">
        <f t="shared" si="8"/>
        <v>0</v>
      </c>
      <c r="AF33" s="15"/>
      <c r="AG33" s="15"/>
      <c r="AH33" s="15"/>
      <c r="AI33" s="72">
        <f t="shared" si="9"/>
        <v>0</v>
      </c>
      <c r="AJ33" s="72">
        <f t="shared" si="0"/>
        <v>4301.63</v>
      </c>
      <c r="AK33" s="73">
        <v>0</v>
      </c>
      <c r="AL33" s="73">
        <v>0</v>
      </c>
      <c r="AM33" s="73">
        <v>0</v>
      </c>
      <c r="AN33" s="25">
        <f t="shared" si="10"/>
        <v>0</v>
      </c>
      <c r="AO33" s="73">
        <v>0</v>
      </c>
      <c r="AP33" s="73">
        <v>0</v>
      </c>
      <c r="AQ33" s="73"/>
      <c r="AR33" s="25">
        <f t="shared" si="11"/>
        <v>0</v>
      </c>
      <c r="AS33" s="73"/>
      <c r="AT33" s="73"/>
      <c r="AU33" s="73"/>
      <c r="AV33" s="25">
        <f t="shared" si="12"/>
        <v>0</v>
      </c>
      <c r="AW33" s="73"/>
      <c r="AX33" s="73"/>
      <c r="AY33" s="74"/>
      <c r="AZ33" s="75">
        <f t="shared" si="13"/>
        <v>0</v>
      </c>
      <c r="BA33" s="25">
        <f t="shared" si="14"/>
        <v>0</v>
      </c>
      <c r="BB33" s="76">
        <f t="shared" si="15"/>
        <v>196020.76</v>
      </c>
      <c r="BC33" s="77"/>
      <c r="BE33" s="17"/>
      <c r="BF33" s="17"/>
    </row>
    <row r="34" spans="1:58" ht="12.75">
      <c r="A34" s="69" t="s">
        <v>59</v>
      </c>
      <c r="B34" s="70" t="s">
        <v>60</v>
      </c>
      <c r="C34" s="71">
        <v>58246.04</v>
      </c>
      <c r="D34" s="15">
        <v>58559.31</v>
      </c>
      <c r="E34" s="15">
        <v>60422.1</v>
      </c>
      <c r="F34" s="72">
        <f t="shared" si="1"/>
        <v>177227.45</v>
      </c>
      <c r="G34" s="15">
        <v>48439.8</v>
      </c>
      <c r="H34" s="15">
        <v>58017.75</v>
      </c>
      <c r="I34" s="15"/>
      <c r="J34" s="72">
        <f t="shared" si="2"/>
        <v>106457.55</v>
      </c>
      <c r="K34" s="15"/>
      <c r="L34" s="15"/>
      <c r="M34" s="15"/>
      <c r="N34" s="72">
        <f t="shared" si="3"/>
        <v>0</v>
      </c>
      <c r="O34" s="15"/>
      <c r="P34" s="15"/>
      <c r="Q34" s="15"/>
      <c r="R34" s="72">
        <f t="shared" si="4"/>
        <v>0</v>
      </c>
      <c r="S34" s="72">
        <f t="shared" si="5"/>
        <v>283685</v>
      </c>
      <c r="T34" s="15">
        <v>1290.07</v>
      </c>
      <c r="U34" s="15">
        <v>981.28</v>
      </c>
      <c r="V34" s="15">
        <v>942.15</v>
      </c>
      <c r="W34" s="72">
        <f t="shared" si="6"/>
        <v>3213.5</v>
      </c>
      <c r="X34" s="15">
        <v>1289.59</v>
      </c>
      <c r="Y34" s="16">
        <v>1039.15</v>
      </c>
      <c r="Z34" s="16"/>
      <c r="AA34" s="72">
        <f t="shared" si="7"/>
        <v>2328.74</v>
      </c>
      <c r="AB34" s="15"/>
      <c r="AC34" s="15"/>
      <c r="AD34" s="15"/>
      <c r="AE34" s="72">
        <f t="shared" si="8"/>
        <v>0</v>
      </c>
      <c r="AF34" s="15"/>
      <c r="AG34" s="15"/>
      <c r="AH34" s="15"/>
      <c r="AI34" s="72">
        <f t="shared" si="9"/>
        <v>0</v>
      </c>
      <c r="AJ34" s="72">
        <f t="shared" si="0"/>
        <v>5542.24</v>
      </c>
      <c r="AK34" s="73">
        <v>350.12</v>
      </c>
      <c r="AL34" s="73">
        <v>350.12</v>
      </c>
      <c r="AM34" s="73">
        <v>0</v>
      </c>
      <c r="AN34" s="25">
        <f t="shared" si="10"/>
        <v>700.24</v>
      </c>
      <c r="AO34" s="73">
        <v>326.78</v>
      </c>
      <c r="AP34" s="73">
        <v>326.78</v>
      </c>
      <c r="AQ34" s="73"/>
      <c r="AR34" s="25">
        <f t="shared" si="11"/>
        <v>653.56</v>
      </c>
      <c r="AS34" s="73"/>
      <c r="AT34" s="73"/>
      <c r="AU34" s="73"/>
      <c r="AV34" s="25">
        <f t="shared" si="12"/>
        <v>0</v>
      </c>
      <c r="AW34" s="73"/>
      <c r="AX34" s="73"/>
      <c r="AY34" s="74"/>
      <c r="AZ34" s="75">
        <f t="shared" si="13"/>
        <v>0</v>
      </c>
      <c r="BA34" s="25">
        <f t="shared" si="14"/>
        <v>1353.8</v>
      </c>
      <c r="BB34" s="76">
        <f t="shared" si="15"/>
        <v>290581.04</v>
      </c>
      <c r="BC34" s="77"/>
      <c r="BE34" s="17"/>
      <c r="BF34" s="17"/>
    </row>
    <row r="35" spans="1:58" ht="12.75">
      <c r="A35" s="69" t="s">
        <v>61</v>
      </c>
      <c r="B35" s="70" t="s">
        <v>62</v>
      </c>
      <c r="C35" s="71">
        <v>162640.19</v>
      </c>
      <c r="D35" s="15">
        <v>134618.4</v>
      </c>
      <c r="E35" s="15">
        <v>151920.26</v>
      </c>
      <c r="F35" s="72">
        <f t="shared" si="1"/>
        <v>449178.85</v>
      </c>
      <c r="G35" s="15">
        <v>133431.37</v>
      </c>
      <c r="H35" s="15">
        <v>135905.29</v>
      </c>
      <c r="I35" s="15"/>
      <c r="J35" s="72">
        <f t="shared" si="2"/>
        <v>269336.66</v>
      </c>
      <c r="K35" s="15"/>
      <c r="L35" s="15"/>
      <c r="M35" s="15"/>
      <c r="N35" s="72">
        <f t="shared" si="3"/>
        <v>0</v>
      </c>
      <c r="O35" s="15"/>
      <c r="P35" s="15"/>
      <c r="Q35" s="15"/>
      <c r="R35" s="72">
        <f t="shared" si="4"/>
        <v>0</v>
      </c>
      <c r="S35" s="72">
        <f t="shared" si="5"/>
        <v>718515.51</v>
      </c>
      <c r="T35" s="15">
        <v>7622.41</v>
      </c>
      <c r="U35" s="15">
        <v>6085.790000000001</v>
      </c>
      <c r="V35" s="15">
        <v>5998.65</v>
      </c>
      <c r="W35" s="72">
        <f t="shared" si="6"/>
        <v>19706.85</v>
      </c>
      <c r="X35" s="15">
        <v>7763.55</v>
      </c>
      <c r="Y35" s="16">
        <v>6209.98</v>
      </c>
      <c r="Z35" s="16"/>
      <c r="AA35" s="72">
        <f t="shared" si="7"/>
        <v>13973.53</v>
      </c>
      <c r="AB35" s="15"/>
      <c r="AC35" s="15"/>
      <c r="AD35" s="15"/>
      <c r="AE35" s="72">
        <f t="shared" si="8"/>
        <v>0</v>
      </c>
      <c r="AF35" s="15"/>
      <c r="AG35" s="15"/>
      <c r="AH35" s="15"/>
      <c r="AI35" s="72">
        <f t="shared" si="9"/>
        <v>0</v>
      </c>
      <c r="AJ35" s="72">
        <f t="shared" si="0"/>
        <v>33680.38</v>
      </c>
      <c r="AK35" s="73">
        <v>0</v>
      </c>
      <c r="AL35" s="73">
        <v>0</v>
      </c>
      <c r="AM35" s="73">
        <v>0</v>
      </c>
      <c r="AN35" s="25">
        <f t="shared" si="10"/>
        <v>0</v>
      </c>
      <c r="AO35" s="73">
        <v>0</v>
      </c>
      <c r="AP35" s="73">
        <v>0</v>
      </c>
      <c r="AQ35" s="73"/>
      <c r="AR35" s="25">
        <f t="shared" si="11"/>
        <v>0</v>
      </c>
      <c r="AS35" s="73"/>
      <c r="AT35" s="73"/>
      <c r="AU35" s="73"/>
      <c r="AV35" s="25">
        <f t="shared" si="12"/>
        <v>0</v>
      </c>
      <c r="AW35" s="73"/>
      <c r="AX35" s="73"/>
      <c r="AY35" s="74"/>
      <c r="AZ35" s="75">
        <f t="shared" si="13"/>
        <v>0</v>
      </c>
      <c r="BA35" s="25">
        <f t="shared" si="14"/>
        <v>0</v>
      </c>
      <c r="BB35" s="76">
        <f t="shared" si="15"/>
        <v>752195.89</v>
      </c>
      <c r="BC35" s="77"/>
      <c r="BE35" s="17"/>
      <c r="BF35" s="17"/>
    </row>
    <row r="36" spans="1:58" ht="12.75">
      <c r="A36" s="69" t="s">
        <v>63</v>
      </c>
      <c r="B36" s="70" t="s">
        <v>64</v>
      </c>
      <c r="C36" s="71">
        <v>200571.34</v>
      </c>
      <c r="D36" s="15">
        <v>196013.7</v>
      </c>
      <c r="E36" s="15">
        <v>196871.86</v>
      </c>
      <c r="F36" s="72">
        <f t="shared" si="1"/>
        <v>593456.9</v>
      </c>
      <c r="G36" s="15">
        <v>171893.92</v>
      </c>
      <c r="H36" s="15">
        <v>200718.54</v>
      </c>
      <c r="I36" s="15"/>
      <c r="J36" s="72">
        <f t="shared" si="2"/>
        <v>372612.46</v>
      </c>
      <c r="K36" s="15"/>
      <c r="L36" s="15"/>
      <c r="M36" s="15"/>
      <c r="N36" s="72">
        <f t="shared" si="3"/>
        <v>0</v>
      </c>
      <c r="O36" s="15"/>
      <c r="P36" s="15"/>
      <c r="Q36" s="15"/>
      <c r="R36" s="72">
        <f t="shared" si="4"/>
        <v>0</v>
      </c>
      <c r="S36" s="72">
        <f t="shared" si="5"/>
        <v>966069.36</v>
      </c>
      <c r="T36" s="15">
        <v>7843.05</v>
      </c>
      <c r="U36" s="15">
        <v>7857.27</v>
      </c>
      <c r="V36" s="15">
        <v>6223.01</v>
      </c>
      <c r="W36" s="72">
        <f t="shared" si="6"/>
        <v>21923.33</v>
      </c>
      <c r="X36" s="15">
        <v>8784.32</v>
      </c>
      <c r="Y36" s="16">
        <v>7472.65</v>
      </c>
      <c r="Z36" s="16"/>
      <c r="AA36" s="72">
        <f t="shared" si="7"/>
        <v>16256.97</v>
      </c>
      <c r="AB36" s="15"/>
      <c r="AC36" s="15"/>
      <c r="AD36" s="15"/>
      <c r="AE36" s="72">
        <f t="shared" si="8"/>
        <v>0</v>
      </c>
      <c r="AF36" s="15"/>
      <c r="AG36" s="15"/>
      <c r="AH36" s="15"/>
      <c r="AI36" s="72">
        <f t="shared" si="9"/>
        <v>0</v>
      </c>
      <c r="AJ36" s="72">
        <f t="shared" si="0"/>
        <v>38180.3</v>
      </c>
      <c r="AK36" s="73">
        <v>350.12</v>
      </c>
      <c r="AL36" s="73">
        <v>175.06</v>
      </c>
      <c r="AM36" s="73">
        <v>350.12</v>
      </c>
      <c r="AN36" s="25">
        <f t="shared" si="10"/>
        <v>875.3</v>
      </c>
      <c r="AO36" s="73">
        <v>326.78</v>
      </c>
      <c r="AP36" s="73">
        <v>326.78</v>
      </c>
      <c r="AQ36" s="73"/>
      <c r="AR36" s="25">
        <f t="shared" si="11"/>
        <v>653.56</v>
      </c>
      <c r="AS36" s="73"/>
      <c r="AT36" s="73"/>
      <c r="AU36" s="73"/>
      <c r="AV36" s="25">
        <f t="shared" si="12"/>
        <v>0</v>
      </c>
      <c r="AW36" s="73"/>
      <c r="AX36" s="73"/>
      <c r="AY36" s="74"/>
      <c r="AZ36" s="75">
        <f t="shared" si="13"/>
        <v>0</v>
      </c>
      <c r="BA36" s="25">
        <f t="shared" si="14"/>
        <v>1528.86</v>
      </c>
      <c r="BB36" s="76">
        <f t="shared" si="15"/>
        <v>1005778.52</v>
      </c>
      <c r="BC36" s="77"/>
      <c r="BE36" s="17"/>
      <c r="BF36" s="17"/>
    </row>
    <row r="37" spans="1:58" ht="12.75">
      <c r="A37" s="69" t="s">
        <v>65</v>
      </c>
      <c r="B37" s="70" t="s">
        <v>66</v>
      </c>
      <c r="C37" s="71">
        <v>28458</v>
      </c>
      <c r="D37" s="15">
        <v>31346.18</v>
      </c>
      <c r="E37" s="15">
        <v>39182.86</v>
      </c>
      <c r="F37" s="72">
        <f t="shared" si="1"/>
        <v>98987.04</v>
      </c>
      <c r="G37" s="15">
        <v>26458.69</v>
      </c>
      <c r="H37" s="15">
        <v>30771.94</v>
      </c>
      <c r="I37" s="15"/>
      <c r="J37" s="72">
        <f t="shared" si="2"/>
        <v>57230.63</v>
      </c>
      <c r="K37" s="15"/>
      <c r="L37" s="15"/>
      <c r="M37" s="15"/>
      <c r="N37" s="72">
        <f t="shared" si="3"/>
        <v>0</v>
      </c>
      <c r="O37" s="15"/>
      <c r="P37" s="15"/>
      <c r="Q37" s="15"/>
      <c r="R37" s="72">
        <f t="shared" si="4"/>
        <v>0</v>
      </c>
      <c r="S37" s="72">
        <f t="shared" si="5"/>
        <v>156217.67</v>
      </c>
      <c r="T37" s="15">
        <v>1668.31</v>
      </c>
      <c r="U37" s="15">
        <v>1163.1100000000001</v>
      </c>
      <c r="V37" s="15">
        <v>1438.99</v>
      </c>
      <c r="W37" s="72">
        <f t="shared" si="6"/>
        <v>4270.41</v>
      </c>
      <c r="X37" s="15">
        <v>1724.38</v>
      </c>
      <c r="Y37" s="16">
        <v>1878.26</v>
      </c>
      <c r="Z37" s="16"/>
      <c r="AA37" s="72">
        <f t="shared" si="7"/>
        <v>3602.64</v>
      </c>
      <c r="AB37" s="15"/>
      <c r="AC37" s="15"/>
      <c r="AD37" s="15"/>
      <c r="AE37" s="72">
        <f t="shared" si="8"/>
        <v>0</v>
      </c>
      <c r="AF37" s="15"/>
      <c r="AG37" s="15"/>
      <c r="AH37" s="15"/>
      <c r="AI37" s="72">
        <f t="shared" si="9"/>
        <v>0</v>
      </c>
      <c r="AJ37" s="72">
        <f t="shared" si="0"/>
        <v>7873.05</v>
      </c>
      <c r="AK37" s="73">
        <v>0</v>
      </c>
      <c r="AL37" s="73">
        <v>0</v>
      </c>
      <c r="AM37" s="73">
        <v>0</v>
      </c>
      <c r="AN37" s="25">
        <f t="shared" si="10"/>
        <v>0</v>
      </c>
      <c r="AO37" s="73">
        <v>0</v>
      </c>
      <c r="AP37" s="73">
        <v>0</v>
      </c>
      <c r="AQ37" s="73"/>
      <c r="AR37" s="25">
        <f t="shared" si="11"/>
        <v>0</v>
      </c>
      <c r="AS37" s="73"/>
      <c r="AT37" s="73"/>
      <c r="AU37" s="73"/>
      <c r="AV37" s="25">
        <f t="shared" si="12"/>
        <v>0</v>
      </c>
      <c r="AW37" s="73"/>
      <c r="AX37" s="73"/>
      <c r="AY37" s="74"/>
      <c r="AZ37" s="75">
        <f t="shared" si="13"/>
        <v>0</v>
      </c>
      <c r="BA37" s="25">
        <f t="shared" si="14"/>
        <v>0</v>
      </c>
      <c r="BB37" s="76">
        <f t="shared" si="15"/>
        <v>164090.72</v>
      </c>
      <c r="BC37" s="77"/>
      <c r="BE37" s="17"/>
      <c r="BF37" s="17"/>
    </row>
    <row r="38" spans="1:58" ht="12.75">
      <c r="A38" s="69" t="s">
        <v>67</v>
      </c>
      <c r="B38" s="70" t="s">
        <v>68</v>
      </c>
      <c r="C38" s="71">
        <v>108302.13</v>
      </c>
      <c r="D38" s="15">
        <v>104874.88</v>
      </c>
      <c r="E38" s="15">
        <v>96666.53</v>
      </c>
      <c r="F38" s="72">
        <f t="shared" si="1"/>
        <v>309843.54</v>
      </c>
      <c r="G38" s="15">
        <v>96343.99</v>
      </c>
      <c r="H38" s="15">
        <v>93280.06</v>
      </c>
      <c r="I38" s="15"/>
      <c r="J38" s="72">
        <f t="shared" si="2"/>
        <v>189624.05</v>
      </c>
      <c r="K38" s="15"/>
      <c r="L38" s="15"/>
      <c r="M38" s="15"/>
      <c r="N38" s="72">
        <f t="shared" si="3"/>
        <v>0</v>
      </c>
      <c r="O38" s="15"/>
      <c r="P38" s="15"/>
      <c r="Q38" s="15"/>
      <c r="R38" s="72">
        <f t="shared" si="4"/>
        <v>0</v>
      </c>
      <c r="S38" s="72">
        <f t="shared" si="5"/>
        <v>499467.59</v>
      </c>
      <c r="T38" s="15">
        <v>4174.6900000000005</v>
      </c>
      <c r="U38" s="15">
        <v>4229.46</v>
      </c>
      <c r="V38" s="15">
        <v>3318.64</v>
      </c>
      <c r="W38" s="72">
        <f t="shared" si="6"/>
        <v>11722.79</v>
      </c>
      <c r="X38" s="15">
        <v>5418.05</v>
      </c>
      <c r="Y38" s="16">
        <v>3937.9900000000002</v>
      </c>
      <c r="Z38" s="16"/>
      <c r="AA38" s="72">
        <f t="shared" si="7"/>
        <v>9356.04</v>
      </c>
      <c r="AB38" s="15"/>
      <c r="AC38" s="15"/>
      <c r="AD38" s="15"/>
      <c r="AE38" s="72">
        <f t="shared" si="8"/>
        <v>0</v>
      </c>
      <c r="AF38" s="15"/>
      <c r="AG38" s="15"/>
      <c r="AH38" s="15"/>
      <c r="AI38" s="72">
        <f t="shared" si="9"/>
        <v>0</v>
      </c>
      <c r="AJ38" s="72">
        <f t="shared" si="0"/>
        <v>21078.83</v>
      </c>
      <c r="AK38" s="73">
        <v>0</v>
      </c>
      <c r="AL38" s="73">
        <v>326.78</v>
      </c>
      <c r="AM38" s="73">
        <v>326.78</v>
      </c>
      <c r="AN38" s="25">
        <f t="shared" si="10"/>
        <v>653.56</v>
      </c>
      <c r="AO38" s="73">
        <v>326.78</v>
      </c>
      <c r="AP38" s="73">
        <v>0</v>
      </c>
      <c r="AQ38" s="73"/>
      <c r="AR38" s="25">
        <f t="shared" si="11"/>
        <v>326.78</v>
      </c>
      <c r="AS38" s="73"/>
      <c r="AT38" s="73"/>
      <c r="AU38" s="73"/>
      <c r="AV38" s="25">
        <f t="shared" si="12"/>
        <v>0</v>
      </c>
      <c r="AW38" s="73"/>
      <c r="AX38" s="73"/>
      <c r="AY38" s="74"/>
      <c r="AZ38" s="75">
        <f t="shared" si="13"/>
        <v>0</v>
      </c>
      <c r="BA38" s="25">
        <f t="shared" si="14"/>
        <v>980.34</v>
      </c>
      <c r="BB38" s="76">
        <f t="shared" si="15"/>
        <v>521526.76</v>
      </c>
      <c r="BC38" s="77"/>
      <c r="BE38" s="17"/>
      <c r="BF38" s="17"/>
    </row>
    <row r="39" spans="1:58" ht="12.75">
      <c r="A39" s="69" t="s">
        <v>69</v>
      </c>
      <c r="B39" s="70" t="s">
        <v>70</v>
      </c>
      <c r="C39" s="71">
        <v>64348.54</v>
      </c>
      <c r="D39" s="15">
        <v>62028.15</v>
      </c>
      <c r="E39" s="15">
        <v>64957.01</v>
      </c>
      <c r="F39" s="72">
        <f t="shared" si="1"/>
        <v>191333.7</v>
      </c>
      <c r="G39" s="15">
        <v>60585.01</v>
      </c>
      <c r="H39" s="15">
        <v>60361.16</v>
      </c>
      <c r="I39" s="15"/>
      <c r="J39" s="72">
        <f t="shared" si="2"/>
        <v>120946.17</v>
      </c>
      <c r="K39" s="15"/>
      <c r="L39" s="15"/>
      <c r="M39" s="15"/>
      <c r="N39" s="72">
        <f t="shared" si="3"/>
        <v>0</v>
      </c>
      <c r="O39" s="15"/>
      <c r="P39" s="15"/>
      <c r="Q39" s="15"/>
      <c r="R39" s="72">
        <f t="shared" si="4"/>
        <v>0</v>
      </c>
      <c r="S39" s="72">
        <f t="shared" si="5"/>
        <v>312279.87</v>
      </c>
      <c r="T39" s="15">
        <v>4960.82</v>
      </c>
      <c r="U39" s="15">
        <v>4545.200000000001</v>
      </c>
      <c r="V39" s="15">
        <v>3879.95</v>
      </c>
      <c r="W39" s="72">
        <f t="shared" si="6"/>
        <v>13385.97</v>
      </c>
      <c r="X39" s="15">
        <v>5819.41</v>
      </c>
      <c r="Y39" s="16">
        <v>4893.27</v>
      </c>
      <c r="Z39" s="16"/>
      <c r="AA39" s="72">
        <f t="shared" si="7"/>
        <v>10712.68</v>
      </c>
      <c r="AB39" s="15"/>
      <c r="AC39" s="15"/>
      <c r="AD39" s="15"/>
      <c r="AE39" s="72">
        <f t="shared" si="8"/>
        <v>0</v>
      </c>
      <c r="AF39" s="15"/>
      <c r="AG39" s="15"/>
      <c r="AH39" s="15"/>
      <c r="AI39" s="72">
        <f t="shared" si="9"/>
        <v>0</v>
      </c>
      <c r="AJ39" s="72">
        <f t="shared" si="0"/>
        <v>24098.65</v>
      </c>
      <c r="AK39" s="73">
        <v>0</v>
      </c>
      <c r="AL39" s="73">
        <v>0</v>
      </c>
      <c r="AM39" s="73">
        <v>0</v>
      </c>
      <c r="AN39" s="25">
        <f t="shared" si="10"/>
        <v>0</v>
      </c>
      <c r="AO39" s="73">
        <v>0</v>
      </c>
      <c r="AP39" s="73">
        <v>0</v>
      </c>
      <c r="AQ39" s="73"/>
      <c r="AR39" s="25">
        <f t="shared" si="11"/>
        <v>0</v>
      </c>
      <c r="AS39" s="73"/>
      <c r="AT39" s="73"/>
      <c r="AU39" s="73"/>
      <c r="AV39" s="25">
        <f t="shared" si="12"/>
        <v>0</v>
      </c>
      <c r="AW39" s="73"/>
      <c r="AX39" s="73"/>
      <c r="AY39" s="74"/>
      <c r="AZ39" s="75">
        <f t="shared" si="13"/>
        <v>0</v>
      </c>
      <c r="BA39" s="25">
        <f t="shared" si="14"/>
        <v>0</v>
      </c>
      <c r="BB39" s="76">
        <f t="shared" si="15"/>
        <v>336378.52</v>
      </c>
      <c r="BC39" s="77"/>
      <c r="BE39" s="17"/>
      <c r="BF39" s="17"/>
    </row>
    <row r="40" spans="1:58" ht="12.75">
      <c r="A40" s="69" t="s">
        <v>71</v>
      </c>
      <c r="B40" s="70" t="s">
        <v>72</v>
      </c>
      <c r="C40" s="71">
        <v>526126.21</v>
      </c>
      <c r="D40" s="15">
        <v>444636.32</v>
      </c>
      <c r="E40" s="15">
        <v>504774.75</v>
      </c>
      <c r="F40" s="72">
        <f t="shared" si="1"/>
        <v>1475537.28</v>
      </c>
      <c r="G40" s="15">
        <v>452950.68</v>
      </c>
      <c r="H40" s="15">
        <v>490107.93</v>
      </c>
      <c r="I40" s="15"/>
      <c r="J40" s="72">
        <f t="shared" si="2"/>
        <v>943058.61</v>
      </c>
      <c r="K40" s="15"/>
      <c r="L40" s="15"/>
      <c r="M40" s="15"/>
      <c r="N40" s="72">
        <f t="shared" si="3"/>
        <v>0</v>
      </c>
      <c r="O40" s="15"/>
      <c r="P40" s="15"/>
      <c r="Q40" s="15"/>
      <c r="R40" s="72">
        <f t="shared" si="4"/>
        <v>0</v>
      </c>
      <c r="S40" s="72">
        <f t="shared" si="5"/>
        <v>2418595.89</v>
      </c>
      <c r="T40" s="15">
        <v>10331.65</v>
      </c>
      <c r="U40" s="15">
        <v>9557.429999999998</v>
      </c>
      <c r="V40" s="15">
        <v>9127.43</v>
      </c>
      <c r="W40" s="72">
        <f t="shared" si="6"/>
        <v>29016.51</v>
      </c>
      <c r="X40" s="15">
        <v>11900.61</v>
      </c>
      <c r="Y40" s="16">
        <v>11029.07</v>
      </c>
      <c r="Z40" s="16"/>
      <c r="AA40" s="72">
        <f t="shared" si="7"/>
        <v>22929.68</v>
      </c>
      <c r="AB40" s="15"/>
      <c r="AC40" s="15"/>
      <c r="AD40" s="15"/>
      <c r="AE40" s="72">
        <f t="shared" si="8"/>
        <v>0</v>
      </c>
      <c r="AF40" s="15"/>
      <c r="AG40" s="15"/>
      <c r="AH40" s="15"/>
      <c r="AI40" s="72">
        <f t="shared" si="9"/>
        <v>0</v>
      </c>
      <c r="AJ40" s="72">
        <f t="shared" si="0"/>
        <v>51946.19</v>
      </c>
      <c r="AK40" s="73">
        <v>980.31</v>
      </c>
      <c r="AL40" s="73">
        <v>326.77</v>
      </c>
      <c r="AM40" s="73">
        <v>653.54</v>
      </c>
      <c r="AN40" s="25">
        <f t="shared" si="10"/>
        <v>1960.62</v>
      </c>
      <c r="AO40" s="73">
        <v>653.54</v>
      </c>
      <c r="AP40" s="73">
        <v>326.77</v>
      </c>
      <c r="AQ40" s="73"/>
      <c r="AR40" s="25">
        <f t="shared" si="11"/>
        <v>980.31</v>
      </c>
      <c r="AS40" s="73"/>
      <c r="AT40" s="73"/>
      <c r="AU40" s="73"/>
      <c r="AV40" s="25">
        <f t="shared" si="12"/>
        <v>0</v>
      </c>
      <c r="AW40" s="73"/>
      <c r="AX40" s="73"/>
      <c r="AY40" s="74"/>
      <c r="AZ40" s="75">
        <f t="shared" si="13"/>
        <v>0</v>
      </c>
      <c r="BA40" s="25">
        <f t="shared" si="14"/>
        <v>2940.93</v>
      </c>
      <c r="BB40" s="76">
        <f t="shared" si="15"/>
        <v>2473483.01</v>
      </c>
      <c r="BC40" s="77"/>
      <c r="BE40" s="17"/>
      <c r="BF40" s="17"/>
    </row>
    <row r="41" spans="1:58" ht="12.75">
      <c r="A41" s="69" t="s">
        <v>73</v>
      </c>
      <c r="B41" s="70" t="s">
        <v>74</v>
      </c>
      <c r="C41" s="71">
        <v>14880.01</v>
      </c>
      <c r="D41" s="15">
        <v>18219.06</v>
      </c>
      <c r="E41" s="15">
        <v>15058.33</v>
      </c>
      <c r="F41" s="72">
        <f t="shared" si="1"/>
        <v>48157.4</v>
      </c>
      <c r="G41" s="15">
        <v>12139.21</v>
      </c>
      <c r="H41" s="15">
        <v>13962.56</v>
      </c>
      <c r="I41" s="15"/>
      <c r="J41" s="72">
        <f t="shared" si="2"/>
        <v>26101.77</v>
      </c>
      <c r="K41" s="15"/>
      <c r="L41" s="15"/>
      <c r="M41" s="15"/>
      <c r="N41" s="72">
        <f t="shared" si="3"/>
        <v>0</v>
      </c>
      <c r="O41" s="15"/>
      <c r="P41" s="15"/>
      <c r="Q41" s="15"/>
      <c r="R41" s="72">
        <f t="shared" si="4"/>
        <v>0</v>
      </c>
      <c r="S41" s="72">
        <f t="shared" si="5"/>
        <v>74259.17</v>
      </c>
      <c r="T41" s="15">
        <v>662.38</v>
      </c>
      <c r="U41" s="15">
        <v>689.47</v>
      </c>
      <c r="V41" s="15">
        <v>601.62</v>
      </c>
      <c r="W41" s="72">
        <f t="shared" si="6"/>
        <v>1953.47</v>
      </c>
      <c r="X41" s="15">
        <v>695.35</v>
      </c>
      <c r="Y41" s="16">
        <v>843.15</v>
      </c>
      <c r="Z41" s="16"/>
      <c r="AA41" s="72">
        <f t="shared" si="7"/>
        <v>1538.5</v>
      </c>
      <c r="AB41" s="15"/>
      <c r="AC41" s="15"/>
      <c r="AD41" s="15"/>
      <c r="AE41" s="72">
        <f t="shared" si="8"/>
        <v>0</v>
      </c>
      <c r="AF41" s="15"/>
      <c r="AG41" s="15"/>
      <c r="AH41" s="15"/>
      <c r="AI41" s="72">
        <f t="shared" si="9"/>
        <v>0</v>
      </c>
      <c r="AJ41" s="72">
        <f t="shared" si="0"/>
        <v>3491.97</v>
      </c>
      <c r="AK41" s="73">
        <v>0</v>
      </c>
      <c r="AL41" s="73">
        <v>0</v>
      </c>
      <c r="AM41" s="73">
        <v>0</v>
      </c>
      <c r="AN41" s="25">
        <f t="shared" si="10"/>
        <v>0</v>
      </c>
      <c r="AO41" s="73">
        <v>0</v>
      </c>
      <c r="AP41" s="73">
        <v>0</v>
      </c>
      <c r="AQ41" s="73"/>
      <c r="AR41" s="25">
        <f t="shared" si="11"/>
        <v>0</v>
      </c>
      <c r="AS41" s="73"/>
      <c r="AT41" s="73"/>
      <c r="AU41" s="73"/>
      <c r="AV41" s="25">
        <f t="shared" si="12"/>
        <v>0</v>
      </c>
      <c r="AW41" s="73"/>
      <c r="AX41" s="73"/>
      <c r="AY41" s="74"/>
      <c r="AZ41" s="75">
        <f t="shared" si="13"/>
        <v>0</v>
      </c>
      <c r="BA41" s="25">
        <f t="shared" si="14"/>
        <v>0</v>
      </c>
      <c r="BB41" s="76">
        <f t="shared" si="15"/>
        <v>77751.14</v>
      </c>
      <c r="BC41" s="77"/>
      <c r="BE41" s="17"/>
      <c r="BF41" s="17"/>
    </row>
    <row r="42" spans="1:58" ht="12.75">
      <c r="A42" s="69" t="s">
        <v>75</v>
      </c>
      <c r="B42" s="70" t="s">
        <v>76</v>
      </c>
      <c r="C42" s="71">
        <v>91980.21</v>
      </c>
      <c r="D42" s="15">
        <v>83992.51</v>
      </c>
      <c r="E42" s="15">
        <v>90345.09</v>
      </c>
      <c r="F42" s="72">
        <f t="shared" si="1"/>
        <v>266317.81</v>
      </c>
      <c r="G42" s="15">
        <v>86707.7</v>
      </c>
      <c r="H42" s="15">
        <v>74277.78</v>
      </c>
      <c r="I42" s="15"/>
      <c r="J42" s="72">
        <f t="shared" si="2"/>
        <v>160985.48</v>
      </c>
      <c r="K42" s="15"/>
      <c r="L42" s="15"/>
      <c r="M42" s="15"/>
      <c r="N42" s="72">
        <f t="shared" si="3"/>
        <v>0</v>
      </c>
      <c r="O42" s="15"/>
      <c r="P42" s="15"/>
      <c r="Q42" s="15"/>
      <c r="R42" s="72">
        <f t="shared" si="4"/>
        <v>0</v>
      </c>
      <c r="S42" s="72">
        <f t="shared" si="5"/>
        <v>427303.29</v>
      </c>
      <c r="T42" s="15">
        <v>1737.3999999999999</v>
      </c>
      <c r="U42" s="15">
        <v>1593.9</v>
      </c>
      <c r="V42" s="15">
        <v>1375.52</v>
      </c>
      <c r="W42" s="72">
        <f t="shared" si="6"/>
        <v>4706.82</v>
      </c>
      <c r="X42" s="15">
        <v>1547.52</v>
      </c>
      <c r="Y42" s="16">
        <v>2237.29</v>
      </c>
      <c r="Z42" s="16"/>
      <c r="AA42" s="72">
        <f t="shared" si="7"/>
        <v>3784.81</v>
      </c>
      <c r="AB42" s="15"/>
      <c r="AC42" s="15"/>
      <c r="AD42" s="15"/>
      <c r="AE42" s="72">
        <f t="shared" si="8"/>
        <v>0</v>
      </c>
      <c r="AF42" s="15"/>
      <c r="AG42" s="15"/>
      <c r="AH42" s="15"/>
      <c r="AI42" s="72">
        <f t="shared" si="9"/>
        <v>0</v>
      </c>
      <c r="AJ42" s="72">
        <f t="shared" si="0"/>
        <v>8491.63</v>
      </c>
      <c r="AK42" s="73">
        <v>350.12</v>
      </c>
      <c r="AL42" s="73">
        <v>0</v>
      </c>
      <c r="AM42" s="73">
        <v>0</v>
      </c>
      <c r="AN42" s="25">
        <f t="shared" si="10"/>
        <v>350.12</v>
      </c>
      <c r="AO42" s="73">
        <v>326.78</v>
      </c>
      <c r="AP42" s="73">
        <v>326.78</v>
      </c>
      <c r="AQ42" s="73"/>
      <c r="AR42" s="25">
        <f t="shared" si="11"/>
        <v>653.56</v>
      </c>
      <c r="AS42" s="73"/>
      <c r="AT42" s="73"/>
      <c r="AU42" s="73"/>
      <c r="AV42" s="25">
        <f t="shared" si="12"/>
        <v>0</v>
      </c>
      <c r="AW42" s="73"/>
      <c r="AX42" s="73"/>
      <c r="AY42" s="74"/>
      <c r="AZ42" s="75">
        <f t="shared" si="13"/>
        <v>0</v>
      </c>
      <c r="BA42" s="25">
        <f t="shared" si="14"/>
        <v>1003.68</v>
      </c>
      <c r="BB42" s="76">
        <f t="shared" si="15"/>
        <v>436798.6</v>
      </c>
      <c r="BC42" s="77"/>
      <c r="BE42" s="17"/>
      <c r="BF42" s="17"/>
    </row>
    <row r="43" spans="1:58" ht="12.75">
      <c r="A43" s="69" t="s">
        <v>77</v>
      </c>
      <c r="B43" s="70" t="s">
        <v>78</v>
      </c>
      <c r="C43" s="71">
        <v>189003.11</v>
      </c>
      <c r="D43" s="15">
        <v>168749.7</v>
      </c>
      <c r="E43" s="15">
        <v>189141.12</v>
      </c>
      <c r="F43" s="72">
        <f t="shared" si="1"/>
        <v>546893.93</v>
      </c>
      <c r="G43" s="15">
        <v>162231.62</v>
      </c>
      <c r="H43" s="15">
        <v>178478.54</v>
      </c>
      <c r="I43" s="15"/>
      <c r="J43" s="72">
        <f t="shared" si="2"/>
        <v>340710.16</v>
      </c>
      <c r="K43" s="15"/>
      <c r="L43" s="15"/>
      <c r="M43" s="15"/>
      <c r="N43" s="72">
        <f t="shared" si="3"/>
        <v>0</v>
      </c>
      <c r="O43" s="15"/>
      <c r="P43" s="15"/>
      <c r="Q43" s="15"/>
      <c r="R43" s="72">
        <f t="shared" si="4"/>
        <v>0</v>
      </c>
      <c r="S43" s="72">
        <f t="shared" si="5"/>
        <v>887604.09</v>
      </c>
      <c r="T43" s="15">
        <v>10057.910000000002</v>
      </c>
      <c r="U43" s="15">
        <v>8732.32</v>
      </c>
      <c r="V43" s="15">
        <v>7700.93</v>
      </c>
      <c r="W43" s="72">
        <f t="shared" si="6"/>
        <v>26491.16</v>
      </c>
      <c r="X43" s="15">
        <v>10880.22</v>
      </c>
      <c r="Y43" s="16">
        <v>10498.58</v>
      </c>
      <c r="Z43" s="16"/>
      <c r="AA43" s="72">
        <f t="shared" si="7"/>
        <v>21378.8</v>
      </c>
      <c r="AB43" s="15"/>
      <c r="AC43" s="15"/>
      <c r="AD43" s="15"/>
      <c r="AE43" s="72">
        <f t="shared" si="8"/>
        <v>0</v>
      </c>
      <c r="AF43" s="15"/>
      <c r="AG43" s="15"/>
      <c r="AH43" s="15"/>
      <c r="AI43" s="72">
        <f t="shared" si="9"/>
        <v>0</v>
      </c>
      <c r="AJ43" s="72">
        <f t="shared" si="0"/>
        <v>47869.96</v>
      </c>
      <c r="AK43" s="73">
        <v>0</v>
      </c>
      <c r="AL43" s="73">
        <v>350.12</v>
      </c>
      <c r="AM43" s="73">
        <v>326.78</v>
      </c>
      <c r="AN43" s="25">
        <f t="shared" si="10"/>
        <v>676.9</v>
      </c>
      <c r="AO43" s="73">
        <v>326.78</v>
      </c>
      <c r="AP43" s="73">
        <v>326.78</v>
      </c>
      <c r="AQ43" s="73"/>
      <c r="AR43" s="25">
        <f t="shared" si="11"/>
        <v>653.56</v>
      </c>
      <c r="AS43" s="73"/>
      <c r="AT43" s="73"/>
      <c r="AU43" s="73"/>
      <c r="AV43" s="25">
        <f t="shared" si="12"/>
        <v>0</v>
      </c>
      <c r="AW43" s="73"/>
      <c r="AX43" s="73"/>
      <c r="AY43" s="74"/>
      <c r="AZ43" s="75">
        <f t="shared" si="13"/>
        <v>0</v>
      </c>
      <c r="BA43" s="25">
        <f t="shared" si="14"/>
        <v>1330.46</v>
      </c>
      <c r="BB43" s="76">
        <f t="shared" si="15"/>
        <v>936804.51</v>
      </c>
      <c r="BC43" s="77"/>
      <c r="BE43" s="17"/>
      <c r="BF43" s="17"/>
    </row>
    <row r="44" spans="1:58" ht="12.75">
      <c r="A44" s="69" t="s">
        <v>79</v>
      </c>
      <c r="B44" s="70" t="s">
        <v>80</v>
      </c>
      <c r="C44" s="71">
        <v>89803.56</v>
      </c>
      <c r="D44" s="15">
        <v>78159.93</v>
      </c>
      <c r="E44" s="15">
        <v>77783.14</v>
      </c>
      <c r="F44" s="72">
        <f t="shared" si="1"/>
        <v>245746.63</v>
      </c>
      <c r="G44" s="15">
        <v>75079.12</v>
      </c>
      <c r="H44" s="15">
        <v>78666.18</v>
      </c>
      <c r="I44" s="15"/>
      <c r="J44" s="72">
        <f t="shared" si="2"/>
        <v>153745.3</v>
      </c>
      <c r="K44" s="15"/>
      <c r="L44" s="15"/>
      <c r="M44" s="15"/>
      <c r="N44" s="72">
        <f t="shared" si="3"/>
        <v>0</v>
      </c>
      <c r="O44" s="15"/>
      <c r="P44" s="15"/>
      <c r="Q44" s="15"/>
      <c r="R44" s="72">
        <f t="shared" si="4"/>
        <v>0</v>
      </c>
      <c r="S44" s="72">
        <f t="shared" si="5"/>
        <v>399491.93</v>
      </c>
      <c r="T44" s="15">
        <v>2315.89</v>
      </c>
      <c r="U44" s="15">
        <v>1946.52</v>
      </c>
      <c r="V44" s="15">
        <v>1700.99</v>
      </c>
      <c r="W44" s="72">
        <f t="shared" si="6"/>
        <v>5963.4</v>
      </c>
      <c r="X44" s="15">
        <v>2760.68</v>
      </c>
      <c r="Y44" s="16">
        <v>2292.08</v>
      </c>
      <c r="Z44" s="16"/>
      <c r="AA44" s="72">
        <f t="shared" si="7"/>
        <v>5052.76</v>
      </c>
      <c r="AB44" s="15"/>
      <c r="AC44" s="15"/>
      <c r="AD44" s="15"/>
      <c r="AE44" s="72">
        <f t="shared" si="8"/>
        <v>0</v>
      </c>
      <c r="AF44" s="15"/>
      <c r="AG44" s="15"/>
      <c r="AH44" s="15"/>
      <c r="AI44" s="72">
        <f t="shared" si="9"/>
        <v>0</v>
      </c>
      <c r="AJ44" s="72">
        <f t="shared" si="0"/>
        <v>11016.16</v>
      </c>
      <c r="AK44" s="73">
        <v>326.78</v>
      </c>
      <c r="AL44" s="73">
        <v>653.56</v>
      </c>
      <c r="AM44" s="73">
        <v>653.56</v>
      </c>
      <c r="AN44" s="25">
        <f t="shared" si="10"/>
        <v>1633.9</v>
      </c>
      <c r="AO44" s="73">
        <v>326.78</v>
      </c>
      <c r="AP44" s="73">
        <v>980.34</v>
      </c>
      <c r="AQ44" s="73"/>
      <c r="AR44" s="25">
        <f t="shared" si="11"/>
        <v>1307.12</v>
      </c>
      <c r="AS44" s="73"/>
      <c r="AT44" s="73"/>
      <c r="AU44" s="73"/>
      <c r="AV44" s="25">
        <f t="shared" si="12"/>
        <v>0</v>
      </c>
      <c r="AW44" s="73"/>
      <c r="AX44" s="73"/>
      <c r="AY44" s="74"/>
      <c r="AZ44" s="75">
        <f t="shared" si="13"/>
        <v>0</v>
      </c>
      <c r="BA44" s="25">
        <f t="shared" si="14"/>
        <v>2941.02</v>
      </c>
      <c r="BB44" s="76">
        <f t="shared" si="15"/>
        <v>413449.11</v>
      </c>
      <c r="BC44" s="77"/>
      <c r="BE44" s="17"/>
      <c r="BF44" s="17"/>
    </row>
    <row r="45" spans="1:58" ht="12.75">
      <c r="A45" s="69" t="s">
        <v>81</v>
      </c>
      <c r="B45" s="70" t="s">
        <v>82</v>
      </c>
      <c r="C45" s="71">
        <v>61851.14</v>
      </c>
      <c r="D45" s="15">
        <v>59780.58</v>
      </c>
      <c r="E45" s="15">
        <v>64507.72</v>
      </c>
      <c r="F45" s="72">
        <f t="shared" si="1"/>
        <v>186139.44</v>
      </c>
      <c r="G45" s="15">
        <v>51703.88</v>
      </c>
      <c r="H45" s="15">
        <v>59513.69</v>
      </c>
      <c r="I45" s="15"/>
      <c r="J45" s="72">
        <f t="shared" si="2"/>
        <v>111217.57</v>
      </c>
      <c r="K45" s="15"/>
      <c r="L45" s="15"/>
      <c r="M45" s="15"/>
      <c r="N45" s="72">
        <f t="shared" si="3"/>
        <v>0</v>
      </c>
      <c r="O45" s="15"/>
      <c r="P45" s="15"/>
      <c r="Q45" s="15"/>
      <c r="R45" s="72">
        <f t="shared" si="4"/>
        <v>0</v>
      </c>
      <c r="S45" s="72">
        <f t="shared" si="5"/>
        <v>297357.01</v>
      </c>
      <c r="T45" s="15">
        <v>2742.83</v>
      </c>
      <c r="U45" s="15">
        <v>3106.54</v>
      </c>
      <c r="V45" s="15">
        <v>2347.89</v>
      </c>
      <c r="W45" s="72">
        <f t="shared" si="6"/>
        <v>8197.26</v>
      </c>
      <c r="X45" s="15">
        <v>3079.57</v>
      </c>
      <c r="Y45" s="16">
        <v>2718.01</v>
      </c>
      <c r="Z45" s="16"/>
      <c r="AA45" s="72">
        <f t="shared" si="7"/>
        <v>5797.58</v>
      </c>
      <c r="AB45" s="15"/>
      <c r="AC45" s="15"/>
      <c r="AD45" s="15"/>
      <c r="AE45" s="72">
        <f t="shared" si="8"/>
        <v>0</v>
      </c>
      <c r="AF45" s="15"/>
      <c r="AG45" s="15"/>
      <c r="AH45" s="15"/>
      <c r="AI45" s="72">
        <f t="shared" si="9"/>
        <v>0</v>
      </c>
      <c r="AJ45" s="72">
        <f t="shared" si="0"/>
        <v>13994.84</v>
      </c>
      <c r="AK45" s="73">
        <v>0</v>
      </c>
      <c r="AL45" s="73">
        <v>0</v>
      </c>
      <c r="AM45" s="73">
        <v>0</v>
      </c>
      <c r="AN45" s="25">
        <f t="shared" si="10"/>
        <v>0</v>
      </c>
      <c r="AO45" s="73">
        <v>0</v>
      </c>
      <c r="AP45" s="73">
        <v>0</v>
      </c>
      <c r="AQ45" s="73"/>
      <c r="AR45" s="25">
        <f t="shared" si="11"/>
        <v>0</v>
      </c>
      <c r="AS45" s="73"/>
      <c r="AT45" s="73"/>
      <c r="AU45" s="73"/>
      <c r="AV45" s="25">
        <f t="shared" si="12"/>
        <v>0</v>
      </c>
      <c r="AW45" s="73"/>
      <c r="AX45" s="73"/>
      <c r="AY45" s="74"/>
      <c r="AZ45" s="75">
        <f t="shared" si="13"/>
        <v>0</v>
      </c>
      <c r="BA45" s="25">
        <f t="shared" si="14"/>
        <v>0</v>
      </c>
      <c r="BB45" s="76">
        <f t="shared" si="15"/>
        <v>311351.85</v>
      </c>
      <c r="BC45" s="77"/>
      <c r="BE45" s="17"/>
      <c r="BF45" s="17"/>
    </row>
    <row r="46" spans="1:58" ht="12.75">
      <c r="A46" s="69" t="s">
        <v>83</v>
      </c>
      <c r="B46" s="70" t="s">
        <v>84</v>
      </c>
      <c r="C46" s="71">
        <v>87320.9</v>
      </c>
      <c r="D46" s="15">
        <v>80020.13</v>
      </c>
      <c r="E46" s="15">
        <v>91809.65</v>
      </c>
      <c r="F46" s="72">
        <f t="shared" si="1"/>
        <v>259150.68</v>
      </c>
      <c r="G46" s="15">
        <v>77985.12</v>
      </c>
      <c r="H46" s="15">
        <v>86597.48</v>
      </c>
      <c r="I46" s="15"/>
      <c r="J46" s="72">
        <f t="shared" si="2"/>
        <v>164582.6</v>
      </c>
      <c r="K46" s="15"/>
      <c r="L46" s="15"/>
      <c r="M46" s="15"/>
      <c r="N46" s="72">
        <f t="shared" si="3"/>
        <v>0</v>
      </c>
      <c r="O46" s="15"/>
      <c r="P46" s="15"/>
      <c r="Q46" s="15"/>
      <c r="R46" s="72">
        <f t="shared" si="4"/>
        <v>0</v>
      </c>
      <c r="S46" s="72">
        <f t="shared" si="5"/>
        <v>423733.28</v>
      </c>
      <c r="T46" s="15">
        <v>2600.62</v>
      </c>
      <c r="U46" s="15">
        <v>2581.93</v>
      </c>
      <c r="V46" s="15">
        <v>2106.02</v>
      </c>
      <c r="W46" s="72">
        <f t="shared" si="6"/>
        <v>7288.57</v>
      </c>
      <c r="X46" s="15">
        <v>3059.05</v>
      </c>
      <c r="Y46" s="16">
        <v>2106.18</v>
      </c>
      <c r="Z46" s="16"/>
      <c r="AA46" s="72">
        <f t="shared" si="7"/>
        <v>5165.23</v>
      </c>
      <c r="AB46" s="15"/>
      <c r="AC46" s="15"/>
      <c r="AD46" s="15"/>
      <c r="AE46" s="72">
        <f t="shared" si="8"/>
        <v>0</v>
      </c>
      <c r="AF46" s="15"/>
      <c r="AG46" s="15"/>
      <c r="AH46" s="15"/>
      <c r="AI46" s="72">
        <f t="shared" si="9"/>
        <v>0</v>
      </c>
      <c r="AJ46" s="72">
        <f t="shared" si="0"/>
        <v>12453.8</v>
      </c>
      <c r="AK46" s="73">
        <v>0</v>
      </c>
      <c r="AL46" s="73">
        <v>0</v>
      </c>
      <c r="AM46" s="73">
        <v>0</v>
      </c>
      <c r="AN46" s="25">
        <f t="shared" si="10"/>
        <v>0</v>
      </c>
      <c r="AO46" s="73">
        <v>0</v>
      </c>
      <c r="AP46" s="73">
        <v>0</v>
      </c>
      <c r="AQ46" s="73"/>
      <c r="AR46" s="25">
        <f t="shared" si="11"/>
        <v>0</v>
      </c>
      <c r="AS46" s="73"/>
      <c r="AT46" s="73"/>
      <c r="AU46" s="73"/>
      <c r="AV46" s="25">
        <f t="shared" si="12"/>
        <v>0</v>
      </c>
      <c r="AW46" s="73"/>
      <c r="AX46" s="73"/>
      <c r="AY46" s="74"/>
      <c r="AZ46" s="75">
        <f t="shared" si="13"/>
        <v>0</v>
      </c>
      <c r="BA46" s="25">
        <f t="shared" si="14"/>
        <v>0</v>
      </c>
      <c r="BB46" s="76">
        <f t="shared" si="15"/>
        <v>436187.08</v>
      </c>
      <c r="BC46" s="77"/>
      <c r="BE46" s="17"/>
      <c r="BF46" s="17"/>
    </row>
    <row r="47" spans="1:58" ht="12.75">
      <c r="A47" s="69" t="s">
        <v>85</v>
      </c>
      <c r="B47" s="70" t="s">
        <v>86</v>
      </c>
      <c r="C47" s="71">
        <v>40639.68</v>
      </c>
      <c r="D47" s="15">
        <v>36538.54</v>
      </c>
      <c r="E47" s="15">
        <v>38114.98</v>
      </c>
      <c r="F47" s="72">
        <f t="shared" si="1"/>
        <v>115293.2</v>
      </c>
      <c r="G47" s="15">
        <v>36331.9</v>
      </c>
      <c r="H47" s="15">
        <v>34999.91</v>
      </c>
      <c r="I47" s="15"/>
      <c r="J47" s="72">
        <f t="shared" si="2"/>
        <v>71331.81</v>
      </c>
      <c r="K47" s="15"/>
      <c r="L47" s="15"/>
      <c r="M47" s="15"/>
      <c r="N47" s="72">
        <f t="shared" si="3"/>
        <v>0</v>
      </c>
      <c r="O47" s="15"/>
      <c r="P47" s="15"/>
      <c r="Q47" s="15"/>
      <c r="R47" s="72">
        <f t="shared" si="4"/>
        <v>0</v>
      </c>
      <c r="S47" s="72">
        <f t="shared" si="5"/>
        <v>186625.01</v>
      </c>
      <c r="T47" s="15">
        <v>2505.6099999999997</v>
      </c>
      <c r="U47" s="15">
        <v>1978.62</v>
      </c>
      <c r="V47" s="15">
        <v>1688.17</v>
      </c>
      <c r="W47" s="72">
        <f t="shared" si="6"/>
        <v>6172.4</v>
      </c>
      <c r="X47" s="15">
        <v>2567.3</v>
      </c>
      <c r="Y47" s="16">
        <v>2405.64</v>
      </c>
      <c r="Z47" s="16"/>
      <c r="AA47" s="72">
        <f t="shared" si="7"/>
        <v>4972.94</v>
      </c>
      <c r="AB47" s="15"/>
      <c r="AC47" s="15"/>
      <c r="AD47" s="15"/>
      <c r="AE47" s="72">
        <f t="shared" si="8"/>
        <v>0</v>
      </c>
      <c r="AF47" s="15"/>
      <c r="AG47" s="15"/>
      <c r="AH47" s="15"/>
      <c r="AI47" s="72">
        <f t="shared" si="9"/>
        <v>0</v>
      </c>
      <c r="AJ47" s="72">
        <f t="shared" si="0"/>
        <v>11145.34</v>
      </c>
      <c r="AK47" s="73">
        <v>0</v>
      </c>
      <c r="AL47" s="73">
        <v>0</v>
      </c>
      <c r="AM47" s="73">
        <v>0</v>
      </c>
      <c r="AN47" s="25">
        <f t="shared" si="10"/>
        <v>0</v>
      </c>
      <c r="AO47" s="73">
        <v>0</v>
      </c>
      <c r="AP47" s="73">
        <v>0</v>
      </c>
      <c r="AQ47" s="73"/>
      <c r="AR47" s="25">
        <f t="shared" si="11"/>
        <v>0</v>
      </c>
      <c r="AS47" s="73"/>
      <c r="AT47" s="73"/>
      <c r="AU47" s="73"/>
      <c r="AV47" s="25">
        <f t="shared" si="12"/>
        <v>0</v>
      </c>
      <c r="AW47" s="73"/>
      <c r="AX47" s="73"/>
      <c r="AY47" s="74"/>
      <c r="AZ47" s="75">
        <f t="shared" si="13"/>
        <v>0</v>
      </c>
      <c r="BA47" s="25">
        <f t="shared" si="14"/>
        <v>0</v>
      </c>
      <c r="BB47" s="76">
        <f t="shared" si="15"/>
        <v>197770.35</v>
      </c>
      <c r="BC47" s="77"/>
      <c r="BE47" s="17"/>
      <c r="BF47" s="17"/>
    </row>
    <row r="48" spans="1:58" ht="12.75">
      <c r="A48" s="69" t="s">
        <v>87</v>
      </c>
      <c r="B48" s="80" t="s">
        <v>88</v>
      </c>
      <c r="C48" s="71">
        <v>21794.61</v>
      </c>
      <c r="D48" s="15">
        <v>22159.63</v>
      </c>
      <c r="E48" s="15">
        <v>20490.67</v>
      </c>
      <c r="F48" s="72">
        <f t="shared" si="1"/>
        <v>64444.91</v>
      </c>
      <c r="G48" s="15">
        <v>19678.62</v>
      </c>
      <c r="H48" s="15">
        <v>20433.31</v>
      </c>
      <c r="I48" s="15"/>
      <c r="J48" s="72">
        <f t="shared" si="2"/>
        <v>40111.93</v>
      </c>
      <c r="K48" s="15"/>
      <c r="L48" s="15"/>
      <c r="M48" s="15"/>
      <c r="N48" s="72">
        <f t="shared" si="3"/>
        <v>0</v>
      </c>
      <c r="O48" s="15"/>
      <c r="P48" s="15"/>
      <c r="Q48" s="15"/>
      <c r="R48" s="72">
        <f t="shared" si="4"/>
        <v>0</v>
      </c>
      <c r="S48" s="72">
        <f t="shared" si="5"/>
        <v>104556.84</v>
      </c>
      <c r="T48" s="15">
        <v>340.65</v>
      </c>
      <c r="U48" s="15">
        <v>293.63</v>
      </c>
      <c r="V48" s="15">
        <v>189.09</v>
      </c>
      <c r="W48" s="72">
        <f t="shared" si="6"/>
        <v>823.37</v>
      </c>
      <c r="X48" s="15">
        <v>414.39</v>
      </c>
      <c r="Y48" s="16">
        <v>218.07</v>
      </c>
      <c r="Z48" s="16"/>
      <c r="AA48" s="72">
        <f t="shared" si="7"/>
        <v>632.46</v>
      </c>
      <c r="AB48" s="15"/>
      <c r="AC48" s="15"/>
      <c r="AD48" s="15"/>
      <c r="AE48" s="72">
        <f t="shared" si="8"/>
        <v>0</v>
      </c>
      <c r="AF48" s="15"/>
      <c r="AG48" s="15"/>
      <c r="AH48" s="15"/>
      <c r="AI48" s="72">
        <f t="shared" si="9"/>
        <v>0</v>
      </c>
      <c r="AJ48" s="72">
        <f t="shared" si="0"/>
        <v>1455.83</v>
      </c>
      <c r="AK48" s="73">
        <v>0</v>
      </c>
      <c r="AL48" s="73">
        <v>0</v>
      </c>
      <c r="AM48" s="73">
        <v>0</v>
      </c>
      <c r="AN48" s="25">
        <f t="shared" si="10"/>
        <v>0</v>
      </c>
      <c r="AO48" s="73">
        <v>0</v>
      </c>
      <c r="AP48" s="73">
        <v>0</v>
      </c>
      <c r="AQ48" s="73"/>
      <c r="AR48" s="25">
        <f t="shared" si="11"/>
        <v>0</v>
      </c>
      <c r="AS48" s="73"/>
      <c r="AT48" s="73"/>
      <c r="AU48" s="73"/>
      <c r="AV48" s="25">
        <f t="shared" si="12"/>
        <v>0</v>
      </c>
      <c r="AW48" s="73"/>
      <c r="AX48" s="73"/>
      <c r="AY48" s="74"/>
      <c r="AZ48" s="75">
        <f t="shared" si="13"/>
        <v>0</v>
      </c>
      <c r="BA48" s="25">
        <f t="shared" si="14"/>
        <v>0</v>
      </c>
      <c r="BB48" s="76">
        <f t="shared" si="15"/>
        <v>106012.67</v>
      </c>
      <c r="BC48" s="77"/>
      <c r="BE48" s="17"/>
      <c r="BF48" s="17"/>
    </row>
    <row r="49" spans="1:58" ht="12.75">
      <c r="A49" s="81" t="s">
        <v>89</v>
      </c>
      <c r="B49" s="80" t="s">
        <v>90</v>
      </c>
      <c r="C49" s="71">
        <v>5710.66</v>
      </c>
      <c r="D49" s="15">
        <v>7691.72</v>
      </c>
      <c r="E49" s="15">
        <v>5288.73</v>
      </c>
      <c r="F49" s="72">
        <f t="shared" si="1"/>
        <v>18691.11</v>
      </c>
      <c r="G49" s="15">
        <v>6809.14</v>
      </c>
      <c r="H49" s="15">
        <v>6858.48</v>
      </c>
      <c r="I49" s="15"/>
      <c r="J49" s="72">
        <f t="shared" si="2"/>
        <v>13667.62</v>
      </c>
      <c r="K49" s="15"/>
      <c r="L49" s="15"/>
      <c r="M49" s="15"/>
      <c r="N49" s="72">
        <f t="shared" si="3"/>
        <v>0</v>
      </c>
      <c r="O49" s="15"/>
      <c r="P49" s="15"/>
      <c r="Q49" s="15"/>
      <c r="R49" s="72">
        <f>ROUND(O49+P49+Q49,2)</f>
        <v>0</v>
      </c>
      <c r="S49" s="72">
        <f>ROUND(F49+J49+N49+R49,2)</f>
        <v>32358.73</v>
      </c>
      <c r="T49" s="15">
        <v>70.61</v>
      </c>
      <c r="U49" s="15">
        <v>146.34</v>
      </c>
      <c r="V49" s="15">
        <v>64.79</v>
      </c>
      <c r="W49" s="72">
        <f t="shared" si="6"/>
        <v>281.74</v>
      </c>
      <c r="X49" s="15">
        <v>151.12</v>
      </c>
      <c r="Y49" s="16">
        <v>92.56</v>
      </c>
      <c r="Z49" s="16"/>
      <c r="AA49" s="72">
        <f t="shared" si="7"/>
        <v>243.68</v>
      </c>
      <c r="AB49" s="15"/>
      <c r="AC49" s="15"/>
      <c r="AD49" s="15"/>
      <c r="AE49" s="72">
        <f t="shared" si="8"/>
        <v>0</v>
      </c>
      <c r="AF49" s="15"/>
      <c r="AG49" s="15"/>
      <c r="AH49" s="15"/>
      <c r="AI49" s="72">
        <f>ROUND(AF49+AG49+AH49,2)</f>
        <v>0</v>
      </c>
      <c r="AJ49" s="72">
        <f t="shared" si="0"/>
        <v>525.42</v>
      </c>
      <c r="AK49" s="73">
        <v>0</v>
      </c>
      <c r="AL49" s="73">
        <v>0</v>
      </c>
      <c r="AM49" s="73">
        <v>0</v>
      </c>
      <c r="AN49" s="25">
        <f t="shared" si="10"/>
        <v>0</v>
      </c>
      <c r="AO49" s="73">
        <v>0</v>
      </c>
      <c r="AP49" s="73">
        <v>0</v>
      </c>
      <c r="AQ49" s="73"/>
      <c r="AR49" s="25">
        <f t="shared" si="11"/>
        <v>0</v>
      </c>
      <c r="AS49" s="73"/>
      <c r="AT49" s="73"/>
      <c r="AU49" s="73"/>
      <c r="AV49" s="25">
        <f t="shared" si="12"/>
        <v>0</v>
      </c>
      <c r="AW49" s="73"/>
      <c r="AX49" s="73"/>
      <c r="AY49" s="74"/>
      <c r="AZ49" s="75">
        <f t="shared" si="13"/>
        <v>0</v>
      </c>
      <c r="BA49" s="25">
        <f t="shared" si="14"/>
        <v>0</v>
      </c>
      <c r="BB49" s="76">
        <f t="shared" si="15"/>
        <v>32884.15</v>
      </c>
      <c r="BC49" s="77"/>
      <c r="BE49" s="17"/>
      <c r="BF49" s="17"/>
    </row>
    <row r="50" spans="1:58" ht="12.75">
      <c r="A50" s="69" t="s">
        <v>91</v>
      </c>
      <c r="B50" s="70" t="s">
        <v>92</v>
      </c>
      <c r="C50" s="71">
        <v>19605.81</v>
      </c>
      <c r="D50" s="15">
        <v>15844.98</v>
      </c>
      <c r="E50" s="15">
        <v>16518</v>
      </c>
      <c r="F50" s="72">
        <f t="shared" si="1"/>
        <v>51968.79</v>
      </c>
      <c r="G50" s="15">
        <v>13777.07</v>
      </c>
      <c r="H50" s="15">
        <v>11026.49</v>
      </c>
      <c r="I50" s="15"/>
      <c r="J50" s="72">
        <f t="shared" si="2"/>
        <v>24803.56</v>
      </c>
      <c r="K50" s="15"/>
      <c r="L50" s="15"/>
      <c r="M50" s="15"/>
      <c r="N50" s="72">
        <f t="shared" si="3"/>
        <v>0</v>
      </c>
      <c r="O50" s="15"/>
      <c r="P50" s="15"/>
      <c r="Q50" s="15"/>
      <c r="R50" s="72">
        <f t="shared" si="4"/>
        <v>0</v>
      </c>
      <c r="S50" s="72">
        <f t="shared" si="5"/>
        <v>76772.35</v>
      </c>
      <c r="T50" s="15">
        <v>695.11</v>
      </c>
      <c r="U50" s="15">
        <v>652.6</v>
      </c>
      <c r="V50" s="15">
        <v>668.25</v>
      </c>
      <c r="W50" s="72">
        <f t="shared" si="6"/>
        <v>2015.96</v>
      </c>
      <c r="X50" s="15">
        <v>1050.89</v>
      </c>
      <c r="Y50" s="16">
        <v>455.22</v>
      </c>
      <c r="Z50" s="16"/>
      <c r="AA50" s="72">
        <f t="shared" si="7"/>
        <v>1506.11</v>
      </c>
      <c r="AB50" s="15"/>
      <c r="AC50" s="15"/>
      <c r="AD50" s="15"/>
      <c r="AE50" s="72">
        <f t="shared" si="8"/>
        <v>0</v>
      </c>
      <c r="AF50" s="15"/>
      <c r="AG50" s="15"/>
      <c r="AH50" s="15"/>
      <c r="AI50" s="72">
        <f t="shared" si="9"/>
        <v>0</v>
      </c>
      <c r="AJ50" s="72">
        <f t="shared" si="0"/>
        <v>3522.07</v>
      </c>
      <c r="AK50" s="73">
        <v>0</v>
      </c>
      <c r="AL50" s="73">
        <v>0</v>
      </c>
      <c r="AM50" s="73">
        <v>0</v>
      </c>
      <c r="AN50" s="25">
        <f t="shared" si="10"/>
        <v>0</v>
      </c>
      <c r="AO50" s="73">
        <v>0</v>
      </c>
      <c r="AP50" s="73">
        <v>0</v>
      </c>
      <c r="AQ50" s="73"/>
      <c r="AR50" s="25">
        <f t="shared" si="11"/>
        <v>0</v>
      </c>
      <c r="AS50" s="73"/>
      <c r="AT50" s="73"/>
      <c r="AU50" s="73"/>
      <c r="AV50" s="25">
        <f t="shared" si="12"/>
        <v>0</v>
      </c>
      <c r="AW50" s="73"/>
      <c r="AX50" s="73"/>
      <c r="AY50" s="74"/>
      <c r="AZ50" s="75">
        <f t="shared" si="13"/>
        <v>0</v>
      </c>
      <c r="BA50" s="25">
        <f t="shared" si="14"/>
        <v>0</v>
      </c>
      <c r="BB50" s="76">
        <f t="shared" si="15"/>
        <v>80294.42</v>
      </c>
      <c r="BC50" s="77"/>
      <c r="BE50" s="17"/>
      <c r="BF50" s="17"/>
    </row>
    <row r="51" spans="1:58" ht="12.75">
      <c r="A51" s="69" t="s">
        <v>93</v>
      </c>
      <c r="B51" s="82" t="s">
        <v>94</v>
      </c>
      <c r="C51" s="71">
        <v>20642.92</v>
      </c>
      <c r="D51" s="15">
        <v>21370.35</v>
      </c>
      <c r="E51" s="15">
        <v>19245.77</v>
      </c>
      <c r="F51" s="72">
        <f t="shared" si="1"/>
        <v>61259.04</v>
      </c>
      <c r="G51" s="15">
        <v>15654.33</v>
      </c>
      <c r="H51" s="15">
        <v>16839.51</v>
      </c>
      <c r="I51" s="15"/>
      <c r="J51" s="72">
        <f t="shared" si="2"/>
        <v>32493.84</v>
      </c>
      <c r="K51" s="15"/>
      <c r="L51" s="15"/>
      <c r="M51" s="15"/>
      <c r="N51" s="72">
        <f t="shared" si="3"/>
        <v>0</v>
      </c>
      <c r="O51" s="15"/>
      <c r="P51" s="15"/>
      <c r="Q51" s="15"/>
      <c r="R51" s="72">
        <f t="shared" si="4"/>
        <v>0</v>
      </c>
      <c r="S51" s="72">
        <f t="shared" si="5"/>
        <v>93752.88</v>
      </c>
      <c r="T51" s="15">
        <v>528.54</v>
      </c>
      <c r="U51" s="15">
        <v>543.73</v>
      </c>
      <c r="V51" s="15">
        <v>421.99</v>
      </c>
      <c r="W51" s="72">
        <f t="shared" si="6"/>
        <v>1494.26</v>
      </c>
      <c r="X51" s="15">
        <v>726.8</v>
      </c>
      <c r="Y51" s="16">
        <v>440.08</v>
      </c>
      <c r="Z51" s="16"/>
      <c r="AA51" s="72">
        <f t="shared" si="7"/>
        <v>1166.88</v>
      </c>
      <c r="AB51" s="15"/>
      <c r="AC51" s="15"/>
      <c r="AD51" s="15"/>
      <c r="AE51" s="72">
        <f t="shared" si="8"/>
        <v>0</v>
      </c>
      <c r="AF51" s="15"/>
      <c r="AG51" s="15"/>
      <c r="AH51" s="15"/>
      <c r="AI51" s="72">
        <f t="shared" si="9"/>
        <v>0</v>
      </c>
      <c r="AJ51" s="72">
        <f t="shared" si="0"/>
        <v>2661.14</v>
      </c>
      <c r="AK51" s="73">
        <v>0</v>
      </c>
      <c r="AL51" s="73">
        <v>0</v>
      </c>
      <c r="AM51" s="73">
        <v>0</v>
      </c>
      <c r="AN51" s="25">
        <f t="shared" si="10"/>
        <v>0</v>
      </c>
      <c r="AO51" s="73">
        <v>0</v>
      </c>
      <c r="AP51" s="73">
        <v>0</v>
      </c>
      <c r="AQ51" s="73"/>
      <c r="AR51" s="25">
        <f t="shared" si="11"/>
        <v>0</v>
      </c>
      <c r="AS51" s="73"/>
      <c r="AT51" s="73"/>
      <c r="AU51" s="73"/>
      <c r="AV51" s="25">
        <f t="shared" si="12"/>
        <v>0</v>
      </c>
      <c r="AW51" s="73"/>
      <c r="AX51" s="73"/>
      <c r="AY51" s="74"/>
      <c r="AZ51" s="75">
        <f t="shared" si="13"/>
        <v>0</v>
      </c>
      <c r="BA51" s="25">
        <f t="shared" si="14"/>
        <v>0</v>
      </c>
      <c r="BB51" s="76">
        <f t="shared" si="15"/>
        <v>96414.02</v>
      </c>
      <c r="BC51" s="77"/>
      <c r="BE51" s="17"/>
      <c r="BF51" s="17"/>
    </row>
    <row r="52" spans="1:58" ht="12.75">
      <c r="A52" s="69" t="s">
        <v>95</v>
      </c>
      <c r="B52" s="82" t="s">
        <v>96</v>
      </c>
      <c r="C52" s="71">
        <v>7022.83</v>
      </c>
      <c r="D52" s="15">
        <v>7064.35</v>
      </c>
      <c r="E52" s="15">
        <v>7167.6</v>
      </c>
      <c r="F52" s="72">
        <f t="shared" si="1"/>
        <v>21254.78</v>
      </c>
      <c r="G52" s="15">
        <v>5838.95</v>
      </c>
      <c r="H52" s="15">
        <v>6654.04</v>
      </c>
      <c r="I52" s="15"/>
      <c r="J52" s="72">
        <f t="shared" si="2"/>
        <v>12492.99</v>
      </c>
      <c r="K52" s="15"/>
      <c r="L52" s="15"/>
      <c r="M52" s="15"/>
      <c r="N52" s="72">
        <f t="shared" si="3"/>
        <v>0</v>
      </c>
      <c r="O52" s="15"/>
      <c r="P52" s="15"/>
      <c r="Q52" s="15"/>
      <c r="R52" s="72">
        <f t="shared" si="4"/>
        <v>0</v>
      </c>
      <c r="S52" s="72">
        <f t="shared" si="5"/>
        <v>33747.77</v>
      </c>
      <c r="T52" s="15">
        <v>619.29</v>
      </c>
      <c r="U52" s="15">
        <v>515.78</v>
      </c>
      <c r="V52" s="15">
        <v>396.1</v>
      </c>
      <c r="W52" s="72">
        <f t="shared" si="6"/>
        <v>1531.17</v>
      </c>
      <c r="X52" s="15">
        <v>635.32</v>
      </c>
      <c r="Y52" s="16">
        <v>456.01</v>
      </c>
      <c r="Z52" s="16"/>
      <c r="AA52" s="72">
        <f t="shared" si="7"/>
        <v>1091.33</v>
      </c>
      <c r="AB52" s="15"/>
      <c r="AC52" s="15"/>
      <c r="AD52" s="15"/>
      <c r="AE52" s="72">
        <f t="shared" si="8"/>
        <v>0</v>
      </c>
      <c r="AF52" s="15"/>
      <c r="AG52" s="15"/>
      <c r="AH52" s="15"/>
      <c r="AI52" s="72">
        <f t="shared" si="9"/>
        <v>0</v>
      </c>
      <c r="AJ52" s="72">
        <f t="shared" si="0"/>
        <v>2622.5</v>
      </c>
      <c r="AK52" s="73">
        <v>0</v>
      </c>
      <c r="AL52" s="73">
        <v>0</v>
      </c>
      <c r="AM52" s="73">
        <v>0</v>
      </c>
      <c r="AN52" s="25">
        <f t="shared" si="10"/>
        <v>0</v>
      </c>
      <c r="AO52" s="73">
        <v>0</v>
      </c>
      <c r="AP52" s="73">
        <v>0</v>
      </c>
      <c r="AQ52" s="73"/>
      <c r="AR52" s="25">
        <f t="shared" si="11"/>
        <v>0</v>
      </c>
      <c r="AS52" s="73"/>
      <c r="AT52" s="73"/>
      <c r="AU52" s="73"/>
      <c r="AV52" s="25">
        <f t="shared" si="12"/>
        <v>0</v>
      </c>
      <c r="AW52" s="73"/>
      <c r="AX52" s="73"/>
      <c r="AY52" s="74"/>
      <c r="AZ52" s="75">
        <f t="shared" si="13"/>
        <v>0</v>
      </c>
      <c r="BA52" s="25">
        <f t="shared" si="14"/>
        <v>0</v>
      </c>
      <c r="BB52" s="76">
        <f t="shared" si="15"/>
        <v>36370.27</v>
      </c>
      <c r="BC52" s="77"/>
      <c r="BE52" s="17"/>
      <c r="BF52" s="17"/>
    </row>
    <row r="53" spans="1:58" ht="12.75">
      <c r="A53" s="69" t="s">
        <v>97</v>
      </c>
      <c r="B53" s="83" t="s">
        <v>98</v>
      </c>
      <c r="C53" s="71">
        <v>282189.46</v>
      </c>
      <c r="D53" s="15">
        <v>280209.28</v>
      </c>
      <c r="E53" s="15">
        <v>283003.32</v>
      </c>
      <c r="F53" s="72">
        <f t="shared" si="1"/>
        <v>845402.06</v>
      </c>
      <c r="G53" s="15">
        <v>257318.33</v>
      </c>
      <c r="H53" s="15">
        <v>285924.69</v>
      </c>
      <c r="I53" s="15"/>
      <c r="J53" s="72">
        <f t="shared" si="2"/>
        <v>543243.02</v>
      </c>
      <c r="K53" s="15"/>
      <c r="L53" s="15"/>
      <c r="M53" s="15"/>
      <c r="N53" s="72">
        <f t="shared" si="3"/>
        <v>0</v>
      </c>
      <c r="O53" s="15"/>
      <c r="P53" s="15"/>
      <c r="Q53" s="15"/>
      <c r="R53" s="72">
        <f t="shared" si="4"/>
        <v>0</v>
      </c>
      <c r="S53" s="72">
        <f t="shared" si="5"/>
        <v>1388645.08</v>
      </c>
      <c r="T53" s="15">
        <v>5660.97</v>
      </c>
      <c r="U53" s="15">
        <v>4948.929999999999</v>
      </c>
      <c r="V53" s="15">
        <v>4447.27</v>
      </c>
      <c r="W53" s="72">
        <f t="shared" si="6"/>
        <v>15057.17</v>
      </c>
      <c r="X53" s="15">
        <v>6622.95</v>
      </c>
      <c r="Y53" s="16">
        <v>5771.0199999999995</v>
      </c>
      <c r="Z53" s="16"/>
      <c r="AA53" s="72">
        <f t="shared" si="7"/>
        <v>12393.97</v>
      </c>
      <c r="AB53" s="15"/>
      <c r="AC53" s="15"/>
      <c r="AD53" s="15"/>
      <c r="AE53" s="72">
        <f t="shared" si="8"/>
        <v>0</v>
      </c>
      <c r="AF53" s="15"/>
      <c r="AG53" s="15"/>
      <c r="AH53" s="15"/>
      <c r="AI53" s="72">
        <f t="shared" si="9"/>
        <v>0</v>
      </c>
      <c r="AJ53" s="72">
        <f t="shared" si="0"/>
        <v>27451.14</v>
      </c>
      <c r="AK53" s="73">
        <v>980.34</v>
      </c>
      <c r="AL53" s="73">
        <v>1657.24</v>
      </c>
      <c r="AM53" s="73">
        <v>1330.46</v>
      </c>
      <c r="AN53" s="25">
        <f t="shared" si="10"/>
        <v>3968.04</v>
      </c>
      <c r="AO53" s="73">
        <v>1307.12</v>
      </c>
      <c r="AP53" s="73">
        <v>653.56</v>
      </c>
      <c r="AQ53" s="73"/>
      <c r="AR53" s="25">
        <f t="shared" si="11"/>
        <v>1960.68</v>
      </c>
      <c r="AS53" s="73"/>
      <c r="AT53" s="73"/>
      <c r="AU53" s="73"/>
      <c r="AV53" s="25">
        <f t="shared" si="12"/>
        <v>0</v>
      </c>
      <c r="AW53" s="73"/>
      <c r="AX53" s="73"/>
      <c r="AY53" s="74"/>
      <c r="AZ53" s="75">
        <f t="shared" si="13"/>
        <v>0</v>
      </c>
      <c r="BA53" s="25">
        <f t="shared" si="14"/>
        <v>5928.72</v>
      </c>
      <c r="BB53" s="76">
        <f t="shared" si="15"/>
        <v>1422024.94</v>
      </c>
      <c r="BC53" s="77"/>
      <c r="BE53" s="17"/>
      <c r="BF53" s="17"/>
    </row>
    <row r="54" spans="1:58" ht="12.75">
      <c r="A54" s="69" t="s">
        <v>99</v>
      </c>
      <c r="B54" s="84" t="s">
        <v>100</v>
      </c>
      <c r="C54" s="71">
        <v>233326.22</v>
      </c>
      <c r="D54" s="15">
        <v>211325.49</v>
      </c>
      <c r="E54" s="15">
        <v>236465.08</v>
      </c>
      <c r="F54" s="72">
        <f t="shared" si="1"/>
        <v>681116.79</v>
      </c>
      <c r="G54" s="15">
        <v>207382.12</v>
      </c>
      <c r="H54" s="15">
        <v>232475.07</v>
      </c>
      <c r="I54" s="15"/>
      <c r="J54" s="72">
        <f t="shared" si="2"/>
        <v>439857.19</v>
      </c>
      <c r="K54" s="15"/>
      <c r="L54" s="15"/>
      <c r="M54" s="15"/>
      <c r="N54" s="72">
        <f t="shared" si="3"/>
        <v>0</v>
      </c>
      <c r="O54" s="15"/>
      <c r="P54" s="15"/>
      <c r="Q54" s="15"/>
      <c r="R54" s="72">
        <f t="shared" si="4"/>
        <v>0</v>
      </c>
      <c r="S54" s="72">
        <f t="shared" si="5"/>
        <v>1120973.98</v>
      </c>
      <c r="T54" s="15">
        <v>7072.509999999999</v>
      </c>
      <c r="U54" s="15">
        <v>6918.310000000001</v>
      </c>
      <c r="V54" s="15">
        <v>6241.22</v>
      </c>
      <c r="W54" s="72">
        <f t="shared" si="6"/>
        <v>20232.04</v>
      </c>
      <c r="X54" s="15">
        <v>9489.33</v>
      </c>
      <c r="Y54" s="16">
        <v>7367.15</v>
      </c>
      <c r="Z54" s="16"/>
      <c r="AA54" s="72">
        <f t="shared" si="7"/>
        <v>16856.48</v>
      </c>
      <c r="AB54" s="15"/>
      <c r="AC54" s="15"/>
      <c r="AD54" s="15"/>
      <c r="AE54" s="72">
        <f t="shared" si="8"/>
        <v>0</v>
      </c>
      <c r="AF54" s="15"/>
      <c r="AG54" s="15"/>
      <c r="AH54" s="15"/>
      <c r="AI54" s="72">
        <f t="shared" si="9"/>
        <v>0</v>
      </c>
      <c r="AJ54" s="72">
        <f t="shared" si="0"/>
        <v>37088.52</v>
      </c>
      <c r="AK54" s="73">
        <v>0</v>
      </c>
      <c r="AL54" s="73">
        <v>0</v>
      </c>
      <c r="AM54" s="73">
        <v>326.78</v>
      </c>
      <c r="AN54" s="25">
        <f t="shared" si="10"/>
        <v>326.78</v>
      </c>
      <c r="AO54" s="73">
        <v>0</v>
      </c>
      <c r="AP54" s="73">
        <v>326.78</v>
      </c>
      <c r="AQ54" s="73"/>
      <c r="AR54" s="25">
        <f t="shared" si="11"/>
        <v>326.78</v>
      </c>
      <c r="AS54" s="73"/>
      <c r="AT54" s="73"/>
      <c r="AU54" s="73"/>
      <c r="AV54" s="25">
        <f t="shared" si="12"/>
        <v>0</v>
      </c>
      <c r="AW54" s="73"/>
      <c r="AX54" s="73"/>
      <c r="AY54" s="74"/>
      <c r="AZ54" s="75">
        <f t="shared" si="13"/>
        <v>0</v>
      </c>
      <c r="BA54" s="25">
        <f t="shared" si="14"/>
        <v>653.56</v>
      </c>
      <c r="BB54" s="76">
        <f t="shared" si="15"/>
        <v>1158716.06</v>
      </c>
      <c r="BC54" s="77"/>
      <c r="BE54" s="17"/>
      <c r="BF54" s="17"/>
    </row>
    <row r="55" spans="1:58" ht="12.75">
      <c r="A55" s="85" t="s">
        <v>101</v>
      </c>
      <c r="B55" s="86" t="s">
        <v>102</v>
      </c>
      <c r="C55" s="71">
        <v>382103.99</v>
      </c>
      <c r="D55" s="15">
        <v>305442.83</v>
      </c>
      <c r="E55" s="15">
        <v>345896.99</v>
      </c>
      <c r="F55" s="72">
        <f t="shared" si="1"/>
        <v>1033443.81</v>
      </c>
      <c r="G55" s="15">
        <v>318133.56</v>
      </c>
      <c r="H55" s="15">
        <v>337852.62</v>
      </c>
      <c r="I55" s="15"/>
      <c r="J55" s="72">
        <f t="shared" si="2"/>
        <v>655986.18</v>
      </c>
      <c r="K55" s="15"/>
      <c r="L55" s="15"/>
      <c r="M55" s="15"/>
      <c r="N55" s="72">
        <f t="shared" si="3"/>
        <v>0</v>
      </c>
      <c r="O55" s="15"/>
      <c r="P55" s="15"/>
      <c r="Q55" s="15"/>
      <c r="R55" s="72">
        <f t="shared" si="4"/>
        <v>0</v>
      </c>
      <c r="S55" s="72">
        <f t="shared" si="5"/>
        <v>1689429.99</v>
      </c>
      <c r="T55" s="15">
        <v>9638.95</v>
      </c>
      <c r="U55" s="15">
        <v>8718.32</v>
      </c>
      <c r="V55" s="15">
        <v>7633.08</v>
      </c>
      <c r="W55" s="72">
        <f t="shared" si="6"/>
        <v>25990.35</v>
      </c>
      <c r="X55" s="15">
        <v>11574.08</v>
      </c>
      <c r="Y55" s="16">
        <v>9290.49</v>
      </c>
      <c r="Z55" s="16"/>
      <c r="AA55" s="72">
        <f t="shared" si="7"/>
        <v>20864.57</v>
      </c>
      <c r="AB55" s="15"/>
      <c r="AC55" s="15"/>
      <c r="AD55" s="15"/>
      <c r="AE55" s="72">
        <f t="shared" si="8"/>
        <v>0</v>
      </c>
      <c r="AF55" s="15"/>
      <c r="AG55" s="15"/>
      <c r="AH55" s="15"/>
      <c r="AI55" s="72">
        <f t="shared" si="9"/>
        <v>0</v>
      </c>
      <c r="AJ55" s="72">
        <f t="shared" si="0"/>
        <v>46854.92</v>
      </c>
      <c r="AK55" s="73">
        <v>326.78</v>
      </c>
      <c r="AL55" s="73">
        <v>653.56</v>
      </c>
      <c r="AM55" s="73">
        <v>980.34</v>
      </c>
      <c r="AN55" s="25">
        <f t="shared" si="10"/>
        <v>1960.68</v>
      </c>
      <c r="AO55" s="73">
        <v>653.56</v>
      </c>
      <c r="AP55" s="73">
        <v>1633.9</v>
      </c>
      <c r="AQ55" s="73"/>
      <c r="AR55" s="25">
        <f t="shared" si="11"/>
        <v>2287.46</v>
      </c>
      <c r="AS55" s="73"/>
      <c r="AT55" s="73"/>
      <c r="AU55" s="73"/>
      <c r="AV55" s="25">
        <f t="shared" si="12"/>
        <v>0</v>
      </c>
      <c r="AW55" s="73"/>
      <c r="AX55" s="73"/>
      <c r="AY55" s="74"/>
      <c r="AZ55" s="75">
        <f t="shared" si="13"/>
        <v>0</v>
      </c>
      <c r="BA55" s="25">
        <f t="shared" si="14"/>
        <v>4248.14</v>
      </c>
      <c r="BB55" s="76">
        <f t="shared" si="15"/>
        <v>1740533.05</v>
      </c>
      <c r="BC55" s="77"/>
      <c r="BE55" s="17"/>
      <c r="BF55" s="17"/>
    </row>
    <row r="56" spans="1:58" ht="12.75">
      <c r="A56" s="85" t="s">
        <v>103</v>
      </c>
      <c r="B56" s="86" t="s">
        <v>104</v>
      </c>
      <c r="C56" s="71">
        <v>9524.45</v>
      </c>
      <c r="D56" s="15">
        <v>6927.1</v>
      </c>
      <c r="E56" s="15">
        <v>7472.83</v>
      </c>
      <c r="F56" s="72">
        <f t="shared" si="1"/>
        <v>23924.38</v>
      </c>
      <c r="G56" s="15">
        <v>6760.67</v>
      </c>
      <c r="H56" s="15">
        <v>8877.69</v>
      </c>
      <c r="I56" s="15"/>
      <c r="J56" s="72">
        <f t="shared" si="2"/>
        <v>15638.36</v>
      </c>
      <c r="K56" s="15"/>
      <c r="L56" s="15"/>
      <c r="M56" s="15"/>
      <c r="N56" s="72">
        <f t="shared" si="3"/>
        <v>0</v>
      </c>
      <c r="O56" s="15"/>
      <c r="P56" s="15"/>
      <c r="Q56" s="15"/>
      <c r="R56" s="72">
        <f t="shared" si="4"/>
        <v>0</v>
      </c>
      <c r="S56" s="72">
        <f t="shared" si="5"/>
        <v>39562.74</v>
      </c>
      <c r="T56" s="15">
        <v>84.33</v>
      </c>
      <c r="U56" s="15">
        <v>94.41</v>
      </c>
      <c r="V56" s="15">
        <v>88.4</v>
      </c>
      <c r="W56" s="72">
        <f t="shared" si="6"/>
        <v>267.14</v>
      </c>
      <c r="X56" s="15">
        <v>133.16</v>
      </c>
      <c r="Y56" s="16">
        <v>177.53</v>
      </c>
      <c r="Z56" s="16"/>
      <c r="AA56" s="72">
        <f t="shared" si="7"/>
        <v>310.69</v>
      </c>
      <c r="AB56" s="15"/>
      <c r="AC56" s="15"/>
      <c r="AD56" s="15"/>
      <c r="AE56" s="72">
        <f t="shared" si="8"/>
        <v>0</v>
      </c>
      <c r="AF56" s="15"/>
      <c r="AG56" s="15"/>
      <c r="AH56" s="15"/>
      <c r="AI56" s="72">
        <f t="shared" si="9"/>
        <v>0</v>
      </c>
      <c r="AJ56" s="72">
        <f t="shared" si="0"/>
        <v>577.83</v>
      </c>
      <c r="AK56" s="73">
        <v>0</v>
      </c>
      <c r="AL56" s="73">
        <v>0</v>
      </c>
      <c r="AM56" s="73">
        <v>0</v>
      </c>
      <c r="AN56" s="25">
        <f t="shared" si="10"/>
        <v>0</v>
      </c>
      <c r="AO56" s="73">
        <v>0</v>
      </c>
      <c r="AP56" s="73">
        <v>0</v>
      </c>
      <c r="AQ56" s="73"/>
      <c r="AR56" s="25">
        <f t="shared" si="11"/>
        <v>0</v>
      </c>
      <c r="AS56" s="73"/>
      <c r="AT56" s="73"/>
      <c r="AU56" s="73"/>
      <c r="AV56" s="25">
        <f t="shared" si="12"/>
        <v>0</v>
      </c>
      <c r="AW56" s="73"/>
      <c r="AX56" s="73"/>
      <c r="AY56" s="74"/>
      <c r="AZ56" s="75">
        <f t="shared" si="13"/>
        <v>0</v>
      </c>
      <c r="BA56" s="25">
        <f t="shared" si="14"/>
        <v>0</v>
      </c>
      <c r="BB56" s="76">
        <f t="shared" si="15"/>
        <v>40140.57</v>
      </c>
      <c r="BC56" s="77"/>
      <c r="BE56" s="17"/>
      <c r="BF56" s="17"/>
    </row>
    <row r="57" spans="1:58" ht="12.75">
      <c r="A57" s="85" t="s">
        <v>105</v>
      </c>
      <c r="B57" s="87" t="s">
        <v>106</v>
      </c>
      <c r="C57" s="71">
        <v>230002.62</v>
      </c>
      <c r="D57" s="15">
        <v>208498.53</v>
      </c>
      <c r="E57" s="15">
        <v>230785.24</v>
      </c>
      <c r="F57" s="72">
        <f t="shared" si="1"/>
        <v>669286.39</v>
      </c>
      <c r="G57" s="15">
        <v>234448.65</v>
      </c>
      <c r="H57" s="15">
        <v>249889.51</v>
      </c>
      <c r="I57" s="15"/>
      <c r="J57" s="72">
        <f t="shared" si="2"/>
        <v>484338.16</v>
      </c>
      <c r="K57" s="15"/>
      <c r="L57" s="15"/>
      <c r="M57" s="15"/>
      <c r="N57" s="72">
        <f t="shared" si="3"/>
        <v>0</v>
      </c>
      <c r="O57" s="15"/>
      <c r="P57" s="15"/>
      <c r="Q57" s="15"/>
      <c r="R57" s="72">
        <f t="shared" si="4"/>
        <v>0</v>
      </c>
      <c r="S57" s="72">
        <f t="shared" si="5"/>
        <v>1153624.55</v>
      </c>
      <c r="T57" s="15">
        <v>3745.07</v>
      </c>
      <c r="U57" s="15">
        <v>3670.9</v>
      </c>
      <c r="V57" s="15">
        <v>3726.23</v>
      </c>
      <c r="W57" s="72">
        <f t="shared" si="6"/>
        <v>11142.2</v>
      </c>
      <c r="X57" s="15">
        <v>4612.07</v>
      </c>
      <c r="Y57" s="15">
        <v>5041.49</v>
      </c>
      <c r="Z57" s="15"/>
      <c r="AA57" s="72">
        <f t="shared" si="7"/>
        <v>9653.56</v>
      </c>
      <c r="AB57" s="15"/>
      <c r="AC57" s="15"/>
      <c r="AD57" s="15"/>
      <c r="AE57" s="72">
        <f t="shared" si="8"/>
        <v>0</v>
      </c>
      <c r="AF57" s="15"/>
      <c r="AG57" s="15"/>
      <c r="AH57" s="15"/>
      <c r="AI57" s="72">
        <f t="shared" si="9"/>
        <v>0</v>
      </c>
      <c r="AJ57" s="72">
        <f t="shared" si="0"/>
        <v>20795.76</v>
      </c>
      <c r="AK57" s="73">
        <v>653.56</v>
      </c>
      <c r="AL57" s="73">
        <v>326.78</v>
      </c>
      <c r="AM57" s="73">
        <v>653.56</v>
      </c>
      <c r="AN57" s="25">
        <f t="shared" si="10"/>
        <v>1633.9</v>
      </c>
      <c r="AO57" s="73">
        <v>653.56</v>
      </c>
      <c r="AP57" s="73">
        <v>1307.12</v>
      </c>
      <c r="AQ57" s="73"/>
      <c r="AR57" s="25">
        <f t="shared" si="11"/>
        <v>1960.68</v>
      </c>
      <c r="AS57" s="73"/>
      <c r="AT57" s="73"/>
      <c r="AU57" s="73"/>
      <c r="AV57" s="25">
        <f t="shared" si="12"/>
        <v>0</v>
      </c>
      <c r="AW57" s="73"/>
      <c r="AX57" s="73"/>
      <c r="AY57" s="74"/>
      <c r="AZ57" s="75">
        <f t="shared" si="13"/>
        <v>0</v>
      </c>
      <c r="BA57" s="25">
        <f t="shared" si="14"/>
        <v>3594.58</v>
      </c>
      <c r="BB57" s="76">
        <f t="shared" si="15"/>
        <v>1178014.89</v>
      </c>
      <c r="BC57" s="77"/>
      <c r="BE57" s="17"/>
      <c r="BF57" s="17"/>
    </row>
    <row r="58" spans="1:58" ht="12.75">
      <c r="A58" s="85" t="s">
        <v>107</v>
      </c>
      <c r="B58" s="86" t="s">
        <v>108</v>
      </c>
      <c r="C58" s="71">
        <v>134304.88</v>
      </c>
      <c r="D58" s="15">
        <v>129138.32</v>
      </c>
      <c r="E58" s="15">
        <v>130885.31</v>
      </c>
      <c r="F58" s="72">
        <f t="shared" si="1"/>
        <v>394328.51</v>
      </c>
      <c r="G58" s="15">
        <v>114780.39</v>
      </c>
      <c r="H58" s="15">
        <v>95451.78</v>
      </c>
      <c r="I58" s="15"/>
      <c r="J58" s="72">
        <f t="shared" si="2"/>
        <v>210232.17</v>
      </c>
      <c r="K58" s="15"/>
      <c r="L58" s="15"/>
      <c r="M58" s="15"/>
      <c r="N58" s="72">
        <f t="shared" si="3"/>
        <v>0</v>
      </c>
      <c r="O58" s="15"/>
      <c r="P58" s="15"/>
      <c r="Q58" s="15"/>
      <c r="R58" s="72">
        <f>ROUND(O58+P58+Q58,2)</f>
        <v>0</v>
      </c>
      <c r="S58" s="72">
        <f>ROUND(F58+J58+N58+R58,2)</f>
        <v>604560.68</v>
      </c>
      <c r="T58" s="15">
        <v>1571.04</v>
      </c>
      <c r="U58" s="15">
        <v>1346.48</v>
      </c>
      <c r="V58" s="15">
        <v>1113.09</v>
      </c>
      <c r="W58" s="72">
        <f t="shared" si="6"/>
        <v>4030.61</v>
      </c>
      <c r="X58" s="15">
        <v>1869.85</v>
      </c>
      <c r="Y58" s="15">
        <v>1429.0100000000002</v>
      </c>
      <c r="Z58" s="15"/>
      <c r="AA58" s="72">
        <f t="shared" si="7"/>
        <v>3298.86</v>
      </c>
      <c r="AB58" s="15"/>
      <c r="AC58" s="15"/>
      <c r="AD58" s="15"/>
      <c r="AE58" s="72">
        <f t="shared" si="8"/>
        <v>0</v>
      </c>
      <c r="AF58" s="15"/>
      <c r="AG58" s="15"/>
      <c r="AH58" s="15"/>
      <c r="AI58" s="72">
        <f>ROUND(AF58+AG58+AH58,2)</f>
        <v>0</v>
      </c>
      <c r="AJ58" s="72">
        <f t="shared" si="0"/>
        <v>7329.47</v>
      </c>
      <c r="AK58" s="73">
        <v>0</v>
      </c>
      <c r="AL58" s="73">
        <v>326.78</v>
      </c>
      <c r="AM58" s="73">
        <v>326.78</v>
      </c>
      <c r="AN58" s="25">
        <f t="shared" si="10"/>
        <v>653.56</v>
      </c>
      <c r="AO58" s="73">
        <v>326.78</v>
      </c>
      <c r="AP58" s="73">
        <v>326.78</v>
      </c>
      <c r="AQ58" s="73"/>
      <c r="AR58" s="25">
        <f t="shared" si="11"/>
        <v>653.56</v>
      </c>
      <c r="AS58" s="73"/>
      <c r="AT58" s="73"/>
      <c r="AU58" s="73"/>
      <c r="AV58" s="25">
        <f t="shared" si="12"/>
        <v>0</v>
      </c>
      <c r="AW58" s="73"/>
      <c r="AX58" s="73"/>
      <c r="AY58" s="74"/>
      <c r="AZ58" s="75">
        <f t="shared" si="13"/>
        <v>0</v>
      </c>
      <c r="BA58" s="25">
        <f t="shared" si="14"/>
        <v>1307.12</v>
      </c>
      <c r="BB58" s="76">
        <f t="shared" si="15"/>
        <v>613197.27</v>
      </c>
      <c r="BC58" s="77"/>
      <c r="BE58" s="17"/>
      <c r="BF58" s="17"/>
    </row>
    <row r="59" spans="1:58" ht="12.75">
      <c r="A59" s="85" t="s">
        <v>109</v>
      </c>
      <c r="B59" s="86" t="s">
        <v>110</v>
      </c>
      <c r="C59" s="71">
        <v>3084.58</v>
      </c>
      <c r="D59" s="15">
        <v>2068.44</v>
      </c>
      <c r="E59" s="15">
        <v>2164.51</v>
      </c>
      <c r="F59" s="72">
        <f t="shared" si="1"/>
        <v>7317.53</v>
      </c>
      <c r="G59" s="15">
        <v>2402.92</v>
      </c>
      <c r="H59" s="15">
        <v>2920.31</v>
      </c>
      <c r="I59" s="15"/>
      <c r="J59" s="72">
        <f t="shared" si="2"/>
        <v>5323.23</v>
      </c>
      <c r="K59" s="15"/>
      <c r="L59" s="15"/>
      <c r="M59" s="15"/>
      <c r="N59" s="72">
        <f t="shared" si="3"/>
        <v>0</v>
      </c>
      <c r="O59" s="15"/>
      <c r="P59" s="15"/>
      <c r="Q59" s="15"/>
      <c r="R59" s="72">
        <f t="shared" si="4"/>
        <v>0</v>
      </c>
      <c r="S59" s="72">
        <f t="shared" si="5"/>
        <v>12640.76</v>
      </c>
      <c r="T59" s="15">
        <v>0</v>
      </c>
      <c r="U59" s="15">
        <v>0</v>
      </c>
      <c r="V59" s="15">
        <v>0</v>
      </c>
      <c r="W59" s="72">
        <f t="shared" si="6"/>
        <v>0</v>
      </c>
      <c r="X59" s="15">
        <v>0</v>
      </c>
      <c r="Y59" s="15">
        <v>0</v>
      </c>
      <c r="Z59" s="15"/>
      <c r="AA59" s="72">
        <f t="shared" si="7"/>
        <v>0</v>
      </c>
      <c r="AB59" s="15"/>
      <c r="AC59" s="15"/>
      <c r="AD59" s="15"/>
      <c r="AE59" s="72">
        <f t="shared" si="8"/>
        <v>0</v>
      </c>
      <c r="AF59" s="15"/>
      <c r="AG59" s="15"/>
      <c r="AH59" s="15"/>
      <c r="AI59" s="72">
        <f t="shared" si="9"/>
        <v>0</v>
      </c>
      <c r="AJ59" s="72">
        <f t="shared" si="0"/>
        <v>0</v>
      </c>
      <c r="AK59" s="73">
        <v>0</v>
      </c>
      <c r="AL59" s="73">
        <v>0</v>
      </c>
      <c r="AM59" s="73">
        <v>0</v>
      </c>
      <c r="AN59" s="25">
        <f t="shared" si="10"/>
        <v>0</v>
      </c>
      <c r="AO59" s="73">
        <v>0</v>
      </c>
      <c r="AP59" s="73">
        <v>0</v>
      </c>
      <c r="AQ59" s="73"/>
      <c r="AR59" s="25">
        <f t="shared" si="11"/>
        <v>0</v>
      </c>
      <c r="AS59" s="73"/>
      <c r="AT59" s="73"/>
      <c r="AU59" s="73"/>
      <c r="AV59" s="25">
        <f t="shared" si="12"/>
        <v>0</v>
      </c>
      <c r="AW59" s="73"/>
      <c r="AX59" s="73"/>
      <c r="AY59" s="74"/>
      <c r="AZ59" s="75">
        <f t="shared" si="13"/>
        <v>0</v>
      </c>
      <c r="BA59" s="25">
        <f t="shared" si="14"/>
        <v>0</v>
      </c>
      <c r="BB59" s="76">
        <f t="shared" si="15"/>
        <v>12640.76</v>
      </c>
      <c r="BC59" s="77"/>
      <c r="BE59" s="17"/>
      <c r="BF59" s="17"/>
    </row>
    <row r="60" spans="1:58" ht="12.75">
      <c r="A60" s="85" t="s">
        <v>111</v>
      </c>
      <c r="B60" s="86" t="s">
        <v>112</v>
      </c>
      <c r="C60" s="71">
        <v>9727.73</v>
      </c>
      <c r="D60" s="15">
        <v>7416</v>
      </c>
      <c r="E60" s="15">
        <v>8340.02</v>
      </c>
      <c r="F60" s="72">
        <f t="shared" si="1"/>
        <v>25483.75</v>
      </c>
      <c r="G60" s="15">
        <v>3536.32</v>
      </c>
      <c r="H60" s="15">
        <v>3542.42</v>
      </c>
      <c r="I60" s="15"/>
      <c r="J60" s="72">
        <f t="shared" si="2"/>
        <v>7078.74</v>
      </c>
      <c r="K60" s="15"/>
      <c r="L60" s="15"/>
      <c r="M60" s="15"/>
      <c r="N60" s="72">
        <f t="shared" si="3"/>
        <v>0</v>
      </c>
      <c r="O60" s="15"/>
      <c r="P60" s="15"/>
      <c r="Q60" s="15"/>
      <c r="R60" s="72">
        <f t="shared" si="4"/>
        <v>0</v>
      </c>
      <c r="S60" s="72">
        <f t="shared" si="5"/>
        <v>32562.49</v>
      </c>
      <c r="T60" s="15">
        <v>570.22</v>
      </c>
      <c r="U60" s="15">
        <v>460.31</v>
      </c>
      <c r="V60" s="15">
        <v>512.8</v>
      </c>
      <c r="W60" s="72">
        <f t="shared" si="6"/>
        <v>1543.33</v>
      </c>
      <c r="X60" s="15">
        <v>456.69</v>
      </c>
      <c r="Y60" s="15">
        <v>340.3</v>
      </c>
      <c r="Z60" s="15"/>
      <c r="AA60" s="72">
        <f t="shared" si="7"/>
        <v>796.99</v>
      </c>
      <c r="AB60" s="15"/>
      <c r="AC60" s="15"/>
      <c r="AD60" s="15"/>
      <c r="AE60" s="72">
        <f t="shared" si="8"/>
        <v>0</v>
      </c>
      <c r="AF60" s="15"/>
      <c r="AG60" s="15"/>
      <c r="AH60" s="15"/>
      <c r="AI60" s="72">
        <f t="shared" si="9"/>
        <v>0</v>
      </c>
      <c r="AJ60" s="72">
        <f t="shared" si="0"/>
        <v>2340.32</v>
      </c>
      <c r="AK60" s="73">
        <v>0</v>
      </c>
      <c r="AL60" s="73">
        <v>0</v>
      </c>
      <c r="AM60" s="73">
        <v>0</v>
      </c>
      <c r="AN60" s="25">
        <f t="shared" si="10"/>
        <v>0</v>
      </c>
      <c r="AO60" s="73">
        <v>0</v>
      </c>
      <c r="AP60" s="73">
        <v>0</v>
      </c>
      <c r="AQ60" s="73"/>
      <c r="AR60" s="25">
        <f t="shared" si="11"/>
        <v>0</v>
      </c>
      <c r="AS60" s="73"/>
      <c r="AT60" s="73"/>
      <c r="AU60" s="73"/>
      <c r="AV60" s="25">
        <f t="shared" si="12"/>
        <v>0</v>
      </c>
      <c r="AW60" s="73"/>
      <c r="AX60" s="73"/>
      <c r="AY60" s="74"/>
      <c r="AZ60" s="75">
        <f t="shared" si="13"/>
        <v>0</v>
      </c>
      <c r="BA60" s="25">
        <f t="shared" si="14"/>
        <v>0</v>
      </c>
      <c r="BB60" s="76">
        <f t="shared" si="15"/>
        <v>34902.81</v>
      </c>
      <c r="BC60" s="77"/>
      <c r="BE60" s="17"/>
      <c r="BF60" s="17"/>
    </row>
    <row r="61" spans="1:58" ht="12.75">
      <c r="A61" s="85" t="s">
        <v>113</v>
      </c>
      <c r="B61" s="86" t="s">
        <v>114</v>
      </c>
      <c r="C61" s="71">
        <v>42900.47</v>
      </c>
      <c r="D61" s="15">
        <v>52899.66</v>
      </c>
      <c r="E61" s="15">
        <v>48883.03</v>
      </c>
      <c r="F61" s="72">
        <f t="shared" si="1"/>
        <v>144683.16</v>
      </c>
      <c r="G61" s="15">
        <v>40453.66</v>
      </c>
      <c r="H61" s="15">
        <v>48122.72</v>
      </c>
      <c r="I61" s="15"/>
      <c r="J61" s="72">
        <f t="shared" si="2"/>
        <v>88576.38</v>
      </c>
      <c r="K61" s="15"/>
      <c r="L61" s="15"/>
      <c r="M61" s="15"/>
      <c r="N61" s="72">
        <f t="shared" si="3"/>
        <v>0</v>
      </c>
      <c r="O61" s="15"/>
      <c r="P61" s="15"/>
      <c r="Q61" s="88"/>
      <c r="R61" s="72">
        <f t="shared" si="4"/>
        <v>0</v>
      </c>
      <c r="S61" s="72">
        <f t="shared" si="5"/>
        <v>233259.54</v>
      </c>
      <c r="T61" s="15">
        <v>367.17</v>
      </c>
      <c r="U61" s="15">
        <v>896.59</v>
      </c>
      <c r="V61" s="15">
        <v>482.06</v>
      </c>
      <c r="W61" s="72">
        <f t="shared" si="6"/>
        <v>1745.82</v>
      </c>
      <c r="X61" s="15">
        <v>729.25</v>
      </c>
      <c r="Y61" s="15">
        <v>480.58000000000004</v>
      </c>
      <c r="Z61" s="15"/>
      <c r="AA61" s="72">
        <f t="shared" si="7"/>
        <v>1209.83</v>
      </c>
      <c r="AB61" s="15"/>
      <c r="AC61" s="15"/>
      <c r="AD61" s="15"/>
      <c r="AE61" s="72">
        <f t="shared" si="8"/>
        <v>0</v>
      </c>
      <c r="AF61" s="15"/>
      <c r="AG61" s="15"/>
      <c r="AH61" s="15"/>
      <c r="AI61" s="72">
        <f t="shared" si="9"/>
        <v>0</v>
      </c>
      <c r="AJ61" s="72">
        <f t="shared" si="0"/>
        <v>2955.65</v>
      </c>
      <c r="AK61" s="73">
        <v>0</v>
      </c>
      <c r="AL61" s="73">
        <v>0</v>
      </c>
      <c r="AM61" s="73">
        <v>0</v>
      </c>
      <c r="AN61" s="25">
        <f t="shared" si="10"/>
        <v>0</v>
      </c>
      <c r="AO61" s="73">
        <v>0</v>
      </c>
      <c r="AP61" s="73">
        <v>0</v>
      </c>
      <c r="AQ61" s="73"/>
      <c r="AR61" s="25">
        <f t="shared" si="11"/>
        <v>0</v>
      </c>
      <c r="AS61" s="73"/>
      <c r="AT61" s="73"/>
      <c r="AU61" s="73"/>
      <c r="AV61" s="25">
        <f t="shared" si="12"/>
        <v>0</v>
      </c>
      <c r="AW61" s="73"/>
      <c r="AX61" s="73"/>
      <c r="AY61" s="74"/>
      <c r="AZ61" s="75">
        <f t="shared" si="13"/>
        <v>0</v>
      </c>
      <c r="BA61" s="25">
        <f t="shared" si="14"/>
        <v>0</v>
      </c>
      <c r="BB61" s="76">
        <f t="shared" si="15"/>
        <v>236215.19</v>
      </c>
      <c r="BC61" s="77"/>
      <c r="BE61" s="17"/>
      <c r="BF61" s="17"/>
    </row>
    <row r="62" spans="1:58" ht="12.75">
      <c r="A62" s="85" t="s">
        <v>115</v>
      </c>
      <c r="B62" s="5" t="s">
        <v>116</v>
      </c>
      <c r="C62" s="71">
        <v>9737.2</v>
      </c>
      <c r="D62" s="15">
        <v>7755.03</v>
      </c>
      <c r="E62" s="15">
        <v>9525.05</v>
      </c>
      <c r="F62" s="72">
        <f t="shared" si="1"/>
        <v>27017.28</v>
      </c>
      <c r="G62" s="15">
        <v>7747.02</v>
      </c>
      <c r="H62" s="15">
        <v>9104.15</v>
      </c>
      <c r="I62" s="15"/>
      <c r="J62" s="72">
        <f t="shared" si="2"/>
        <v>16851.17</v>
      </c>
      <c r="K62" s="15"/>
      <c r="L62" s="15"/>
      <c r="M62" s="15"/>
      <c r="N62" s="72">
        <f t="shared" si="3"/>
        <v>0</v>
      </c>
      <c r="O62" s="15"/>
      <c r="P62" s="15"/>
      <c r="Q62" s="88"/>
      <c r="R62" s="72">
        <f t="shared" si="4"/>
        <v>0</v>
      </c>
      <c r="S62" s="72">
        <f t="shared" si="5"/>
        <v>43868.45</v>
      </c>
      <c r="T62" s="15">
        <v>748.59</v>
      </c>
      <c r="U62" s="15">
        <v>535.64</v>
      </c>
      <c r="V62" s="15">
        <v>381.82</v>
      </c>
      <c r="W62" s="72">
        <f t="shared" si="6"/>
        <v>1666.05</v>
      </c>
      <c r="X62" s="15">
        <v>592.22</v>
      </c>
      <c r="Y62" s="15">
        <v>705.48</v>
      </c>
      <c r="Z62" s="15"/>
      <c r="AA62" s="72">
        <f t="shared" si="7"/>
        <v>1297.7</v>
      </c>
      <c r="AB62" s="15"/>
      <c r="AC62" s="15"/>
      <c r="AD62" s="15"/>
      <c r="AE62" s="72">
        <f t="shared" si="8"/>
        <v>0</v>
      </c>
      <c r="AF62" s="15"/>
      <c r="AG62" s="15"/>
      <c r="AH62" s="15"/>
      <c r="AI62" s="72">
        <f t="shared" si="9"/>
        <v>0</v>
      </c>
      <c r="AJ62" s="72">
        <f t="shared" si="0"/>
        <v>2963.75</v>
      </c>
      <c r="AK62" s="73">
        <v>0</v>
      </c>
      <c r="AL62" s="73">
        <v>0</v>
      </c>
      <c r="AM62" s="73">
        <v>0</v>
      </c>
      <c r="AN62" s="25">
        <f t="shared" si="10"/>
        <v>0</v>
      </c>
      <c r="AO62" s="73">
        <v>0</v>
      </c>
      <c r="AP62" s="73">
        <v>0</v>
      </c>
      <c r="AQ62" s="73"/>
      <c r="AR62" s="25">
        <f t="shared" si="11"/>
        <v>0</v>
      </c>
      <c r="AS62" s="73"/>
      <c r="AT62" s="73"/>
      <c r="AU62" s="73"/>
      <c r="AV62" s="25">
        <f t="shared" si="12"/>
        <v>0</v>
      </c>
      <c r="AW62" s="73"/>
      <c r="AX62" s="73"/>
      <c r="AY62" s="74"/>
      <c r="AZ62" s="75">
        <f t="shared" si="13"/>
        <v>0</v>
      </c>
      <c r="BA62" s="25">
        <f t="shared" si="14"/>
        <v>0</v>
      </c>
      <c r="BB62" s="76">
        <f t="shared" si="15"/>
        <v>46832.2</v>
      </c>
      <c r="BC62" s="77"/>
      <c r="BE62" s="17"/>
      <c r="BF62" s="17"/>
    </row>
    <row r="63" spans="1:58" ht="12.75">
      <c r="A63" s="85" t="s">
        <v>117</v>
      </c>
      <c r="B63" s="5" t="s">
        <v>118</v>
      </c>
      <c r="C63" s="71">
        <v>24751.39</v>
      </c>
      <c r="D63" s="15">
        <v>23286.26</v>
      </c>
      <c r="E63" s="15">
        <v>23160.18</v>
      </c>
      <c r="F63" s="72">
        <f t="shared" si="1"/>
        <v>71197.83</v>
      </c>
      <c r="G63" s="15">
        <v>20907.31</v>
      </c>
      <c r="H63" s="15">
        <v>21150.08</v>
      </c>
      <c r="I63" s="15"/>
      <c r="J63" s="72">
        <f t="shared" si="2"/>
        <v>42057.39</v>
      </c>
      <c r="K63" s="15"/>
      <c r="L63" s="15"/>
      <c r="M63" s="15"/>
      <c r="N63" s="72">
        <f t="shared" si="3"/>
        <v>0</v>
      </c>
      <c r="O63" s="15"/>
      <c r="P63" s="15"/>
      <c r="Q63" s="88"/>
      <c r="R63" s="72">
        <f t="shared" si="4"/>
        <v>0</v>
      </c>
      <c r="S63" s="72">
        <f t="shared" si="5"/>
        <v>113255.22</v>
      </c>
      <c r="T63" s="15">
        <v>1541.63</v>
      </c>
      <c r="U63" s="15">
        <v>1119.78</v>
      </c>
      <c r="V63" s="15">
        <v>1180.79</v>
      </c>
      <c r="W63" s="72">
        <f t="shared" si="6"/>
        <v>3842.2</v>
      </c>
      <c r="X63" s="15">
        <v>1650.49</v>
      </c>
      <c r="Y63" s="15">
        <v>1406.1399999999999</v>
      </c>
      <c r="Z63" s="15"/>
      <c r="AA63" s="72">
        <f t="shared" si="7"/>
        <v>3056.63</v>
      </c>
      <c r="AB63" s="15"/>
      <c r="AC63" s="15"/>
      <c r="AD63" s="15"/>
      <c r="AE63" s="72">
        <f t="shared" si="8"/>
        <v>0</v>
      </c>
      <c r="AF63" s="15"/>
      <c r="AG63" s="15"/>
      <c r="AH63" s="15"/>
      <c r="AI63" s="72">
        <f t="shared" si="9"/>
        <v>0</v>
      </c>
      <c r="AJ63" s="72">
        <f t="shared" si="0"/>
        <v>6898.83</v>
      </c>
      <c r="AK63" s="73">
        <v>0</v>
      </c>
      <c r="AL63" s="73">
        <v>0</v>
      </c>
      <c r="AM63" s="73">
        <v>0</v>
      </c>
      <c r="AN63" s="25">
        <f t="shared" si="10"/>
        <v>0</v>
      </c>
      <c r="AO63" s="73">
        <v>0</v>
      </c>
      <c r="AP63" s="73">
        <v>0</v>
      </c>
      <c r="AQ63" s="73"/>
      <c r="AR63" s="25">
        <f t="shared" si="11"/>
        <v>0</v>
      </c>
      <c r="AS63" s="73"/>
      <c r="AT63" s="73"/>
      <c r="AU63" s="73"/>
      <c r="AV63" s="25">
        <f t="shared" si="12"/>
        <v>0</v>
      </c>
      <c r="AW63" s="73"/>
      <c r="AX63" s="73"/>
      <c r="AY63" s="74"/>
      <c r="AZ63" s="75">
        <f t="shared" si="13"/>
        <v>0</v>
      </c>
      <c r="BA63" s="25">
        <f t="shared" si="14"/>
        <v>0</v>
      </c>
      <c r="BB63" s="76">
        <f t="shared" si="15"/>
        <v>120154.05</v>
      </c>
      <c r="BC63" s="77"/>
      <c r="BE63" s="17"/>
      <c r="BF63" s="17"/>
    </row>
    <row r="64" spans="1:58" ht="12.75">
      <c r="A64" s="85" t="s">
        <v>119</v>
      </c>
      <c r="B64" s="5" t="s">
        <v>120</v>
      </c>
      <c r="C64" s="71">
        <v>12155.44</v>
      </c>
      <c r="D64" s="15">
        <v>8732.15</v>
      </c>
      <c r="E64" s="15">
        <v>9135.47</v>
      </c>
      <c r="F64" s="72">
        <f t="shared" si="1"/>
        <v>30023.06</v>
      </c>
      <c r="G64" s="15">
        <v>9496.41</v>
      </c>
      <c r="H64" s="15">
        <v>10196.4</v>
      </c>
      <c r="I64" s="15"/>
      <c r="J64" s="72">
        <f t="shared" si="2"/>
        <v>19692.81</v>
      </c>
      <c r="K64" s="15"/>
      <c r="L64" s="15"/>
      <c r="M64" s="15"/>
      <c r="N64" s="72">
        <f t="shared" si="3"/>
        <v>0</v>
      </c>
      <c r="O64" s="15"/>
      <c r="P64" s="15"/>
      <c r="Q64" s="88"/>
      <c r="R64" s="72">
        <f t="shared" si="4"/>
        <v>0</v>
      </c>
      <c r="S64" s="72">
        <f t="shared" si="5"/>
        <v>49715.87</v>
      </c>
      <c r="T64" s="15">
        <v>1013.71</v>
      </c>
      <c r="U64" s="15">
        <v>737.38</v>
      </c>
      <c r="V64" s="15">
        <v>625.38</v>
      </c>
      <c r="W64" s="72">
        <f t="shared" si="6"/>
        <v>2376.47</v>
      </c>
      <c r="X64" s="15">
        <v>844.75</v>
      </c>
      <c r="Y64" s="15">
        <v>831.79</v>
      </c>
      <c r="Z64" s="15"/>
      <c r="AA64" s="72">
        <f t="shared" si="7"/>
        <v>1676.54</v>
      </c>
      <c r="AB64" s="15"/>
      <c r="AC64" s="15"/>
      <c r="AD64" s="15"/>
      <c r="AE64" s="72">
        <f t="shared" si="8"/>
        <v>0</v>
      </c>
      <c r="AF64" s="15"/>
      <c r="AG64" s="15"/>
      <c r="AH64" s="15"/>
      <c r="AI64" s="72">
        <f t="shared" si="9"/>
        <v>0</v>
      </c>
      <c r="AJ64" s="72">
        <f t="shared" si="0"/>
        <v>4053.01</v>
      </c>
      <c r="AK64" s="73">
        <v>0</v>
      </c>
      <c r="AL64" s="73">
        <v>0</v>
      </c>
      <c r="AM64" s="73">
        <v>0</v>
      </c>
      <c r="AN64" s="25">
        <f t="shared" si="10"/>
        <v>0</v>
      </c>
      <c r="AO64" s="73">
        <v>0</v>
      </c>
      <c r="AP64" s="73">
        <v>0</v>
      </c>
      <c r="AQ64" s="73"/>
      <c r="AR64" s="25">
        <f t="shared" si="11"/>
        <v>0</v>
      </c>
      <c r="AS64" s="73"/>
      <c r="AT64" s="73"/>
      <c r="AU64" s="73"/>
      <c r="AV64" s="25">
        <f t="shared" si="12"/>
        <v>0</v>
      </c>
      <c r="AW64" s="73"/>
      <c r="AX64" s="73"/>
      <c r="AY64" s="74"/>
      <c r="AZ64" s="75">
        <f t="shared" si="13"/>
        <v>0</v>
      </c>
      <c r="BA64" s="25">
        <f t="shared" si="14"/>
        <v>0</v>
      </c>
      <c r="BB64" s="76">
        <f t="shared" si="15"/>
        <v>53768.88</v>
      </c>
      <c r="BC64" s="77"/>
      <c r="BE64" s="17"/>
      <c r="BF64" s="17"/>
    </row>
    <row r="65" spans="1:58" ht="12.75">
      <c r="A65" s="85" t="s">
        <v>121</v>
      </c>
      <c r="B65" s="5" t="s">
        <v>122</v>
      </c>
      <c r="C65" s="71">
        <v>9661.51</v>
      </c>
      <c r="D65" s="15">
        <v>8860.8</v>
      </c>
      <c r="E65" s="15">
        <v>11505.65</v>
      </c>
      <c r="F65" s="72">
        <f t="shared" si="1"/>
        <v>30027.96</v>
      </c>
      <c r="G65" s="15">
        <v>7700.61</v>
      </c>
      <c r="H65" s="15">
        <v>10458.75</v>
      </c>
      <c r="I65" s="15"/>
      <c r="J65" s="72">
        <f t="shared" si="2"/>
        <v>18159.36</v>
      </c>
      <c r="K65" s="15"/>
      <c r="L65" s="15"/>
      <c r="M65" s="15"/>
      <c r="N65" s="72">
        <f t="shared" si="3"/>
        <v>0</v>
      </c>
      <c r="O65" s="15"/>
      <c r="P65" s="15"/>
      <c r="Q65" s="88"/>
      <c r="R65" s="72">
        <f t="shared" si="4"/>
        <v>0</v>
      </c>
      <c r="S65" s="72">
        <f t="shared" si="5"/>
        <v>48187.32</v>
      </c>
      <c r="T65" s="15">
        <v>706.4</v>
      </c>
      <c r="U65" s="15">
        <v>586.85</v>
      </c>
      <c r="V65" s="15">
        <v>350.3</v>
      </c>
      <c r="W65" s="72">
        <f t="shared" si="6"/>
        <v>1643.55</v>
      </c>
      <c r="X65" s="15">
        <v>1001.56</v>
      </c>
      <c r="Y65" s="15">
        <v>469.36</v>
      </c>
      <c r="Z65" s="15"/>
      <c r="AA65" s="72">
        <f t="shared" si="7"/>
        <v>1470.92</v>
      </c>
      <c r="AB65" s="15"/>
      <c r="AC65" s="15"/>
      <c r="AD65" s="15"/>
      <c r="AE65" s="72">
        <f t="shared" si="8"/>
        <v>0</v>
      </c>
      <c r="AF65" s="15"/>
      <c r="AG65" s="15"/>
      <c r="AH65" s="15"/>
      <c r="AI65" s="72">
        <f t="shared" si="9"/>
        <v>0</v>
      </c>
      <c r="AJ65" s="72">
        <f t="shared" si="0"/>
        <v>3114.47</v>
      </c>
      <c r="AK65" s="73">
        <v>0</v>
      </c>
      <c r="AL65" s="73">
        <v>0</v>
      </c>
      <c r="AM65" s="73">
        <v>0</v>
      </c>
      <c r="AN65" s="25">
        <f t="shared" si="10"/>
        <v>0</v>
      </c>
      <c r="AO65" s="73">
        <v>0</v>
      </c>
      <c r="AP65" s="73">
        <v>0</v>
      </c>
      <c r="AQ65" s="73"/>
      <c r="AR65" s="25">
        <f t="shared" si="11"/>
        <v>0</v>
      </c>
      <c r="AS65" s="73"/>
      <c r="AT65" s="73"/>
      <c r="AU65" s="73"/>
      <c r="AV65" s="25">
        <f t="shared" si="12"/>
        <v>0</v>
      </c>
      <c r="AW65" s="73"/>
      <c r="AX65" s="73"/>
      <c r="AY65" s="74"/>
      <c r="AZ65" s="75">
        <f t="shared" si="13"/>
        <v>0</v>
      </c>
      <c r="BA65" s="25">
        <f t="shared" si="14"/>
        <v>0</v>
      </c>
      <c r="BB65" s="76">
        <f t="shared" si="15"/>
        <v>51301.79</v>
      </c>
      <c r="BC65" s="77"/>
      <c r="BE65" s="17"/>
      <c r="BF65" s="17"/>
    </row>
    <row r="66" spans="1:58" ht="12.75">
      <c r="A66" s="85" t="s">
        <v>123</v>
      </c>
      <c r="B66" s="5" t="s">
        <v>124</v>
      </c>
      <c r="C66" s="71">
        <v>52068.04</v>
      </c>
      <c r="D66" s="15">
        <v>45704.8</v>
      </c>
      <c r="E66" s="15">
        <v>45745.36</v>
      </c>
      <c r="F66" s="72">
        <f t="shared" si="1"/>
        <v>143518.2</v>
      </c>
      <c r="G66" s="15">
        <v>41473.38</v>
      </c>
      <c r="H66" s="15">
        <v>44802.52</v>
      </c>
      <c r="I66" s="15"/>
      <c r="J66" s="72">
        <f t="shared" si="2"/>
        <v>86275.9</v>
      </c>
      <c r="K66" s="15"/>
      <c r="L66" s="15"/>
      <c r="M66" s="15"/>
      <c r="N66" s="72">
        <f t="shared" si="3"/>
        <v>0</v>
      </c>
      <c r="O66" s="15"/>
      <c r="P66" s="15"/>
      <c r="Q66" s="88"/>
      <c r="R66" s="72">
        <f t="shared" si="4"/>
        <v>0</v>
      </c>
      <c r="S66" s="72">
        <f t="shared" si="5"/>
        <v>229794.1</v>
      </c>
      <c r="T66" s="15">
        <v>3058.09</v>
      </c>
      <c r="U66" s="15">
        <v>3109.58</v>
      </c>
      <c r="V66" s="15">
        <v>2846.75</v>
      </c>
      <c r="W66" s="72">
        <f t="shared" si="6"/>
        <v>9014.42</v>
      </c>
      <c r="X66" s="15">
        <v>3541.2</v>
      </c>
      <c r="Y66" s="15">
        <v>3008.09</v>
      </c>
      <c r="Z66" s="15"/>
      <c r="AA66" s="72">
        <f t="shared" si="7"/>
        <v>6549.29</v>
      </c>
      <c r="AB66" s="15"/>
      <c r="AC66" s="15"/>
      <c r="AD66" s="15"/>
      <c r="AE66" s="72">
        <f t="shared" si="8"/>
        <v>0</v>
      </c>
      <c r="AF66" s="15"/>
      <c r="AG66" s="15"/>
      <c r="AH66" s="15"/>
      <c r="AI66" s="72">
        <f t="shared" si="9"/>
        <v>0</v>
      </c>
      <c r="AJ66" s="72">
        <f t="shared" si="0"/>
        <v>15563.71</v>
      </c>
      <c r="AK66" s="73">
        <v>0</v>
      </c>
      <c r="AL66" s="73">
        <v>326.78</v>
      </c>
      <c r="AM66" s="73">
        <v>326.78</v>
      </c>
      <c r="AN66" s="25">
        <f t="shared" si="10"/>
        <v>653.56</v>
      </c>
      <c r="AO66" s="73">
        <v>326.78</v>
      </c>
      <c r="AP66" s="73">
        <v>326.78</v>
      </c>
      <c r="AQ66" s="73"/>
      <c r="AR66" s="25">
        <f t="shared" si="11"/>
        <v>653.56</v>
      </c>
      <c r="AS66" s="73"/>
      <c r="AT66" s="73"/>
      <c r="AU66" s="73"/>
      <c r="AV66" s="25">
        <f t="shared" si="12"/>
        <v>0</v>
      </c>
      <c r="AW66" s="73"/>
      <c r="AX66" s="73"/>
      <c r="AY66" s="74"/>
      <c r="AZ66" s="75">
        <f t="shared" si="13"/>
        <v>0</v>
      </c>
      <c r="BA66" s="25">
        <f t="shared" si="14"/>
        <v>1307.12</v>
      </c>
      <c r="BB66" s="76">
        <f t="shared" si="15"/>
        <v>246664.93</v>
      </c>
      <c r="BC66" s="77"/>
      <c r="BE66" s="17"/>
      <c r="BF66" s="17"/>
    </row>
    <row r="67" spans="1:58" ht="12.75">
      <c r="A67" s="85" t="s">
        <v>125</v>
      </c>
      <c r="B67" s="5" t="s">
        <v>126</v>
      </c>
      <c r="C67" s="71">
        <v>16568.97</v>
      </c>
      <c r="D67" s="15">
        <v>25081.71</v>
      </c>
      <c r="E67" s="15">
        <v>13057.72</v>
      </c>
      <c r="F67" s="72">
        <f t="shared" si="1"/>
        <v>54708.4</v>
      </c>
      <c r="G67" s="15">
        <v>33229.67</v>
      </c>
      <c r="H67" s="15">
        <v>33463.28</v>
      </c>
      <c r="I67" s="15"/>
      <c r="J67" s="72">
        <f t="shared" si="2"/>
        <v>66692.95</v>
      </c>
      <c r="K67" s="15"/>
      <c r="L67" s="15"/>
      <c r="M67" s="15"/>
      <c r="N67" s="72">
        <f t="shared" si="3"/>
        <v>0</v>
      </c>
      <c r="O67" s="15"/>
      <c r="P67" s="15"/>
      <c r="Q67" s="88"/>
      <c r="R67" s="72">
        <f t="shared" si="4"/>
        <v>0</v>
      </c>
      <c r="S67" s="72">
        <f t="shared" si="5"/>
        <v>121401.35</v>
      </c>
      <c r="T67" s="15">
        <v>13.83</v>
      </c>
      <c r="U67" s="15">
        <v>19.85</v>
      </c>
      <c r="V67" s="15">
        <v>10.58</v>
      </c>
      <c r="W67" s="72">
        <f t="shared" si="6"/>
        <v>44.26</v>
      </c>
      <c r="X67" s="15">
        <v>12.95</v>
      </c>
      <c r="Y67" s="15">
        <v>24.32</v>
      </c>
      <c r="Z67" s="15"/>
      <c r="AA67" s="72">
        <f t="shared" si="7"/>
        <v>37.27</v>
      </c>
      <c r="AB67" s="15"/>
      <c r="AC67" s="15"/>
      <c r="AD67" s="15"/>
      <c r="AE67" s="72">
        <f t="shared" si="8"/>
        <v>0</v>
      </c>
      <c r="AF67" s="15"/>
      <c r="AG67" s="15"/>
      <c r="AH67" s="15"/>
      <c r="AI67" s="72">
        <f t="shared" si="9"/>
        <v>0</v>
      </c>
      <c r="AJ67" s="72">
        <f t="shared" si="0"/>
        <v>81.53</v>
      </c>
      <c r="AK67" s="73">
        <v>0</v>
      </c>
      <c r="AL67" s="73">
        <v>0</v>
      </c>
      <c r="AM67" s="73">
        <v>0</v>
      </c>
      <c r="AN67" s="25">
        <f t="shared" si="10"/>
        <v>0</v>
      </c>
      <c r="AO67" s="73">
        <v>0</v>
      </c>
      <c r="AP67" s="73">
        <v>0</v>
      </c>
      <c r="AQ67" s="73"/>
      <c r="AR67" s="25">
        <f t="shared" si="11"/>
        <v>0</v>
      </c>
      <c r="AS67" s="73"/>
      <c r="AT67" s="73"/>
      <c r="AU67" s="73"/>
      <c r="AV67" s="25">
        <f t="shared" si="12"/>
        <v>0</v>
      </c>
      <c r="AW67" s="73"/>
      <c r="AX67" s="73"/>
      <c r="AY67" s="74"/>
      <c r="AZ67" s="75">
        <f t="shared" si="13"/>
        <v>0</v>
      </c>
      <c r="BA67" s="25">
        <f t="shared" si="14"/>
        <v>0</v>
      </c>
      <c r="BB67" s="76">
        <f t="shared" si="15"/>
        <v>121482.88</v>
      </c>
      <c r="BC67" s="77"/>
      <c r="BE67" s="17"/>
      <c r="BF67" s="17"/>
    </row>
    <row r="68" spans="1:58" ht="12.75">
      <c r="A68" s="85" t="s">
        <v>127</v>
      </c>
      <c r="B68" s="5" t="s">
        <v>128</v>
      </c>
      <c r="C68" s="71">
        <v>15395.21</v>
      </c>
      <c r="D68" s="15">
        <v>14590.9</v>
      </c>
      <c r="E68" s="15">
        <v>13355.31</v>
      </c>
      <c r="F68" s="72">
        <f t="shared" si="1"/>
        <v>43341.42</v>
      </c>
      <c r="G68" s="15">
        <v>13425.1</v>
      </c>
      <c r="H68" s="15">
        <v>13435.82</v>
      </c>
      <c r="I68" s="15"/>
      <c r="J68" s="72">
        <f t="shared" si="2"/>
        <v>26860.92</v>
      </c>
      <c r="K68" s="15"/>
      <c r="L68" s="15"/>
      <c r="M68" s="15"/>
      <c r="N68" s="72">
        <f t="shared" si="3"/>
        <v>0</v>
      </c>
      <c r="O68" s="15"/>
      <c r="P68" s="15"/>
      <c r="Q68" s="88"/>
      <c r="R68" s="72">
        <f t="shared" si="4"/>
        <v>0</v>
      </c>
      <c r="S68" s="72">
        <f>ROUND(F68+J68+N68+R68,2)</f>
        <v>70202.34</v>
      </c>
      <c r="T68" s="15">
        <v>1145.84</v>
      </c>
      <c r="U68" s="15">
        <v>922.33</v>
      </c>
      <c r="V68" s="15">
        <v>887.39</v>
      </c>
      <c r="W68" s="72">
        <f t="shared" si="6"/>
        <v>2955.56</v>
      </c>
      <c r="X68" s="15">
        <v>1178.12</v>
      </c>
      <c r="Y68" s="15">
        <v>847.34</v>
      </c>
      <c r="Z68" s="15"/>
      <c r="AA68" s="72">
        <f t="shared" si="7"/>
        <v>2025.46</v>
      </c>
      <c r="AB68" s="15"/>
      <c r="AC68" s="15"/>
      <c r="AD68" s="15"/>
      <c r="AE68" s="72">
        <f t="shared" si="8"/>
        <v>0</v>
      </c>
      <c r="AF68" s="15"/>
      <c r="AG68" s="15"/>
      <c r="AH68" s="15"/>
      <c r="AI68" s="72">
        <f t="shared" si="9"/>
        <v>0</v>
      </c>
      <c r="AJ68" s="72">
        <f t="shared" si="0"/>
        <v>4981.02</v>
      </c>
      <c r="AK68" s="73">
        <v>0</v>
      </c>
      <c r="AL68" s="73">
        <v>0</v>
      </c>
      <c r="AM68" s="73">
        <v>0</v>
      </c>
      <c r="AN68" s="25">
        <f t="shared" si="10"/>
        <v>0</v>
      </c>
      <c r="AO68" s="73">
        <v>0</v>
      </c>
      <c r="AP68" s="73">
        <v>0</v>
      </c>
      <c r="AQ68" s="73"/>
      <c r="AR68" s="25">
        <f t="shared" si="11"/>
        <v>0</v>
      </c>
      <c r="AS68" s="73"/>
      <c r="AT68" s="73"/>
      <c r="AU68" s="73"/>
      <c r="AV68" s="25">
        <f t="shared" si="12"/>
        <v>0</v>
      </c>
      <c r="AW68" s="73"/>
      <c r="AX68" s="73"/>
      <c r="AY68" s="74"/>
      <c r="AZ68" s="75">
        <f t="shared" si="13"/>
        <v>0</v>
      </c>
      <c r="BA68" s="25">
        <f t="shared" si="14"/>
        <v>0</v>
      </c>
      <c r="BB68" s="76">
        <f t="shared" si="15"/>
        <v>75183.36</v>
      </c>
      <c r="BC68" s="77"/>
      <c r="BE68" s="17"/>
      <c r="BF68" s="17"/>
    </row>
    <row r="69" spans="1:58" s="90" customFormat="1" ht="12.75">
      <c r="A69" s="85" t="s">
        <v>129</v>
      </c>
      <c r="B69" s="5" t="s">
        <v>130</v>
      </c>
      <c r="C69" s="71">
        <v>18900.94</v>
      </c>
      <c r="D69" s="15">
        <v>19575.08</v>
      </c>
      <c r="E69" s="15">
        <v>26025.88</v>
      </c>
      <c r="F69" s="72">
        <f t="shared" si="1"/>
        <v>64501.9</v>
      </c>
      <c r="G69" s="15">
        <v>21888.84</v>
      </c>
      <c r="H69" s="15">
        <v>23994.5</v>
      </c>
      <c r="I69" s="15"/>
      <c r="J69" s="72">
        <f t="shared" si="2"/>
        <v>45883.34</v>
      </c>
      <c r="K69" s="15"/>
      <c r="L69" s="15"/>
      <c r="M69" s="15"/>
      <c r="N69" s="72">
        <f t="shared" si="3"/>
        <v>0</v>
      </c>
      <c r="O69" s="15"/>
      <c r="P69" s="15"/>
      <c r="Q69" s="88"/>
      <c r="R69" s="72">
        <f t="shared" si="4"/>
        <v>0</v>
      </c>
      <c r="S69" s="72">
        <f aca="true" t="shared" si="16" ref="S69:S83">ROUND(F69+J69+N69+R69,2)</f>
        <v>110385.24</v>
      </c>
      <c r="T69" s="15">
        <v>245.73</v>
      </c>
      <c r="U69" s="15">
        <v>118.84</v>
      </c>
      <c r="V69" s="15">
        <v>184.9</v>
      </c>
      <c r="W69" s="72">
        <f t="shared" si="6"/>
        <v>549.47</v>
      </c>
      <c r="X69" s="15">
        <v>251.32</v>
      </c>
      <c r="Y69" s="15">
        <v>254.39</v>
      </c>
      <c r="Z69" s="15"/>
      <c r="AA69" s="72">
        <f t="shared" si="7"/>
        <v>505.71</v>
      </c>
      <c r="AB69" s="15"/>
      <c r="AC69" s="15"/>
      <c r="AD69" s="15"/>
      <c r="AE69" s="72">
        <f t="shared" si="8"/>
        <v>0</v>
      </c>
      <c r="AF69" s="15"/>
      <c r="AG69" s="15"/>
      <c r="AH69" s="15"/>
      <c r="AI69" s="72">
        <f t="shared" si="9"/>
        <v>0</v>
      </c>
      <c r="AJ69" s="72">
        <f t="shared" si="0"/>
        <v>1055.18</v>
      </c>
      <c r="AK69" s="73">
        <v>0</v>
      </c>
      <c r="AL69" s="73">
        <v>0</v>
      </c>
      <c r="AM69" s="73">
        <v>0</v>
      </c>
      <c r="AN69" s="25">
        <f t="shared" si="10"/>
        <v>0</v>
      </c>
      <c r="AO69" s="73">
        <v>0</v>
      </c>
      <c r="AP69" s="73">
        <v>0</v>
      </c>
      <c r="AQ69" s="73"/>
      <c r="AR69" s="25">
        <f t="shared" si="11"/>
        <v>0</v>
      </c>
      <c r="AS69" s="73"/>
      <c r="AT69" s="73"/>
      <c r="AU69" s="73"/>
      <c r="AV69" s="25">
        <f t="shared" si="12"/>
        <v>0</v>
      </c>
      <c r="AW69" s="73"/>
      <c r="AX69" s="73"/>
      <c r="AY69" s="74"/>
      <c r="AZ69" s="75">
        <f t="shared" si="13"/>
        <v>0</v>
      </c>
      <c r="BA69" s="25">
        <f t="shared" si="14"/>
        <v>0</v>
      </c>
      <c r="BB69" s="76">
        <f t="shared" si="15"/>
        <v>111440.42</v>
      </c>
      <c r="BC69" s="89"/>
      <c r="BE69" s="91"/>
      <c r="BF69" s="91"/>
    </row>
    <row r="70" spans="1:58" s="90" customFormat="1" ht="12.75">
      <c r="A70" s="85" t="s">
        <v>131</v>
      </c>
      <c r="B70" s="6" t="s">
        <v>132</v>
      </c>
      <c r="C70" s="71">
        <v>23483.95</v>
      </c>
      <c r="D70" s="15">
        <v>21403.85</v>
      </c>
      <c r="E70" s="15">
        <v>29146.26</v>
      </c>
      <c r="F70" s="72">
        <f t="shared" si="1"/>
        <v>74034.06</v>
      </c>
      <c r="G70" s="15">
        <v>24799.28</v>
      </c>
      <c r="H70" s="15">
        <v>23224.23</v>
      </c>
      <c r="I70" s="15"/>
      <c r="J70" s="72">
        <f t="shared" si="2"/>
        <v>48023.51</v>
      </c>
      <c r="K70" s="15"/>
      <c r="L70" s="15"/>
      <c r="M70" s="15"/>
      <c r="N70" s="72">
        <f t="shared" si="3"/>
        <v>0</v>
      </c>
      <c r="O70" s="15"/>
      <c r="P70" s="15"/>
      <c r="Q70" s="88"/>
      <c r="R70" s="72">
        <f t="shared" si="4"/>
        <v>0</v>
      </c>
      <c r="S70" s="72">
        <f t="shared" si="16"/>
        <v>122057.57</v>
      </c>
      <c r="T70" s="15">
        <v>637.83</v>
      </c>
      <c r="U70" s="15">
        <v>411.25</v>
      </c>
      <c r="V70" s="15">
        <v>587.79</v>
      </c>
      <c r="W70" s="72">
        <f t="shared" si="6"/>
        <v>1636.87</v>
      </c>
      <c r="X70" s="15">
        <v>1023.19</v>
      </c>
      <c r="Y70" s="15">
        <v>958.9499999999999</v>
      </c>
      <c r="Z70" s="15"/>
      <c r="AA70" s="72">
        <f t="shared" si="7"/>
        <v>1982.14</v>
      </c>
      <c r="AB70" s="15"/>
      <c r="AC70" s="15"/>
      <c r="AD70" s="15"/>
      <c r="AE70" s="72">
        <f t="shared" si="8"/>
        <v>0</v>
      </c>
      <c r="AF70" s="15"/>
      <c r="AG70" s="15"/>
      <c r="AH70" s="15"/>
      <c r="AI70" s="72">
        <f t="shared" si="9"/>
        <v>0</v>
      </c>
      <c r="AJ70" s="72">
        <f aca="true" t="shared" si="17" ref="AJ70:AJ85">ROUND(W70+AA70+AE70+AI70,2)</f>
        <v>3619.01</v>
      </c>
      <c r="AK70" s="73">
        <v>0</v>
      </c>
      <c r="AL70" s="73">
        <v>0</v>
      </c>
      <c r="AM70" s="73">
        <v>0</v>
      </c>
      <c r="AN70" s="25">
        <f t="shared" si="10"/>
        <v>0</v>
      </c>
      <c r="AO70" s="73">
        <v>0</v>
      </c>
      <c r="AP70" s="73">
        <v>0</v>
      </c>
      <c r="AQ70" s="73"/>
      <c r="AR70" s="25">
        <f t="shared" si="11"/>
        <v>0</v>
      </c>
      <c r="AS70" s="73"/>
      <c r="AT70" s="73"/>
      <c r="AU70" s="73"/>
      <c r="AV70" s="25">
        <f t="shared" si="12"/>
        <v>0</v>
      </c>
      <c r="AW70" s="73"/>
      <c r="AX70" s="73"/>
      <c r="AY70" s="74"/>
      <c r="AZ70" s="75">
        <f t="shared" si="13"/>
        <v>0</v>
      </c>
      <c r="BA70" s="25">
        <f t="shared" si="14"/>
        <v>0</v>
      </c>
      <c r="BB70" s="76">
        <f t="shared" si="15"/>
        <v>125676.58</v>
      </c>
      <c r="BC70" s="89"/>
      <c r="BE70" s="91"/>
      <c r="BF70" s="91"/>
    </row>
    <row r="71" spans="1:58" ht="12.75">
      <c r="A71" s="85" t="s">
        <v>133</v>
      </c>
      <c r="B71" s="6" t="s">
        <v>134</v>
      </c>
      <c r="C71" s="71">
        <v>40927.7</v>
      </c>
      <c r="D71" s="15">
        <v>34480.85</v>
      </c>
      <c r="E71" s="15">
        <v>35106.04</v>
      </c>
      <c r="F71" s="72">
        <f aca="true" t="shared" si="18" ref="F71:F85">ROUND(C71+D71+E71,2)</f>
        <v>110514.59</v>
      </c>
      <c r="G71" s="15">
        <v>34677.65</v>
      </c>
      <c r="H71" s="15">
        <v>35494.06</v>
      </c>
      <c r="I71" s="15"/>
      <c r="J71" s="72">
        <f aca="true" t="shared" si="19" ref="J71:J81">ROUND(G71+H71+I71,2)</f>
        <v>70171.71</v>
      </c>
      <c r="K71" s="15"/>
      <c r="L71" s="15"/>
      <c r="M71" s="15"/>
      <c r="N71" s="72">
        <f aca="true" t="shared" si="20" ref="N71:N85">ROUND(K71+L71+M71,2)</f>
        <v>0</v>
      </c>
      <c r="O71" s="15"/>
      <c r="P71" s="15"/>
      <c r="Q71" s="88"/>
      <c r="R71" s="72">
        <f aca="true" t="shared" si="21" ref="R71:R83">ROUND(O71+P71+Q71,2)</f>
        <v>0</v>
      </c>
      <c r="S71" s="72">
        <f t="shared" si="16"/>
        <v>180686.3</v>
      </c>
      <c r="T71" s="15">
        <v>320.97</v>
      </c>
      <c r="U71" s="15">
        <v>143.28</v>
      </c>
      <c r="V71" s="15">
        <v>146.23</v>
      </c>
      <c r="W71" s="72">
        <f aca="true" t="shared" si="22" ref="W71:W81">ROUND(T71+U71+V71,2)</f>
        <v>610.48</v>
      </c>
      <c r="X71" s="15">
        <v>233.19</v>
      </c>
      <c r="Y71" s="15">
        <v>142.22</v>
      </c>
      <c r="Z71" s="15"/>
      <c r="AA71" s="72">
        <f aca="true" t="shared" si="23" ref="AA71:AA81">ROUND(X71+Y71+Z71,2)</f>
        <v>375.41</v>
      </c>
      <c r="AB71" s="15"/>
      <c r="AC71" s="15"/>
      <c r="AD71" s="15"/>
      <c r="AE71" s="72">
        <f aca="true" t="shared" si="24" ref="AE71:AE83">ROUND(AB71+AC71+AD71,2)</f>
        <v>0</v>
      </c>
      <c r="AF71" s="15"/>
      <c r="AG71" s="15"/>
      <c r="AH71" s="15"/>
      <c r="AI71" s="72">
        <f aca="true" t="shared" si="25" ref="AI71:AI83">ROUND(AF71+AG71+AH71,2)</f>
        <v>0</v>
      </c>
      <c r="AJ71" s="72">
        <f t="shared" si="17"/>
        <v>985.89</v>
      </c>
      <c r="AK71" s="73">
        <v>0</v>
      </c>
      <c r="AL71" s="73">
        <v>0</v>
      </c>
      <c r="AM71" s="73">
        <v>0</v>
      </c>
      <c r="AN71" s="25">
        <f aca="true" t="shared" si="26" ref="AN71:AN85">ROUND(AK71+AL71+AM71,2)</f>
        <v>0</v>
      </c>
      <c r="AO71" s="73">
        <v>0</v>
      </c>
      <c r="AP71" s="73">
        <v>0</v>
      </c>
      <c r="AQ71" s="73"/>
      <c r="AR71" s="25">
        <f aca="true" t="shared" si="27" ref="AR71:AR85">ROUND(AO71+AP71+AQ71,2)</f>
        <v>0</v>
      </c>
      <c r="AS71" s="73"/>
      <c r="AT71" s="73"/>
      <c r="AU71" s="73"/>
      <c r="AV71" s="25">
        <f aca="true" t="shared" si="28" ref="AV71:AV85">ROUND(AS71+AT71+AU71,2)</f>
        <v>0</v>
      </c>
      <c r="AW71" s="73"/>
      <c r="AX71" s="73"/>
      <c r="AY71" s="74"/>
      <c r="AZ71" s="75">
        <f aca="true" t="shared" si="29" ref="AZ71:AZ85">ROUND(AW71+AX71+AY71,2)</f>
        <v>0</v>
      </c>
      <c r="BA71" s="25">
        <f aca="true" t="shared" si="30" ref="BA71:BA85">ROUND(AN71+AR71+AV71+AZ71,2)</f>
        <v>0</v>
      </c>
      <c r="BB71" s="76">
        <f aca="true" t="shared" si="31" ref="BB71:BB85">ROUND(S71+AJ71+BA71,2)</f>
        <v>181672.19</v>
      </c>
      <c r="BC71" s="77"/>
      <c r="BE71" s="17"/>
      <c r="BF71" s="17"/>
    </row>
    <row r="72" spans="1:58" s="90" customFormat="1" ht="24">
      <c r="A72" s="85" t="s">
        <v>135</v>
      </c>
      <c r="B72" s="6" t="s">
        <v>136</v>
      </c>
      <c r="C72" s="71">
        <v>55227.15</v>
      </c>
      <c r="D72" s="15">
        <v>48512.63</v>
      </c>
      <c r="E72" s="15">
        <v>50439.03</v>
      </c>
      <c r="F72" s="72">
        <f t="shared" si="18"/>
        <v>154178.81</v>
      </c>
      <c r="G72" s="15">
        <v>47781.09</v>
      </c>
      <c r="H72" s="15">
        <v>44113.7</v>
      </c>
      <c r="I72" s="15"/>
      <c r="J72" s="72">
        <f t="shared" si="19"/>
        <v>91894.79</v>
      </c>
      <c r="K72" s="15"/>
      <c r="L72" s="15"/>
      <c r="M72" s="15"/>
      <c r="N72" s="72">
        <f t="shared" si="20"/>
        <v>0</v>
      </c>
      <c r="O72" s="15"/>
      <c r="P72" s="15"/>
      <c r="Q72" s="88"/>
      <c r="R72" s="72">
        <f t="shared" si="21"/>
        <v>0</v>
      </c>
      <c r="S72" s="72">
        <f t="shared" si="16"/>
        <v>246073.6</v>
      </c>
      <c r="T72" s="15">
        <v>441.18</v>
      </c>
      <c r="U72" s="15">
        <v>503.43</v>
      </c>
      <c r="V72" s="15">
        <v>372.5</v>
      </c>
      <c r="W72" s="72">
        <f t="shared" si="22"/>
        <v>1317.11</v>
      </c>
      <c r="X72" s="15">
        <v>514.19</v>
      </c>
      <c r="Y72" s="15">
        <v>435.39000000000004</v>
      </c>
      <c r="Z72" s="15"/>
      <c r="AA72" s="72">
        <f t="shared" si="23"/>
        <v>949.58</v>
      </c>
      <c r="AB72" s="15"/>
      <c r="AC72" s="15"/>
      <c r="AD72" s="15"/>
      <c r="AE72" s="72">
        <f t="shared" si="24"/>
        <v>0</v>
      </c>
      <c r="AF72" s="15"/>
      <c r="AG72" s="15"/>
      <c r="AH72" s="15"/>
      <c r="AI72" s="72">
        <f t="shared" si="25"/>
        <v>0</v>
      </c>
      <c r="AJ72" s="72">
        <f t="shared" si="17"/>
        <v>2266.69</v>
      </c>
      <c r="AK72" s="73">
        <v>0</v>
      </c>
      <c r="AL72" s="73">
        <v>0</v>
      </c>
      <c r="AM72" s="73">
        <v>0</v>
      </c>
      <c r="AN72" s="25">
        <f t="shared" si="26"/>
        <v>0</v>
      </c>
      <c r="AO72" s="73">
        <v>0</v>
      </c>
      <c r="AP72" s="73">
        <v>0</v>
      </c>
      <c r="AQ72" s="73"/>
      <c r="AR72" s="25">
        <f t="shared" si="27"/>
        <v>0</v>
      </c>
      <c r="AS72" s="73"/>
      <c r="AT72" s="73"/>
      <c r="AU72" s="73"/>
      <c r="AV72" s="25">
        <f t="shared" si="28"/>
        <v>0</v>
      </c>
      <c r="AW72" s="73"/>
      <c r="AX72" s="73"/>
      <c r="AY72" s="74"/>
      <c r="AZ72" s="75">
        <f t="shared" si="29"/>
        <v>0</v>
      </c>
      <c r="BA72" s="25">
        <f t="shared" si="30"/>
        <v>0</v>
      </c>
      <c r="BB72" s="76">
        <f t="shared" si="31"/>
        <v>248340.29</v>
      </c>
      <c r="BC72" s="89"/>
      <c r="BE72" s="91"/>
      <c r="BF72" s="91"/>
    </row>
    <row r="73" spans="1:58" s="90" customFormat="1" ht="12.75">
      <c r="A73" s="85" t="s">
        <v>137</v>
      </c>
      <c r="B73" s="7" t="s">
        <v>138</v>
      </c>
      <c r="C73" s="71">
        <v>5756.6</v>
      </c>
      <c r="D73" s="15">
        <v>7078.27</v>
      </c>
      <c r="E73" s="15">
        <v>4264.99</v>
      </c>
      <c r="F73" s="72">
        <f t="shared" si="18"/>
        <v>17099.86</v>
      </c>
      <c r="G73" s="15">
        <v>4347.37</v>
      </c>
      <c r="H73" s="15">
        <v>4911.41</v>
      </c>
      <c r="I73" s="15"/>
      <c r="J73" s="72">
        <f t="shared" si="19"/>
        <v>9258.78</v>
      </c>
      <c r="K73" s="15"/>
      <c r="L73" s="15"/>
      <c r="M73" s="15"/>
      <c r="N73" s="72">
        <f t="shared" si="20"/>
        <v>0</v>
      </c>
      <c r="O73" s="15"/>
      <c r="P73" s="15"/>
      <c r="Q73" s="88"/>
      <c r="R73" s="72">
        <f t="shared" si="21"/>
        <v>0</v>
      </c>
      <c r="S73" s="72">
        <f t="shared" si="16"/>
        <v>26358.64</v>
      </c>
      <c r="T73" s="15">
        <v>278.38</v>
      </c>
      <c r="U73" s="15">
        <v>195.49</v>
      </c>
      <c r="V73" s="15">
        <v>242.19</v>
      </c>
      <c r="W73" s="72">
        <f t="shared" si="22"/>
        <v>716.06</v>
      </c>
      <c r="X73" s="15">
        <v>350.95</v>
      </c>
      <c r="Y73" s="15">
        <v>263.02</v>
      </c>
      <c r="Z73" s="15"/>
      <c r="AA73" s="72">
        <f t="shared" si="23"/>
        <v>613.97</v>
      </c>
      <c r="AB73" s="15"/>
      <c r="AC73" s="15"/>
      <c r="AD73" s="15"/>
      <c r="AE73" s="72">
        <f t="shared" si="24"/>
        <v>0</v>
      </c>
      <c r="AF73" s="15"/>
      <c r="AG73" s="15"/>
      <c r="AH73" s="15"/>
      <c r="AI73" s="72">
        <f t="shared" si="25"/>
        <v>0</v>
      </c>
      <c r="AJ73" s="72">
        <f t="shared" si="17"/>
        <v>1330.03</v>
      </c>
      <c r="AK73" s="73">
        <v>0</v>
      </c>
      <c r="AL73" s="73">
        <v>0</v>
      </c>
      <c r="AM73" s="73">
        <v>0</v>
      </c>
      <c r="AN73" s="25">
        <f t="shared" si="26"/>
        <v>0</v>
      </c>
      <c r="AO73" s="73">
        <v>0</v>
      </c>
      <c r="AP73" s="73">
        <v>0</v>
      </c>
      <c r="AQ73" s="73"/>
      <c r="AR73" s="25">
        <f t="shared" si="27"/>
        <v>0</v>
      </c>
      <c r="AS73" s="73"/>
      <c r="AT73" s="73"/>
      <c r="AU73" s="73"/>
      <c r="AV73" s="25">
        <f t="shared" si="28"/>
        <v>0</v>
      </c>
      <c r="AW73" s="73"/>
      <c r="AX73" s="73"/>
      <c r="AY73" s="74"/>
      <c r="AZ73" s="75">
        <f t="shared" si="29"/>
        <v>0</v>
      </c>
      <c r="BA73" s="25">
        <f t="shared" si="30"/>
        <v>0</v>
      </c>
      <c r="BB73" s="76">
        <f t="shared" si="31"/>
        <v>27688.67</v>
      </c>
      <c r="BC73" s="89"/>
      <c r="BE73" s="91"/>
      <c r="BF73" s="91"/>
    </row>
    <row r="74" spans="1:58" s="90" customFormat="1" ht="12.75">
      <c r="A74" s="85" t="s">
        <v>139</v>
      </c>
      <c r="B74" s="7" t="s">
        <v>140</v>
      </c>
      <c r="C74" s="71">
        <v>22137.04</v>
      </c>
      <c r="D74" s="15">
        <v>18328.19</v>
      </c>
      <c r="E74" s="15">
        <v>27975.27</v>
      </c>
      <c r="F74" s="72">
        <f t="shared" si="18"/>
        <v>68440.5</v>
      </c>
      <c r="G74" s="15">
        <v>22633.33</v>
      </c>
      <c r="H74" s="15">
        <v>24695.71</v>
      </c>
      <c r="I74" s="15"/>
      <c r="J74" s="72">
        <f t="shared" si="19"/>
        <v>47329.04</v>
      </c>
      <c r="K74" s="15"/>
      <c r="L74" s="15"/>
      <c r="M74" s="15"/>
      <c r="N74" s="72">
        <f t="shared" si="20"/>
        <v>0</v>
      </c>
      <c r="O74" s="15"/>
      <c r="P74" s="15"/>
      <c r="Q74" s="88"/>
      <c r="R74" s="72">
        <f t="shared" si="21"/>
        <v>0</v>
      </c>
      <c r="S74" s="72">
        <f t="shared" si="16"/>
        <v>115769.54</v>
      </c>
      <c r="T74" s="15">
        <v>1232.82</v>
      </c>
      <c r="U74" s="15">
        <v>975.61</v>
      </c>
      <c r="V74" s="15">
        <v>1354.85</v>
      </c>
      <c r="W74" s="72">
        <f t="shared" si="22"/>
        <v>3563.28</v>
      </c>
      <c r="X74" s="15">
        <v>1658.1</v>
      </c>
      <c r="Y74" s="15">
        <v>1604.93</v>
      </c>
      <c r="Z74" s="15"/>
      <c r="AA74" s="72">
        <f t="shared" si="23"/>
        <v>3263.03</v>
      </c>
      <c r="AB74" s="15"/>
      <c r="AC74" s="15"/>
      <c r="AD74" s="15"/>
      <c r="AE74" s="72">
        <f t="shared" si="24"/>
        <v>0</v>
      </c>
      <c r="AF74" s="15"/>
      <c r="AG74" s="15"/>
      <c r="AH74" s="15"/>
      <c r="AI74" s="72">
        <f t="shared" si="25"/>
        <v>0</v>
      </c>
      <c r="AJ74" s="72">
        <f t="shared" si="17"/>
        <v>6826.31</v>
      </c>
      <c r="AK74" s="73">
        <v>0</v>
      </c>
      <c r="AL74" s="73">
        <v>0</v>
      </c>
      <c r="AM74" s="73">
        <v>0</v>
      </c>
      <c r="AN74" s="25">
        <f t="shared" si="26"/>
        <v>0</v>
      </c>
      <c r="AO74" s="73">
        <v>0</v>
      </c>
      <c r="AP74" s="73">
        <v>0</v>
      </c>
      <c r="AQ74" s="73"/>
      <c r="AR74" s="25">
        <f t="shared" si="27"/>
        <v>0</v>
      </c>
      <c r="AS74" s="73"/>
      <c r="AT74" s="73"/>
      <c r="AU74" s="73"/>
      <c r="AV74" s="25">
        <f t="shared" si="28"/>
        <v>0</v>
      </c>
      <c r="AW74" s="73"/>
      <c r="AX74" s="73"/>
      <c r="AY74" s="74"/>
      <c r="AZ74" s="75">
        <f t="shared" si="29"/>
        <v>0</v>
      </c>
      <c r="BA74" s="25">
        <f t="shared" si="30"/>
        <v>0</v>
      </c>
      <c r="BB74" s="76">
        <f t="shared" si="31"/>
        <v>122595.85</v>
      </c>
      <c r="BC74" s="89"/>
      <c r="BE74" s="91"/>
      <c r="BF74" s="91"/>
    </row>
    <row r="75" spans="1:58" s="90" customFormat="1" ht="12.75">
      <c r="A75" s="85" t="s">
        <v>141</v>
      </c>
      <c r="B75" s="7" t="s">
        <v>142</v>
      </c>
      <c r="C75" s="71">
        <v>20863.65</v>
      </c>
      <c r="D75" s="15">
        <v>18663.07</v>
      </c>
      <c r="E75" s="15">
        <v>25639.96</v>
      </c>
      <c r="F75" s="72">
        <f t="shared" si="18"/>
        <v>65166.68</v>
      </c>
      <c r="G75" s="15">
        <v>17026.17</v>
      </c>
      <c r="H75" s="15">
        <v>18612.41</v>
      </c>
      <c r="I75" s="15"/>
      <c r="J75" s="72">
        <f t="shared" si="19"/>
        <v>35638.58</v>
      </c>
      <c r="K75" s="15"/>
      <c r="L75" s="15"/>
      <c r="M75" s="15"/>
      <c r="N75" s="72">
        <f t="shared" si="20"/>
        <v>0</v>
      </c>
      <c r="O75" s="15"/>
      <c r="P75" s="15"/>
      <c r="Q75" s="88"/>
      <c r="R75" s="72">
        <f t="shared" si="21"/>
        <v>0</v>
      </c>
      <c r="S75" s="72">
        <f t="shared" si="16"/>
        <v>100805.26</v>
      </c>
      <c r="T75" s="15">
        <v>939.28</v>
      </c>
      <c r="U75" s="15">
        <v>1136.65</v>
      </c>
      <c r="V75" s="15">
        <v>701.65</v>
      </c>
      <c r="W75" s="72">
        <f t="shared" si="22"/>
        <v>2777.58</v>
      </c>
      <c r="X75" s="15">
        <v>1214.3</v>
      </c>
      <c r="Y75" s="15">
        <v>867.59</v>
      </c>
      <c r="Z75" s="15"/>
      <c r="AA75" s="72">
        <f t="shared" si="23"/>
        <v>2081.89</v>
      </c>
      <c r="AB75" s="15"/>
      <c r="AC75" s="15"/>
      <c r="AD75" s="15"/>
      <c r="AE75" s="72">
        <f t="shared" si="24"/>
        <v>0</v>
      </c>
      <c r="AF75" s="15"/>
      <c r="AG75" s="15"/>
      <c r="AH75" s="15"/>
      <c r="AI75" s="72">
        <f t="shared" si="25"/>
        <v>0</v>
      </c>
      <c r="AJ75" s="72">
        <f t="shared" si="17"/>
        <v>4859.47</v>
      </c>
      <c r="AK75" s="73">
        <v>0</v>
      </c>
      <c r="AL75" s="73">
        <v>0</v>
      </c>
      <c r="AM75" s="73">
        <v>0</v>
      </c>
      <c r="AN75" s="25">
        <f t="shared" si="26"/>
        <v>0</v>
      </c>
      <c r="AO75" s="73">
        <v>0</v>
      </c>
      <c r="AP75" s="73">
        <v>0</v>
      </c>
      <c r="AQ75" s="73"/>
      <c r="AR75" s="25">
        <f t="shared" si="27"/>
        <v>0</v>
      </c>
      <c r="AS75" s="73"/>
      <c r="AT75" s="73"/>
      <c r="AU75" s="73"/>
      <c r="AV75" s="25">
        <f t="shared" si="28"/>
        <v>0</v>
      </c>
      <c r="AW75" s="73"/>
      <c r="AX75" s="73"/>
      <c r="AY75" s="74"/>
      <c r="AZ75" s="75">
        <f t="shared" si="29"/>
        <v>0</v>
      </c>
      <c r="BA75" s="25">
        <f t="shared" si="30"/>
        <v>0</v>
      </c>
      <c r="BB75" s="76">
        <f t="shared" si="31"/>
        <v>105664.73</v>
      </c>
      <c r="BC75" s="89"/>
      <c r="BE75" s="91"/>
      <c r="BF75" s="91"/>
    </row>
    <row r="76" spans="1:58" s="90" customFormat="1" ht="12.75">
      <c r="A76" s="85" t="s">
        <v>143</v>
      </c>
      <c r="B76" s="7" t="s">
        <v>144</v>
      </c>
      <c r="C76" s="71">
        <v>36248.12</v>
      </c>
      <c r="D76" s="15">
        <v>32097.51</v>
      </c>
      <c r="E76" s="15">
        <v>39476.69</v>
      </c>
      <c r="F76" s="72">
        <f t="shared" si="18"/>
        <v>107822.32</v>
      </c>
      <c r="G76" s="15">
        <v>29756.21</v>
      </c>
      <c r="H76" s="15">
        <v>31841.38</v>
      </c>
      <c r="I76" s="15"/>
      <c r="J76" s="72">
        <f t="shared" si="19"/>
        <v>61597.59</v>
      </c>
      <c r="K76" s="15"/>
      <c r="L76" s="15"/>
      <c r="M76" s="15"/>
      <c r="N76" s="72">
        <f t="shared" si="20"/>
        <v>0</v>
      </c>
      <c r="O76" s="15"/>
      <c r="P76" s="15"/>
      <c r="Q76" s="88"/>
      <c r="R76" s="72">
        <f t="shared" si="21"/>
        <v>0</v>
      </c>
      <c r="S76" s="72">
        <f t="shared" si="16"/>
        <v>169419.91</v>
      </c>
      <c r="T76" s="15">
        <v>2093.9300000000003</v>
      </c>
      <c r="U76" s="15">
        <v>1764.31</v>
      </c>
      <c r="V76" s="15">
        <v>1945.6</v>
      </c>
      <c r="W76" s="72">
        <f t="shared" si="22"/>
        <v>5803.84</v>
      </c>
      <c r="X76" s="15">
        <v>2211.09</v>
      </c>
      <c r="Y76" s="15">
        <v>2448.26</v>
      </c>
      <c r="Z76" s="15"/>
      <c r="AA76" s="72">
        <f t="shared" si="23"/>
        <v>4659.35</v>
      </c>
      <c r="AB76" s="15"/>
      <c r="AC76" s="15"/>
      <c r="AD76" s="15"/>
      <c r="AE76" s="72">
        <f t="shared" si="24"/>
        <v>0</v>
      </c>
      <c r="AF76" s="15"/>
      <c r="AG76" s="15"/>
      <c r="AH76" s="15"/>
      <c r="AI76" s="72">
        <f t="shared" si="25"/>
        <v>0</v>
      </c>
      <c r="AJ76" s="72">
        <f t="shared" si="17"/>
        <v>10463.19</v>
      </c>
      <c r="AK76" s="73">
        <v>0</v>
      </c>
      <c r="AL76" s="73">
        <v>0</v>
      </c>
      <c r="AM76" s="73">
        <v>0</v>
      </c>
      <c r="AN76" s="25">
        <f t="shared" si="26"/>
        <v>0</v>
      </c>
      <c r="AO76" s="73">
        <v>0</v>
      </c>
      <c r="AP76" s="73">
        <v>0</v>
      </c>
      <c r="AQ76" s="73"/>
      <c r="AR76" s="25">
        <f t="shared" si="27"/>
        <v>0</v>
      </c>
      <c r="AS76" s="73"/>
      <c r="AT76" s="73"/>
      <c r="AU76" s="73"/>
      <c r="AV76" s="25">
        <f t="shared" si="28"/>
        <v>0</v>
      </c>
      <c r="AW76" s="73"/>
      <c r="AX76" s="73"/>
      <c r="AY76" s="74"/>
      <c r="AZ76" s="75">
        <f t="shared" si="29"/>
        <v>0</v>
      </c>
      <c r="BA76" s="25">
        <f t="shared" si="30"/>
        <v>0</v>
      </c>
      <c r="BB76" s="76">
        <f t="shared" si="31"/>
        <v>179883.1</v>
      </c>
      <c r="BC76" s="89"/>
      <c r="BE76" s="91"/>
      <c r="BF76" s="91"/>
    </row>
    <row r="77" spans="1:58" s="90" customFormat="1" ht="12.75">
      <c r="A77" s="85" t="s">
        <v>145</v>
      </c>
      <c r="B77" s="7" t="s">
        <v>146</v>
      </c>
      <c r="C77" s="71">
        <v>152146.81</v>
      </c>
      <c r="D77" s="15">
        <v>155974.3</v>
      </c>
      <c r="E77" s="15">
        <v>165693.76</v>
      </c>
      <c r="F77" s="72">
        <f t="shared" si="18"/>
        <v>473814.87</v>
      </c>
      <c r="G77" s="15">
        <v>146592.26</v>
      </c>
      <c r="H77" s="15">
        <v>162143.34</v>
      </c>
      <c r="I77" s="15"/>
      <c r="J77" s="72">
        <f t="shared" si="19"/>
        <v>308735.6</v>
      </c>
      <c r="K77" s="15"/>
      <c r="L77" s="15"/>
      <c r="M77" s="15"/>
      <c r="N77" s="72">
        <f t="shared" si="20"/>
        <v>0</v>
      </c>
      <c r="O77" s="15"/>
      <c r="P77" s="15"/>
      <c r="Q77" s="88"/>
      <c r="R77" s="72">
        <f t="shared" si="21"/>
        <v>0</v>
      </c>
      <c r="S77" s="72">
        <f t="shared" si="16"/>
        <v>782550.47</v>
      </c>
      <c r="T77" s="15">
        <v>6853.55</v>
      </c>
      <c r="U77" s="15">
        <v>6336.430000000001</v>
      </c>
      <c r="V77" s="15">
        <v>5199.17</v>
      </c>
      <c r="W77" s="72">
        <f t="shared" si="22"/>
        <v>18389.15</v>
      </c>
      <c r="X77" s="15">
        <v>8594.99</v>
      </c>
      <c r="Y77" s="15">
        <v>7304.58</v>
      </c>
      <c r="Z77" s="15"/>
      <c r="AA77" s="72">
        <f t="shared" si="23"/>
        <v>15899.57</v>
      </c>
      <c r="AB77" s="15"/>
      <c r="AC77" s="15"/>
      <c r="AD77" s="15"/>
      <c r="AE77" s="72">
        <f t="shared" si="24"/>
        <v>0</v>
      </c>
      <c r="AF77" s="15"/>
      <c r="AG77" s="15"/>
      <c r="AH77" s="15"/>
      <c r="AI77" s="72">
        <f t="shared" si="25"/>
        <v>0</v>
      </c>
      <c r="AJ77" s="72">
        <f t="shared" si="17"/>
        <v>34288.72</v>
      </c>
      <c r="AK77" s="73">
        <v>0</v>
      </c>
      <c r="AL77" s="73">
        <v>350.12</v>
      </c>
      <c r="AM77" s="73">
        <v>350.12</v>
      </c>
      <c r="AN77" s="25">
        <f t="shared" si="26"/>
        <v>700.24</v>
      </c>
      <c r="AO77" s="73">
        <v>326.78</v>
      </c>
      <c r="AP77" s="73">
        <v>326.78</v>
      </c>
      <c r="AQ77" s="73"/>
      <c r="AR77" s="25">
        <f t="shared" si="27"/>
        <v>653.56</v>
      </c>
      <c r="AS77" s="73"/>
      <c r="AT77" s="73"/>
      <c r="AU77" s="73"/>
      <c r="AV77" s="25">
        <f t="shared" si="28"/>
        <v>0</v>
      </c>
      <c r="AW77" s="73"/>
      <c r="AX77" s="73"/>
      <c r="AY77" s="74"/>
      <c r="AZ77" s="75">
        <f t="shared" si="29"/>
        <v>0</v>
      </c>
      <c r="BA77" s="25">
        <f t="shared" si="30"/>
        <v>1353.8</v>
      </c>
      <c r="BB77" s="76">
        <f t="shared" si="31"/>
        <v>818192.99</v>
      </c>
      <c r="BC77" s="89"/>
      <c r="BE77" s="91"/>
      <c r="BF77" s="91"/>
    </row>
    <row r="78" spans="1:58" s="90" customFormat="1" ht="12.75">
      <c r="A78" s="85" t="s">
        <v>147</v>
      </c>
      <c r="B78" s="7" t="s">
        <v>148</v>
      </c>
      <c r="C78" s="71">
        <v>19483.57</v>
      </c>
      <c r="D78" s="15">
        <v>19080.82</v>
      </c>
      <c r="E78" s="15">
        <v>21048.62</v>
      </c>
      <c r="F78" s="72">
        <f t="shared" si="18"/>
        <v>59613.01</v>
      </c>
      <c r="G78" s="15">
        <v>15194.52</v>
      </c>
      <c r="H78" s="15">
        <v>21416.88</v>
      </c>
      <c r="I78" s="15"/>
      <c r="J78" s="72">
        <f t="shared" si="19"/>
        <v>36611.4</v>
      </c>
      <c r="K78" s="15"/>
      <c r="L78" s="15"/>
      <c r="M78" s="15"/>
      <c r="N78" s="72">
        <f t="shared" si="20"/>
        <v>0</v>
      </c>
      <c r="O78" s="15"/>
      <c r="P78" s="15"/>
      <c r="Q78" s="88"/>
      <c r="R78" s="72">
        <f t="shared" si="21"/>
        <v>0</v>
      </c>
      <c r="S78" s="72">
        <f t="shared" si="16"/>
        <v>96224.41</v>
      </c>
      <c r="T78" s="15">
        <v>1546.72</v>
      </c>
      <c r="U78" s="15">
        <v>1520.35</v>
      </c>
      <c r="V78" s="15">
        <v>1365.15</v>
      </c>
      <c r="W78" s="72">
        <f t="shared" si="22"/>
        <v>4432.22</v>
      </c>
      <c r="X78" s="15">
        <v>1763.5</v>
      </c>
      <c r="Y78" s="15">
        <v>1881.21</v>
      </c>
      <c r="Z78" s="15"/>
      <c r="AA78" s="72">
        <f t="shared" si="23"/>
        <v>3644.71</v>
      </c>
      <c r="AB78" s="15"/>
      <c r="AC78" s="15"/>
      <c r="AD78" s="15"/>
      <c r="AE78" s="72">
        <f t="shared" si="24"/>
        <v>0</v>
      </c>
      <c r="AF78" s="15"/>
      <c r="AG78" s="15"/>
      <c r="AH78" s="15"/>
      <c r="AI78" s="72">
        <f t="shared" si="25"/>
        <v>0</v>
      </c>
      <c r="AJ78" s="72">
        <f t="shared" si="17"/>
        <v>8076.93</v>
      </c>
      <c r="AK78" s="73">
        <v>0</v>
      </c>
      <c r="AL78" s="73">
        <v>0</v>
      </c>
      <c r="AM78" s="73">
        <v>0</v>
      </c>
      <c r="AN78" s="25">
        <f t="shared" si="26"/>
        <v>0</v>
      </c>
      <c r="AO78" s="73">
        <v>0</v>
      </c>
      <c r="AP78" s="73">
        <v>0</v>
      </c>
      <c r="AQ78" s="73"/>
      <c r="AR78" s="25">
        <f t="shared" si="27"/>
        <v>0</v>
      </c>
      <c r="AS78" s="73"/>
      <c r="AT78" s="73"/>
      <c r="AU78" s="73"/>
      <c r="AV78" s="25">
        <f t="shared" si="28"/>
        <v>0</v>
      </c>
      <c r="AW78" s="73"/>
      <c r="AX78" s="73"/>
      <c r="AY78" s="74"/>
      <c r="AZ78" s="75">
        <f t="shared" si="29"/>
        <v>0</v>
      </c>
      <c r="BA78" s="25">
        <f t="shared" si="30"/>
        <v>0</v>
      </c>
      <c r="BB78" s="76">
        <f t="shared" si="31"/>
        <v>104301.34</v>
      </c>
      <c r="BC78" s="89"/>
      <c r="BE78" s="91"/>
      <c r="BF78" s="91"/>
    </row>
    <row r="79" spans="1:58" s="144" customFormat="1" ht="13.5">
      <c r="A79" s="133" t="s">
        <v>149</v>
      </c>
      <c r="B79" s="134" t="s">
        <v>150</v>
      </c>
      <c r="C79" s="135">
        <v>0</v>
      </c>
      <c r="D79" s="136">
        <v>0</v>
      </c>
      <c r="E79" s="136">
        <v>0</v>
      </c>
      <c r="F79" s="137">
        <f t="shared" si="18"/>
        <v>0</v>
      </c>
      <c r="G79" s="136">
        <v>0</v>
      </c>
      <c r="H79" s="136">
        <v>0</v>
      </c>
      <c r="I79" s="136"/>
      <c r="J79" s="137">
        <f t="shared" si="19"/>
        <v>0</v>
      </c>
      <c r="K79" s="136"/>
      <c r="L79" s="136"/>
      <c r="M79" s="136"/>
      <c r="N79" s="137">
        <f t="shared" si="20"/>
        <v>0</v>
      </c>
      <c r="O79" s="136"/>
      <c r="P79" s="136"/>
      <c r="Q79" s="138"/>
      <c r="R79" s="137">
        <f t="shared" si="21"/>
        <v>0</v>
      </c>
      <c r="S79" s="137">
        <f t="shared" si="16"/>
        <v>0</v>
      </c>
      <c r="T79" s="136">
        <v>0</v>
      </c>
      <c r="U79" s="136">
        <v>0</v>
      </c>
      <c r="V79" s="136">
        <v>0</v>
      </c>
      <c r="W79" s="137">
        <f t="shared" si="22"/>
        <v>0</v>
      </c>
      <c r="X79" s="136">
        <v>0</v>
      </c>
      <c r="Y79" s="136">
        <v>0</v>
      </c>
      <c r="Z79" s="136"/>
      <c r="AA79" s="137">
        <f t="shared" si="23"/>
        <v>0</v>
      </c>
      <c r="AB79" s="136"/>
      <c r="AC79" s="136"/>
      <c r="AD79" s="136"/>
      <c r="AE79" s="137">
        <f t="shared" si="24"/>
        <v>0</v>
      </c>
      <c r="AF79" s="136"/>
      <c r="AG79" s="136"/>
      <c r="AH79" s="136"/>
      <c r="AI79" s="137">
        <f t="shared" si="25"/>
        <v>0</v>
      </c>
      <c r="AJ79" s="137">
        <f t="shared" si="17"/>
        <v>0</v>
      </c>
      <c r="AK79" s="139">
        <v>0</v>
      </c>
      <c r="AL79" s="139">
        <v>0</v>
      </c>
      <c r="AM79" s="139">
        <v>0</v>
      </c>
      <c r="AN79" s="137">
        <f t="shared" si="26"/>
        <v>0</v>
      </c>
      <c r="AO79" s="139">
        <v>0</v>
      </c>
      <c r="AP79" s="139">
        <v>0</v>
      </c>
      <c r="AQ79" s="139"/>
      <c r="AR79" s="137">
        <f t="shared" si="27"/>
        <v>0</v>
      </c>
      <c r="AS79" s="139"/>
      <c r="AT79" s="139"/>
      <c r="AU79" s="139"/>
      <c r="AV79" s="137">
        <f t="shared" si="28"/>
        <v>0</v>
      </c>
      <c r="AW79" s="139"/>
      <c r="AX79" s="139"/>
      <c r="AY79" s="140"/>
      <c r="AZ79" s="141">
        <f t="shared" si="29"/>
        <v>0</v>
      </c>
      <c r="BA79" s="137">
        <f t="shared" si="30"/>
        <v>0</v>
      </c>
      <c r="BB79" s="142">
        <f t="shared" si="31"/>
        <v>0</v>
      </c>
      <c r="BC79" s="143"/>
      <c r="BE79" s="145"/>
      <c r="BF79" s="145"/>
    </row>
    <row r="80" spans="1:58" s="90" customFormat="1" ht="12.75">
      <c r="A80" s="85" t="s">
        <v>151</v>
      </c>
      <c r="B80" s="7" t="s">
        <v>152</v>
      </c>
      <c r="C80" s="71">
        <v>38751.51</v>
      </c>
      <c r="D80" s="15">
        <v>38112.13</v>
      </c>
      <c r="E80" s="15">
        <v>38420.71</v>
      </c>
      <c r="F80" s="72">
        <f t="shared" si="18"/>
        <v>115284.35</v>
      </c>
      <c r="G80" s="15">
        <v>32712.5</v>
      </c>
      <c r="H80" s="15">
        <v>36941.26</v>
      </c>
      <c r="I80" s="15"/>
      <c r="J80" s="72">
        <f t="shared" si="19"/>
        <v>69653.76</v>
      </c>
      <c r="K80" s="15"/>
      <c r="L80" s="15"/>
      <c r="M80" s="15"/>
      <c r="N80" s="72">
        <f t="shared" si="20"/>
        <v>0</v>
      </c>
      <c r="O80" s="15"/>
      <c r="P80" s="15"/>
      <c r="Q80" s="88"/>
      <c r="R80" s="72">
        <f t="shared" si="21"/>
        <v>0</v>
      </c>
      <c r="S80" s="72">
        <f t="shared" si="16"/>
        <v>184938.11</v>
      </c>
      <c r="T80" s="15">
        <v>747.4599999999999</v>
      </c>
      <c r="U80" s="15">
        <v>945.1999999999999</v>
      </c>
      <c r="V80" s="15">
        <v>902.72</v>
      </c>
      <c r="W80" s="72">
        <f t="shared" si="22"/>
        <v>2595.38</v>
      </c>
      <c r="X80" s="15">
        <v>1181.72</v>
      </c>
      <c r="Y80" s="15">
        <v>911.26</v>
      </c>
      <c r="Z80" s="15"/>
      <c r="AA80" s="72">
        <f t="shared" si="23"/>
        <v>2092.98</v>
      </c>
      <c r="AB80" s="15"/>
      <c r="AC80" s="15"/>
      <c r="AD80" s="15"/>
      <c r="AE80" s="72">
        <f t="shared" si="24"/>
        <v>0</v>
      </c>
      <c r="AF80" s="15"/>
      <c r="AG80" s="15"/>
      <c r="AH80" s="15"/>
      <c r="AI80" s="72">
        <f t="shared" si="25"/>
        <v>0</v>
      </c>
      <c r="AJ80" s="72">
        <f t="shared" si="17"/>
        <v>4688.36</v>
      </c>
      <c r="AK80" s="73">
        <v>0</v>
      </c>
      <c r="AL80" s="73">
        <v>0</v>
      </c>
      <c r="AM80" s="73">
        <v>0</v>
      </c>
      <c r="AN80" s="25">
        <f t="shared" si="26"/>
        <v>0</v>
      </c>
      <c r="AO80" s="73">
        <v>0</v>
      </c>
      <c r="AP80" s="73">
        <v>0</v>
      </c>
      <c r="AQ80" s="73"/>
      <c r="AR80" s="25">
        <f t="shared" si="27"/>
        <v>0</v>
      </c>
      <c r="AS80" s="73"/>
      <c r="AT80" s="73"/>
      <c r="AU80" s="73"/>
      <c r="AV80" s="25">
        <f t="shared" si="28"/>
        <v>0</v>
      </c>
      <c r="AW80" s="73"/>
      <c r="AX80" s="73"/>
      <c r="AY80" s="74"/>
      <c r="AZ80" s="75">
        <f t="shared" si="29"/>
        <v>0</v>
      </c>
      <c r="BA80" s="25">
        <f t="shared" si="30"/>
        <v>0</v>
      </c>
      <c r="BB80" s="76">
        <f t="shared" si="31"/>
        <v>189626.47</v>
      </c>
      <c r="BC80" s="89"/>
      <c r="BE80" s="91"/>
      <c r="BF80" s="91"/>
    </row>
    <row r="81" spans="1:58" s="90" customFormat="1" ht="12.75">
      <c r="A81" s="85" t="s">
        <v>154</v>
      </c>
      <c r="B81" s="7" t="s">
        <v>155</v>
      </c>
      <c r="C81" s="71">
        <v>18835.17</v>
      </c>
      <c r="D81" s="15">
        <v>16680.23</v>
      </c>
      <c r="E81" s="15">
        <v>13722.41</v>
      </c>
      <c r="F81" s="72">
        <f t="shared" si="18"/>
        <v>49237.81</v>
      </c>
      <c r="G81" s="15">
        <v>16810.01</v>
      </c>
      <c r="H81" s="15">
        <v>12633.74</v>
      </c>
      <c r="I81" s="15"/>
      <c r="J81" s="72">
        <f t="shared" si="19"/>
        <v>29443.75</v>
      </c>
      <c r="K81" s="15"/>
      <c r="L81" s="15"/>
      <c r="M81" s="15"/>
      <c r="N81" s="72">
        <f t="shared" si="20"/>
        <v>0</v>
      </c>
      <c r="O81" s="15"/>
      <c r="P81" s="15"/>
      <c r="Q81" s="88"/>
      <c r="R81" s="72">
        <f t="shared" si="21"/>
        <v>0</v>
      </c>
      <c r="S81" s="72">
        <f t="shared" si="16"/>
        <v>78681.56</v>
      </c>
      <c r="T81" s="15">
        <v>402.09</v>
      </c>
      <c r="U81" s="15">
        <v>477.84</v>
      </c>
      <c r="V81" s="15">
        <v>307.66</v>
      </c>
      <c r="W81" s="72">
        <f t="shared" si="22"/>
        <v>1187.59</v>
      </c>
      <c r="X81" s="15">
        <v>163.89</v>
      </c>
      <c r="Y81" s="15">
        <v>60.89</v>
      </c>
      <c r="Z81" s="15"/>
      <c r="AA81" s="72">
        <f t="shared" si="23"/>
        <v>224.78</v>
      </c>
      <c r="AB81" s="15"/>
      <c r="AC81" s="15"/>
      <c r="AD81" s="15"/>
      <c r="AE81" s="72">
        <f t="shared" si="24"/>
        <v>0</v>
      </c>
      <c r="AF81" s="15"/>
      <c r="AG81" s="15"/>
      <c r="AH81" s="15"/>
      <c r="AI81" s="72">
        <f t="shared" si="25"/>
        <v>0</v>
      </c>
      <c r="AJ81" s="72">
        <f t="shared" si="17"/>
        <v>1412.37</v>
      </c>
      <c r="AK81" s="73">
        <v>0</v>
      </c>
      <c r="AL81" s="73">
        <v>0</v>
      </c>
      <c r="AM81" s="73">
        <v>0</v>
      </c>
      <c r="AN81" s="25">
        <f t="shared" si="26"/>
        <v>0</v>
      </c>
      <c r="AO81" s="73">
        <v>0</v>
      </c>
      <c r="AP81" s="73">
        <v>0</v>
      </c>
      <c r="AQ81" s="73"/>
      <c r="AR81" s="25">
        <f t="shared" si="27"/>
        <v>0</v>
      </c>
      <c r="AS81" s="73"/>
      <c r="AT81" s="73"/>
      <c r="AU81" s="73"/>
      <c r="AV81" s="25">
        <f t="shared" si="28"/>
        <v>0</v>
      </c>
      <c r="AW81" s="73"/>
      <c r="AX81" s="73"/>
      <c r="AY81" s="74"/>
      <c r="AZ81" s="75">
        <f t="shared" si="29"/>
        <v>0</v>
      </c>
      <c r="BA81" s="25">
        <f t="shared" si="30"/>
        <v>0</v>
      </c>
      <c r="BB81" s="76">
        <f t="shared" si="31"/>
        <v>80093.93</v>
      </c>
      <c r="BC81" s="89"/>
      <c r="BE81" s="91"/>
      <c r="BF81" s="91"/>
    </row>
    <row r="82" spans="1:58" s="90" customFormat="1" ht="12.75">
      <c r="A82" s="85" t="s">
        <v>156</v>
      </c>
      <c r="B82" s="7" t="s">
        <v>157</v>
      </c>
      <c r="C82" s="71">
        <v>9601.56</v>
      </c>
      <c r="D82" s="15">
        <v>9399.91</v>
      </c>
      <c r="E82" s="15">
        <v>9850.52</v>
      </c>
      <c r="F82" s="72">
        <f t="shared" si="18"/>
        <v>28851.99</v>
      </c>
      <c r="G82" s="15">
        <v>9230.82</v>
      </c>
      <c r="H82" s="15">
        <v>11609.1</v>
      </c>
      <c r="I82" s="15"/>
      <c r="J82" s="72">
        <f>ROUND(G82+H82+I82,2)</f>
        <v>20839.92</v>
      </c>
      <c r="K82" s="15"/>
      <c r="L82" s="15"/>
      <c r="M82" s="15"/>
      <c r="N82" s="72">
        <f t="shared" si="20"/>
        <v>0</v>
      </c>
      <c r="O82" s="15"/>
      <c r="P82" s="15"/>
      <c r="Q82" s="88"/>
      <c r="R82" s="72">
        <f t="shared" si="21"/>
        <v>0</v>
      </c>
      <c r="S82" s="72">
        <f t="shared" si="16"/>
        <v>49691.91</v>
      </c>
      <c r="T82" s="15">
        <v>582.81</v>
      </c>
      <c r="U82" s="15">
        <v>504.87</v>
      </c>
      <c r="V82" s="15">
        <v>364.51</v>
      </c>
      <c r="W82" s="72">
        <f>ROUND(T82+U82+V82,2)</f>
        <v>1452.19</v>
      </c>
      <c r="X82" s="15">
        <v>598.03</v>
      </c>
      <c r="Y82" s="15">
        <v>617.34</v>
      </c>
      <c r="Z82" s="15"/>
      <c r="AA82" s="72">
        <f>ROUND(X82+Y82+Z82,2)</f>
        <v>1215.37</v>
      </c>
      <c r="AB82" s="15"/>
      <c r="AC82" s="15"/>
      <c r="AD82" s="15"/>
      <c r="AE82" s="72">
        <f t="shared" si="24"/>
        <v>0</v>
      </c>
      <c r="AF82" s="15"/>
      <c r="AG82" s="15"/>
      <c r="AH82" s="15"/>
      <c r="AI82" s="72">
        <f t="shared" si="25"/>
        <v>0</v>
      </c>
      <c r="AJ82" s="72">
        <f t="shared" si="17"/>
        <v>2667.56</v>
      </c>
      <c r="AK82" s="73">
        <v>0</v>
      </c>
      <c r="AL82" s="73">
        <v>0</v>
      </c>
      <c r="AM82" s="73">
        <v>0</v>
      </c>
      <c r="AN82" s="25">
        <f t="shared" si="26"/>
        <v>0</v>
      </c>
      <c r="AO82" s="73">
        <v>0</v>
      </c>
      <c r="AP82" s="73">
        <v>0</v>
      </c>
      <c r="AQ82" s="73"/>
      <c r="AR82" s="25">
        <f t="shared" si="27"/>
        <v>0</v>
      </c>
      <c r="AS82" s="73"/>
      <c r="AT82" s="73"/>
      <c r="AU82" s="73"/>
      <c r="AV82" s="25">
        <f t="shared" si="28"/>
        <v>0</v>
      </c>
      <c r="AW82" s="73"/>
      <c r="AX82" s="73"/>
      <c r="AY82" s="74"/>
      <c r="AZ82" s="75">
        <f t="shared" si="29"/>
        <v>0</v>
      </c>
      <c r="BA82" s="25">
        <f t="shared" si="30"/>
        <v>0</v>
      </c>
      <c r="BB82" s="76">
        <f t="shared" si="31"/>
        <v>52359.47</v>
      </c>
      <c r="BC82" s="89"/>
      <c r="BE82" s="91"/>
      <c r="BF82" s="91"/>
    </row>
    <row r="83" spans="1:58" s="90" customFormat="1" ht="12.75">
      <c r="A83" s="85" t="s">
        <v>158</v>
      </c>
      <c r="B83" s="7" t="s">
        <v>159</v>
      </c>
      <c r="C83" s="71">
        <v>12780.95</v>
      </c>
      <c r="D83" s="15">
        <v>13164.75</v>
      </c>
      <c r="E83" s="15">
        <v>14108.01</v>
      </c>
      <c r="F83" s="72">
        <f t="shared" si="18"/>
        <v>40053.71</v>
      </c>
      <c r="G83" s="15">
        <v>13534.66</v>
      </c>
      <c r="H83" s="15">
        <v>15751.82</v>
      </c>
      <c r="I83" s="15"/>
      <c r="J83" s="72">
        <f>ROUND(G83+H83+I83,2)</f>
        <v>29286.48</v>
      </c>
      <c r="K83" s="15"/>
      <c r="L83" s="15"/>
      <c r="M83" s="15"/>
      <c r="N83" s="72">
        <f t="shared" si="20"/>
        <v>0</v>
      </c>
      <c r="O83" s="15"/>
      <c r="P83" s="15"/>
      <c r="Q83" s="88"/>
      <c r="R83" s="72">
        <f t="shared" si="21"/>
        <v>0</v>
      </c>
      <c r="S83" s="72">
        <f t="shared" si="16"/>
        <v>69340.19</v>
      </c>
      <c r="T83" s="15">
        <v>858.1</v>
      </c>
      <c r="U83" s="15">
        <v>825.56</v>
      </c>
      <c r="V83" s="15">
        <v>683.28</v>
      </c>
      <c r="W83" s="72">
        <f>ROUND(T83+U83+V83,2)</f>
        <v>2366.94</v>
      </c>
      <c r="X83" s="15">
        <v>995.61</v>
      </c>
      <c r="Y83" s="15">
        <v>759.25</v>
      </c>
      <c r="Z83" s="15"/>
      <c r="AA83" s="72">
        <f>ROUND(X83+Y83+Z83,2)</f>
        <v>1754.86</v>
      </c>
      <c r="AB83" s="15"/>
      <c r="AC83" s="15"/>
      <c r="AD83" s="15"/>
      <c r="AE83" s="72">
        <f t="shared" si="24"/>
        <v>0</v>
      </c>
      <c r="AF83" s="15"/>
      <c r="AG83" s="15"/>
      <c r="AH83" s="15"/>
      <c r="AI83" s="72">
        <f t="shared" si="25"/>
        <v>0</v>
      </c>
      <c r="AJ83" s="72">
        <f t="shared" si="17"/>
        <v>4121.8</v>
      </c>
      <c r="AK83" s="73">
        <v>0</v>
      </c>
      <c r="AL83" s="73">
        <v>0</v>
      </c>
      <c r="AM83" s="73">
        <v>0</v>
      </c>
      <c r="AN83" s="25">
        <f t="shared" si="26"/>
        <v>0</v>
      </c>
      <c r="AO83" s="73">
        <v>0</v>
      </c>
      <c r="AP83" s="73">
        <v>0</v>
      </c>
      <c r="AQ83" s="73"/>
      <c r="AR83" s="25">
        <f t="shared" si="27"/>
        <v>0</v>
      </c>
      <c r="AS83" s="73"/>
      <c r="AT83" s="73"/>
      <c r="AU83" s="73"/>
      <c r="AV83" s="25">
        <f t="shared" si="28"/>
        <v>0</v>
      </c>
      <c r="AW83" s="73"/>
      <c r="AX83" s="73"/>
      <c r="AY83" s="74"/>
      <c r="AZ83" s="75">
        <f t="shared" si="29"/>
        <v>0</v>
      </c>
      <c r="BA83" s="25">
        <f t="shared" si="30"/>
        <v>0</v>
      </c>
      <c r="BB83" s="76">
        <f t="shared" si="31"/>
        <v>73461.99</v>
      </c>
      <c r="BC83" s="89"/>
      <c r="BE83" s="91"/>
      <c r="BF83" s="91"/>
    </row>
    <row r="84" spans="1:58" s="90" customFormat="1" ht="12.75">
      <c r="A84" s="85" t="s">
        <v>160</v>
      </c>
      <c r="B84" s="7" t="s">
        <v>161</v>
      </c>
      <c r="C84" s="71">
        <v>5430.69</v>
      </c>
      <c r="D84" s="15">
        <v>6397.6</v>
      </c>
      <c r="E84" s="15">
        <v>5248.21</v>
      </c>
      <c r="F84" s="72">
        <f t="shared" si="18"/>
        <v>17076.5</v>
      </c>
      <c r="G84" s="15">
        <v>4749.2</v>
      </c>
      <c r="H84" s="15">
        <v>5157.06</v>
      </c>
      <c r="I84" s="15"/>
      <c r="J84" s="72">
        <f>ROUND(G84+H84+I84,2)</f>
        <v>9906.26</v>
      </c>
      <c r="K84" s="15"/>
      <c r="L84" s="15"/>
      <c r="M84" s="15"/>
      <c r="N84" s="72">
        <f t="shared" si="20"/>
        <v>0</v>
      </c>
      <c r="O84" s="15"/>
      <c r="P84" s="15"/>
      <c r="Q84" s="88"/>
      <c r="R84" s="72">
        <f>ROUND(O84+P84+Q84,2)</f>
        <v>0</v>
      </c>
      <c r="S84" s="72">
        <f>ROUND(F84+J84+N84+R84,2)</f>
        <v>26982.76</v>
      </c>
      <c r="T84" s="15">
        <v>167.75</v>
      </c>
      <c r="U84" s="15">
        <v>439.64</v>
      </c>
      <c r="V84" s="15">
        <v>228.07</v>
      </c>
      <c r="W84" s="72">
        <f>ROUND(T84+U84+V84,2)</f>
        <v>835.46</v>
      </c>
      <c r="X84" s="15">
        <v>268.71</v>
      </c>
      <c r="Y84" s="15">
        <v>371.95</v>
      </c>
      <c r="Z84" s="15"/>
      <c r="AA84" s="72">
        <f>ROUND(X84+Y84+Z84,2)</f>
        <v>640.66</v>
      </c>
      <c r="AB84" s="15"/>
      <c r="AC84" s="15"/>
      <c r="AD84" s="15"/>
      <c r="AE84" s="72">
        <f>ROUND(AB84+AC84+AD84,2)</f>
        <v>0</v>
      </c>
      <c r="AF84" s="15"/>
      <c r="AG84" s="15"/>
      <c r="AH84" s="15"/>
      <c r="AI84" s="72">
        <f>ROUND(AF84+AG84+AH84,2)</f>
        <v>0</v>
      </c>
      <c r="AJ84" s="72">
        <f t="shared" si="17"/>
        <v>1476.12</v>
      </c>
      <c r="AK84" s="73">
        <v>0</v>
      </c>
      <c r="AL84" s="73">
        <v>0</v>
      </c>
      <c r="AM84" s="73">
        <v>0</v>
      </c>
      <c r="AN84" s="25">
        <f t="shared" si="26"/>
        <v>0</v>
      </c>
      <c r="AO84" s="73">
        <v>0</v>
      </c>
      <c r="AP84" s="73">
        <v>0</v>
      </c>
      <c r="AQ84" s="73"/>
      <c r="AR84" s="25">
        <f t="shared" si="27"/>
        <v>0</v>
      </c>
      <c r="AS84" s="73"/>
      <c r="AT84" s="73"/>
      <c r="AU84" s="73"/>
      <c r="AV84" s="25">
        <f t="shared" si="28"/>
        <v>0</v>
      </c>
      <c r="AW84" s="73"/>
      <c r="AX84" s="73"/>
      <c r="AY84" s="74"/>
      <c r="AZ84" s="75">
        <f t="shared" si="29"/>
        <v>0</v>
      </c>
      <c r="BA84" s="25">
        <f t="shared" si="30"/>
        <v>0</v>
      </c>
      <c r="BB84" s="76">
        <f t="shared" si="31"/>
        <v>28458.88</v>
      </c>
      <c r="BC84" s="89"/>
      <c r="BE84" s="91"/>
      <c r="BF84" s="91"/>
    </row>
    <row r="85" spans="1:58" s="90" customFormat="1" ht="23.25" customHeight="1" thickBot="1">
      <c r="A85" s="92" t="s">
        <v>174</v>
      </c>
      <c r="B85" s="93" t="s">
        <v>175</v>
      </c>
      <c r="C85" s="94">
        <v>178.82</v>
      </c>
      <c r="D85" s="95">
        <v>389.77</v>
      </c>
      <c r="E85" s="95">
        <v>370.36</v>
      </c>
      <c r="F85" s="96">
        <f t="shared" si="18"/>
        <v>938.95</v>
      </c>
      <c r="G85" s="95">
        <v>552.42</v>
      </c>
      <c r="H85" s="95">
        <v>607.72</v>
      </c>
      <c r="I85" s="95"/>
      <c r="J85" s="96">
        <f>ROUND(G85+H85+I85,2)</f>
        <v>1160.14</v>
      </c>
      <c r="K85" s="95"/>
      <c r="L85" s="95"/>
      <c r="M85" s="95"/>
      <c r="N85" s="96">
        <f t="shared" si="20"/>
        <v>0</v>
      </c>
      <c r="O85" s="95"/>
      <c r="P85" s="95"/>
      <c r="Q85" s="97"/>
      <c r="R85" s="96">
        <f>ROUND(O85+P85+Q85,2)</f>
        <v>0</v>
      </c>
      <c r="S85" s="96">
        <f>ROUND(F85+J85+N85+R85,2)</f>
        <v>2099.09</v>
      </c>
      <c r="T85" s="95">
        <v>8.95</v>
      </c>
      <c r="U85" s="95">
        <v>0</v>
      </c>
      <c r="V85" s="95">
        <v>33.36</v>
      </c>
      <c r="W85" s="96">
        <f>ROUND(T85+U85+V85,2)</f>
        <v>42.31</v>
      </c>
      <c r="X85" s="95">
        <v>53.84</v>
      </c>
      <c r="Y85" s="95">
        <v>47.67</v>
      </c>
      <c r="Z85" s="95"/>
      <c r="AA85" s="96">
        <f>ROUND(X85+Y85+Z85,2)</f>
        <v>101.51</v>
      </c>
      <c r="AB85" s="95"/>
      <c r="AC85" s="95"/>
      <c r="AD85" s="95"/>
      <c r="AE85" s="96">
        <f>ROUND(AB85+AC85+AD85,2)</f>
        <v>0</v>
      </c>
      <c r="AF85" s="95"/>
      <c r="AG85" s="95"/>
      <c r="AH85" s="95"/>
      <c r="AI85" s="96">
        <f>ROUND(AF85+AG85+AH85,2)</f>
        <v>0</v>
      </c>
      <c r="AJ85" s="96">
        <f t="shared" si="17"/>
        <v>143.82</v>
      </c>
      <c r="AK85" s="98">
        <v>0</v>
      </c>
      <c r="AL85" s="98">
        <v>0</v>
      </c>
      <c r="AM85" s="98">
        <v>0</v>
      </c>
      <c r="AN85" s="99">
        <f t="shared" si="26"/>
        <v>0</v>
      </c>
      <c r="AO85" s="98">
        <v>0</v>
      </c>
      <c r="AP85" s="98">
        <v>0</v>
      </c>
      <c r="AQ85" s="98"/>
      <c r="AR85" s="99">
        <f t="shared" si="27"/>
        <v>0</v>
      </c>
      <c r="AS85" s="98"/>
      <c r="AT85" s="98"/>
      <c r="AU85" s="98"/>
      <c r="AV85" s="99">
        <f t="shared" si="28"/>
        <v>0</v>
      </c>
      <c r="AW85" s="98"/>
      <c r="AX85" s="98"/>
      <c r="AY85" s="100"/>
      <c r="AZ85" s="101">
        <f t="shared" si="29"/>
        <v>0</v>
      </c>
      <c r="BA85" s="99">
        <f t="shared" si="30"/>
        <v>0</v>
      </c>
      <c r="BB85" s="102">
        <f t="shared" si="31"/>
        <v>2242.91</v>
      </c>
      <c r="BC85" s="89"/>
      <c r="BE85" s="91"/>
      <c r="BF85" s="91"/>
    </row>
    <row r="86" spans="1:55" ht="13.5" thickBot="1">
      <c r="A86" s="103"/>
      <c r="B86" s="104" t="s">
        <v>153</v>
      </c>
      <c r="C86" s="105">
        <f>SUM(C6:C85)</f>
        <v>7105742.580000001</v>
      </c>
      <c r="D86" s="105">
        <f aca="true" t="shared" si="32" ref="D86:BB86">SUM(D6:D85)</f>
        <v>6576743.569999998</v>
      </c>
      <c r="E86" s="105">
        <f t="shared" si="32"/>
        <v>6902513.849999997</v>
      </c>
      <c r="F86" s="105">
        <f t="shared" si="32"/>
        <v>20584999.99999999</v>
      </c>
      <c r="G86" s="105">
        <f t="shared" si="32"/>
        <v>6501732.91</v>
      </c>
      <c r="H86" s="105">
        <f t="shared" si="32"/>
        <v>6738595.120000002</v>
      </c>
      <c r="I86" s="105">
        <f t="shared" si="32"/>
        <v>0</v>
      </c>
      <c r="J86" s="105">
        <f t="shared" si="32"/>
        <v>13240328.03</v>
      </c>
      <c r="K86" s="105">
        <f t="shared" si="32"/>
        <v>0</v>
      </c>
      <c r="L86" s="105">
        <f t="shared" si="32"/>
        <v>0</v>
      </c>
      <c r="M86" s="105">
        <f t="shared" si="32"/>
        <v>0</v>
      </c>
      <c r="N86" s="105">
        <f t="shared" si="32"/>
        <v>0</v>
      </c>
      <c r="O86" s="105">
        <f t="shared" si="32"/>
        <v>0</v>
      </c>
      <c r="P86" s="105">
        <f t="shared" si="32"/>
        <v>0</v>
      </c>
      <c r="Q86" s="105">
        <f t="shared" si="32"/>
        <v>0</v>
      </c>
      <c r="R86" s="105">
        <f t="shared" si="32"/>
        <v>0</v>
      </c>
      <c r="S86" s="105">
        <f t="shared" si="32"/>
        <v>33825328.03000001</v>
      </c>
      <c r="T86" s="105">
        <f t="shared" si="32"/>
        <v>189165.21999999997</v>
      </c>
      <c r="U86" s="105">
        <f t="shared" si="32"/>
        <v>170983.69999999998</v>
      </c>
      <c r="V86" s="105">
        <f t="shared" si="32"/>
        <v>155851.08000000005</v>
      </c>
      <c r="W86" s="105">
        <f t="shared" si="32"/>
        <v>515999.99999999994</v>
      </c>
      <c r="X86" s="105">
        <f t="shared" si="32"/>
        <v>225793.53</v>
      </c>
      <c r="Y86" s="105">
        <f t="shared" si="32"/>
        <v>191583.65</v>
      </c>
      <c r="Z86" s="105">
        <f t="shared" si="32"/>
        <v>0</v>
      </c>
      <c r="AA86" s="105">
        <f t="shared" si="32"/>
        <v>417377.18</v>
      </c>
      <c r="AB86" s="105">
        <f t="shared" si="32"/>
        <v>0</v>
      </c>
      <c r="AC86" s="105">
        <f t="shared" si="32"/>
        <v>0</v>
      </c>
      <c r="AD86" s="105">
        <f t="shared" si="32"/>
        <v>0</v>
      </c>
      <c r="AE86" s="105">
        <f t="shared" si="32"/>
        <v>0</v>
      </c>
      <c r="AF86" s="105">
        <f t="shared" si="32"/>
        <v>0</v>
      </c>
      <c r="AG86" s="105">
        <f t="shared" si="32"/>
        <v>0</v>
      </c>
      <c r="AH86" s="105">
        <f t="shared" si="32"/>
        <v>0</v>
      </c>
      <c r="AI86" s="105">
        <f t="shared" si="32"/>
        <v>0</v>
      </c>
      <c r="AJ86" s="105">
        <f t="shared" si="32"/>
        <v>933377.1799999999</v>
      </c>
      <c r="AK86" s="105">
        <f t="shared" si="32"/>
        <v>7329.17</v>
      </c>
      <c r="AL86" s="105">
        <f t="shared" si="32"/>
        <v>10772.050000000001</v>
      </c>
      <c r="AM86" s="105">
        <f t="shared" si="32"/>
        <v>11530.640000000001</v>
      </c>
      <c r="AN86" s="105">
        <f t="shared" si="32"/>
        <v>29631.860000000004</v>
      </c>
      <c r="AO86" s="105">
        <f t="shared" si="32"/>
        <v>12417.619999999997</v>
      </c>
      <c r="AP86" s="105">
        <f t="shared" si="32"/>
        <v>14378.31</v>
      </c>
      <c r="AQ86" s="105">
        <f t="shared" si="32"/>
        <v>0</v>
      </c>
      <c r="AR86" s="105">
        <f t="shared" si="32"/>
        <v>26795.929999999997</v>
      </c>
      <c r="AS86" s="105">
        <f t="shared" si="32"/>
        <v>0</v>
      </c>
      <c r="AT86" s="105">
        <f t="shared" si="32"/>
        <v>0</v>
      </c>
      <c r="AU86" s="105">
        <f t="shared" si="32"/>
        <v>0</v>
      </c>
      <c r="AV86" s="105">
        <f t="shared" si="32"/>
        <v>0</v>
      </c>
      <c r="AW86" s="105">
        <f t="shared" si="32"/>
        <v>0</v>
      </c>
      <c r="AX86" s="105">
        <f t="shared" si="32"/>
        <v>0</v>
      </c>
      <c r="AY86" s="106">
        <f t="shared" si="32"/>
        <v>0</v>
      </c>
      <c r="AZ86" s="107">
        <f t="shared" si="32"/>
        <v>0</v>
      </c>
      <c r="BA86" s="105">
        <f t="shared" si="32"/>
        <v>56427.79</v>
      </c>
      <c r="BB86" s="108">
        <f t="shared" si="32"/>
        <v>34815133.00000001</v>
      </c>
      <c r="BC86" s="18"/>
    </row>
    <row r="87" spans="1:55" ht="12.75">
      <c r="A87" s="109"/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8"/>
    </row>
    <row r="88" spans="1:55" ht="9.75" customHeight="1" thickBot="1">
      <c r="A88" s="109"/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8"/>
    </row>
    <row r="89" spans="18:58" s="112" customFormat="1" ht="12.75" thickBot="1">
      <c r="R89" s="113"/>
      <c r="AC89" s="114"/>
      <c r="AD89" s="114"/>
      <c r="AF89" s="115"/>
      <c r="AG89" s="115"/>
      <c r="AH89" s="115"/>
      <c r="AI89" s="115"/>
      <c r="AJ89" s="114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Z89" s="117" t="s">
        <v>247</v>
      </c>
      <c r="BA89" s="118"/>
      <c r="BB89" s="118"/>
      <c r="BC89" s="118"/>
      <c r="BD89" s="118"/>
      <c r="BE89" s="118"/>
      <c r="BF89" s="119">
        <v>54539000</v>
      </c>
    </row>
    <row r="90" spans="18:58" s="112" customFormat="1" ht="12">
      <c r="R90" s="113"/>
      <c r="AC90" s="115"/>
      <c r="AD90" s="115"/>
      <c r="AF90" s="115"/>
      <c r="AG90" s="115"/>
      <c r="AH90" s="115"/>
      <c r="AI90" s="115"/>
      <c r="AJ90" s="114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Z90" s="120" t="s">
        <v>272</v>
      </c>
      <c r="BF90" s="121">
        <f>S86</f>
        <v>33825328.03000001</v>
      </c>
    </row>
    <row r="91" spans="18:58" s="112" customFormat="1" ht="12">
      <c r="R91" s="113"/>
      <c r="AC91" s="114"/>
      <c r="AD91" s="114"/>
      <c r="AF91" s="115"/>
      <c r="AG91" s="115"/>
      <c r="AH91" s="115"/>
      <c r="AI91" s="115"/>
      <c r="AJ91" s="114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Z91" s="114" t="s">
        <v>270</v>
      </c>
      <c r="BF91" s="122">
        <f>ROUND(BF89-BF90,2)</f>
        <v>20713671.97</v>
      </c>
    </row>
    <row r="92" spans="18:59" s="112" customFormat="1" ht="12">
      <c r="R92" s="113"/>
      <c r="AC92" s="114"/>
      <c r="AD92" s="114"/>
      <c r="AF92" s="115"/>
      <c r="AG92" s="115"/>
      <c r="AH92" s="115"/>
      <c r="AI92" s="115"/>
      <c r="AJ92" s="114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Z92" s="114"/>
      <c r="BF92" s="122"/>
      <c r="BG92" s="123"/>
    </row>
    <row r="93" spans="18:58" s="112" customFormat="1" ht="12.75" thickBot="1">
      <c r="R93" s="113"/>
      <c r="AC93" s="114"/>
      <c r="AD93" s="114"/>
      <c r="AF93" s="115"/>
      <c r="AG93" s="115"/>
      <c r="AH93" s="115"/>
      <c r="AI93" s="115"/>
      <c r="AJ93" s="114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Z93" s="114"/>
      <c r="BF93" s="122"/>
    </row>
    <row r="94" spans="29:58" s="115" customFormat="1" ht="12.75" thickBot="1">
      <c r="AC94" s="114"/>
      <c r="AD94" s="114"/>
      <c r="AZ94" s="117" t="s">
        <v>251</v>
      </c>
      <c r="BA94" s="118"/>
      <c r="BB94" s="118"/>
      <c r="BC94" s="118"/>
      <c r="BD94" s="118"/>
      <c r="BE94" s="118"/>
      <c r="BF94" s="119">
        <v>1707000</v>
      </c>
    </row>
    <row r="95" spans="18:58" s="112" customFormat="1" ht="12">
      <c r="R95" s="113"/>
      <c r="AF95" s="115"/>
      <c r="AG95" s="115"/>
      <c r="AH95" s="115"/>
      <c r="AI95" s="115"/>
      <c r="AJ95" s="114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Z95" s="120" t="s">
        <v>273</v>
      </c>
      <c r="BF95" s="121">
        <f>AJ86</f>
        <v>933377.1799999999</v>
      </c>
    </row>
    <row r="96" spans="18:58" s="112" customFormat="1" ht="12">
      <c r="R96" s="113"/>
      <c r="AC96" s="114"/>
      <c r="AD96" s="114"/>
      <c r="AG96" s="115"/>
      <c r="AH96" s="115"/>
      <c r="AI96" s="115"/>
      <c r="AJ96" s="114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Z96" s="114" t="s">
        <v>270</v>
      </c>
      <c r="BF96" s="122">
        <f>ROUND(BF94-BF95,2)</f>
        <v>773622.82</v>
      </c>
    </row>
    <row r="97" spans="18:58" s="112" customFormat="1" ht="12">
      <c r="R97" s="113"/>
      <c r="AC97" s="114"/>
      <c r="AD97" s="114"/>
      <c r="AG97" s="115"/>
      <c r="AH97" s="115"/>
      <c r="AI97" s="115"/>
      <c r="AJ97" s="114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Z97" s="114"/>
      <c r="BF97" s="122"/>
    </row>
    <row r="98" spans="18:58" s="112" customFormat="1" ht="12.75" thickBot="1">
      <c r="R98" s="113"/>
      <c r="AC98" s="114"/>
      <c r="AD98" s="114"/>
      <c r="AG98" s="115"/>
      <c r="AH98" s="115"/>
      <c r="AI98" s="115"/>
      <c r="AJ98" s="114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Z98" s="114"/>
      <c r="BF98" s="122"/>
    </row>
    <row r="99" spans="32:58" ht="15.75" thickBot="1">
      <c r="AF99" s="124"/>
      <c r="AG99" s="53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Z99" s="117" t="s">
        <v>254</v>
      </c>
      <c r="BA99" s="132"/>
      <c r="BB99" s="118"/>
      <c r="BC99" s="118"/>
      <c r="BD99" s="118"/>
      <c r="BE99" s="118"/>
      <c r="BF99" s="119">
        <v>363000</v>
      </c>
    </row>
    <row r="100" spans="32:58" ht="15">
      <c r="AF100" s="124"/>
      <c r="AH100" s="112"/>
      <c r="AI100" s="112"/>
      <c r="AJ100" s="125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Z100" s="120" t="s">
        <v>274</v>
      </c>
      <c r="BB100" s="112"/>
      <c r="BC100" s="112"/>
      <c r="BD100" s="112"/>
      <c r="BE100" s="112"/>
      <c r="BF100" s="121">
        <f>BA86</f>
        <v>56427.79</v>
      </c>
    </row>
    <row r="101" spans="31:58" ht="12.75">
      <c r="AE101" s="126"/>
      <c r="AH101" s="112"/>
      <c r="AI101" s="112"/>
      <c r="AJ101" s="125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Z101" s="114" t="s">
        <v>270</v>
      </c>
      <c r="BB101" s="112"/>
      <c r="BC101" s="112"/>
      <c r="BD101" s="112"/>
      <c r="BE101" s="112"/>
      <c r="BF101" s="122">
        <f>ROUND(BF99-BF100,2)</f>
        <v>306572.21</v>
      </c>
    </row>
    <row r="102" spans="31:58" ht="12.75">
      <c r="AE102" s="126"/>
      <c r="AG102" s="114"/>
      <c r="AH102" s="112"/>
      <c r="AI102" s="112"/>
      <c r="AJ102" s="125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Z102" s="112"/>
      <c r="BA102" s="112"/>
      <c r="BB102" s="112"/>
      <c r="BC102" s="112"/>
      <c r="BD102" s="112"/>
      <c r="BE102" s="112"/>
      <c r="BF102" s="122"/>
    </row>
    <row r="103" spans="31:58" ht="12.75">
      <c r="AE103" s="126"/>
      <c r="AG103" s="114"/>
      <c r="AH103" s="112"/>
      <c r="AI103" s="112"/>
      <c r="AJ103" s="125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Z103" s="112"/>
      <c r="BA103" s="112"/>
      <c r="BB103" s="112"/>
      <c r="BC103" s="112"/>
      <c r="BD103" s="112"/>
      <c r="BE103" s="112"/>
      <c r="BF103" s="122"/>
    </row>
    <row r="104" spans="29:59" ht="15.75">
      <c r="AC104" s="127"/>
      <c r="AE104" s="128"/>
      <c r="AH104" s="129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Z104" s="130"/>
      <c r="BA104" s="124"/>
      <c r="BB104" s="130"/>
      <c r="BC104" s="129"/>
      <c r="BD104" s="130"/>
      <c r="BE104" s="130"/>
      <c r="BF104" s="130"/>
      <c r="BG104" s="130"/>
    </row>
    <row r="105" spans="29:59" ht="15">
      <c r="AC105" s="127"/>
      <c r="AH105" s="129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Z105" s="130"/>
      <c r="BA105" s="124"/>
      <c r="BB105" s="130"/>
      <c r="BC105" s="129"/>
      <c r="BD105" s="130"/>
      <c r="BE105" s="130"/>
      <c r="BF105" s="130"/>
      <c r="BG105" s="130"/>
    </row>
  </sheetData>
  <mergeCells count="1">
    <mergeCell ref="C2:N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105"/>
  <sheetViews>
    <sheetView workbookViewId="0" topLeftCell="AU75">
      <selection activeCell="AX95" sqref="AX95"/>
    </sheetView>
  </sheetViews>
  <sheetFormatPr defaultColWidth="9.140625" defaultRowHeight="12.75"/>
  <cols>
    <col min="1" max="1" width="5.421875" style="1" customWidth="1"/>
    <col min="2" max="2" width="28.421875" style="1" customWidth="1"/>
    <col min="3" max="3" width="13.7109375" style="1" customWidth="1"/>
    <col min="4" max="5" width="13.8515625" style="1" customWidth="1"/>
    <col min="6" max="6" width="14.7109375" style="1" customWidth="1"/>
    <col min="7" max="7" width="16.140625" style="1" customWidth="1"/>
    <col min="8" max="8" width="13.421875" style="1" customWidth="1"/>
    <col min="9" max="9" width="13.00390625" style="1" customWidth="1"/>
    <col min="10" max="10" width="13.8515625" style="1" customWidth="1"/>
    <col min="11" max="11" width="15.140625" style="1" customWidth="1"/>
    <col min="12" max="17" width="13.8515625" style="1" customWidth="1"/>
    <col min="18" max="18" width="12.8515625" style="10" customWidth="1"/>
    <col min="19" max="19" width="13.8515625" style="1" customWidth="1"/>
    <col min="20" max="20" width="13.00390625" style="1" customWidth="1"/>
    <col min="21" max="21" width="11.28125" style="1" customWidth="1"/>
    <col min="22" max="22" width="12.28125" style="1" customWidth="1"/>
    <col min="23" max="23" width="14.57421875" style="1" customWidth="1"/>
    <col min="24" max="26" width="14.00390625" style="1" customWidth="1"/>
    <col min="27" max="27" width="13.421875" style="1" customWidth="1"/>
    <col min="28" max="28" width="14.00390625" style="1" customWidth="1"/>
    <col min="29" max="29" width="11.57421875" style="1" customWidth="1"/>
    <col min="30" max="30" width="12.140625" style="1" customWidth="1"/>
    <col min="31" max="31" width="13.421875" style="1" customWidth="1"/>
    <col min="32" max="32" width="15.28125" style="1" customWidth="1"/>
    <col min="33" max="34" width="13.8515625" style="1" customWidth="1"/>
    <col min="35" max="35" width="13.421875" style="1" customWidth="1"/>
    <col min="36" max="36" width="13.421875" style="8" customWidth="1"/>
    <col min="37" max="37" width="14.421875" style="1" customWidth="1"/>
    <col min="38" max="53" width="14.7109375" style="1" customWidth="1"/>
    <col min="54" max="54" width="12.421875" style="1" customWidth="1"/>
    <col min="55" max="55" width="12.00390625" style="1" customWidth="1"/>
    <col min="56" max="56" width="12.28125" style="1" customWidth="1"/>
    <col min="57" max="57" width="9.140625" style="1" customWidth="1"/>
    <col min="58" max="58" width="15.00390625" style="1" customWidth="1"/>
    <col min="59" max="59" width="13.421875" style="1" customWidth="1"/>
    <col min="60" max="16384" width="9.140625" style="1" customWidth="1"/>
  </cols>
  <sheetData>
    <row r="1" spans="1:17" ht="12.75">
      <c r="A1" s="8" t="s">
        <v>0</v>
      </c>
      <c r="N1" s="9" t="s">
        <v>176</v>
      </c>
      <c r="P1" s="9"/>
      <c r="Q1" s="9"/>
    </row>
    <row r="2" spans="3:55" ht="46.5" customHeight="1">
      <c r="C2" s="151" t="s">
        <v>275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56"/>
      <c r="P2" s="55"/>
      <c r="Q2" s="55"/>
      <c r="R2" s="57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8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</row>
    <row r="3" spans="3:55" ht="15" customHeight="1" thickBot="1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7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8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</row>
    <row r="4" spans="1:55" ht="83.25" customHeight="1">
      <c r="A4" s="2" t="s">
        <v>1</v>
      </c>
      <c r="B4" s="3" t="s">
        <v>2</v>
      </c>
      <c r="C4" s="59" t="s">
        <v>178</v>
      </c>
      <c r="D4" s="59" t="s">
        <v>179</v>
      </c>
      <c r="E4" s="59" t="s">
        <v>257</v>
      </c>
      <c r="F4" s="60" t="s">
        <v>181</v>
      </c>
      <c r="G4" s="59" t="s">
        <v>267</v>
      </c>
      <c r="H4" s="59" t="s">
        <v>183</v>
      </c>
      <c r="I4" s="59" t="s">
        <v>184</v>
      </c>
      <c r="J4" s="60" t="s">
        <v>185</v>
      </c>
      <c r="K4" s="59" t="s">
        <v>186</v>
      </c>
      <c r="L4" s="59" t="s">
        <v>187</v>
      </c>
      <c r="M4" s="59" t="s">
        <v>188</v>
      </c>
      <c r="N4" s="60" t="s">
        <v>189</v>
      </c>
      <c r="O4" s="59" t="s">
        <v>190</v>
      </c>
      <c r="P4" s="59" t="s">
        <v>191</v>
      </c>
      <c r="Q4" s="59" t="s">
        <v>192</v>
      </c>
      <c r="R4" s="60" t="s">
        <v>193</v>
      </c>
      <c r="S4" s="60" t="s">
        <v>194</v>
      </c>
      <c r="T4" s="59" t="s">
        <v>195</v>
      </c>
      <c r="U4" s="59" t="s">
        <v>196</v>
      </c>
      <c r="V4" s="131" t="s">
        <v>258</v>
      </c>
      <c r="W4" s="60" t="s">
        <v>198</v>
      </c>
      <c r="X4" s="59" t="s">
        <v>268</v>
      </c>
      <c r="Y4" s="59" t="s">
        <v>200</v>
      </c>
      <c r="Z4" s="59" t="s">
        <v>276</v>
      </c>
      <c r="AA4" s="60" t="s">
        <v>202</v>
      </c>
      <c r="AB4" s="59" t="s">
        <v>203</v>
      </c>
      <c r="AC4" s="59" t="s">
        <v>204</v>
      </c>
      <c r="AD4" s="59" t="s">
        <v>205</v>
      </c>
      <c r="AE4" s="60" t="s">
        <v>206</v>
      </c>
      <c r="AF4" s="59" t="s">
        <v>207</v>
      </c>
      <c r="AG4" s="59" t="s">
        <v>208</v>
      </c>
      <c r="AH4" s="59" t="s">
        <v>209</v>
      </c>
      <c r="AI4" s="60" t="s">
        <v>210</v>
      </c>
      <c r="AJ4" s="60" t="s">
        <v>211</v>
      </c>
      <c r="AK4" s="59" t="s">
        <v>212</v>
      </c>
      <c r="AL4" s="59" t="s">
        <v>213</v>
      </c>
      <c r="AM4" s="59" t="s">
        <v>214</v>
      </c>
      <c r="AN4" s="60" t="s">
        <v>215</v>
      </c>
      <c r="AO4" s="59" t="s">
        <v>216</v>
      </c>
      <c r="AP4" s="59" t="s">
        <v>217</v>
      </c>
      <c r="AQ4" s="59" t="s">
        <v>218</v>
      </c>
      <c r="AR4" s="60" t="s">
        <v>219</v>
      </c>
      <c r="AS4" s="59" t="s">
        <v>220</v>
      </c>
      <c r="AT4" s="59" t="s">
        <v>221</v>
      </c>
      <c r="AU4" s="59" t="s">
        <v>222</v>
      </c>
      <c r="AV4" s="60" t="s">
        <v>223</v>
      </c>
      <c r="AW4" s="59" t="s">
        <v>224</v>
      </c>
      <c r="AX4" s="59" t="s">
        <v>225</v>
      </c>
      <c r="AY4" s="61" t="s">
        <v>226</v>
      </c>
      <c r="AZ4" s="62" t="s">
        <v>227</v>
      </c>
      <c r="BA4" s="60" t="s">
        <v>228</v>
      </c>
      <c r="BB4" s="63" t="s">
        <v>229</v>
      </c>
      <c r="BC4" s="64"/>
    </row>
    <row r="5" spans="1:55" s="4" customFormat="1" ht="24.75" customHeight="1">
      <c r="A5" s="11">
        <v>0</v>
      </c>
      <c r="B5" s="12">
        <v>1</v>
      </c>
      <c r="C5" s="12">
        <v>2</v>
      </c>
      <c r="D5" s="12">
        <v>3</v>
      </c>
      <c r="E5" s="12">
        <v>4</v>
      </c>
      <c r="F5" s="13" t="s">
        <v>230</v>
      </c>
      <c r="G5" s="12">
        <v>6</v>
      </c>
      <c r="H5" s="12">
        <v>7</v>
      </c>
      <c r="I5" s="12">
        <v>8</v>
      </c>
      <c r="J5" s="13" t="s">
        <v>231</v>
      </c>
      <c r="K5" s="12">
        <v>10</v>
      </c>
      <c r="L5" s="12">
        <v>11</v>
      </c>
      <c r="M5" s="12">
        <v>12</v>
      </c>
      <c r="N5" s="13" t="s">
        <v>232</v>
      </c>
      <c r="O5" s="12">
        <v>14</v>
      </c>
      <c r="P5" s="12">
        <v>15</v>
      </c>
      <c r="Q5" s="12">
        <v>16</v>
      </c>
      <c r="R5" s="13" t="s">
        <v>233</v>
      </c>
      <c r="S5" s="13" t="s">
        <v>234</v>
      </c>
      <c r="T5" s="12">
        <v>19</v>
      </c>
      <c r="U5" s="12">
        <v>20</v>
      </c>
      <c r="V5" s="12">
        <v>21</v>
      </c>
      <c r="W5" s="13" t="s">
        <v>235</v>
      </c>
      <c r="X5" s="12">
        <v>23</v>
      </c>
      <c r="Y5" s="12">
        <v>24</v>
      </c>
      <c r="Z5" s="12">
        <v>25</v>
      </c>
      <c r="AA5" s="13" t="s">
        <v>236</v>
      </c>
      <c r="AB5" s="12">
        <v>27</v>
      </c>
      <c r="AC5" s="12">
        <v>28</v>
      </c>
      <c r="AD5" s="12">
        <v>29</v>
      </c>
      <c r="AE5" s="13" t="s">
        <v>237</v>
      </c>
      <c r="AF5" s="12">
        <v>31</v>
      </c>
      <c r="AG5" s="12">
        <v>32</v>
      </c>
      <c r="AH5" s="12">
        <v>33</v>
      </c>
      <c r="AI5" s="13" t="s">
        <v>238</v>
      </c>
      <c r="AJ5" s="13" t="s">
        <v>239</v>
      </c>
      <c r="AK5" s="65">
        <v>36</v>
      </c>
      <c r="AL5" s="65">
        <v>37</v>
      </c>
      <c r="AM5" s="65">
        <v>38</v>
      </c>
      <c r="AN5" s="13" t="s">
        <v>240</v>
      </c>
      <c r="AO5" s="65">
        <v>40</v>
      </c>
      <c r="AP5" s="65">
        <v>41</v>
      </c>
      <c r="AQ5" s="65">
        <v>42</v>
      </c>
      <c r="AR5" s="13" t="s">
        <v>241</v>
      </c>
      <c r="AS5" s="65">
        <v>44</v>
      </c>
      <c r="AT5" s="65">
        <v>45</v>
      </c>
      <c r="AU5" s="65">
        <v>46</v>
      </c>
      <c r="AV5" s="13" t="s">
        <v>242</v>
      </c>
      <c r="AW5" s="65">
        <v>48</v>
      </c>
      <c r="AX5" s="65">
        <v>49</v>
      </c>
      <c r="AY5" s="66">
        <v>50</v>
      </c>
      <c r="AZ5" s="67" t="s">
        <v>243</v>
      </c>
      <c r="BA5" s="13" t="s">
        <v>244</v>
      </c>
      <c r="BB5" s="14" t="s">
        <v>245</v>
      </c>
      <c r="BC5" s="68"/>
    </row>
    <row r="6" spans="1:58" ht="12.75">
      <c r="A6" s="69" t="s">
        <v>3</v>
      </c>
      <c r="B6" s="70" t="s">
        <v>4</v>
      </c>
      <c r="C6" s="71">
        <v>21989.14</v>
      </c>
      <c r="D6" s="15">
        <v>18098.03</v>
      </c>
      <c r="E6" s="15">
        <v>25447.19</v>
      </c>
      <c r="F6" s="72">
        <f>ROUND(C6+D6+E6,2)</f>
        <v>65534.36</v>
      </c>
      <c r="G6" s="15">
        <v>18300.5</v>
      </c>
      <c r="H6" s="15">
        <v>22094.39</v>
      </c>
      <c r="I6" s="15">
        <v>17647.97</v>
      </c>
      <c r="J6" s="72">
        <f>ROUND(G6+H6+I6,2)</f>
        <v>58042.86</v>
      </c>
      <c r="K6" s="15"/>
      <c r="L6" s="15"/>
      <c r="M6" s="15"/>
      <c r="N6" s="72">
        <f>ROUND(K6+L6+M6,2)</f>
        <v>0</v>
      </c>
      <c r="O6" s="15"/>
      <c r="P6" s="15"/>
      <c r="Q6" s="15"/>
      <c r="R6" s="72">
        <f>ROUND(O6+P6+Q6,2)</f>
        <v>0</v>
      </c>
      <c r="S6" s="72">
        <f>ROUND(F6+J6+N6+R6,2)</f>
        <v>123577.22</v>
      </c>
      <c r="T6" s="15">
        <v>837.19</v>
      </c>
      <c r="U6" s="15">
        <v>550.56</v>
      </c>
      <c r="V6" s="15">
        <v>650.05</v>
      </c>
      <c r="W6" s="72">
        <f>ROUND(T6+U6+V6,2)</f>
        <v>2037.8</v>
      </c>
      <c r="X6" s="15">
        <v>872.99</v>
      </c>
      <c r="Y6" s="16">
        <v>1031.62</v>
      </c>
      <c r="Z6" s="16">
        <v>220.8</v>
      </c>
      <c r="AA6" s="72">
        <f>ROUND(X6+Y6+Z6,2)</f>
        <v>2125.41</v>
      </c>
      <c r="AB6" s="15"/>
      <c r="AC6" s="15"/>
      <c r="AD6" s="15"/>
      <c r="AE6" s="72">
        <f>ROUND(AB6+AC6+AD6,2)</f>
        <v>0</v>
      </c>
      <c r="AF6" s="15"/>
      <c r="AG6" s="15"/>
      <c r="AH6" s="15"/>
      <c r="AI6" s="72">
        <f>ROUND(AF6+AG6+AH6,2)</f>
        <v>0</v>
      </c>
      <c r="AJ6" s="72">
        <f aca="true" t="shared" si="0" ref="AJ6:AJ69">ROUND(W6+AA6+AE6+AI6,2)</f>
        <v>4163.21</v>
      </c>
      <c r="AK6" s="73">
        <v>0</v>
      </c>
      <c r="AL6" s="73">
        <v>0</v>
      </c>
      <c r="AM6" s="73">
        <v>0</v>
      </c>
      <c r="AN6" s="25">
        <f>ROUND(AK6+AL6+AM6,2)</f>
        <v>0</v>
      </c>
      <c r="AO6" s="73">
        <v>0</v>
      </c>
      <c r="AP6" s="73">
        <v>0</v>
      </c>
      <c r="AQ6" s="73">
        <v>0</v>
      </c>
      <c r="AR6" s="25">
        <f>ROUND(AO6+AP6+AQ6,2)</f>
        <v>0</v>
      </c>
      <c r="AS6" s="73"/>
      <c r="AT6" s="73"/>
      <c r="AU6" s="73"/>
      <c r="AV6" s="25">
        <f>ROUND(AS6+AT6+AU6,2)</f>
        <v>0</v>
      </c>
      <c r="AW6" s="73"/>
      <c r="AX6" s="73"/>
      <c r="AY6" s="74"/>
      <c r="AZ6" s="75">
        <f>ROUND(AW6+AX6+AY6,2)</f>
        <v>0</v>
      </c>
      <c r="BA6" s="25">
        <f>ROUND(AN6+AR6+AV6+AZ6,2)</f>
        <v>0</v>
      </c>
      <c r="BB6" s="76">
        <f>ROUND(S6+AJ6+BA6,2)</f>
        <v>127740.43</v>
      </c>
      <c r="BC6" s="77"/>
      <c r="BE6" s="17"/>
      <c r="BF6" s="17"/>
    </row>
    <row r="7" spans="1:58" ht="12.75">
      <c r="A7" s="69" t="s">
        <v>5</v>
      </c>
      <c r="B7" s="70" t="s">
        <v>6</v>
      </c>
      <c r="C7" s="71">
        <v>8080.35</v>
      </c>
      <c r="D7" s="15">
        <v>5802.65</v>
      </c>
      <c r="E7" s="15">
        <v>7317.99</v>
      </c>
      <c r="F7" s="72">
        <f aca="true" t="shared" si="1" ref="F7:F70">ROUND(C7+D7+E7,2)</f>
        <v>21200.99</v>
      </c>
      <c r="G7" s="15">
        <v>6245.84</v>
      </c>
      <c r="H7" s="15">
        <v>5462.2</v>
      </c>
      <c r="I7" s="15">
        <v>6192.12</v>
      </c>
      <c r="J7" s="72">
        <f aca="true" t="shared" si="2" ref="J7:J70">ROUND(G7+H7+I7,2)</f>
        <v>17900.16</v>
      </c>
      <c r="K7" s="15"/>
      <c r="L7" s="15"/>
      <c r="M7" s="15"/>
      <c r="N7" s="72">
        <f aca="true" t="shared" si="3" ref="N7:N70">ROUND(K7+L7+M7,2)</f>
        <v>0</v>
      </c>
      <c r="O7" s="15"/>
      <c r="P7" s="15"/>
      <c r="Q7" s="15"/>
      <c r="R7" s="72">
        <f aca="true" t="shared" si="4" ref="R7:R70">ROUND(O7+P7+Q7,2)</f>
        <v>0</v>
      </c>
      <c r="S7" s="72">
        <f aca="true" t="shared" si="5" ref="S7:S67">ROUND(F7+J7+N7+R7,2)</f>
        <v>39101.15</v>
      </c>
      <c r="T7" s="15">
        <v>436.93</v>
      </c>
      <c r="U7" s="15">
        <v>414.57</v>
      </c>
      <c r="V7" s="15">
        <v>205.78</v>
      </c>
      <c r="W7" s="72">
        <f aca="true" t="shared" si="6" ref="W7:W70">ROUND(T7+U7+V7,2)</f>
        <v>1057.28</v>
      </c>
      <c r="X7" s="15">
        <v>391.19</v>
      </c>
      <c r="Y7" s="16">
        <v>378.41</v>
      </c>
      <c r="Z7" s="16">
        <v>140.38</v>
      </c>
      <c r="AA7" s="72">
        <f aca="true" t="shared" si="7" ref="AA7:AA70">ROUND(X7+Y7+Z7,2)</f>
        <v>909.98</v>
      </c>
      <c r="AB7" s="15"/>
      <c r="AC7" s="15"/>
      <c r="AD7" s="15"/>
      <c r="AE7" s="72">
        <f aca="true" t="shared" si="8" ref="AE7:AE70">ROUND(AB7+AC7+AD7,2)</f>
        <v>0</v>
      </c>
      <c r="AF7" s="15"/>
      <c r="AG7" s="15"/>
      <c r="AH7" s="15"/>
      <c r="AI7" s="72">
        <f aca="true" t="shared" si="9" ref="AI7:AI70">ROUND(AF7+AG7+AH7,2)</f>
        <v>0</v>
      </c>
      <c r="AJ7" s="72">
        <f t="shared" si="0"/>
        <v>1967.26</v>
      </c>
      <c r="AK7" s="73">
        <v>0</v>
      </c>
      <c r="AL7" s="73">
        <v>0</v>
      </c>
      <c r="AM7" s="73">
        <v>0</v>
      </c>
      <c r="AN7" s="25">
        <f aca="true" t="shared" si="10" ref="AN7:AN70">ROUND(AK7+AL7+AM7,2)</f>
        <v>0</v>
      </c>
      <c r="AO7" s="73">
        <v>0</v>
      </c>
      <c r="AP7" s="73">
        <v>0</v>
      </c>
      <c r="AQ7" s="73">
        <v>0</v>
      </c>
      <c r="AR7" s="25">
        <f aca="true" t="shared" si="11" ref="AR7:AR70">ROUND(AO7+AP7+AQ7,2)</f>
        <v>0</v>
      </c>
      <c r="AS7" s="73"/>
      <c r="AT7" s="73"/>
      <c r="AU7" s="73"/>
      <c r="AV7" s="25">
        <f aca="true" t="shared" si="12" ref="AV7:AV70">ROUND(AS7+AT7+AU7,2)</f>
        <v>0</v>
      </c>
      <c r="AW7" s="73"/>
      <c r="AX7" s="73"/>
      <c r="AY7" s="74"/>
      <c r="AZ7" s="75">
        <f aca="true" t="shared" si="13" ref="AZ7:AZ70">ROUND(AW7+AX7+AY7,2)</f>
        <v>0</v>
      </c>
      <c r="BA7" s="25">
        <f aca="true" t="shared" si="14" ref="BA7:BA70">ROUND(AN7+AR7+AV7+AZ7,2)</f>
        <v>0</v>
      </c>
      <c r="BB7" s="76">
        <f aca="true" t="shared" si="15" ref="BB7:BB70">ROUND(S7+AJ7+BA7,2)</f>
        <v>41068.41</v>
      </c>
      <c r="BC7" s="77"/>
      <c r="BE7" s="17"/>
      <c r="BF7" s="17"/>
    </row>
    <row r="8" spans="1:58" ht="12.75">
      <c r="A8" s="69" t="s">
        <v>7</v>
      </c>
      <c r="B8" s="70" t="s">
        <v>8</v>
      </c>
      <c r="C8" s="71">
        <v>28431.65</v>
      </c>
      <c r="D8" s="15">
        <v>32259.15</v>
      </c>
      <c r="E8" s="15">
        <v>29427.46</v>
      </c>
      <c r="F8" s="72">
        <f t="shared" si="1"/>
        <v>90118.26</v>
      </c>
      <c r="G8" s="15">
        <v>25983.25</v>
      </c>
      <c r="H8" s="15">
        <v>26555.56</v>
      </c>
      <c r="I8" s="15">
        <v>25351.78</v>
      </c>
      <c r="J8" s="72">
        <f t="shared" si="2"/>
        <v>77890.59</v>
      </c>
      <c r="K8" s="15"/>
      <c r="L8" s="15"/>
      <c r="M8" s="15"/>
      <c r="N8" s="72">
        <f t="shared" si="3"/>
        <v>0</v>
      </c>
      <c r="O8" s="15"/>
      <c r="P8" s="15"/>
      <c r="Q8" s="15"/>
      <c r="R8" s="72">
        <f t="shared" si="4"/>
        <v>0</v>
      </c>
      <c r="S8" s="72">
        <f t="shared" si="5"/>
        <v>168008.85</v>
      </c>
      <c r="T8" s="15">
        <v>1248.51</v>
      </c>
      <c r="U8" s="15">
        <v>1201.29</v>
      </c>
      <c r="V8" s="15">
        <v>1028.72</v>
      </c>
      <c r="W8" s="72">
        <f t="shared" si="6"/>
        <v>3478.52</v>
      </c>
      <c r="X8" s="15">
        <v>1313.91</v>
      </c>
      <c r="Y8" s="16">
        <v>1057.5</v>
      </c>
      <c r="Z8" s="16">
        <v>590.25</v>
      </c>
      <c r="AA8" s="72">
        <f t="shared" si="7"/>
        <v>2961.66</v>
      </c>
      <c r="AB8" s="15"/>
      <c r="AC8" s="15"/>
      <c r="AD8" s="15"/>
      <c r="AE8" s="72">
        <f t="shared" si="8"/>
        <v>0</v>
      </c>
      <c r="AF8" s="15"/>
      <c r="AG8" s="15"/>
      <c r="AH8" s="15"/>
      <c r="AI8" s="72">
        <f t="shared" si="9"/>
        <v>0</v>
      </c>
      <c r="AJ8" s="72">
        <f t="shared" si="0"/>
        <v>6440.18</v>
      </c>
      <c r="AK8" s="73">
        <v>0</v>
      </c>
      <c r="AL8" s="73">
        <v>0</v>
      </c>
      <c r="AM8" s="73">
        <v>0</v>
      </c>
      <c r="AN8" s="25">
        <f t="shared" si="10"/>
        <v>0</v>
      </c>
      <c r="AO8" s="73">
        <v>0</v>
      </c>
      <c r="AP8" s="73">
        <v>0</v>
      </c>
      <c r="AQ8" s="73">
        <v>326.78</v>
      </c>
      <c r="AR8" s="25">
        <f t="shared" si="11"/>
        <v>326.78</v>
      </c>
      <c r="AS8" s="73"/>
      <c r="AT8" s="73"/>
      <c r="AU8" s="73"/>
      <c r="AV8" s="25">
        <f t="shared" si="12"/>
        <v>0</v>
      </c>
      <c r="AW8" s="73"/>
      <c r="AX8" s="73"/>
      <c r="AY8" s="74"/>
      <c r="AZ8" s="75">
        <f t="shared" si="13"/>
        <v>0</v>
      </c>
      <c r="BA8" s="25">
        <f t="shared" si="14"/>
        <v>326.78</v>
      </c>
      <c r="BB8" s="76">
        <f t="shared" si="15"/>
        <v>174775.81</v>
      </c>
      <c r="BC8" s="77"/>
      <c r="BE8" s="17"/>
      <c r="BF8" s="17"/>
    </row>
    <row r="9" spans="1:58" ht="12.75">
      <c r="A9" s="69" t="s">
        <v>9</v>
      </c>
      <c r="B9" s="70" t="s">
        <v>10</v>
      </c>
      <c r="C9" s="71">
        <v>30177.04</v>
      </c>
      <c r="D9" s="15">
        <v>34275.6</v>
      </c>
      <c r="E9" s="15">
        <v>34600.73</v>
      </c>
      <c r="F9" s="72">
        <f t="shared" si="1"/>
        <v>99053.37</v>
      </c>
      <c r="G9" s="15">
        <v>26400.51</v>
      </c>
      <c r="H9" s="15">
        <v>31989.98</v>
      </c>
      <c r="I9" s="15">
        <v>34709.02</v>
      </c>
      <c r="J9" s="72">
        <f t="shared" si="2"/>
        <v>93099.51</v>
      </c>
      <c r="K9" s="15"/>
      <c r="L9" s="15"/>
      <c r="M9" s="15"/>
      <c r="N9" s="72">
        <f t="shared" si="3"/>
        <v>0</v>
      </c>
      <c r="O9" s="15"/>
      <c r="P9" s="15"/>
      <c r="Q9" s="15"/>
      <c r="R9" s="72">
        <f t="shared" si="4"/>
        <v>0</v>
      </c>
      <c r="S9" s="72">
        <f t="shared" si="5"/>
        <v>192152.88</v>
      </c>
      <c r="T9" s="15">
        <v>779.69</v>
      </c>
      <c r="U9" s="15">
        <v>810.46</v>
      </c>
      <c r="V9" s="15">
        <v>556.06</v>
      </c>
      <c r="W9" s="72">
        <f t="shared" si="6"/>
        <v>2146.21</v>
      </c>
      <c r="X9" s="15">
        <v>814.84</v>
      </c>
      <c r="Y9" s="16">
        <v>811.86</v>
      </c>
      <c r="Z9" s="16">
        <v>457.92</v>
      </c>
      <c r="AA9" s="72">
        <f t="shared" si="7"/>
        <v>2084.62</v>
      </c>
      <c r="AB9" s="15"/>
      <c r="AC9" s="15"/>
      <c r="AD9" s="15"/>
      <c r="AE9" s="72">
        <f t="shared" si="8"/>
        <v>0</v>
      </c>
      <c r="AF9" s="15"/>
      <c r="AG9" s="15"/>
      <c r="AH9" s="15"/>
      <c r="AI9" s="72">
        <f t="shared" si="9"/>
        <v>0</v>
      </c>
      <c r="AJ9" s="72">
        <f t="shared" si="0"/>
        <v>4230.83</v>
      </c>
      <c r="AK9" s="73">
        <v>0</v>
      </c>
      <c r="AL9" s="73">
        <v>0</v>
      </c>
      <c r="AM9" s="73">
        <v>0</v>
      </c>
      <c r="AN9" s="25">
        <f t="shared" si="10"/>
        <v>0</v>
      </c>
      <c r="AO9" s="73">
        <v>0</v>
      </c>
      <c r="AP9" s="73">
        <v>0</v>
      </c>
      <c r="AQ9" s="73">
        <v>0</v>
      </c>
      <c r="AR9" s="25">
        <f t="shared" si="11"/>
        <v>0</v>
      </c>
      <c r="AS9" s="73"/>
      <c r="AT9" s="73"/>
      <c r="AU9" s="73"/>
      <c r="AV9" s="25">
        <f t="shared" si="12"/>
        <v>0</v>
      </c>
      <c r="AW9" s="73"/>
      <c r="AX9" s="73"/>
      <c r="AY9" s="74"/>
      <c r="AZ9" s="75">
        <f t="shared" si="13"/>
        <v>0</v>
      </c>
      <c r="BA9" s="25">
        <f t="shared" si="14"/>
        <v>0</v>
      </c>
      <c r="BB9" s="76">
        <f t="shared" si="15"/>
        <v>196383.71</v>
      </c>
      <c r="BC9" s="77"/>
      <c r="BE9" s="17"/>
      <c r="BF9" s="17"/>
    </row>
    <row r="10" spans="1:58" ht="12.75">
      <c r="A10" s="69" t="s">
        <v>11</v>
      </c>
      <c r="B10" s="70" t="s">
        <v>12</v>
      </c>
      <c r="C10" s="71">
        <v>461348.05</v>
      </c>
      <c r="D10" s="15">
        <v>406040.88</v>
      </c>
      <c r="E10" s="15">
        <v>447073.14</v>
      </c>
      <c r="F10" s="72">
        <f t="shared" si="1"/>
        <v>1314462.07</v>
      </c>
      <c r="G10" s="15">
        <v>393096.35</v>
      </c>
      <c r="H10" s="15">
        <v>417559.83</v>
      </c>
      <c r="I10" s="15">
        <v>394146.03</v>
      </c>
      <c r="J10" s="72">
        <f t="shared" si="2"/>
        <v>1204802.21</v>
      </c>
      <c r="K10" s="15"/>
      <c r="L10" s="15"/>
      <c r="M10" s="15"/>
      <c r="N10" s="72">
        <f t="shared" si="3"/>
        <v>0</v>
      </c>
      <c r="O10" s="15"/>
      <c r="P10" s="15"/>
      <c r="Q10" s="15"/>
      <c r="R10" s="72">
        <f t="shared" si="4"/>
        <v>0</v>
      </c>
      <c r="S10" s="72">
        <f t="shared" si="5"/>
        <v>2519264.28</v>
      </c>
      <c r="T10" s="15">
        <v>12915.130000000001</v>
      </c>
      <c r="U10" s="15">
        <v>11517.970000000001</v>
      </c>
      <c r="V10" s="15">
        <v>10708.89</v>
      </c>
      <c r="W10" s="72">
        <f t="shared" si="6"/>
        <v>35141.99</v>
      </c>
      <c r="X10" s="15">
        <v>16272.29</v>
      </c>
      <c r="Y10" s="16">
        <v>13879.94</v>
      </c>
      <c r="Z10" s="16">
        <v>7077.46</v>
      </c>
      <c r="AA10" s="72">
        <f t="shared" si="7"/>
        <v>37229.69</v>
      </c>
      <c r="AB10" s="15"/>
      <c r="AC10" s="15"/>
      <c r="AD10" s="15"/>
      <c r="AE10" s="72">
        <f t="shared" si="8"/>
        <v>0</v>
      </c>
      <c r="AF10" s="15"/>
      <c r="AG10" s="15"/>
      <c r="AH10" s="15"/>
      <c r="AI10" s="72">
        <f t="shared" si="9"/>
        <v>0</v>
      </c>
      <c r="AJ10" s="72">
        <f t="shared" si="0"/>
        <v>72371.68</v>
      </c>
      <c r="AK10" s="73">
        <v>0</v>
      </c>
      <c r="AL10" s="73">
        <v>0</v>
      </c>
      <c r="AM10" s="73">
        <v>653.56</v>
      </c>
      <c r="AN10" s="25">
        <f t="shared" si="10"/>
        <v>653.56</v>
      </c>
      <c r="AO10" s="73">
        <v>980.34</v>
      </c>
      <c r="AP10" s="73">
        <v>1307.12</v>
      </c>
      <c r="AQ10" s="73">
        <v>1960.68</v>
      </c>
      <c r="AR10" s="25">
        <f t="shared" si="11"/>
        <v>4248.14</v>
      </c>
      <c r="AS10" s="73"/>
      <c r="AT10" s="73"/>
      <c r="AU10" s="73"/>
      <c r="AV10" s="25">
        <f t="shared" si="12"/>
        <v>0</v>
      </c>
      <c r="AW10" s="73"/>
      <c r="AX10" s="73"/>
      <c r="AY10" s="74"/>
      <c r="AZ10" s="75">
        <f t="shared" si="13"/>
        <v>0</v>
      </c>
      <c r="BA10" s="25">
        <f t="shared" si="14"/>
        <v>4901.7</v>
      </c>
      <c r="BB10" s="76">
        <f t="shared" si="15"/>
        <v>2596537.66</v>
      </c>
      <c r="BC10" s="77"/>
      <c r="BE10" s="17"/>
      <c r="BF10" s="17"/>
    </row>
    <row r="11" spans="1:58" ht="12.75">
      <c r="A11" s="69" t="s">
        <v>13</v>
      </c>
      <c r="B11" s="70" t="s">
        <v>14</v>
      </c>
      <c r="C11" s="71">
        <v>11240.34</v>
      </c>
      <c r="D11" s="15">
        <v>13264.86</v>
      </c>
      <c r="E11" s="15">
        <v>19767.09</v>
      </c>
      <c r="F11" s="72">
        <f t="shared" si="1"/>
        <v>44272.29</v>
      </c>
      <c r="G11" s="15">
        <v>11631.54</v>
      </c>
      <c r="H11" s="15">
        <v>11289.85</v>
      </c>
      <c r="I11" s="15">
        <v>15437.13</v>
      </c>
      <c r="J11" s="72">
        <f t="shared" si="2"/>
        <v>38358.52</v>
      </c>
      <c r="K11" s="15"/>
      <c r="L11" s="15"/>
      <c r="M11" s="15"/>
      <c r="N11" s="72">
        <f t="shared" si="3"/>
        <v>0</v>
      </c>
      <c r="O11" s="15"/>
      <c r="P11" s="15"/>
      <c r="Q11" s="15"/>
      <c r="R11" s="72">
        <f t="shared" si="4"/>
        <v>0</v>
      </c>
      <c r="S11" s="72">
        <f t="shared" si="5"/>
        <v>82630.81</v>
      </c>
      <c r="T11" s="15">
        <v>133.58</v>
      </c>
      <c r="U11" s="15">
        <v>185.17</v>
      </c>
      <c r="V11" s="15">
        <v>123.32</v>
      </c>
      <c r="W11" s="72">
        <f t="shared" si="6"/>
        <v>442.07</v>
      </c>
      <c r="X11" s="15">
        <v>293.29</v>
      </c>
      <c r="Y11" s="16">
        <v>150.06</v>
      </c>
      <c r="Z11" s="16">
        <v>218.53</v>
      </c>
      <c r="AA11" s="72">
        <f t="shared" si="7"/>
        <v>661.88</v>
      </c>
      <c r="AB11" s="15"/>
      <c r="AC11" s="15"/>
      <c r="AD11" s="15"/>
      <c r="AE11" s="72">
        <f t="shared" si="8"/>
        <v>0</v>
      </c>
      <c r="AF11" s="15"/>
      <c r="AG11" s="15"/>
      <c r="AH11" s="15"/>
      <c r="AI11" s="72">
        <f t="shared" si="9"/>
        <v>0</v>
      </c>
      <c r="AJ11" s="72">
        <f t="shared" si="0"/>
        <v>1103.95</v>
      </c>
      <c r="AK11" s="73">
        <v>0</v>
      </c>
      <c r="AL11" s="73">
        <v>0</v>
      </c>
      <c r="AM11" s="73">
        <v>0</v>
      </c>
      <c r="AN11" s="25">
        <f t="shared" si="10"/>
        <v>0</v>
      </c>
      <c r="AO11" s="73">
        <v>0</v>
      </c>
      <c r="AP11" s="73">
        <v>0</v>
      </c>
      <c r="AQ11" s="73">
        <v>0</v>
      </c>
      <c r="AR11" s="25">
        <f t="shared" si="11"/>
        <v>0</v>
      </c>
      <c r="AS11" s="73"/>
      <c r="AT11" s="73"/>
      <c r="AU11" s="73"/>
      <c r="AV11" s="25">
        <f t="shared" si="12"/>
        <v>0</v>
      </c>
      <c r="AW11" s="73"/>
      <c r="AX11" s="73"/>
      <c r="AY11" s="74"/>
      <c r="AZ11" s="75">
        <f t="shared" si="13"/>
        <v>0</v>
      </c>
      <c r="BA11" s="25">
        <f t="shared" si="14"/>
        <v>0</v>
      </c>
      <c r="BB11" s="76">
        <f t="shared" si="15"/>
        <v>83734.76</v>
      </c>
      <c r="BC11" s="77"/>
      <c r="BE11" s="17"/>
      <c r="BF11" s="17"/>
    </row>
    <row r="12" spans="1:58" ht="12.75">
      <c r="A12" s="69" t="s">
        <v>15</v>
      </c>
      <c r="B12" s="70" t="s">
        <v>16</v>
      </c>
      <c r="C12" s="71">
        <v>27927.04</v>
      </c>
      <c r="D12" s="15">
        <v>30656.34</v>
      </c>
      <c r="E12" s="15">
        <v>27945.88</v>
      </c>
      <c r="F12" s="72">
        <f t="shared" si="1"/>
        <v>86529.26</v>
      </c>
      <c r="G12" s="15">
        <v>25812.8</v>
      </c>
      <c r="H12" s="15">
        <v>28977.61</v>
      </c>
      <c r="I12" s="15">
        <v>27352.97</v>
      </c>
      <c r="J12" s="72">
        <f t="shared" si="2"/>
        <v>82143.38</v>
      </c>
      <c r="K12" s="15"/>
      <c r="L12" s="15"/>
      <c r="M12" s="15"/>
      <c r="N12" s="72">
        <f t="shared" si="3"/>
        <v>0</v>
      </c>
      <c r="O12" s="15"/>
      <c r="P12" s="15"/>
      <c r="Q12" s="15"/>
      <c r="R12" s="72">
        <f t="shared" si="4"/>
        <v>0</v>
      </c>
      <c r="S12" s="72">
        <f t="shared" si="5"/>
        <v>168672.64</v>
      </c>
      <c r="T12" s="15">
        <v>326.38</v>
      </c>
      <c r="U12" s="15">
        <v>363.32</v>
      </c>
      <c r="V12" s="15">
        <v>604.39</v>
      </c>
      <c r="W12" s="72">
        <f t="shared" si="6"/>
        <v>1294.09</v>
      </c>
      <c r="X12" s="15">
        <v>886.53</v>
      </c>
      <c r="Y12" s="16">
        <v>644.9</v>
      </c>
      <c r="Z12" s="16">
        <v>361.66</v>
      </c>
      <c r="AA12" s="72">
        <f t="shared" si="7"/>
        <v>1893.09</v>
      </c>
      <c r="AB12" s="15"/>
      <c r="AC12" s="15"/>
      <c r="AD12" s="15"/>
      <c r="AE12" s="72">
        <f t="shared" si="8"/>
        <v>0</v>
      </c>
      <c r="AF12" s="15"/>
      <c r="AG12" s="15"/>
      <c r="AH12" s="15"/>
      <c r="AI12" s="72">
        <f t="shared" si="9"/>
        <v>0</v>
      </c>
      <c r="AJ12" s="72">
        <f t="shared" si="0"/>
        <v>3187.18</v>
      </c>
      <c r="AK12" s="73">
        <v>326.78</v>
      </c>
      <c r="AL12" s="73">
        <v>0</v>
      </c>
      <c r="AM12" s="73">
        <v>0</v>
      </c>
      <c r="AN12" s="25">
        <f t="shared" si="10"/>
        <v>326.78</v>
      </c>
      <c r="AO12" s="73">
        <v>0</v>
      </c>
      <c r="AP12" s="73">
        <v>0</v>
      </c>
      <c r="AQ12" s="73">
        <v>0</v>
      </c>
      <c r="AR12" s="25">
        <f t="shared" si="11"/>
        <v>0</v>
      </c>
      <c r="AS12" s="73"/>
      <c r="AT12" s="73"/>
      <c r="AU12" s="73"/>
      <c r="AV12" s="25">
        <f t="shared" si="12"/>
        <v>0</v>
      </c>
      <c r="AW12" s="73"/>
      <c r="AX12" s="73"/>
      <c r="AY12" s="74"/>
      <c r="AZ12" s="75">
        <f t="shared" si="13"/>
        <v>0</v>
      </c>
      <c r="BA12" s="25">
        <f t="shared" si="14"/>
        <v>326.78</v>
      </c>
      <c r="BB12" s="76">
        <f t="shared" si="15"/>
        <v>172186.6</v>
      </c>
      <c r="BC12" s="77"/>
      <c r="BE12" s="17"/>
      <c r="BF12" s="17"/>
    </row>
    <row r="13" spans="1:58" ht="12.75">
      <c r="A13" s="69" t="s">
        <v>17</v>
      </c>
      <c r="B13" s="70" t="s">
        <v>18</v>
      </c>
      <c r="C13" s="71">
        <v>28997.33</v>
      </c>
      <c r="D13" s="15">
        <v>37709.65</v>
      </c>
      <c r="E13" s="15">
        <v>38566.27</v>
      </c>
      <c r="F13" s="72">
        <f t="shared" si="1"/>
        <v>105273.25</v>
      </c>
      <c r="G13" s="15">
        <v>26996.53</v>
      </c>
      <c r="H13" s="15">
        <v>33603.97</v>
      </c>
      <c r="I13" s="15">
        <v>34134.3</v>
      </c>
      <c r="J13" s="72">
        <f t="shared" si="2"/>
        <v>94734.8</v>
      </c>
      <c r="K13" s="15"/>
      <c r="L13" s="15"/>
      <c r="M13" s="15"/>
      <c r="N13" s="72">
        <f t="shared" si="3"/>
        <v>0</v>
      </c>
      <c r="O13" s="15"/>
      <c r="P13" s="15"/>
      <c r="Q13" s="15"/>
      <c r="R13" s="72">
        <f t="shared" si="4"/>
        <v>0</v>
      </c>
      <c r="S13" s="72">
        <f t="shared" si="5"/>
        <v>200008.05</v>
      </c>
      <c r="T13" s="15">
        <v>397.79</v>
      </c>
      <c r="U13" s="15">
        <v>200.65</v>
      </c>
      <c r="V13" s="15">
        <v>118.21</v>
      </c>
      <c r="W13" s="72">
        <f t="shared" si="6"/>
        <v>716.65</v>
      </c>
      <c r="X13" s="15">
        <v>575.89</v>
      </c>
      <c r="Y13" s="16">
        <v>175.16</v>
      </c>
      <c r="Z13" s="16">
        <v>54.62</v>
      </c>
      <c r="AA13" s="72">
        <f t="shared" si="7"/>
        <v>805.67</v>
      </c>
      <c r="AB13" s="15"/>
      <c r="AC13" s="15"/>
      <c r="AD13" s="15"/>
      <c r="AE13" s="72">
        <f t="shared" si="8"/>
        <v>0</v>
      </c>
      <c r="AF13" s="15"/>
      <c r="AG13" s="15"/>
      <c r="AH13" s="15"/>
      <c r="AI13" s="72">
        <f t="shared" si="9"/>
        <v>0</v>
      </c>
      <c r="AJ13" s="72">
        <f t="shared" si="0"/>
        <v>1522.32</v>
      </c>
      <c r="AK13" s="73">
        <v>350.12</v>
      </c>
      <c r="AL13" s="73">
        <v>653.56</v>
      </c>
      <c r="AM13" s="73">
        <v>326.78</v>
      </c>
      <c r="AN13" s="25">
        <f t="shared" si="10"/>
        <v>1330.46</v>
      </c>
      <c r="AO13" s="73">
        <v>326.78</v>
      </c>
      <c r="AP13" s="73">
        <v>326.78</v>
      </c>
      <c r="AQ13" s="73">
        <v>326.78</v>
      </c>
      <c r="AR13" s="25">
        <f t="shared" si="11"/>
        <v>980.34</v>
      </c>
      <c r="AS13" s="73"/>
      <c r="AT13" s="73"/>
      <c r="AU13" s="73"/>
      <c r="AV13" s="25">
        <f t="shared" si="12"/>
        <v>0</v>
      </c>
      <c r="AW13" s="73"/>
      <c r="AX13" s="73"/>
      <c r="AY13" s="74"/>
      <c r="AZ13" s="75">
        <f t="shared" si="13"/>
        <v>0</v>
      </c>
      <c r="BA13" s="25">
        <f t="shared" si="14"/>
        <v>2310.8</v>
      </c>
      <c r="BB13" s="76">
        <f t="shared" si="15"/>
        <v>203841.17</v>
      </c>
      <c r="BC13" s="77"/>
      <c r="BE13" s="17"/>
      <c r="BF13" s="17"/>
    </row>
    <row r="14" spans="1:58" ht="12.75">
      <c r="A14" s="69" t="s">
        <v>19</v>
      </c>
      <c r="B14" s="70" t="s">
        <v>20</v>
      </c>
      <c r="C14" s="71">
        <v>52247.05</v>
      </c>
      <c r="D14" s="15">
        <v>52387.48</v>
      </c>
      <c r="E14" s="15">
        <v>48295.78</v>
      </c>
      <c r="F14" s="72">
        <f t="shared" si="1"/>
        <v>152930.31</v>
      </c>
      <c r="G14" s="15">
        <v>41115.74</v>
      </c>
      <c r="H14" s="15">
        <v>48212.89</v>
      </c>
      <c r="I14" s="15">
        <v>43914.51</v>
      </c>
      <c r="J14" s="72">
        <f t="shared" si="2"/>
        <v>133243.14</v>
      </c>
      <c r="K14" s="15"/>
      <c r="L14" s="15"/>
      <c r="M14" s="15"/>
      <c r="N14" s="72">
        <f t="shared" si="3"/>
        <v>0</v>
      </c>
      <c r="O14" s="15"/>
      <c r="P14" s="15"/>
      <c r="Q14" s="15"/>
      <c r="R14" s="72">
        <f t="shared" si="4"/>
        <v>0</v>
      </c>
      <c r="S14" s="72">
        <f t="shared" si="5"/>
        <v>286173.45</v>
      </c>
      <c r="T14" s="15">
        <v>515.11</v>
      </c>
      <c r="U14" s="15">
        <v>563.69</v>
      </c>
      <c r="V14" s="15">
        <v>509.66</v>
      </c>
      <c r="W14" s="72">
        <f t="shared" si="6"/>
        <v>1588.46</v>
      </c>
      <c r="X14" s="15">
        <v>684.06</v>
      </c>
      <c r="Y14" s="16">
        <v>590.04</v>
      </c>
      <c r="Z14" s="16">
        <v>338.17</v>
      </c>
      <c r="AA14" s="72">
        <f t="shared" si="7"/>
        <v>1612.27</v>
      </c>
      <c r="AB14" s="15"/>
      <c r="AC14" s="15"/>
      <c r="AD14" s="15"/>
      <c r="AE14" s="72">
        <f t="shared" si="8"/>
        <v>0</v>
      </c>
      <c r="AF14" s="15"/>
      <c r="AG14" s="15"/>
      <c r="AH14" s="15"/>
      <c r="AI14" s="72">
        <f t="shared" si="9"/>
        <v>0</v>
      </c>
      <c r="AJ14" s="72">
        <f t="shared" si="0"/>
        <v>3200.73</v>
      </c>
      <c r="AK14" s="73">
        <v>0</v>
      </c>
      <c r="AL14" s="73">
        <v>653.56</v>
      </c>
      <c r="AM14" s="73">
        <v>326.78</v>
      </c>
      <c r="AN14" s="25">
        <f t="shared" si="10"/>
        <v>980.34</v>
      </c>
      <c r="AO14" s="73">
        <v>653.56</v>
      </c>
      <c r="AP14" s="73">
        <v>0</v>
      </c>
      <c r="AQ14" s="73">
        <v>653.56</v>
      </c>
      <c r="AR14" s="25">
        <f t="shared" si="11"/>
        <v>1307.12</v>
      </c>
      <c r="AS14" s="73"/>
      <c r="AT14" s="73"/>
      <c r="AU14" s="73"/>
      <c r="AV14" s="25">
        <f t="shared" si="12"/>
        <v>0</v>
      </c>
      <c r="AW14" s="73"/>
      <c r="AX14" s="73"/>
      <c r="AY14" s="74"/>
      <c r="AZ14" s="75">
        <f t="shared" si="13"/>
        <v>0</v>
      </c>
      <c r="BA14" s="25">
        <f t="shared" si="14"/>
        <v>2287.46</v>
      </c>
      <c r="BB14" s="76">
        <f t="shared" si="15"/>
        <v>291661.64</v>
      </c>
      <c r="BC14" s="77"/>
      <c r="BE14" s="17"/>
      <c r="BF14" s="17"/>
    </row>
    <row r="15" spans="1:58" ht="12.75">
      <c r="A15" s="69" t="s">
        <v>21</v>
      </c>
      <c r="B15" s="70" t="s">
        <v>22</v>
      </c>
      <c r="C15" s="71">
        <v>36407.41</v>
      </c>
      <c r="D15" s="15">
        <v>36013.74</v>
      </c>
      <c r="E15" s="15">
        <v>41483.59</v>
      </c>
      <c r="F15" s="72">
        <f t="shared" si="1"/>
        <v>113904.74</v>
      </c>
      <c r="G15" s="15">
        <v>36571.02</v>
      </c>
      <c r="H15" s="15">
        <v>35587.75</v>
      </c>
      <c r="I15" s="15">
        <v>35783.76</v>
      </c>
      <c r="J15" s="72">
        <f t="shared" si="2"/>
        <v>107942.53</v>
      </c>
      <c r="K15" s="15"/>
      <c r="L15" s="15"/>
      <c r="M15" s="15"/>
      <c r="N15" s="72">
        <f t="shared" si="3"/>
        <v>0</v>
      </c>
      <c r="O15" s="15"/>
      <c r="P15" s="15"/>
      <c r="Q15" s="15"/>
      <c r="R15" s="72">
        <f t="shared" si="4"/>
        <v>0</v>
      </c>
      <c r="S15" s="72">
        <f t="shared" si="5"/>
        <v>221847.27</v>
      </c>
      <c r="T15" s="15">
        <v>984.68</v>
      </c>
      <c r="U15" s="15">
        <v>823.97</v>
      </c>
      <c r="V15" s="15">
        <v>1073.43</v>
      </c>
      <c r="W15" s="72">
        <f t="shared" si="6"/>
        <v>2882.08</v>
      </c>
      <c r="X15" s="15">
        <v>1709.85</v>
      </c>
      <c r="Y15" s="16">
        <v>907.14</v>
      </c>
      <c r="Z15" s="16">
        <v>679.52</v>
      </c>
      <c r="AA15" s="72">
        <f t="shared" si="7"/>
        <v>3296.51</v>
      </c>
      <c r="AB15" s="15"/>
      <c r="AC15" s="15"/>
      <c r="AD15" s="15"/>
      <c r="AE15" s="72">
        <f t="shared" si="8"/>
        <v>0</v>
      </c>
      <c r="AF15" s="15"/>
      <c r="AG15" s="15"/>
      <c r="AH15" s="15"/>
      <c r="AI15" s="72">
        <f t="shared" si="9"/>
        <v>0</v>
      </c>
      <c r="AJ15" s="72">
        <f t="shared" si="0"/>
        <v>6178.59</v>
      </c>
      <c r="AK15" s="73">
        <v>0</v>
      </c>
      <c r="AL15" s="73">
        <v>0</v>
      </c>
      <c r="AM15" s="73">
        <v>0</v>
      </c>
      <c r="AN15" s="25">
        <f t="shared" si="10"/>
        <v>0</v>
      </c>
      <c r="AO15" s="73">
        <v>0</v>
      </c>
      <c r="AP15" s="73">
        <v>0</v>
      </c>
      <c r="AQ15" s="73">
        <v>0</v>
      </c>
      <c r="AR15" s="25">
        <f t="shared" si="11"/>
        <v>0</v>
      </c>
      <c r="AS15" s="73"/>
      <c r="AT15" s="73"/>
      <c r="AU15" s="73"/>
      <c r="AV15" s="25">
        <f t="shared" si="12"/>
        <v>0</v>
      </c>
      <c r="AW15" s="73"/>
      <c r="AX15" s="73"/>
      <c r="AY15" s="74"/>
      <c r="AZ15" s="75">
        <f t="shared" si="13"/>
        <v>0</v>
      </c>
      <c r="BA15" s="25">
        <f t="shared" si="14"/>
        <v>0</v>
      </c>
      <c r="BB15" s="76">
        <f t="shared" si="15"/>
        <v>228025.86</v>
      </c>
      <c r="BC15" s="77"/>
      <c r="BE15" s="17"/>
      <c r="BF15" s="17"/>
    </row>
    <row r="16" spans="1:58" ht="12.75">
      <c r="A16" s="69" t="s">
        <v>23</v>
      </c>
      <c r="B16" s="70" t="s">
        <v>24</v>
      </c>
      <c r="C16" s="71">
        <v>281661.01</v>
      </c>
      <c r="D16" s="15">
        <v>256800.42</v>
      </c>
      <c r="E16" s="15">
        <v>232133.7</v>
      </c>
      <c r="F16" s="72">
        <f t="shared" si="1"/>
        <v>770595.13</v>
      </c>
      <c r="G16" s="15">
        <v>223997.4</v>
      </c>
      <c r="H16" s="15">
        <v>218764.76</v>
      </c>
      <c r="I16" s="15">
        <v>227846.48</v>
      </c>
      <c r="J16" s="72">
        <f t="shared" si="2"/>
        <v>670608.64</v>
      </c>
      <c r="K16" s="15"/>
      <c r="L16" s="15"/>
      <c r="M16" s="15"/>
      <c r="N16" s="72">
        <f t="shared" si="3"/>
        <v>0</v>
      </c>
      <c r="O16" s="15"/>
      <c r="P16" s="15"/>
      <c r="Q16" s="15"/>
      <c r="R16" s="72">
        <f t="shared" si="4"/>
        <v>0</v>
      </c>
      <c r="S16" s="72">
        <f t="shared" si="5"/>
        <v>1441203.77</v>
      </c>
      <c r="T16" s="15">
        <v>2460.61</v>
      </c>
      <c r="U16" s="15">
        <v>1302.47</v>
      </c>
      <c r="V16" s="15">
        <v>1579.38</v>
      </c>
      <c r="W16" s="72">
        <f t="shared" si="6"/>
        <v>5342.46</v>
      </c>
      <c r="X16" s="15">
        <v>2476.3</v>
      </c>
      <c r="Y16" s="16">
        <v>1535.67</v>
      </c>
      <c r="Z16" s="16">
        <v>1027.47</v>
      </c>
      <c r="AA16" s="72">
        <f t="shared" si="7"/>
        <v>5039.44</v>
      </c>
      <c r="AB16" s="15"/>
      <c r="AC16" s="15"/>
      <c r="AD16" s="15"/>
      <c r="AE16" s="72">
        <f t="shared" si="8"/>
        <v>0</v>
      </c>
      <c r="AF16" s="15"/>
      <c r="AG16" s="15"/>
      <c r="AH16" s="15"/>
      <c r="AI16" s="72">
        <f t="shared" si="9"/>
        <v>0</v>
      </c>
      <c r="AJ16" s="72">
        <f t="shared" si="0"/>
        <v>10381.9</v>
      </c>
      <c r="AK16" s="73">
        <v>0</v>
      </c>
      <c r="AL16" s="73">
        <v>0</v>
      </c>
      <c r="AM16" s="73">
        <v>0</v>
      </c>
      <c r="AN16" s="25">
        <f t="shared" si="10"/>
        <v>0</v>
      </c>
      <c r="AO16" s="73">
        <v>0</v>
      </c>
      <c r="AP16" s="73">
        <v>0</v>
      </c>
      <c r="AQ16" s="73">
        <v>0</v>
      </c>
      <c r="AR16" s="25">
        <f t="shared" si="11"/>
        <v>0</v>
      </c>
      <c r="AS16" s="73"/>
      <c r="AT16" s="73"/>
      <c r="AU16" s="73"/>
      <c r="AV16" s="25">
        <f t="shared" si="12"/>
        <v>0</v>
      </c>
      <c r="AW16" s="73"/>
      <c r="AX16" s="73"/>
      <c r="AY16" s="74"/>
      <c r="AZ16" s="75">
        <f t="shared" si="13"/>
        <v>0</v>
      </c>
      <c r="BA16" s="25">
        <f t="shared" si="14"/>
        <v>0</v>
      </c>
      <c r="BB16" s="76">
        <f t="shared" si="15"/>
        <v>1451585.67</v>
      </c>
      <c r="BC16" s="77"/>
      <c r="BE16" s="17"/>
      <c r="BF16" s="17"/>
    </row>
    <row r="17" spans="1:58" ht="12.75">
      <c r="A17" s="69" t="s">
        <v>25</v>
      </c>
      <c r="B17" s="70" t="s">
        <v>26</v>
      </c>
      <c r="C17" s="71">
        <v>53980.47</v>
      </c>
      <c r="D17" s="15">
        <v>56499.54</v>
      </c>
      <c r="E17" s="15">
        <v>55396.75</v>
      </c>
      <c r="F17" s="72">
        <f t="shared" si="1"/>
        <v>165876.76</v>
      </c>
      <c r="G17" s="15">
        <v>49676.25</v>
      </c>
      <c r="H17" s="15">
        <v>65073.78</v>
      </c>
      <c r="I17" s="15">
        <v>57664.29</v>
      </c>
      <c r="J17" s="72">
        <f t="shared" si="2"/>
        <v>172414.32</v>
      </c>
      <c r="K17" s="15"/>
      <c r="L17" s="15"/>
      <c r="M17" s="15"/>
      <c r="N17" s="72">
        <f t="shared" si="3"/>
        <v>0</v>
      </c>
      <c r="O17" s="15"/>
      <c r="P17" s="15"/>
      <c r="Q17" s="15"/>
      <c r="R17" s="72">
        <f t="shared" si="4"/>
        <v>0</v>
      </c>
      <c r="S17" s="72">
        <f t="shared" si="5"/>
        <v>338291.08</v>
      </c>
      <c r="T17" s="15">
        <v>1041.38</v>
      </c>
      <c r="U17" s="15">
        <v>785.3</v>
      </c>
      <c r="V17" s="15">
        <v>729.87</v>
      </c>
      <c r="W17" s="72">
        <f t="shared" si="6"/>
        <v>2556.55</v>
      </c>
      <c r="X17" s="15">
        <v>1076.87</v>
      </c>
      <c r="Y17" s="16">
        <v>749.25</v>
      </c>
      <c r="Z17" s="16">
        <v>414.53</v>
      </c>
      <c r="AA17" s="72">
        <f t="shared" si="7"/>
        <v>2240.65</v>
      </c>
      <c r="AB17" s="15"/>
      <c r="AC17" s="15"/>
      <c r="AD17" s="15"/>
      <c r="AE17" s="72">
        <f t="shared" si="8"/>
        <v>0</v>
      </c>
      <c r="AF17" s="15"/>
      <c r="AG17" s="15"/>
      <c r="AH17" s="15"/>
      <c r="AI17" s="72">
        <f t="shared" si="9"/>
        <v>0</v>
      </c>
      <c r="AJ17" s="72">
        <f t="shared" si="0"/>
        <v>4797.2</v>
      </c>
      <c r="AK17" s="73">
        <v>0</v>
      </c>
      <c r="AL17" s="73">
        <v>0</v>
      </c>
      <c r="AM17" s="73">
        <v>326.78</v>
      </c>
      <c r="AN17" s="25">
        <f t="shared" si="10"/>
        <v>326.78</v>
      </c>
      <c r="AO17" s="73">
        <v>326.78</v>
      </c>
      <c r="AP17" s="73">
        <v>0</v>
      </c>
      <c r="AQ17" s="73">
        <v>326.78</v>
      </c>
      <c r="AR17" s="25">
        <f t="shared" si="11"/>
        <v>653.56</v>
      </c>
      <c r="AS17" s="73"/>
      <c r="AT17" s="73"/>
      <c r="AU17" s="73"/>
      <c r="AV17" s="25">
        <f t="shared" si="12"/>
        <v>0</v>
      </c>
      <c r="AW17" s="73"/>
      <c r="AX17" s="73"/>
      <c r="AY17" s="74"/>
      <c r="AZ17" s="75">
        <f t="shared" si="13"/>
        <v>0</v>
      </c>
      <c r="BA17" s="25">
        <f t="shared" si="14"/>
        <v>980.34</v>
      </c>
      <c r="BB17" s="76">
        <f t="shared" si="15"/>
        <v>344068.62</v>
      </c>
      <c r="BC17" s="77"/>
      <c r="BE17" s="17"/>
      <c r="BF17" s="17"/>
    </row>
    <row r="18" spans="1:58" ht="12.75">
      <c r="A18" s="69" t="s">
        <v>27</v>
      </c>
      <c r="B18" s="70" t="s">
        <v>28</v>
      </c>
      <c r="C18" s="71">
        <v>41562.46</v>
      </c>
      <c r="D18" s="15">
        <v>37907.7</v>
      </c>
      <c r="E18" s="15">
        <v>31806.51</v>
      </c>
      <c r="F18" s="72">
        <f t="shared" si="1"/>
        <v>111276.67</v>
      </c>
      <c r="G18" s="15">
        <v>30439.66</v>
      </c>
      <c r="H18" s="15">
        <v>36125.16</v>
      </c>
      <c r="I18" s="15">
        <v>34875.34</v>
      </c>
      <c r="J18" s="72">
        <f t="shared" si="2"/>
        <v>101440.16</v>
      </c>
      <c r="K18" s="15"/>
      <c r="L18" s="15"/>
      <c r="M18" s="15"/>
      <c r="N18" s="72">
        <f t="shared" si="3"/>
        <v>0</v>
      </c>
      <c r="O18" s="15"/>
      <c r="P18" s="15"/>
      <c r="Q18" s="15"/>
      <c r="R18" s="72">
        <f t="shared" si="4"/>
        <v>0</v>
      </c>
      <c r="S18" s="72">
        <f t="shared" si="5"/>
        <v>212716.83</v>
      </c>
      <c r="T18" s="15">
        <v>453.12</v>
      </c>
      <c r="U18" s="15">
        <v>448.17</v>
      </c>
      <c r="V18" s="15">
        <v>244.02</v>
      </c>
      <c r="W18" s="72">
        <f t="shared" si="6"/>
        <v>1145.31</v>
      </c>
      <c r="X18" s="15">
        <v>463.1</v>
      </c>
      <c r="Y18" s="16">
        <v>261.23</v>
      </c>
      <c r="Z18" s="16">
        <v>140.61</v>
      </c>
      <c r="AA18" s="72">
        <f t="shared" si="7"/>
        <v>864.94</v>
      </c>
      <c r="AB18" s="15"/>
      <c r="AC18" s="15"/>
      <c r="AD18" s="15"/>
      <c r="AE18" s="72">
        <f t="shared" si="8"/>
        <v>0</v>
      </c>
      <c r="AF18" s="15"/>
      <c r="AG18" s="15"/>
      <c r="AH18" s="15"/>
      <c r="AI18" s="72">
        <f t="shared" si="9"/>
        <v>0</v>
      </c>
      <c r="AJ18" s="72">
        <f t="shared" si="0"/>
        <v>2010.25</v>
      </c>
      <c r="AK18" s="73">
        <v>326.78</v>
      </c>
      <c r="AL18" s="73">
        <v>326.78</v>
      </c>
      <c r="AM18" s="73">
        <v>326.78</v>
      </c>
      <c r="AN18" s="25">
        <f t="shared" si="10"/>
        <v>980.34</v>
      </c>
      <c r="AO18" s="73">
        <v>326.78</v>
      </c>
      <c r="AP18" s="73">
        <v>0</v>
      </c>
      <c r="AQ18" s="73">
        <v>0</v>
      </c>
      <c r="AR18" s="25">
        <f t="shared" si="11"/>
        <v>326.78</v>
      </c>
      <c r="AS18" s="73"/>
      <c r="AT18" s="73"/>
      <c r="AU18" s="73"/>
      <c r="AV18" s="25">
        <f t="shared" si="12"/>
        <v>0</v>
      </c>
      <c r="AW18" s="73"/>
      <c r="AX18" s="73"/>
      <c r="AY18" s="74"/>
      <c r="AZ18" s="75">
        <f t="shared" si="13"/>
        <v>0</v>
      </c>
      <c r="BA18" s="25">
        <f t="shared" si="14"/>
        <v>1307.12</v>
      </c>
      <c r="BB18" s="76">
        <f t="shared" si="15"/>
        <v>216034.2</v>
      </c>
      <c r="BC18" s="77"/>
      <c r="BE18" s="17"/>
      <c r="BF18" s="17"/>
    </row>
    <row r="19" spans="1:58" ht="12.75">
      <c r="A19" s="69" t="s">
        <v>29</v>
      </c>
      <c r="B19" s="70" t="s">
        <v>30</v>
      </c>
      <c r="C19" s="71">
        <v>94938.69</v>
      </c>
      <c r="D19" s="15">
        <v>86592.45</v>
      </c>
      <c r="E19" s="15">
        <v>91246.37</v>
      </c>
      <c r="F19" s="72">
        <f t="shared" si="1"/>
        <v>272777.51</v>
      </c>
      <c r="G19" s="15">
        <v>84275.38</v>
      </c>
      <c r="H19" s="15">
        <v>89045.92</v>
      </c>
      <c r="I19" s="15">
        <v>84281.66</v>
      </c>
      <c r="J19" s="72">
        <f t="shared" si="2"/>
        <v>257602.96</v>
      </c>
      <c r="K19" s="15"/>
      <c r="L19" s="15"/>
      <c r="M19" s="15"/>
      <c r="N19" s="72">
        <f t="shared" si="3"/>
        <v>0</v>
      </c>
      <c r="O19" s="15"/>
      <c r="P19" s="15"/>
      <c r="Q19" s="15"/>
      <c r="R19" s="72">
        <f t="shared" si="4"/>
        <v>0</v>
      </c>
      <c r="S19" s="72">
        <f t="shared" si="5"/>
        <v>530380.47</v>
      </c>
      <c r="T19" s="15">
        <v>5182.68</v>
      </c>
      <c r="U19" s="15">
        <v>4108.08</v>
      </c>
      <c r="V19" s="15">
        <v>3835.14</v>
      </c>
      <c r="W19" s="72">
        <f t="shared" si="6"/>
        <v>13125.9</v>
      </c>
      <c r="X19" s="15">
        <v>5931.89</v>
      </c>
      <c r="Y19" s="16">
        <v>4915.98</v>
      </c>
      <c r="Z19" s="16">
        <v>2619.09</v>
      </c>
      <c r="AA19" s="72">
        <f t="shared" si="7"/>
        <v>13466.96</v>
      </c>
      <c r="AB19" s="15"/>
      <c r="AC19" s="15"/>
      <c r="AD19" s="15"/>
      <c r="AE19" s="72">
        <f t="shared" si="8"/>
        <v>0</v>
      </c>
      <c r="AF19" s="15"/>
      <c r="AG19" s="15"/>
      <c r="AH19" s="15"/>
      <c r="AI19" s="72">
        <f t="shared" si="9"/>
        <v>0</v>
      </c>
      <c r="AJ19" s="72">
        <f t="shared" si="0"/>
        <v>26592.86</v>
      </c>
      <c r="AK19" s="73">
        <v>326.78</v>
      </c>
      <c r="AL19" s="73">
        <v>0</v>
      </c>
      <c r="AM19" s="73">
        <v>0</v>
      </c>
      <c r="AN19" s="25">
        <f t="shared" si="10"/>
        <v>326.78</v>
      </c>
      <c r="AO19" s="73">
        <v>0</v>
      </c>
      <c r="AP19" s="73">
        <v>0</v>
      </c>
      <c r="AQ19" s="73">
        <v>0</v>
      </c>
      <c r="AR19" s="25">
        <f t="shared" si="11"/>
        <v>0</v>
      </c>
      <c r="AS19" s="73"/>
      <c r="AT19" s="73"/>
      <c r="AU19" s="73"/>
      <c r="AV19" s="25">
        <f t="shared" si="12"/>
        <v>0</v>
      </c>
      <c r="AW19" s="73"/>
      <c r="AX19" s="73"/>
      <c r="AY19" s="74"/>
      <c r="AZ19" s="75">
        <f t="shared" si="13"/>
        <v>0</v>
      </c>
      <c r="BA19" s="25">
        <f t="shared" si="14"/>
        <v>326.78</v>
      </c>
      <c r="BB19" s="76">
        <f t="shared" si="15"/>
        <v>557300.11</v>
      </c>
      <c r="BC19" s="77"/>
      <c r="BE19" s="17"/>
      <c r="BF19" s="17"/>
    </row>
    <row r="20" spans="1:58" ht="12.75">
      <c r="A20" s="69" t="s">
        <v>31</v>
      </c>
      <c r="B20" s="70" t="s">
        <v>32</v>
      </c>
      <c r="C20" s="71">
        <v>44873.54</v>
      </c>
      <c r="D20" s="15">
        <v>44823.93</v>
      </c>
      <c r="E20" s="15">
        <v>50678.2</v>
      </c>
      <c r="F20" s="72">
        <f t="shared" si="1"/>
        <v>140375.67</v>
      </c>
      <c r="G20" s="15">
        <v>43069.9</v>
      </c>
      <c r="H20" s="15">
        <v>53395.14</v>
      </c>
      <c r="I20" s="15">
        <v>39962.39</v>
      </c>
      <c r="J20" s="72">
        <f t="shared" si="2"/>
        <v>136427.43</v>
      </c>
      <c r="K20" s="15"/>
      <c r="L20" s="15"/>
      <c r="M20" s="15"/>
      <c r="N20" s="72">
        <f t="shared" si="3"/>
        <v>0</v>
      </c>
      <c r="O20" s="15"/>
      <c r="P20" s="15"/>
      <c r="Q20" s="15"/>
      <c r="R20" s="72">
        <f t="shared" si="4"/>
        <v>0</v>
      </c>
      <c r="S20" s="72">
        <f t="shared" si="5"/>
        <v>276803.1</v>
      </c>
      <c r="T20" s="15">
        <v>2442.26</v>
      </c>
      <c r="U20" s="15">
        <v>2400.91</v>
      </c>
      <c r="V20" s="15">
        <v>2084.5</v>
      </c>
      <c r="W20" s="72">
        <f t="shared" si="6"/>
        <v>6927.67</v>
      </c>
      <c r="X20" s="15">
        <v>2982.35</v>
      </c>
      <c r="Y20" s="16">
        <v>2933.26</v>
      </c>
      <c r="Z20" s="16">
        <v>1261.33</v>
      </c>
      <c r="AA20" s="72">
        <f t="shared" si="7"/>
        <v>7176.94</v>
      </c>
      <c r="AB20" s="15"/>
      <c r="AC20" s="15"/>
      <c r="AD20" s="15"/>
      <c r="AE20" s="72">
        <f t="shared" si="8"/>
        <v>0</v>
      </c>
      <c r="AF20" s="15"/>
      <c r="AG20" s="15"/>
      <c r="AH20" s="15"/>
      <c r="AI20" s="72">
        <f t="shared" si="9"/>
        <v>0</v>
      </c>
      <c r="AJ20" s="72">
        <f t="shared" si="0"/>
        <v>14104.61</v>
      </c>
      <c r="AK20" s="73">
        <v>0</v>
      </c>
      <c r="AL20" s="73">
        <v>0</v>
      </c>
      <c r="AM20" s="73">
        <v>0</v>
      </c>
      <c r="AN20" s="25">
        <f t="shared" si="10"/>
        <v>0</v>
      </c>
      <c r="AO20" s="73">
        <v>0</v>
      </c>
      <c r="AP20" s="73">
        <v>326.78</v>
      </c>
      <c r="AQ20" s="73">
        <v>326.78</v>
      </c>
      <c r="AR20" s="25">
        <f t="shared" si="11"/>
        <v>653.56</v>
      </c>
      <c r="AS20" s="73"/>
      <c r="AT20" s="73"/>
      <c r="AU20" s="73"/>
      <c r="AV20" s="25">
        <f t="shared" si="12"/>
        <v>0</v>
      </c>
      <c r="AW20" s="73"/>
      <c r="AX20" s="73"/>
      <c r="AY20" s="74"/>
      <c r="AZ20" s="75">
        <f t="shared" si="13"/>
        <v>0</v>
      </c>
      <c r="BA20" s="25">
        <f t="shared" si="14"/>
        <v>653.56</v>
      </c>
      <c r="BB20" s="76">
        <f t="shared" si="15"/>
        <v>291561.27</v>
      </c>
      <c r="BC20" s="77"/>
      <c r="BE20" s="17"/>
      <c r="BF20" s="17"/>
    </row>
    <row r="21" spans="1:58" ht="12.75">
      <c r="A21" s="69" t="s">
        <v>33</v>
      </c>
      <c r="B21" s="70" t="s">
        <v>34</v>
      </c>
      <c r="C21" s="71">
        <v>68409.57</v>
      </c>
      <c r="D21" s="15">
        <v>61325.42</v>
      </c>
      <c r="E21" s="15">
        <v>72622.02</v>
      </c>
      <c r="F21" s="72">
        <f t="shared" si="1"/>
        <v>202357.01</v>
      </c>
      <c r="G21" s="15">
        <v>64031.16</v>
      </c>
      <c r="H21" s="15">
        <v>59163.29</v>
      </c>
      <c r="I21" s="15">
        <v>48203.99</v>
      </c>
      <c r="J21" s="72">
        <f t="shared" si="2"/>
        <v>171398.44</v>
      </c>
      <c r="K21" s="15"/>
      <c r="L21" s="15"/>
      <c r="M21" s="15"/>
      <c r="N21" s="72">
        <f t="shared" si="3"/>
        <v>0</v>
      </c>
      <c r="O21" s="15"/>
      <c r="P21" s="15"/>
      <c r="Q21" s="15"/>
      <c r="R21" s="72">
        <f t="shared" si="4"/>
        <v>0</v>
      </c>
      <c r="S21" s="72">
        <f t="shared" si="5"/>
        <v>373755.45</v>
      </c>
      <c r="T21" s="15">
        <v>3602.5600000000004</v>
      </c>
      <c r="U21" s="15">
        <v>3248.8599999999997</v>
      </c>
      <c r="V21" s="15">
        <v>3371.12</v>
      </c>
      <c r="W21" s="72">
        <f t="shared" si="6"/>
        <v>10222.54</v>
      </c>
      <c r="X21" s="15">
        <v>4232.43</v>
      </c>
      <c r="Y21" s="16">
        <v>3777.54</v>
      </c>
      <c r="Z21" s="16">
        <v>1849.16</v>
      </c>
      <c r="AA21" s="72">
        <f t="shared" si="7"/>
        <v>9859.13</v>
      </c>
      <c r="AB21" s="15"/>
      <c r="AC21" s="15"/>
      <c r="AD21" s="15"/>
      <c r="AE21" s="72">
        <f t="shared" si="8"/>
        <v>0</v>
      </c>
      <c r="AF21" s="15"/>
      <c r="AG21" s="15"/>
      <c r="AH21" s="15"/>
      <c r="AI21" s="72">
        <f t="shared" si="9"/>
        <v>0</v>
      </c>
      <c r="AJ21" s="72">
        <f t="shared" si="0"/>
        <v>20081.67</v>
      </c>
      <c r="AK21" s="73">
        <v>0</v>
      </c>
      <c r="AL21" s="73">
        <v>0</v>
      </c>
      <c r="AM21" s="73">
        <v>0</v>
      </c>
      <c r="AN21" s="25">
        <f t="shared" si="10"/>
        <v>0</v>
      </c>
      <c r="AO21" s="73">
        <v>0</v>
      </c>
      <c r="AP21" s="73">
        <v>0</v>
      </c>
      <c r="AQ21" s="73">
        <v>0</v>
      </c>
      <c r="AR21" s="25">
        <f t="shared" si="11"/>
        <v>0</v>
      </c>
      <c r="AS21" s="73"/>
      <c r="AT21" s="73"/>
      <c r="AU21" s="73"/>
      <c r="AV21" s="25">
        <f t="shared" si="12"/>
        <v>0</v>
      </c>
      <c r="AW21" s="73"/>
      <c r="AX21" s="73"/>
      <c r="AY21" s="74"/>
      <c r="AZ21" s="75">
        <f t="shared" si="13"/>
        <v>0</v>
      </c>
      <c r="BA21" s="25">
        <f t="shared" si="14"/>
        <v>0</v>
      </c>
      <c r="BB21" s="76">
        <f t="shared" si="15"/>
        <v>393837.12</v>
      </c>
      <c r="BC21" s="77"/>
      <c r="BE21" s="17"/>
      <c r="BF21" s="17"/>
    </row>
    <row r="22" spans="1:58" ht="12.75">
      <c r="A22" s="69" t="s">
        <v>35</v>
      </c>
      <c r="B22" s="70" t="s">
        <v>36</v>
      </c>
      <c r="C22" s="71">
        <v>80765.44</v>
      </c>
      <c r="D22" s="15">
        <v>63984.38</v>
      </c>
      <c r="E22" s="15">
        <v>64425.96</v>
      </c>
      <c r="F22" s="72">
        <f t="shared" si="1"/>
        <v>209175.78</v>
      </c>
      <c r="G22" s="15">
        <v>57258.29</v>
      </c>
      <c r="H22" s="15">
        <v>72024.11</v>
      </c>
      <c r="I22" s="15">
        <v>74366.99</v>
      </c>
      <c r="J22" s="72">
        <f t="shared" si="2"/>
        <v>203649.39</v>
      </c>
      <c r="K22" s="15"/>
      <c r="L22" s="15"/>
      <c r="M22" s="15"/>
      <c r="N22" s="72">
        <f t="shared" si="3"/>
        <v>0</v>
      </c>
      <c r="O22" s="15"/>
      <c r="P22" s="15"/>
      <c r="Q22" s="15"/>
      <c r="R22" s="72">
        <f t="shared" si="4"/>
        <v>0</v>
      </c>
      <c r="S22" s="72">
        <f t="shared" si="5"/>
        <v>412825.17</v>
      </c>
      <c r="T22" s="15">
        <v>1335.29</v>
      </c>
      <c r="U22" s="15">
        <v>617.95</v>
      </c>
      <c r="V22" s="15">
        <v>587.54</v>
      </c>
      <c r="W22" s="72">
        <f t="shared" si="6"/>
        <v>2540.78</v>
      </c>
      <c r="X22" s="15">
        <v>876.81</v>
      </c>
      <c r="Y22" s="16">
        <v>706.03</v>
      </c>
      <c r="Z22" s="16">
        <v>327.16</v>
      </c>
      <c r="AA22" s="72">
        <f t="shared" si="7"/>
        <v>1910</v>
      </c>
      <c r="AB22" s="15"/>
      <c r="AC22" s="15"/>
      <c r="AD22" s="15"/>
      <c r="AE22" s="72">
        <f t="shared" si="8"/>
        <v>0</v>
      </c>
      <c r="AF22" s="15"/>
      <c r="AG22" s="15"/>
      <c r="AH22" s="15"/>
      <c r="AI22" s="72">
        <f t="shared" si="9"/>
        <v>0</v>
      </c>
      <c r="AJ22" s="72">
        <f t="shared" si="0"/>
        <v>4450.78</v>
      </c>
      <c r="AK22" s="73">
        <v>350.12</v>
      </c>
      <c r="AL22" s="73">
        <v>350.12</v>
      </c>
      <c r="AM22" s="73">
        <v>350.12</v>
      </c>
      <c r="AN22" s="25">
        <f t="shared" si="10"/>
        <v>1050.36</v>
      </c>
      <c r="AO22" s="73">
        <v>326.78</v>
      </c>
      <c r="AP22" s="73">
        <v>326.78</v>
      </c>
      <c r="AQ22" s="73">
        <v>326.78</v>
      </c>
      <c r="AR22" s="25">
        <f t="shared" si="11"/>
        <v>980.34</v>
      </c>
      <c r="AS22" s="73"/>
      <c r="AT22" s="73"/>
      <c r="AU22" s="73"/>
      <c r="AV22" s="25">
        <f t="shared" si="12"/>
        <v>0</v>
      </c>
      <c r="AW22" s="73"/>
      <c r="AX22" s="73"/>
      <c r="AY22" s="74"/>
      <c r="AZ22" s="75">
        <f t="shared" si="13"/>
        <v>0</v>
      </c>
      <c r="BA22" s="25">
        <f t="shared" si="14"/>
        <v>2030.7</v>
      </c>
      <c r="BB22" s="76">
        <f t="shared" si="15"/>
        <v>419306.65</v>
      </c>
      <c r="BC22" s="77"/>
      <c r="BE22" s="17"/>
      <c r="BF22" s="17"/>
    </row>
    <row r="23" spans="1:58" ht="12.75">
      <c r="A23" s="69" t="s">
        <v>37</v>
      </c>
      <c r="B23" s="70" t="s">
        <v>38</v>
      </c>
      <c r="C23" s="71">
        <v>49433.67</v>
      </c>
      <c r="D23" s="15">
        <v>40767.97</v>
      </c>
      <c r="E23" s="15">
        <v>43812.41</v>
      </c>
      <c r="F23" s="72">
        <f t="shared" si="1"/>
        <v>134014.05</v>
      </c>
      <c r="G23" s="15">
        <v>38730.57</v>
      </c>
      <c r="H23" s="15">
        <v>36948.52</v>
      </c>
      <c r="I23" s="15">
        <v>36282.51</v>
      </c>
      <c r="J23" s="72">
        <f t="shared" si="2"/>
        <v>111961.6</v>
      </c>
      <c r="K23" s="15"/>
      <c r="L23" s="15"/>
      <c r="M23" s="15"/>
      <c r="N23" s="72">
        <f t="shared" si="3"/>
        <v>0</v>
      </c>
      <c r="O23" s="15"/>
      <c r="P23" s="15"/>
      <c r="Q23" s="15"/>
      <c r="R23" s="72">
        <f t="shared" si="4"/>
        <v>0</v>
      </c>
      <c r="S23" s="72">
        <f t="shared" si="5"/>
        <v>245975.65</v>
      </c>
      <c r="T23" s="15">
        <v>510.83</v>
      </c>
      <c r="U23" s="15">
        <v>247.55</v>
      </c>
      <c r="V23" s="15">
        <v>359.27</v>
      </c>
      <c r="W23" s="72">
        <f t="shared" si="6"/>
        <v>1117.65</v>
      </c>
      <c r="X23" s="15">
        <v>607.76</v>
      </c>
      <c r="Y23" s="16">
        <v>379.06</v>
      </c>
      <c r="Z23" s="16">
        <v>311.26</v>
      </c>
      <c r="AA23" s="72">
        <f t="shared" si="7"/>
        <v>1298.08</v>
      </c>
      <c r="AB23" s="15"/>
      <c r="AC23" s="15"/>
      <c r="AD23" s="15"/>
      <c r="AE23" s="72">
        <f t="shared" si="8"/>
        <v>0</v>
      </c>
      <c r="AF23" s="15"/>
      <c r="AG23" s="15"/>
      <c r="AH23" s="15"/>
      <c r="AI23" s="72">
        <f t="shared" si="9"/>
        <v>0</v>
      </c>
      <c r="AJ23" s="72">
        <f t="shared" si="0"/>
        <v>2415.73</v>
      </c>
      <c r="AK23" s="73">
        <v>0</v>
      </c>
      <c r="AL23" s="73">
        <v>350.12</v>
      </c>
      <c r="AM23" s="73">
        <v>0</v>
      </c>
      <c r="AN23" s="25">
        <f t="shared" si="10"/>
        <v>350.12</v>
      </c>
      <c r="AO23" s="73">
        <v>326.78</v>
      </c>
      <c r="AP23" s="73">
        <v>0</v>
      </c>
      <c r="AQ23" s="73">
        <v>326.78</v>
      </c>
      <c r="AR23" s="25">
        <f t="shared" si="11"/>
        <v>653.56</v>
      </c>
      <c r="AS23" s="73"/>
      <c r="AT23" s="73"/>
      <c r="AU23" s="73"/>
      <c r="AV23" s="25">
        <f t="shared" si="12"/>
        <v>0</v>
      </c>
      <c r="AW23" s="73"/>
      <c r="AX23" s="73"/>
      <c r="AY23" s="74"/>
      <c r="AZ23" s="75">
        <f t="shared" si="13"/>
        <v>0</v>
      </c>
      <c r="BA23" s="25">
        <f t="shared" si="14"/>
        <v>1003.68</v>
      </c>
      <c r="BB23" s="76">
        <f t="shared" si="15"/>
        <v>249395.06</v>
      </c>
      <c r="BC23" s="77"/>
      <c r="BE23" s="17"/>
      <c r="BF23" s="17"/>
    </row>
    <row r="24" spans="1:58" ht="12.75">
      <c r="A24" s="69" t="s">
        <v>39</v>
      </c>
      <c r="B24" s="78" t="s">
        <v>40</v>
      </c>
      <c r="C24" s="71">
        <v>312115.87</v>
      </c>
      <c r="D24" s="15">
        <v>247149.79</v>
      </c>
      <c r="E24" s="15">
        <v>175052.69</v>
      </c>
      <c r="F24" s="72">
        <f t="shared" si="1"/>
        <v>734318.35</v>
      </c>
      <c r="G24" s="15">
        <v>284694.1</v>
      </c>
      <c r="H24" s="15">
        <v>286259.8</v>
      </c>
      <c r="I24" s="15">
        <v>173225.26</v>
      </c>
      <c r="J24" s="72">
        <f t="shared" si="2"/>
        <v>744179.16</v>
      </c>
      <c r="K24" s="15"/>
      <c r="L24" s="15"/>
      <c r="M24" s="15"/>
      <c r="N24" s="72">
        <f t="shared" si="3"/>
        <v>0</v>
      </c>
      <c r="O24" s="15"/>
      <c r="P24" s="15"/>
      <c r="Q24" s="15"/>
      <c r="R24" s="72">
        <f t="shared" si="4"/>
        <v>0</v>
      </c>
      <c r="S24" s="72">
        <f t="shared" si="5"/>
        <v>1478497.51</v>
      </c>
      <c r="T24" s="15">
        <v>330.51</v>
      </c>
      <c r="U24" s="15">
        <v>444.33000000000004</v>
      </c>
      <c r="V24" s="15">
        <v>439.28</v>
      </c>
      <c r="W24" s="72">
        <f t="shared" si="6"/>
        <v>1214.12</v>
      </c>
      <c r="X24" s="15">
        <v>596.62</v>
      </c>
      <c r="Y24" s="16">
        <v>575.1</v>
      </c>
      <c r="Z24" s="16">
        <v>245.75</v>
      </c>
      <c r="AA24" s="72">
        <f t="shared" si="7"/>
        <v>1417.47</v>
      </c>
      <c r="AB24" s="15"/>
      <c r="AC24" s="15"/>
      <c r="AD24" s="15"/>
      <c r="AE24" s="72">
        <f t="shared" si="8"/>
        <v>0</v>
      </c>
      <c r="AF24" s="15"/>
      <c r="AG24" s="15"/>
      <c r="AH24" s="15"/>
      <c r="AI24" s="72">
        <f t="shared" si="9"/>
        <v>0</v>
      </c>
      <c r="AJ24" s="72">
        <f t="shared" si="0"/>
        <v>2631.59</v>
      </c>
      <c r="AK24" s="73">
        <v>0</v>
      </c>
      <c r="AL24" s="73">
        <v>0</v>
      </c>
      <c r="AM24" s="73">
        <v>0</v>
      </c>
      <c r="AN24" s="25">
        <f t="shared" si="10"/>
        <v>0</v>
      </c>
      <c r="AO24" s="73">
        <v>0</v>
      </c>
      <c r="AP24" s="73">
        <v>0</v>
      </c>
      <c r="AQ24" s="73">
        <v>0</v>
      </c>
      <c r="AR24" s="25">
        <f t="shared" si="11"/>
        <v>0</v>
      </c>
      <c r="AS24" s="73"/>
      <c r="AT24" s="73"/>
      <c r="AU24" s="73"/>
      <c r="AV24" s="25">
        <f t="shared" si="12"/>
        <v>0</v>
      </c>
      <c r="AW24" s="73"/>
      <c r="AX24" s="73"/>
      <c r="AY24" s="74"/>
      <c r="AZ24" s="75">
        <f t="shared" si="13"/>
        <v>0</v>
      </c>
      <c r="BA24" s="25">
        <f t="shared" si="14"/>
        <v>0</v>
      </c>
      <c r="BB24" s="76">
        <f t="shared" si="15"/>
        <v>1481129.1</v>
      </c>
      <c r="BC24" s="77"/>
      <c r="BE24" s="17"/>
      <c r="BF24" s="17"/>
    </row>
    <row r="25" spans="1:58" ht="12.75">
      <c r="A25" s="69" t="s">
        <v>41</v>
      </c>
      <c r="B25" s="70" t="s">
        <v>42</v>
      </c>
      <c r="C25" s="71">
        <v>247451.02</v>
      </c>
      <c r="D25" s="15">
        <v>233224.35</v>
      </c>
      <c r="E25" s="15">
        <v>262080.21</v>
      </c>
      <c r="F25" s="72">
        <f t="shared" si="1"/>
        <v>742755.58</v>
      </c>
      <c r="G25" s="15">
        <v>211267.65</v>
      </c>
      <c r="H25" s="15">
        <v>227874.25</v>
      </c>
      <c r="I25" s="15">
        <v>234166.29</v>
      </c>
      <c r="J25" s="72">
        <f t="shared" si="2"/>
        <v>673308.19</v>
      </c>
      <c r="K25" s="15"/>
      <c r="L25" s="15"/>
      <c r="M25" s="15"/>
      <c r="N25" s="72">
        <f t="shared" si="3"/>
        <v>0</v>
      </c>
      <c r="O25" s="15"/>
      <c r="P25" s="15"/>
      <c r="Q25" s="15"/>
      <c r="R25" s="72">
        <f t="shared" si="4"/>
        <v>0</v>
      </c>
      <c r="S25" s="72">
        <f t="shared" si="5"/>
        <v>1416063.77</v>
      </c>
      <c r="T25" s="15">
        <v>3357.8199999999997</v>
      </c>
      <c r="U25" s="15">
        <v>3202.74</v>
      </c>
      <c r="V25" s="15">
        <v>3577.56</v>
      </c>
      <c r="W25" s="72">
        <f t="shared" si="6"/>
        <v>10138.12</v>
      </c>
      <c r="X25" s="15">
        <v>4858.3</v>
      </c>
      <c r="Y25" s="16">
        <v>4170.12</v>
      </c>
      <c r="Z25" s="16">
        <v>2362.8</v>
      </c>
      <c r="AA25" s="72">
        <f t="shared" si="7"/>
        <v>11391.22</v>
      </c>
      <c r="AB25" s="15"/>
      <c r="AC25" s="15"/>
      <c r="AD25" s="15"/>
      <c r="AE25" s="72">
        <f t="shared" si="8"/>
        <v>0</v>
      </c>
      <c r="AF25" s="15"/>
      <c r="AG25" s="15"/>
      <c r="AH25" s="15"/>
      <c r="AI25" s="72">
        <f t="shared" si="9"/>
        <v>0</v>
      </c>
      <c r="AJ25" s="72">
        <f t="shared" si="0"/>
        <v>21529.34</v>
      </c>
      <c r="AK25" s="73">
        <v>0</v>
      </c>
      <c r="AL25" s="73">
        <v>653.56</v>
      </c>
      <c r="AM25" s="73">
        <v>653.56</v>
      </c>
      <c r="AN25" s="25">
        <f t="shared" si="10"/>
        <v>1307.12</v>
      </c>
      <c r="AO25" s="73">
        <v>653.56</v>
      </c>
      <c r="AP25" s="73">
        <v>653.56</v>
      </c>
      <c r="AQ25" s="73">
        <v>653.56</v>
      </c>
      <c r="AR25" s="25">
        <f t="shared" si="11"/>
        <v>1960.68</v>
      </c>
      <c r="AS25" s="73"/>
      <c r="AT25" s="73"/>
      <c r="AU25" s="73"/>
      <c r="AV25" s="25">
        <f t="shared" si="12"/>
        <v>0</v>
      </c>
      <c r="AW25" s="73"/>
      <c r="AX25" s="73"/>
      <c r="AY25" s="74"/>
      <c r="AZ25" s="75">
        <f t="shared" si="13"/>
        <v>0</v>
      </c>
      <c r="BA25" s="25">
        <f t="shared" si="14"/>
        <v>3267.8</v>
      </c>
      <c r="BB25" s="76">
        <f t="shared" si="15"/>
        <v>1440860.91</v>
      </c>
      <c r="BC25" s="77"/>
      <c r="BE25" s="17"/>
      <c r="BF25" s="17"/>
    </row>
    <row r="26" spans="1:58" ht="12.75">
      <c r="A26" s="69" t="s">
        <v>43</v>
      </c>
      <c r="B26" s="70" t="s">
        <v>44</v>
      </c>
      <c r="C26" s="71">
        <v>990304.36</v>
      </c>
      <c r="D26" s="15">
        <v>928212.98</v>
      </c>
      <c r="E26" s="15">
        <v>969303.15</v>
      </c>
      <c r="F26" s="72">
        <f t="shared" si="1"/>
        <v>2887820.49</v>
      </c>
      <c r="G26" s="15">
        <v>1046913.44</v>
      </c>
      <c r="H26" s="15">
        <v>940711.65</v>
      </c>
      <c r="I26" s="15">
        <v>1001939.85</v>
      </c>
      <c r="J26" s="72">
        <f t="shared" si="2"/>
        <v>2989564.94</v>
      </c>
      <c r="K26" s="15"/>
      <c r="L26" s="15"/>
      <c r="M26" s="15"/>
      <c r="N26" s="72">
        <f t="shared" si="3"/>
        <v>0</v>
      </c>
      <c r="O26" s="15"/>
      <c r="P26" s="15"/>
      <c r="Q26" s="15"/>
      <c r="R26" s="72">
        <f t="shared" si="4"/>
        <v>0</v>
      </c>
      <c r="S26" s="72">
        <f t="shared" si="5"/>
        <v>5877385.43</v>
      </c>
      <c r="T26" s="15">
        <v>21331.6</v>
      </c>
      <c r="U26" s="15">
        <v>20565.899999999998</v>
      </c>
      <c r="V26" s="15">
        <v>19239.96</v>
      </c>
      <c r="W26" s="72">
        <f t="shared" si="6"/>
        <v>61137.46</v>
      </c>
      <c r="X26" s="15">
        <v>28343.71</v>
      </c>
      <c r="Y26" s="16">
        <v>23398.78</v>
      </c>
      <c r="Z26" s="16">
        <v>13357.33</v>
      </c>
      <c r="AA26" s="72">
        <f t="shared" si="7"/>
        <v>65099.82</v>
      </c>
      <c r="AB26" s="15"/>
      <c r="AC26" s="15"/>
      <c r="AD26" s="15"/>
      <c r="AE26" s="72">
        <f t="shared" si="8"/>
        <v>0</v>
      </c>
      <c r="AF26" s="15"/>
      <c r="AG26" s="15"/>
      <c r="AH26" s="15"/>
      <c r="AI26" s="72">
        <f t="shared" si="9"/>
        <v>0</v>
      </c>
      <c r="AJ26" s="72">
        <f t="shared" si="0"/>
        <v>126237.28</v>
      </c>
      <c r="AK26" s="73">
        <v>980.34</v>
      </c>
      <c r="AL26" s="73">
        <v>1307.12</v>
      </c>
      <c r="AM26" s="73">
        <v>980.34</v>
      </c>
      <c r="AN26" s="25">
        <f t="shared" si="10"/>
        <v>3267.8</v>
      </c>
      <c r="AO26" s="73">
        <v>980.34</v>
      </c>
      <c r="AP26" s="73">
        <v>2614.24</v>
      </c>
      <c r="AQ26" s="73">
        <v>2941.02</v>
      </c>
      <c r="AR26" s="25">
        <f t="shared" si="11"/>
        <v>6535.6</v>
      </c>
      <c r="AS26" s="73"/>
      <c r="AT26" s="73"/>
      <c r="AU26" s="73"/>
      <c r="AV26" s="25">
        <f t="shared" si="12"/>
        <v>0</v>
      </c>
      <c r="AW26" s="73"/>
      <c r="AX26" s="73"/>
      <c r="AY26" s="74"/>
      <c r="AZ26" s="75">
        <f t="shared" si="13"/>
        <v>0</v>
      </c>
      <c r="BA26" s="25">
        <f t="shared" si="14"/>
        <v>9803.4</v>
      </c>
      <c r="BB26" s="76">
        <f t="shared" si="15"/>
        <v>6013426.11</v>
      </c>
      <c r="BC26" s="77"/>
      <c r="BE26" s="17"/>
      <c r="BF26" s="17"/>
    </row>
    <row r="27" spans="1:58" ht="12.75">
      <c r="A27" s="69" t="s">
        <v>45</v>
      </c>
      <c r="B27" s="79" t="s">
        <v>46</v>
      </c>
      <c r="C27" s="71">
        <v>143691.18</v>
      </c>
      <c r="D27" s="15">
        <v>202637.73</v>
      </c>
      <c r="E27" s="15">
        <v>215112.63</v>
      </c>
      <c r="F27" s="72">
        <f t="shared" si="1"/>
        <v>561441.54</v>
      </c>
      <c r="G27" s="15">
        <v>215070.2</v>
      </c>
      <c r="H27" s="15">
        <v>223025.33</v>
      </c>
      <c r="I27" s="15">
        <v>207907.92</v>
      </c>
      <c r="J27" s="72">
        <f t="shared" si="2"/>
        <v>646003.45</v>
      </c>
      <c r="K27" s="15"/>
      <c r="L27" s="15"/>
      <c r="M27" s="15"/>
      <c r="N27" s="72">
        <f t="shared" si="3"/>
        <v>0</v>
      </c>
      <c r="O27" s="15"/>
      <c r="P27" s="15"/>
      <c r="Q27" s="15"/>
      <c r="R27" s="72">
        <f t="shared" si="4"/>
        <v>0</v>
      </c>
      <c r="S27" s="72">
        <f t="shared" si="5"/>
        <v>1207444.99</v>
      </c>
      <c r="T27" s="15">
        <v>1526.67</v>
      </c>
      <c r="U27" s="15">
        <v>1522.88</v>
      </c>
      <c r="V27" s="15">
        <v>1183.56</v>
      </c>
      <c r="W27" s="72">
        <f t="shared" si="6"/>
        <v>4233.11</v>
      </c>
      <c r="X27" s="15">
        <v>2002.87</v>
      </c>
      <c r="Y27" s="16">
        <v>1564.03</v>
      </c>
      <c r="Z27" s="16">
        <v>761.17</v>
      </c>
      <c r="AA27" s="72">
        <f t="shared" si="7"/>
        <v>4328.07</v>
      </c>
      <c r="AB27" s="15"/>
      <c r="AC27" s="15"/>
      <c r="AD27" s="15"/>
      <c r="AE27" s="72">
        <f t="shared" si="8"/>
        <v>0</v>
      </c>
      <c r="AF27" s="15"/>
      <c r="AG27" s="15"/>
      <c r="AH27" s="15"/>
      <c r="AI27" s="72">
        <f t="shared" si="9"/>
        <v>0</v>
      </c>
      <c r="AJ27" s="72">
        <f t="shared" si="0"/>
        <v>8561.18</v>
      </c>
      <c r="AK27" s="73">
        <v>0</v>
      </c>
      <c r="AL27" s="73">
        <v>326.78</v>
      </c>
      <c r="AM27" s="73">
        <v>653.56</v>
      </c>
      <c r="AN27" s="25">
        <f t="shared" si="10"/>
        <v>980.34</v>
      </c>
      <c r="AO27" s="73">
        <v>653.56</v>
      </c>
      <c r="AP27" s="73">
        <v>653.56</v>
      </c>
      <c r="AQ27" s="73">
        <v>653.56</v>
      </c>
      <c r="AR27" s="25">
        <f t="shared" si="11"/>
        <v>1960.68</v>
      </c>
      <c r="AS27" s="73"/>
      <c r="AT27" s="73"/>
      <c r="AU27" s="73"/>
      <c r="AV27" s="25">
        <f t="shared" si="12"/>
        <v>0</v>
      </c>
      <c r="AW27" s="73"/>
      <c r="AX27" s="73"/>
      <c r="AY27" s="74"/>
      <c r="AZ27" s="75">
        <f t="shared" si="13"/>
        <v>0</v>
      </c>
      <c r="BA27" s="25">
        <f t="shared" si="14"/>
        <v>2941.02</v>
      </c>
      <c r="BB27" s="76">
        <f t="shared" si="15"/>
        <v>1218947.19</v>
      </c>
      <c r="BC27" s="77"/>
      <c r="BE27" s="17"/>
      <c r="BF27" s="17"/>
    </row>
    <row r="28" spans="1:58" ht="12.75">
      <c r="A28" s="69" t="s">
        <v>47</v>
      </c>
      <c r="B28" s="70" t="s">
        <v>48</v>
      </c>
      <c r="C28" s="71">
        <v>87483.08</v>
      </c>
      <c r="D28" s="15">
        <v>76773.3</v>
      </c>
      <c r="E28" s="15">
        <v>83081.38</v>
      </c>
      <c r="F28" s="72">
        <f t="shared" si="1"/>
        <v>247337.76</v>
      </c>
      <c r="G28" s="15">
        <v>77367.74</v>
      </c>
      <c r="H28" s="15">
        <v>76766.3</v>
      </c>
      <c r="I28" s="15">
        <v>72501.34</v>
      </c>
      <c r="J28" s="72">
        <f t="shared" si="2"/>
        <v>226635.38</v>
      </c>
      <c r="K28" s="15"/>
      <c r="L28" s="15"/>
      <c r="M28" s="15"/>
      <c r="N28" s="72">
        <f t="shared" si="3"/>
        <v>0</v>
      </c>
      <c r="O28" s="15"/>
      <c r="P28" s="15"/>
      <c r="Q28" s="15"/>
      <c r="R28" s="72">
        <f t="shared" si="4"/>
        <v>0</v>
      </c>
      <c r="S28" s="72">
        <f t="shared" si="5"/>
        <v>473973.14</v>
      </c>
      <c r="T28" s="15">
        <v>6431.750000000001</v>
      </c>
      <c r="U28" s="15">
        <v>5040.8099999999995</v>
      </c>
      <c r="V28" s="15">
        <v>4952.08</v>
      </c>
      <c r="W28" s="72">
        <f t="shared" si="6"/>
        <v>16424.64</v>
      </c>
      <c r="X28" s="15">
        <v>7041.67</v>
      </c>
      <c r="Y28" s="16">
        <v>5459.63</v>
      </c>
      <c r="Z28" s="16">
        <v>3134.97</v>
      </c>
      <c r="AA28" s="72">
        <f t="shared" si="7"/>
        <v>15636.27</v>
      </c>
      <c r="AB28" s="15"/>
      <c r="AC28" s="15"/>
      <c r="AD28" s="15"/>
      <c r="AE28" s="72">
        <f t="shared" si="8"/>
        <v>0</v>
      </c>
      <c r="AF28" s="15"/>
      <c r="AG28" s="15"/>
      <c r="AH28" s="15"/>
      <c r="AI28" s="72">
        <f t="shared" si="9"/>
        <v>0</v>
      </c>
      <c r="AJ28" s="72">
        <f t="shared" si="0"/>
        <v>32060.91</v>
      </c>
      <c r="AK28" s="73">
        <v>350.12</v>
      </c>
      <c r="AL28" s="73">
        <v>326.78</v>
      </c>
      <c r="AM28" s="73">
        <v>326.78</v>
      </c>
      <c r="AN28" s="25">
        <f t="shared" si="10"/>
        <v>1003.68</v>
      </c>
      <c r="AO28" s="73">
        <v>653.56</v>
      </c>
      <c r="AP28" s="73">
        <v>653.56</v>
      </c>
      <c r="AQ28" s="73">
        <v>653.56</v>
      </c>
      <c r="AR28" s="25">
        <f t="shared" si="11"/>
        <v>1960.68</v>
      </c>
      <c r="AS28" s="73"/>
      <c r="AT28" s="73"/>
      <c r="AU28" s="73"/>
      <c r="AV28" s="25">
        <f t="shared" si="12"/>
        <v>0</v>
      </c>
      <c r="AW28" s="73"/>
      <c r="AX28" s="73"/>
      <c r="AY28" s="74"/>
      <c r="AZ28" s="75">
        <f t="shared" si="13"/>
        <v>0</v>
      </c>
      <c r="BA28" s="25">
        <f t="shared" si="14"/>
        <v>2964.36</v>
      </c>
      <c r="BB28" s="76">
        <f t="shared" si="15"/>
        <v>508998.41</v>
      </c>
      <c r="BC28" s="77"/>
      <c r="BE28" s="17"/>
      <c r="BF28" s="17"/>
    </row>
    <row r="29" spans="1:58" ht="12.75">
      <c r="A29" s="69" t="s">
        <v>49</v>
      </c>
      <c r="B29" s="70" t="s">
        <v>50</v>
      </c>
      <c r="C29" s="71">
        <v>31984.93</v>
      </c>
      <c r="D29" s="15">
        <v>29091.02</v>
      </c>
      <c r="E29" s="15">
        <v>30033.86</v>
      </c>
      <c r="F29" s="72">
        <f t="shared" si="1"/>
        <v>91109.81</v>
      </c>
      <c r="G29" s="15">
        <v>28860.92</v>
      </c>
      <c r="H29" s="15">
        <v>32046.43</v>
      </c>
      <c r="I29" s="15">
        <v>26917.87</v>
      </c>
      <c r="J29" s="72">
        <f t="shared" si="2"/>
        <v>87825.22</v>
      </c>
      <c r="K29" s="15"/>
      <c r="L29" s="15"/>
      <c r="M29" s="15"/>
      <c r="N29" s="72">
        <f t="shared" si="3"/>
        <v>0</v>
      </c>
      <c r="O29" s="15"/>
      <c r="P29" s="15"/>
      <c r="Q29" s="15"/>
      <c r="R29" s="72">
        <f t="shared" si="4"/>
        <v>0</v>
      </c>
      <c r="S29" s="72">
        <f t="shared" si="5"/>
        <v>178935.03</v>
      </c>
      <c r="T29" s="15">
        <v>1318.83</v>
      </c>
      <c r="U29" s="15">
        <v>1158.19</v>
      </c>
      <c r="V29" s="15">
        <v>983.41</v>
      </c>
      <c r="W29" s="72">
        <f t="shared" si="6"/>
        <v>3460.43</v>
      </c>
      <c r="X29" s="15">
        <v>1807.78</v>
      </c>
      <c r="Y29" s="16">
        <v>1537.17</v>
      </c>
      <c r="Z29" s="16">
        <v>674.42</v>
      </c>
      <c r="AA29" s="72">
        <f t="shared" si="7"/>
        <v>4019.37</v>
      </c>
      <c r="AB29" s="15"/>
      <c r="AC29" s="15"/>
      <c r="AD29" s="15"/>
      <c r="AE29" s="72">
        <f t="shared" si="8"/>
        <v>0</v>
      </c>
      <c r="AF29" s="15"/>
      <c r="AG29" s="15"/>
      <c r="AH29" s="15"/>
      <c r="AI29" s="72">
        <f t="shared" si="9"/>
        <v>0</v>
      </c>
      <c r="AJ29" s="72">
        <f t="shared" si="0"/>
        <v>7479.8</v>
      </c>
      <c r="AK29" s="73">
        <v>0</v>
      </c>
      <c r="AL29" s="73">
        <v>0</v>
      </c>
      <c r="AM29" s="73">
        <v>0</v>
      </c>
      <c r="AN29" s="25">
        <f t="shared" si="10"/>
        <v>0</v>
      </c>
      <c r="AO29" s="73">
        <v>0</v>
      </c>
      <c r="AP29" s="73">
        <v>0</v>
      </c>
      <c r="AQ29" s="73">
        <v>0</v>
      </c>
      <c r="AR29" s="25">
        <f t="shared" si="11"/>
        <v>0</v>
      </c>
      <c r="AS29" s="73"/>
      <c r="AT29" s="73"/>
      <c r="AU29" s="73"/>
      <c r="AV29" s="25">
        <f t="shared" si="12"/>
        <v>0</v>
      </c>
      <c r="AW29" s="73"/>
      <c r="AX29" s="73"/>
      <c r="AY29" s="74"/>
      <c r="AZ29" s="75">
        <f t="shared" si="13"/>
        <v>0</v>
      </c>
      <c r="BA29" s="25">
        <f t="shared" si="14"/>
        <v>0</v>
      </c>
      <c r="BB29" s="76">
        <f t="shared" si="15"/>
        <v>186414.83</v>
      </c>
      <c r="BC29" s="77"/>
      <c r="BE29" s="17"/>
      <c r="BF29" s="17"/>
    </row>
    <row r="30" spans="1:58" ht="12.75">
      <c r="A30" s="69" t="s">
        <v>51</v>
      </c>
      <c r="B30" s="70" t="s">
        <v>52</v>
      </c>
      <c r="C30" s="71">
        <v>9754.94</v>
      </c>
      <c r="D30" s="15">
        <v>8535.76</v>
      </c>
      <c r="E30" s="15">
        <v>11868.82</v>
      </c>
      <c r="F30" s="72">
        <f t="shared" si="1"/>
        <v>30159.52</v>
      </c>
      <c r="G30" s="15">
        <v>9805.86</v>
      </c>
      <c r="H30" s="15">
        <v>10576.37</v>
      </c>
      <c r="I30" s="15">
        <v>9951.52</v>
      </c>
      <c r="J30" s="72">
        <f t="shared" si="2"/>
        <v>30333.75</v>
      </c>
      <c r="K30" s="15"/>
      <c r="L30" s="15"/>
      <c r="M30" s="15"/>
      <c r="N30" s="72">
        <f t="shared" si="3"/>
        <v>0</v>
      </c>
      <c r="O30" s="15"/>
      <c r="P30" s="15"/>
      <c r="Q30" s="15"/>
      <c r="R30" s="72">
        <f t="shared" si="4"/>
        <v>0</v>
      </c>
      <c r="S30" s="72">
        <f t="shared" si="5"/>
        <v>60493.27</v>
      </c>
      <c r="T30" s="15">
        <v>403.45</v>
      </c>
      <c r="U30" s="15">
        <v>217.92000000000002</v>
      </c>
      <c r="V30" s="15">
        <v>215.94</v>
      </c>
      <c r="W30" s="72">
        <f t="shared" si="6"/>
        <v>837.31</v>
      </c>
      <c r="X30" s="15">
        <v>301.54</v>
      </c>
      <c r="Y30" s="16">
        <v>254.58</v>
      </c>
      <c r="Z30" s="16">
        <v>185.29</v>
      </c>
      <c r="AA30" s="72">
        <f t="shared" si="7"/>
        <v>741.41</v>
      </c>
      <c r="AB30" s="15"/>
      <c r="AC30" s="15"/>
      <c r="AD30" s="15"/>
      <c r="AE30" s="72">
        <f t="shared" si="8"/>
        <v>0</v>
      </c>
      <c r="AF30" s="15"/>
      <c r="AG30" s="15"/>
      <c r="AH30" s="15"/>
      <c r="AI30" s="72">
        <f t="shared" si="9"/>
        <v>0</v>
      </c>
      <c r="AJ30" s="72">
        <f t="shared" si="0"/>
        <v>1578.72</v>
      </c>
      <c r="AK30" s="73">
        <v>0</v>
      </c>
      <c r="AL30" s="73">
        <v>0</v>
      </c>
      <c r="AM30" s="73">
        <v>0</v>
      </c>
      <c r="AN30" s="25">
        <f t="shared" si="10"/>
        <v>0</v>
      </c>
      <c r="AO30" s="73">
        <v>0</v>
      </c>
      <c r="AP30" s="73">
        <v>0</v>
      </c>
      <c r="AQ30" s="73">
        <v>0</v>
      </c>
      <c r="AR30" s="25">
        <f t="shared" si="11"/>
        <v>0</v>
      </c>
      <c r="AS30" s="73"/>
      <c r="AT30" s="73"/>
      <c r="AU30" s="73"/>
      <c r="AV30" s="25">
        <f t="shared" si="12"/>
        <v>0</v>
      </c>
      <c r="AW30" s="73"/>
      <c r="AX30" s="73"/>
      <c r="AY30" s="74"/>
      <c r="AZ30" s="75">
        <f t="shared" si="13"/>
        <v>0</v>
      </c>
      <c r="BA30" s="25">
        <f t="shared" si="14"/>
        <v>0</v>
      </c>
      <c r="BB30" s="76">
        <f t="shared" si="15"/>
        <v>62071.99</v>
      </c>
      <c r="BC30" s="77"/>
      <c r="BE30" s="17"/>
      <c r="BF30" s="17"/>
    </row>
    <row r="31" spans="1:58" ht="12.75">
      <c r="A31" s="69" t="s">
        <v>53</v>
      </c>
      <c r="B31" s="70" t="s">
        <v>54</v>
      </c>
      <c r="C31" s="71">
        <v>38238.04</v>
      </c>
      <c r="D31" s="15">
        <v>38029.54</v>
      </c>
      <c r="E31" s="15">
        <v>41171.13</v>
      </c>
      <c r="F31" s="72">
        <f t="shared" si="1"/>
        <v>117438.71</v>
      </c>
      <c r="G31" s="15">
        <v>39749.23</v>
      </c>
      <c r="H31" s="15">
        <v>37341.28</v>
      </c>
      <c r="I31" s="15">
        <v>38008.96</v>
      </c>
      <c r="J31" s="72">
        <f t="shared" si="2"/>
        <v>115099.47</v>
      </c>
      <c r="K31" s="15"/>
      <c r="L31" s="15"/>
      <c r="M31" s="15"/>
      <c r="N31" s="72">
        <f t="shared" si="3"/>
        <v>0</v>
      </c>
      <c r="O31" s="15"/>
      <c r="P31" s="15"/>
      <c r="Q31" s="15"/>
      <c r="R31" s="72">
        <f t="shared" si="4"/>
        <v>0</v>
      </c>
      <c r="S31" s="72">
        <f t="shared" si="5"/>
        <v>232538.18</v>
      </c>
      <c r="T31" s="15">
        <v>850.14</v>
      </c>
      <c r="U31" s="15">
        <v>580.24</v>
      </c>
      <c r="V31" s="15">
        <v>566.78</v>
      </c>
      <c r="W31" s="72">
        <f t="shared" si="6"/>
        <v>1997.16</v>
      </c>
      <c r="X31" s="15">
        <v>1119.95</v>
      </c>
      <c r="Y31" s="16">
        <v>1186.85</v>
      </c>
      <c r="Z31" s="16">
        <v>508.89</v>
      </c>
      <c r="AA31" s="72">
        <f t="shared" si="7"/>
        <v>2815.69</v>
      </c>
      <c r="AB31" s="15"/>
      <c r="AC31" s="15"/>
      <c r="AD31" s="15"/>
      <c r="AE31" s="72">
        <f t="shared" si="8"/>
        <v>0</v>
      </c>
      <c r="AF31" s="15"/>
      <c r="AG31" s="15"/>
      <c r="AH31" s="15"/>
      <c r="AI31" s="72">
        <f t="shared" si="9"/>
        <v>0</v>
      </c>
      <c r="AJ31" s="72">
        <f t="shared" si="0"/>
        <v>4812.85</v>
      </c>
      <c r="AK31" s="73">
        <v>0</v>
      </c>
      <c r="AL31" s="73">
        <v>0</v>
      </c>
      <c r="AM31" s="73">
        <v>0</v>
      </c>
      <c r="AN31" s="25">
        <f t="shared" si="10"/>
        <v>0</v>
      </c>
      <c r="AO31" s="73">
        <v>0</v>
      </c>
      <c r="AP31" s="73">
        <v>0</v>
      </c>
      <c r="AQ31" s="73">
        <v>0</v>
      </c>
      <c r="AR31" s="25">
        <f t="shared" si="11"/>
        <v>0</v>
      </c>
      <c r="AS31" s="73"/>
      <c r="AT31" s="73"/>
      <c r="AU31" s="73"/>
      <c r="AV31" s="25">
        <f t="shared" si="12"/>
        <v>0</v>
      </c>
      <c r="AW31" s="73"/>
      <c r="AX31" s="73"/>
      <c r="AY31" s="74"/>
      <c r="AZ31" s="75">
        <f t="shared" si="13"/>
        <v>0</v>
      </c>
      <c r="BA31" s="25">
        <f t="shared" si="14"/>
        <v>0</v>
      </c>
      <c r="BB31" s="76">
        <f t="shared" si="15"/>
        <v>237351.03</v>
      </c>
      <c r="BC31" s="77"/>
      <c r="BE31" s="17"/>
      <c r="BF31" s="17"/>
    </row>
    <row r="32" spans="1:58" ht="12.75">
      <c r="A32" s="69" t="s">
        <v>55</v>
      </c>
      <c r="B32" s="70" t="s">
        <v>56</v>
      </c>
      <c r="C32" s="71">
        <v>34139.06</v>
      </c>
      <c r="D32" s="15">
        <v>33931.5</v>
      </c>
      <c r="E32" s="15">
        <v>36535.72</v>
      </c>
      <c r="F32" s="72">
        <f t="shared" si="1"/>
        <v>104606.28</v>
      </c>
      <c r="G32" s="15">
        <v>32754.61</v>
      </c>
      <c r="H32" s="15">
        <v>34158.56</v>
      </c>
      <c r="I32" s="15">
        <v>30856.8</v>
      </c>
      <c r="J32" s="72">
        <f t="shared" si="2"/>
        <v>97769.97</v>
      </c>
      <c r="K32" s="15"/>
      <c r="L32" s="15"/>
      <c r="M32" s="15"/>
      <c r="N32" s="72">
        <f t="shared" si="3"/>
        <v>0</v>
      </c>
      <c r="O32" s="15"/>
      <c r="P32" s="15"/>
      <c r="Q32" s="15"/>
      <c r="R32" s="72">
        <f t="shared" si="4"/>
        <v>0</v>
      </c>
      <c r="S32" s="72">
        <f t="shared" si="5"/>
        <v>202376.25</v>
      </c>
      <c r="T32" s="15">
        <v>266.11</v>
      </c>
      <c r="U32" s="15">
        <v>201.76</v>
      </c>
      <c r="V32" s="15">
        <v>151.84</v>
      </c>
      <c r="W32" s="72">
        <f t="shared" si="6"/>
        <v>619.71</v>
      </c>
      <c r="X32" s="15">
        <v>443.1</v>
      </c>
      <c r="Y32" s="16">
        <v>259</v>
      </c>
      <c r="Z32" s="16">
        <v>171.57</v>
      </c>
      <c r="AA32" s="72">
        <f t="shared" si="7"/>
        <v>873.67</v>
      </c>
      <c r="AB32" s="15"/>
      <c r="AC32" s="15"/>
      <c r="AD32" s="15"/>
      <c r="AE32" s="72">
        <f t="shared" si="8"/>
        <v>0</v>
      </c>
      <c r="AF32" s="15"/>
      <c r="AG32" s="15"/>
      <c r="AH32" s="15"/>
      <c r="AI32" s="72">
        <f t="shared" si="9"/>
        <v>0</v>
      </c>
      <c r="AJ32" s="72">
        <f t="shared" si="0"/>
        <v>1493.38</v>
      </c>
      <c r="AK32" s="73">
        <v>0</v>
      </c>
      <c r="AL32" s="73">
        <v>0</v>
      </c>
      <c r="AM32" s="73">
        <v>0</v>
      </c>
      <c r="AN32" s="25">
        <f t="shared" si="10"/>
        <v>0</v>
      </c>
      <c r="AO32" s="73">
        <v>0</v>
      </c>
      <c r="AP32" s="73">
        <v>0</v>
      </c>
      <c r="AQ32" s="73">
        <v>0</v>
      </c>
      <c r="AR32" s="25">
        <f t="shared" si="11"/>
        <v>0</v>
      </c>
      <c r="AS32" s="73"/>
      <c r="AT32" s="73"/>
      <c r="AU32" s="73"/>
      <c r="AV32" s="25">
        <f t="shared" si="12"/>
        <v>0</v>
      </c>
      <c r="AW32" s="73"/>
      <c r="AX32" s="73"/>
      <c r="AY32" s="74"/>
      <c r="AZ32" s="75">
        <f t="shared" si="13"/>
        <v>0</v>
      </c>
      <c r="BA32" s="25">
        <f t="shared" si="14"/>
        <v>0</v>
      </c>
      <c r="BB32" s="76">
        <f t="shared" si="15"/>
        <v>203869.63</v>
      </c>
      <c r="BC32" s="77"/>
      <c r="BE32" s="17"/>
      <c r="BF32" s="17"/>
    </row>
    <row r="33" spans="1:58" ht="12.75">
      <c r="A33" s="69" t="s">
        <v>57</v>
      </c>
      <c r="B33" s="70" t="s">
        <v>58</v>
      </c>
      <c r="C33" s="71">
        <v>40905.57</v>
      </c>
      <c r="D33" s="15">
        <v>35002.73</v>
      </c>
      <c r="E33" s="15">
        <v>40043.26</v>
      </c>
      <c r="F33" s="72">
        <f t="shared" si="1"/>
        <v>115951.56</v>
      </c>
      <c r="G33" s="15">
        <v>36093.9</v>
      </c>
      <c r="H33" s="15">
        <v>39673.67</v>
      </c>
      <c r="I33" s="15">
        <v>35446.96</v>
      </c>
      <c r="J33" s="72">
        <f t="shared" si="2"/>
        <v>111214.53</v>
      </c>
      <c r="K33" s="15"/>
      <c r="L33" s="15"/>
      <c r="M33" s="15"/>
      <c r="N33" s="72">
        <f t="shared" si="3"/>
        <v>0</v>
      </c>
      <c r="O33" s="15"/>
      <c r="P33" s="15"/>
      <c r="Q33" s="15"/>
      <c r="R33" s="72">
        <f t="shared" si="4"/>
        <v>0</v>
      </c>
      <c r="S33" s="72">
        <f t="shared" si="5"/>
        <v>227166.09</v>
      </c>
      <c r="T33" s="15">
        <v>680.88</v>
      </c>
      <c r="U33" s="15">
        <v>672.66</v>
      </c>
      <c r="V33" s="15">
        <v>834.35</v>
      </c>
      <c r="W33" s="72">
        <f t="shared" si="6"/>
        <v>2187.89</v>
      </c>
      <c r="X33" s="15">
        <v>1162.23</v>
      </c>
      <c r="Y33" s="16">
        <v>951.51</v>
      </c>
      <c r="Z33" s="16">
        <v>454.97</v>
      </c>
      <c r="AA33" s="72">
        <f t="shared" si="7"/>
        <v>2568.71</v>
      </c>
      <c r="AB33" s="15"/>
      <c r="AC33" s="15"/>
      <c r="AD33" s="15"/>
      <c r="AE33" s="72">
        <f t="shared" si="8"/>
        <v>0</v>
      </c>
      <c r="AF33" s="15"/>
      <c r="AG33" s="15"/>
      <c r="AH33" s="15"/>
      <c r="AI33" s="72">
        <f t="shared" si="9"/>
        <v>0</v>
      </c>
      <c r="AJ33" s="72">
        <f t="shared" si="0"/>
        <v>4756.6</v>
      </c>
      <c r="AK33" s="73">
        <v>0</v>
      </c>
      <c r="AL33" s="73">
        <v>0</v>
      </c>
      <c r="AM33" s="73">
        <v>0</v>
      </c>
      <c r="AN33" s="25">
        <f t="shared" si="10"/>
        <v>0</v>
      </c>
      <c r="AO33" s="73">
        <v>0</v>
      </c>
      <c r="AP33" s="73">
        <v>0</v>
      </c>
      <c r="AQ33" s="73">
        <v>0</v>
      </c>
      <c r="AR33" s="25">
        <f t="shared" si="11"/>
        <v>0</v>
      </c>
      <c r="AS33" s="73"/>
      <c r="AT33" s="73"/>
      <c r="AU33" s="73"/>
      <c r="AV33" s="25">
        <f t="shared" si="12"/>
        <v>0</v>
      </c>
      <c r="AW33" s="73"/>
      <c r="AX33" s="73"/>
      <c r="AY33" s="74"/>
      <c r="AZ33" s="75">
        <f t="shared" si="13"/>
        <v>0</v>
      </c>
      <c r="BA33" s="25">
        <f t="shared" si="14"/>
        <v>0</v>
      </c>
      <c r="BB33" s="76">
        <f t="shared" si="15"/>
        <v>231922.69</v>
      </c>
      <c r="BC33" s="77"/>
      <c r="BE33" s="17"/>
      <c r="BF33" s="17"/>
    </row>
    <row r="34" spans="1:58" ht="12.75">
      <c r="A34" s="69" t="s">
        <v>59</v>
      </c>
      <c r="B34" s="70" t="s">
        <v>60</v>
      </c>
      <c r="C34" s="71">
        <v>58246.04</v>
      </c>
      <c r="D34" s="15">
        <v>58559.31</v>
      </c>
      <c r="E34" s="15">
        <v>60422.1</v>
      </c>
      <c r="F34" s="72">
        <f t="shared" si="1"/>
        <v>177227.45</v>
      </c>
      <c r="G34" s="15">
        <v>48439.8</v>
      </c>
      <c r="H34" s="15">
        <v>58017.75</v>
      </c>
      <c r="I34" s="15">
        <v>53441.78</v>
      </c>
      <c r="J34" s="72">
        <f t="shared" si="2"/>
        <v>159899.33</v>
      </c>
      <c r="K34" s="15"/>
      <c r="L34" s="15"/>
      <c r="M34" s="15"/>
      <c r="N34" s="72">
        <f t="shared" si="3"/>
        <v>0</v>
      </c>
      <c r="O34" s="15"/>
      <c r="P34" s="15"/>
      <c r="Q34" s="15"/>
      <c r="R34" s="72">
        <f t="shared" si="4"/>
        <v>0</v>
      </c>
      <c r="S34" s="72">
        <f t="shared" si="5"/>
        <v>337126.78</v>
      </c>
      <c r="T34" s="15">
        <v>1290.07</v>
      </c>
      <c r="U34" s="15">
        <v>981.28</v>
      </c>
      <c r="V34" s="15">
        <v>942.15</v>
      </c>
      <c r="W34" s="72">
        <f t="shared" si="6"/>
        <v>3213.5</v>
      </c>
      <c r="X34" s="15">
        <v>1289.59</v>
      </c>
      <c r="Y34" s="16">
        <v>1039.15</v>
      </c>
      <c r="Z34" s="16">
        <v>548.17</v>
      </c>
      <c r="AA34" s="72">
        <f t="shared" si="7"/>
        <v>2876.91</v>
      </c>
      <c r="AB34" s="15"/>
      <c r="AC34" s="15"/>
      <c r="AD34" s="15"/>
      <c r="AE34" s="72">
        <f t="shared" si="8"/>
        <v>0</v>
      </c>
      <c r="AF34" s="15"/>
      <c r="AG34" s="15"/>
      <c r="AH34" s="15"/>
      <c r="AI34" s="72">
        <f t="shared" si="9"/>
        <v>0</v>
      </c>
      <c r="AJ34" s="72">
        <f t="shared" si="0"/>
        <v>6090.41</v>
      </c>
      <c r="AK34" s="73">
        <v>350.12</v>
      </c>
      <c r="AL34" s="73">
        <v>350.12</v>
      </c>
      <c r="AM34" s="73">
        <v>0</v>
      </c>
      <c r="AN34" s="25">
        <f t="shared" si="10"/>
        <v>700.24</v>
      </c>
      <c r="AO34" s="73">
        <v>326.78</v>
      </c>
      <c r="AP34" s="73">
        <v>326.78</v>
      </c>
      <c r="AQ34" s="73">
        <v>0</v>
      </c>
      <c r="AR34" s="25">
        <f t="shared" si="11"/>
        <v>653.56</v>
      </c>
      <c r="AS34" s="73"/>
      <c r="AT34" s="73"/>
      <c r="AU34" s="73"/>
      <c r="AV34" s="25">
        <f t="shared" si="12"/>
        <v>0</v>
      </c>
      <c r="AW34" s="73"/>
      <c r="AX34" s="73"/>
      <c r="AY34" s="74"/>
      <c r="AZ34" s="75">
        <f t="shared" si="13"/>
        <v>0</v>
      </c>
      <c r="BA34" s="25">
        <f t="shared" si="14"/>
        <v>1353.8</v>
      </c>
      <c r="BB34" s="76">
        <f t="shared" si="15"/>
        <v>344570.99</v>
      </c>
      <c r="BC34" s="77"/>
      <c r="BE34" s="17"/>
      <c r="BF34" s="17"/>
    </row>
    <row r="35" spans="1:58" ht="12.75">
      <c r="A35" s="69" t="s">
        <v>61</v>
      </c>
      <c r="B35" s="70" t="s">
        <v>62</v>
      </c>
      <c r="C35" s="71">
        <v>162640.19</v>
      </c>
      <c r="D35" s="15">
        <v>134618.4</v>
      </c>
      <c r="E35" s="15">
        <v>151920.26</v>
      </c>
      <c r="F35" s="72">
        <f t="shared" si="1"/>
        <v>449178.85</v>
      </c>
      <c r="G35" s="15">
        <v>133431.37</v>
      </c>
      <c r="H35" s="15">
        <v>135905.29</v>
      </c>
      <c r="I35" s="15">
        <v>128695.63</v>
      </c>
      <c r="J35" s="72">
        <f t="shared" si="2"/>
        <v>398032.29</v>
      </c>
      <c r="K35" s="15"/>
      <c r="L35" s="15"/>
      <c r="M35" s="15"/>
      <c r="N35" s="72">
        <f t="shared" si="3"/>
        <v>0</v>
      </c>
      <c r="O35" s="15"/>
      <c r="P35" s="15"/>
      <c r="Q35" s="15"/>
      <c r="R35" s="72">
        <f t="shared" si="4"/>
        <v>0</v>
      </c>
      <c r="S35" s="72">
        <f t="shared" si="5"/>
        <v>847211.14</v>
      </c>
      <c r="T35" s="15">
        <v>7622.41</v>
      </c>
      <c r="U35" s="15">
        <v>6085.790000000001</v>
      </c>
      <c r="V35" s="15">
        <v>5998.65</v>
      </c>
      <c r="W35" s="72">
        <f t="shared" si="6"/>
        <v>19706.85</v>
      </c>
      <c r="X35" s="15">
        <v>7763.55</v>
      </c>
      <c r="Y35" s="16">
        <v>6209.98</v>
      </c>
      <c r="Z35" s="16">
        <v>3726.01</v>
      </c>
      <c r="AA35" s="72">
        <f t="shared" si="7"/>
        <v>17699.54</v>
      </c>
      <c r="AB35" s="15"/>
      <c r="AC35" s="15"/>
      <c r="AD35" s="15"/>
      <c r="AE35" s="72">
        <f t="shared" si="8"/>
        <v>0</v>
      </c>
      <c r="AF35" s="15"/>
      <c r="AG35" s="15"/>
      <c r="AH35" s="15"/>
      <c r="AI35" s="72">
        <f t="shared" si="9"/>
        <v>0</v>
      </c>
      <c r="AJ35" s="72">
        <f t="shared" si="0"/>
        <v>37406.39</v>
      </c>
      <c r="AK35" s="73">
        <v>0</v>
      </c>
      <c r="AL35" s="73">
        <v>0</v>
      </c>
      <c r="AM35" s="73">
        <v>0</v>
      </c>
      <c r="AN35" s="25">
        <f t="shared" si="10"/>
        <v>0</v>
      </c>
      <c r="AO35" s="73">
        <v>0</v>
      </c>
      <c r="AP35" s="73">
        <v>0</v>
      </c>
      <c r="AQ35" s="73">
        <v>0</v>
      </c>
      <c r="AR35" s="25">
        <f t="shared" si="11"/>
        <v>0</v>
      </c>
      <c r="AS35" s="73"/>
      <c r="AT35" s="73"/>
      <c r="AU35" s="73"/>
      <c r="AV35" s="25">
        <f t="shared" si="12"/>
        <v>0</v>
      </c>
      <c r="AW35" s="73"/>
      <c r="AX35" s="73"/>
      <c r="AY35" s="74"/>
      <c r="AZ35" s="75">
        <f t="shared" si="13"/>
        <v>0</v>
      </c>
      <c r="BA35" s="25">
        <f t="shared" si="14"/>
        <v>0</v>
      </c>
      <c r="BB35" s="76">
        <f t="shared" si="15"/>
        <v>884617.53</v>
      </c>
      <c r="BC35" s="77"/>
      <c r="BE35" s="17"/>
      <c r="BF35" s="17"/>
    </row>
    <row r="36" spans="1:58" ht="12.75">
      <c r="A36" s="69" t="s">
        <v>63</v>
      </c>
      <c r="B36" s="70" t="s">
        <v>64</v>
      </c>
      <c r="C36" s="71">
        <v>200571.34</v>
      </c>
      <c r="D36" s="15">
        <v>196013.7</v>
      </c>
      <c r="E36" s="15">
        <v>196871.86</v>
      </c>
      <c r="F36" s="72">
        <f t="shared" si="1"/>
        <v>593456.9</v>
      </c>
      <c r="G36" s="15">
        <v>171893.92</v>
      </c>
      <c r="H36" s="15">
        <v>200718.54</v>
      </c>
      <c r="I36" s="15">
        <v>185984.03</v>
      </c>
      <c r="J36" s="72">
        <f t="shared" si="2"/>
        <v>558596.49</v>
      </c>
      <c r="K36" s="15"/>
      <c r="L36" s="15"/>
      <c r="M36" s="15"/>
      <c r="N36" s="72">
        <f t="shared" si="3"/>
        <v>0</v>
      </c>
      <c r="O36" s="15"/>
      <c r="P36" s="15"/>
      <c r="Q36" s="15"/>
      <c r="R36" s="72">
        <f t="shared" si="4"/>
        <v>0</v>
      </c>
      <c r="S36" s="72">
        <f t="shared" si="5"/>
        <v>1152053.39</v>
      </c>
      <c r="T36" s="15">
        <v>7843.05</v>
      </c>
      <c r="U36" s="15">
        <v>7857.27</v>
      </c>
      <c r="V36" s="15">
        <v>6223.01</v>
      </c>
      <c r="W36" s="72">
        <f t="shared" si="6"/>
        <v>21923.33</v>
      </c>
      <c r="X36" s="15">
        <v>8784.32</v>
      </c>
      <c r="Y36" s="16">
        <v>7472.65</v>
      </c>
      <c r="Z36" s="16">
        <v>3429.98</v>
      </c>
      <c r="AA36" s="72">
        <f t="shared" si="7"/>
        <v>19686.95</v>
      </c>
      <c r="AB36" s="15"/>
      <c r="AC36" s="15"/>
      <c r="AD36" s="15"/>
      <c r="AE36" s="72">
        <f t="shared" si="8"/>
        <v>0</v>
      </c>
      <c r="AF36" s="15"/>
      <c r="AG36" s="15"/>
      <c r="AH36" s="15"/>
      <c r="AI36" s="72">
        <f t="shared" si="9"/>
        <v>0</v>
      </c>
      <c r="AJ36" s="72">
        <f t="shared" si="0"/>
        <v>41610.28</v>
      </c>
      <c r="AK36" s="73">
        <v>350.12</v>
      </c>
      <c r="AL36" s="73">
        <v>175.06</v>
      </c>
      <c r="AM36" s="73">
        <v>350.12</v>
      </c>
      <c r="AN36" s="25">
        <f t="shared" si="10"/>
        <v>875.3</v>
      </c>
      <c r="AO36" s="73">
        <v>326.78</v>
      </c>
      <c r="AP36" s="73">
        <v>326.78</v>
      </c>
      <c r="AQ36" s="73">
        <v>326.78</v>
      </c>
      <c r="AR36" s="25">
        <f t="shared" si="11"/>
        <v>980.34</v>
      </c>
      <c r="AS36" s="73"/>
      <c r="AT36" s="73"/>
      <c r="AU36" s="73"/>
      <c r="AV36" s="25">
        <f t="shared" si="12"/>
        <v>0</v>
      </c>
      <c r="AW36" s="73"/>
      <c r="AX36" s="73"/>
      <c r="AY36" s="74"/>
      <c r="AZ36" s="75">
        <f t="shared" si="13"/>
        <v>0</v>
      </c>
      <c r="BA36" s="25">
        <f t="shared" si="14"/>
        <v>1855.64</v>
      </c>
      <c r="BB36" s="76">
        <f t="shared" si="15"/>
        <v>1195519.31</v>
      </c>
      <c r="BC36" s="77"/>
      <c r="BE36" s="17"/>
      <c r="BF36" s="17"/>
    </row>
    <row r="37" spans="1:58" ht="12.75">
      <c r="A37" s="69" t="s">
        <v>65</v>
      </c>
      <c r="B37" s="70" t="s">
        <v>66</v>
      </c>
      <c r="C37" s="71">
        <v>28458</v>
      </c>
      <c r="D37" s="15">
        <v>31346.18</v>
      </c>
      <c r="E37" s="15">
        <v>39182.86</v>
      </c>
      <c r="F37" s="72">
        <f t="shared" si="1"/>
        <v>98987.04</v>
      </c>
      <c r="G37" s="15">
        <v>26458.69</v>
      </c>
      <c r="H37" s="15">
        <v>30771.94</v>
      </c>
      <c r="I37" s="15">
        <v>31258.21</v>
      </c>
      <c r="J37" s="72">
        <f t="shared" si="2"/>
        <v>88488.84</v>
      </c>
      <c r="K37" s="15"/>
      <c r="L37" s="15"/>
      <c r="M37" s="15"/>
      <c r="N37" s="72">
        <f t="shared" si="3"/>
        <v>0</v>
      </c>
      <c r="O37" s="15"/>
      <c r="P37" s="15"/>
      <c r="Q37" s="15"/>
      <c r="R37" s="72">
        <f t="shared" si="4"/>
        <v>0</v>
      </c>
      <c r="S37" s="72">
        <f t="shared" si="5"/>
        <v>187475.88</v>
      </c>
      <c r="T37" s="15">
        <v>1668.31</v>
      </c>
      <c r="U37" s="15">
        <v>1163.1100000000001</v>
      </c>
      <c r="V37" s="15">
        <v>1438.99</v>
      </c>
      <c r="W37" s="72">
        <f t="shared" si="6"/>
        <v>4270.41</v>
      </c>
      <c r="X37" s="15">
        <v>1724.38</v>
      </c>
      <c r="Y37" s="16">
        <v>1878.26</v>
      </c>
      <c r="Z37" s="16">
        <v>836.71</v>
      </c>
      <c r="AA37" s="72">
        <f t="shared" si="7"/>
        <v>4439.35</v>
      </c>
      <c r="AB37" s="15"/>
      <c r="AC37" s="15"/>
      <c r="AD37" s="15"/>
      <c r="AE37" s="72">
        <f t="shared" si="8"/>
        <v>0</v>
      </c>
      <c r="AF37" s="15"/>
      <c r="AG37" s="15"/>
      <c r="AH37" s="15"/>
      <c r="AI37" s="72">
        <f t="shared" si="9"/>
        <v>0</v>
      </c>
      <c r="AJ37" s="72">
        <f t="shared" si="0"/>
        <v>8709.76</v>
      </c>
      <c r="AK37" s="73">
        <v>0</v>
      </c>
      <c r="AL37" s="73">
        <v>0</v>
      </c>
      <c r="AM37" s="73">
        <v>0</v>
      </c>
      <c r="AN37" s="25">
        <f t="shared" si="10"/>
        <v>0</v>
      </c>
      <c r="AO37" s="73">
        <v>0</v>
      </c>
      <c r="AP37" s="73">
        <v>0</v>
      </c>
      <c r="AQ37" s="73">
        <v>0</v>
      </c>
      <c r="AR37" s="25">
        <f t="shared" si="11"/>
        <v>0</v>
      </c>
      <c r="AS37" s="73"/>
      <c r="AT37" s="73"/>
      <c r="AU37" s="73"/>
      <c r="AV37" s="25">
        <f t="shared" si="12"/>
        <v>0</v>
      </c>
      <c r="AW37" s="73"/>
      <c r="AX37" s="73"/>
      <c r="AY37" s="74"/>
      <c r="AZ37" s="75">
        <f t="shared" si="13"/>
        <v>0</v>
      </c>
      <c r="BA37" s="25">
        <f t="shared" si="14"/>
        <v>0</v>
      </c>
      <c r="BB37" s="76">
        <f t="shared" si="15"/>
        <v>196185.64</v>
      </c>
      <c r="BC37" s="77"/>
      <c r="BE37" s="17"/>
      <c r="BF37" s="17"/>
    </row>
    <row r="38" spans="1:58" ht="12.75">
      <c r="A38" s="69" t="s">
        <v>67</v>
      </c>
      <c r="B38" s="70" t="s">
        <v>68</v>
      </c>
      <c r="C38" s="71">
        <v>108302.13</v>
      </c>
      <c r="D38" s="15">
        <v>104874.88</v>
      </c>
      <c r="E38" s="15">
        <v>96666.53</v>
      </c>
      <c r="F38" s="72">
        <f t="shared" si="1"/>
        <v>309843.54</v>
      </c>
      <c r="G38" s="15">
        <v>96343.99</v>
      </c>
      <c r="H38" s="15">
        <v>93280.06</v>
      </c>
      <c r="I38" s="15">
        <v>93028.98</v>
      </c>
      <c r="J38" s="72">
        <f t="shared" si="2"/>
        <v>282653.03</v>
      </c>
      <c r="K38" s="15"/>
      <c r="L38" s="15"/>
      <c r="M38" s="15"/>
      <c r="N38" s="72">
        <f t="shared" si="3"/>
        <v>0</v>
      </c>
      <c r="O38" s="15"/>
      <c r="P38" s="15"/>
      <c r="Q38" s="15"/>
      <c r="R38" s="72">
        <f t="shared" si="4"/>
        <v>0</v>
      </c>
      <c r="S38" s="72">
        <f t="shared" si="5"/>
        <v>592496.57</v>
      </c>
      <c r="T38" s="15">
        <v>4174.6900000000005</v>
      </c>
      <c r="U38" s="15">
        <v>4229.46</v>
      </c>
      <c r="V38" s="15">
        <v>3318.64</v>
      </c>
      <c r="W38" s="72">
        <f t="shared" si="6"/>
        <v>11722.79</v>
      </c>
      <c r="X38" s="15">
        <v>5418.05</v>
      </c>
      <c r="Y38" s="16">
        <v>3937.9900000000002</v>
      </c>
      <c r="Z38" s="16">
        <v>2619.54</v>
      </c>
      <c r="AA38" s="72">
        <f t="shared" si="7"/>
        <v>11975.58</v>
      </c>
      <c r="AB38" s="15"/>
      <c r="AC38" s="15"/>
      <c r="AD38" s="15"/>
      <c r="AE38" s="72">
        <f t="shared" si="8"/>
        <v>0</v>
      </c>
      <c r="AF38" s="15"/>
      <c r="AG38" s="15"/>
      <c r="AH38" s="15"/>
      <c r="AI38" s="72">
        <f t="shared" si="9"/>
        <v>0</v>
      </c>
      <c r="AJ38" s="72">
        <f t="shared" si="0"/>
        <v>23698.37</v>
      </c>
      <c r="AK38" s="73">
        <v>0</v>
      </c>
      <c r="AL38" s="73">
        <v>326.78</v>
      </c>
      <c r="AM38" s="73">
        <v>326.78</v>
      </c>
      <c r="AN38" s="25">
        <f t="shared" si="10"/>
        <v>653.56</v>
      </c>
      <c r="AO38" s="73">
        <v>326.78</v>
      </c>
      <c r="AP38" s="73">
        <v>0</v>
      </c>
      <c r="AQ38" s="73">
        <v>0</v>
      </c>
      <c r="AR38" s="25">
        <f t="shared" si="11"/>
        <v>326.78</v>
      </c>
      <c r="AS38" s="73"/>
      <c r="AT38" s="73"/>
      <c r="AU38" s="73"/>
      <c r="AV38" s="25">
        <f t="shared" si="12"/>
        <v>0</v>
      </c>
      <c r="AW38" s="73"/>
      <c r="AX38" s="73"/>
      <c r="AY38" s="74"/>
      <c r="AZ38" s="75">
        <f t="shared" si="13"/>
        <v>0</v>
      </c>
      <c r="BA38" s="25">
        <f t="shared" si="14"/>
        <v>980.34</v>
      </c>
      <c r="BB38" s="76">
        <f t="shared" si="15"/>
        <v>617175.28</v>
      </c>
      <c r="BC38" s="77"/>
      <c r="BE38" s="17"/>
      <c r="BF38" s="17"/>
    </row>
    <row r="39" spans="1:58" ht="12.75">
      <c r="A39" s="69" t="s">
        <v>69</v>
      </c>
      <c r="B39" s="70" t="s">
        <v>70</v>
      </c>
      <c r="C39" s="71">
        <v>64348.54</v>
      </c>
      <c r="D39" s="15">
        <v>62028.15</v>
      </c>
      <c r="E39" s="15">
        <v>64957.01</v>
      </c>
      <c r="F39" s="72">
        <f t="shared" si="1"/>
        <v>191333.7</v>
      </c>
      <c r="G39" s="15">
        <v>60585.01</v>
      </c>
      <c r="H39" s="15">
        <v>60361.16</v>
      </c>
      <c r="I39" s="15">
        <v>65938.6</v>
      </c>
      <c r="J39" s="72">
        <f t="shared" si="2"/>
        <v>186884.77</v>
      </c>
      <c r="K39" s="15"/>
      <c r="L39" s="15"/>
      <c r="M39" s="15"/>
      <c r="N39" s="72">
        <f t="shared" si="3"/>
        <v>0</v>
      </c>
      <c r="O39" s="15"/>
      <c r="P39" s="15"/>
      <c r="Q39" s="15"/>
      <c r="R39" s="72">
        <f t="shared" si="4"/>
        <v>0</v>
      </c>
      <c r="S39" s="72">
        <f t="shared" si="5"/>
        <v>378218.47</v>
      </c>
      <c r="T39" s="15">
        <v>4960.82</v>
      </c>
      <c r="U39" s="15">
        <v>4545.200000000001</v>
      </c>
      <c r="V39" s="15">
        <v>3879.95</v>
      </c>
      <c r="W39" s="72">
        <f t="shared" si="6"/>
        <v>13385.97</v>
      </c>
      <c r="X39" s="15">
        <v>5819.41</v>
      </c>
      <c r="Y39" s="16">
        <v>4893.27</v>
      </c>
      <c r="Z39" s="16">
        <v>3320.69</v>
      </c>
      <c r="AA39" s="72">
        <f t="shared" si="7"/>
        <v>14033.37</v>
      </c>
      <c r="AB39" s="15"/>
      <c r="AC39" s="15"/>
      <c r="AD39" s="15"/>
      <c r="AE39" s="72">
        <f t="shared" si="8"/>
        <v>0</v>
      </c>
      <c r="AF39" s="15"/>
      <c r="AG39" s="15"/>
      <c r="AH39" s="15"/>
      <c r="AI39" s="72">
        <f t="shared" si="9"/>
        <v>0</v>
      </c>
      <c r="AJ39" s="72">
        <f t="shared" si="0"/>
        <v>27419.34</v>
      </c>
      <c r="AK39" s="73">
        <v>0</v>
      </c>
      <c r="AL39" s="73">
        <v>0</v>
      </c>
      <c r="AM39" s="73">
        <v>0</v>
      </c>
      <c r="AN39" s="25">
        <f t="shared" si="10"/>
        <v>0</v>
      </c>
      <c r="AO39" s="73">
        <v>0</v>
      </c>
      <c r="AP39" s="73">
        <v>0</v>
      </c>
      <c r="AQ39" s="73">
        <v>0</v>
      </c>
      <c r="AR39" s="25">
        <f t="shared" si="11"/>
        <v>0</v>
      </c>
      <c r="AS39" s="73"/>
      <c r="AT39" s="73"/>
      <c r="AU39" s="73"/>
      <c r="AV39" s="25">
        <f t="shared" si="12"/>
        <v>0</v>
      </c>
      <c r="AW39" s="73"/>
      <c r="AX39" s="73"/>
      <c r="AY39" s="74"/>
      <c r="AZ39" s="75">
        <f t="shared" si="13"/>
        <v>0</v>
      </c>
      <c r="BA39" s="25">
        <f t="shared" si="14"/>
        <v>0</v>
      </c>
      <c r="BB39" s="76">
        <f t="shared" si="15"/>
        <v>405637.81</v>
      </c>
      <c r="BC39" s="77"/>
      <c r="BE39" s="17"/>
      <c r="BF39" s="17"/>
    </row>
    <row r="40" spans="1:58" ht="12.75">
      <c r="A40" s="69" t="s">
        <v>71</v>
      </c>
      <c r="B40" s="70" t="s">
        <v>72</v>
      </c>
      <c r="C40" s="71">
        <v>526126.21</v>
      </c>
      <c r="D40" s="15">
        <v>444636.32</v>
      </c>
      <c r="E40" s="15">
        <v>504774.75</v>
      </c>
      <c r="F40" s="72">
        <f t="shared" si="1"/>
        <v>1475537.28</v>
      </c>
      <c r="G40" s="15">
        <v>452950.68</v>
      </c>
      <c r="H40" s="15">
        <v>490107.93</v>
      </c>
      <c r="I40" s="15">
        <v>414802.43</v>
      </c>
      <c r="J40" s="72">
        <f t="shared" si="2"/>
        <v>1357861.04</v>
      </c>
      <c r="K40" s="15"/>
      <c r="L40" s="15"/>
      <c r="M40" s="15"/>
      <c r="N40" s="72">
        <f t="shared" si="3"/>
        <v>0</v>
      </c>
      <c r="O40" s="15"/>
      <c r="P40" s="15"/>
      <c r="Q40" s="15"/>
      <c r="R40" s="72">
        <f t="shared" si="4"/>
        <v>0</v>
      </c>
      <c r="S40" s="72">
        <f t="shared" si="5"/>
        <v>2833398.32</v>
      </c>
      <c r="T40" s="15">
        <v>10331.65</v>
      </c>
      <c r="U40" s="15">
        <v>9557.429999999998</v>
      </c>
      <c r="V40" s="15">
        <v>9127.43</v>
      </c>
      <c r="W40" s="72">
        <f t="shared" si="6"/>
        <v>29016.51</v>
      </c>
      <c r="X40" s="15">
        <v>11900.61</v>
      </c>
      <c r="Y40" s="16">
        <v>11029.07</v>
      </c>
      <c r="Z40" s="16">
        <v>5360.72</v>
      </c>
      <c r="AA40" s="72">
        <f t="shared" si="7"/>
        <v>28290.4</v>
      </c>
      <c r="AB40" s="15"/>
      <c r="AC40" s="15"/>
      <c r="AD40" s="15"/>
      <c r="AE40" s="72">
        <f t="shared" si="8"/>
        <v>0</v>
      </c>
      <c r="AF40" s="15"/>
      <c r="AG40" s="15"/>
      <c r="AH40" s="15"/>
      <c r="AI40" s="72">
        <f t="shared" si="9"/>
        <v>0</v>
      </c>
      <c r="AJ40" s="72">
        <f t="shared" si="0"/>
        <v>57306.91</v>
      </c>
      <c r="AK40" s="73">
        <v>980.31</v>
      </c>
      <c r="AL40" s="73">
        <v>326.77</v>
      </c>
      <c r="AM40" s="73">
        <v>653.54</v>
      </c>
      <c r="AN40" s="25">
        <f t="shared" si="10"/>
        <v>1960.62</v>
      </c>
      <c r="AO40" s="73">
        <v>653.54</v>
      </c>
      <c r="AP40" s="73">
        <v>326.77</v>
      </c>
      <c r="AQ40" s="73">
        <v>0</v>
      </c>
      <c r="AR40" s="25">
        <f t="shared" si="11"/>
        <v>980.31</v>
      </c>
      <c r="AS40" s="73"/>
      <c r="AT40" s="73"/>
      <c r="AU40" s="73"/>
      <c r="AV40" s="25">
        <f t="shared" si="12"/>
        <v>0</v>
      </c>
      <c r="AW40" s="73"/>
      <c r="AX40" s="73"/>
      <c r="AY40" s="74"/>
      <c r="AZ40" s="75">
        <f t="shared" si="13"/>
        <v>0</v>
      </c>
      <c r="BA40" s="25">
        <f t="shared" si="14"/>
        <v>2940.93</v>
      </c>
      <c r="BB40" s="76">
        <f t="shared" si="15"/>
        <v>2893646.16</v>
      </c>
      <c r="BC40" s="77"/>
      <c r="BE40" s="17"/>
      <c r="BF40" s="17"/>
    </row>
    <row r="41" spans="1:58" ht="12.75">
      <c r="A41" s="69" t="s">
        <v>73</v>
      </c>
      <c r="B41" s="70" t="s">
        <v>74</v>
      </c>
      <c r="C41" s="71">
        <v>14880.01</v>
      </c>
      <c r="D41" s="15">
        <v>18219.06</v>
      </c>
      <c r="E41" s="15">
        <v>15058.33</v>
      </c>
      <c r="F41" s="72">
        <f t="shared" si="1"/>
        <v>48157.4</v>
      </c>
      <c r="G41" s="15">
        <v>12139.21</v>
      </c>
      <c r="H41" s="15">
        <v>13962.56</v>
      </c>
      <c r="I41" s="15">
        <v>13532.4</v>
      </c>
      <c r="J41" s="72">
        <f t="shared" si="2"/>
        <v>39634.17</v>
      </c>
      <c r="K41" s="15"/>
      <c r="L41" s="15"/>
      <c r="M41" s="15"/>
      <c r="N41" s="72">
        <f t="shared" si="3"/>
        <v>0</v>
      </c>
      <c r="O41" s="15"/>
      <c r="P41" s="15"/>
      <c r="Q41" s="15"/>
      <c r="R41" s="72">
        <f t="shared" si="4"/>
        <v>0</v>
      </c>
      <c r="S41" s="72">
        <f t="shared" si="5"/>
        <v>87791.57</v>
      </c>
      <c r="T41" s="15">
        <v>662.38</v>
      </c>
      <c r="U41" s="15">
        <v>689.47</v>
      </c>
      <c r="V41" s="15">
        <v>601.62</v>
      </c>
      <c r="W41" s="72">
        <f t="shared" si="6"/>
        <v>1953.47</v>
      </c>
      <c r="X41" s="15">
        <v>695.35</v>
      </c>
      <c r="Y41" s="16">
        <v>843.15</v>
      </c>
      <c r="Z41" s="16">
        <v>467.04</v>
      </c>
      <c r="AA41" s="72">
        <f t="shared" si="7"/>
        <v>2005.54</v>
      </c>
      <c r="AB41" s="15"/>
      <c r="AC41" s="15"/>
      <c r="AD41" s="15"/>
      <c r="AE41" s="72">
        <f t="shared" si="8"/>
        <v>0</v>
      </c>
      <c r="AF41" s="15"/>
      <c r="AG41" s="15"/>
      <c r="AH41" s="15"/>
      <c r="AI41" s="72">
        <f t="shared" si="9"/>
        <v>0</v>
      </c>
      <c r="AJ41" s="72">
        <f t="shared" si="0"/>
        <v>3959.01</v>
      </c>
      <c r="AK41" s="73">
        <v>0</v>
      </c>
      <c r="AL41" s="73">
        <v>0</v>
      </c>
      <c r="AM41" s="73">
        <v>0</v>
      </c>
      <c r="AN41" s="25">
        <f t="shared" si="10"/>
        <v>0</v>
      </c>
      <c r="AO41" s="73">
        <v>0</v>
      </c>
      <c r="AP41" s="73">
        <v>0</v>
      </c>
      <c r="AQ41" s="73">
        <v>0</v>
      </c>
      <c r="AR41" s="25">
        <f t="shared" si="11"/>
        <v>0</v>
      </c>
      <c r="AS41" s="73"/>
      <c r="AT41" s="73"/>
      <c r="AU41" s="73"/>
      <c r="AV41" s="25">
        <f t="shared" si="12"/>
        <v>0</v>
      </c>
      <c r="AW41" s="73"/>
      <c r="AX41" s="73"/>
      <c r="AY41" s="74"/>
      <c r="AZ41" s="75">
        <f t="shared" si="13"/>
        <v>0</v>
      </c>
      <c r="BA41" s="25">
        <f t="shared" si="14"/>
        <v>0</v>
      </c>
      <c r="BB41" s="76">
        <f t="shared" si="15"/>
        <v>91750.58</v>
      </c>
      <c r="BC41" s="77"/>
      <c r="BE41" s="17"/>
      <c r="BF41" s="17"/>
    </row>
    <row r="42" spans="1:58" ht="12.75">
      <c r="A42" s="69" t="s">
        <v>75</v>
      </c>
      <c r="B42" s="70" t="s">
        <v>76</v>
      </c>
      <c r="C42" s="71">
        <v>91980.21</v>
      </c>
      <c r="D42" s="15">
        <v>83992.51</v>
      </c>
      <c r="E42" s="15">
        <v>90345.09</v>
      </c>
      <c r="F42" s="72">
        <f t="shared" si="1"/>
        <v>266317.81</v>
      </c>
      <c r="G42" s="15">
        <v>86707.7</v>
      </c>
      <c r="H42" s="15">
        <v>74277.78</v>
      </c>
      <c r="I42" s="15">
        <v>76040.39</v>
      </c>
      <c r="J42" s="72">
        <f t="shared" si="2"/>
        <v>237025.87</v>
      </c>
      <c r="K42" s="15"/>
      <c r="L42" s="15"/>
      <c r="M42" s="15"/>
      <c r="N42" s="72">
        <f t="shared" si="3"/>
        <v>0</v>
      </c>
      <c r="O42" s="15"/>
      <c r="P42" s="15"/>
      <c r="Q42" s="15"/>
      <c r="R42" s="72">
        <f t="shared" si="4"/>
        <v>0</v>
      </c>
      <c r="S42" s="72">
        <f t="shared" si="5"/>
        <v>503343.68</v>
      </c>
      <c r="T42" s="15">
        <v>1737.3999999999999</v>
      </c>
      <c r="U42" s="15">
        <v>1593.9</v>
      </c>
      <c r="V42" s="15">
        <v>1375.52</v>
      </c>
      <c r="W42" s="72">
        <f t="shared" si="6"/>
        <v>4706.82</v>
      </c>
      <c r="X42" s="15">
        <v>1547.52</v>
      </c>
      <c r="Y42" s="16">
        <v>2237.29</v>
      </c>
      <c r="Z42" s="16">
        <v>1322.61</v>
      </c>
      <c r="AA42" s="72">
        <f t="shared" si="7"/>
        <v>5107.42</v>
      </c>
      <c r="AB42" s="15"/>
      <c r="AC42" s="15"/>
      <c r="AD42" s="15"/>
      <c r="AE42" s="72">
        <f t="shared" si="8"/>
        <v>0</v>
      </c>
      <c r="AF42" s="15"/>
      <c r="AG42" s="15"/>
      <c r="AH42" s="15"/>
      <c r="AI42" s="72">
        <f t="shared" si="9"/>
        <v>0</v>
      </c>
      <c r="AJ42" s="72">
        <f t="shared" si="0"/>
        <v>9814.24</v>
      </c>
      <c r="AK42" s="73">
        <v>350.12</v>
      </c>
      <c r="AL42" s="73">
        <v>0</v>
      </c>
      <c r="AM42" s="73">
        <v>0</v>
      </c>
      <c r="AN42" s="25">
        <f t="shared" si="10"/>
        <v>350.12</v>
      </c>
      <c r="AO42" s="73">
        <v>326.78</v>
      </c>
      <c r="AP42" s="73">
        <v>326.78</v>
      </c>
      <c r="AQ42" s="73">
        <v>0</v>
      </c>
      <c r="AR42" s="25">
        <f t="shared" si="11"/>
        <v>653.56</v>
      </c>
      <c r="AS42" s="73"/>
      <c r="AT42" s="73"/>
      <c r="AU42" s="73"/>
      <c r="AV42" s="25">
        <f t="shared" si="12"/>
        <v>0</v>
      </c>
      <c r="AW42" s="73"/>
      <c r="AX42" s="73"/>
      <c r="AY42" s="74"/>
      <c r="AZ42" s="75">
        <f t="shared" si="13"/>
        <v>0</v>
      </c>
      <c r="BA42" s="25">
        <f t="shared" si="14"/>
        <v>1003.68</v>
      </c>
      <c r="BB42" s="76">
        <f t="shared" si="15"/>
        <v>514161.6</v>
      </c>
      <c r="BC42" s="77"/>
      <c r="BE42" s="17"/>
      <c r="BF42" s="17"/>
    </row>
    <row r="43" spans="1:58" ht="12.75">
      <c r="A43" s="69" t="s">
        <v>77</v>
      </c>
      <c r="B43" s="70" t="s">
        <v>78</v>
      </c>
      <c r="C43" s="71">
        <v>189003.11</v>
      </c>
      <c r="D43" s="15">
        <v>168749.7</v>
      </c>
      <c r="E43" s="15">
        <v>189141.12</v>
      </c>
      <c r="F43" s="72">
        <f t="shared" si="1"/>
        <v>546893.93</v>
      </c>
      <c r="G43" s="15">
        <v>162231.62</v>
      </c>
      <c r="H43" s="15">
        <v>178478.54</v>
      </c>
      <c r="I43" s="15">
        <v>174722.7</v>
      </c>
      <c r="J43" s="72">
        <f t="shared" si="2"/>
        <v>515432.86</v>
      </c>
      <c r="K43" s="15"/>
      <c r="L43" s="15"/>
      <c r="M43" s="15"/>
      <c r="N43" s="72">
        <f t="shared" si="3"/>
        <v>0</v>
      </c>
      <c r="O43" s="15"/>
      <c r="P43" s="15"/>
      <c r="Q43" s="15"/>
      <c r="R43" s="72">
        <f t="shared" si="4"/>
        <v>0</v>
      </c>
      <c r="S43" s="72">
        <f t="shared" si="5"/>
        <v>1062326.79</v>
      </c>
      <c r="T43" s="15">
        <v>10057.910000000002</v>
      </c>
      <c r="U43" s="15">
        <v>8732.32</v>
      </c>
      <c r="V43" s="15">
        <v>7700.93</v>
      </c>
      <c r="W43" s="72">
        <f t="shared" si="6"/>
        <v>26491.16</v>
      </c>
      <c r="X43" s="15">
        <v>10880.22</v>
      </c>
      <c r="Y43" s="16">
        <v>10498.58</v>
      </c>
      <c r="Z43" s="16">
        <v>5459.78</v>
      </c>
      <c r="AA43" s="72">
        <f t="shared" si="7"/>
        <v>26838.58</v>
      </c>
      <c r="AB43" s="15"/>
      <c r="AC43" s="15"/>
      <c r="AD43" s="15"/>
      <c r="AE43" s="72">
        <f t="shared" si="8"/>
        <v>0</v>
      </c>
      <c r="AF43" s="15"/>
      <c r="AG43" s="15"/>
      <c r="AH43" s="15"/>
      <c r="AI43" s="72">
        <f t="shared" si="9"/>
        <v>0</v>
      </c>
      <c r="AJ43" s="72">
        <f t="shared" si="0"/>
        <v>53329.74</v>
      </c>
      <c r="AK43" s="73">
        <v>0</v>
      </c>
      <c r="AL43" s="73">
        <v>350.12</v>
      </c>
      <c r="AM43" s="73">
        <v>326.78</v>
      </c>
      <c r="AN43" s="25">
        <f t="shared" si="10"/>
        <v>676.9</v>
      </c>
      <c r="AO43" s="73">
        <v>326.78</v>
      </c>
      <c r="AP43" s="73">
        <v>326.78</v>
      </c>
      <c r="AQ43" s="73">
        <v>0</v>
      </c>
      <c r="AR43" s="25">
        <f t="shared" si="11"/>
        <v>653.56</v>
      </c>
      <c r="AS43" s="73"/>
      <c r="AT43" s="73"/>
      <c r="AU43" s="73"/>
      <c r="AV43" s="25">
        <f t="shared" si="12"/>
        <v>0</v>
      </c>
      <c r="AW43" s="73"/>
      <c r="AX43" s="73"/>
      <c r="AY43" s="74"/>
      <c r="AZ43" s="75">
        <f t="shared" si="13"/>
        <v>0</v>
      </c>
      <c r="BA43" s="25">
        <f t="shared" si="14"/>
        <v>1330.46</v>
      </c>
      <c r="BB43" s="76">
        <f t="shared" si="15"/>
        <v>1116986.99</v>
      </c>
      <c r="BC43" s="77"/>
      <c r="BE43" s="17"/>
      <c r="BF43" s="17"/>
    </row>
    <row r="44" spans="1:58" ht="12.75">
      <c r="A44" s="69" t="s">
        <v>79</v>
      </c>
      <c r="B44" s="70" t="s">
        <v>80</v>
      </c>
      <c r="C44" s="71">
        <v>89803.56</v>
      </c>
      <c r="D44" s="15">
        <v>78159.93</v>
      </c>
      <c r="E44" s="15">
        <v>77783.14</v>
      </c>
      <c r="F44" s="72">
        <f t="shared" si="1"/>
        <v>245746.63</v>
      </c>
      <c r="G44" s="15">
        <v>75079.12</v>
      </c>
      <c r="H44" s="15">
        <v>78666.18</v>
      </c>
      <c r="I44" s="15">
        <v>75049.33</v>
      </c>
      <c r="J44" s="72">
        <f t="shared" si="2"/>
        <v>228794.63</v>
      </c>
      <c r="K44" s="15"/>
      <c r="L44" s="15"/>
      <c r="M44" s="15"/>
      <c r="N44" s="72">
        <f t="shared" si="3"/>
        <v>0</v>
      </c>
      <c r="O44" s="15"/>
      <c r="P44" s="15"/>
      <c r="Q44" s="15"/>
      <c r="R44" s="72">
        <f t="shared" si="4"/>
        <v>0</v>
      </c>
      <c r="S44" s="72">
        <f t="shared" si="5"/>
        <v>474541.26</v>
      </c>
      <c r="T44" s="15">
        <v>2315.89</v>
      </c>
      <c r="U44" s="15">
        <v>1946.52</v>
      </c>
      <c r="V44" s="15">
        <v>1700.99</v>
      </c>
      <c r="W44" s="72">
        <f t="shared" si="6"/>
        <v>5963.4</v>
      </c>
      <c r="X44" s="15">
        <v>2760.68</v>
      </c>
      <c r="Y44" s="16">
        <v>2292.08</v>
      </c>
      <c r="Z44" s="16">
        <v>1112.08</v>
      </c>
      <c r="AA44" s="72">
        <f t="shared" si="7"/>
        <v>6164.84</v>
      </c>
      <c r="AB44" s="15"/>
      <c r="AC44" s="15"/>
      <c r="AD44" s="15"/>
      <c r="AE44" s="72">
        <f t="shared" si="8"/>
        <v>0</v>
      </c>
      <c r="AF44" s="15"/>
      <c r="AG44" s="15"/>
      <c r="AH44" s="15"/>
      <c r="AI44" s="72">
        <f t="shared" si="9"/>
        <v>0</v>
      </c>
      <c r="AJ44" s="72">
        <f t="shared" si="0"/>
        <v>12128.24</v>
      </c>
      <c r="AK44" s="73">
        <v>326.78</v>
      </c>
      <c r="AL44" s="73">
        <v>653.56</v>
      </c>
      <c r="AM44" s="73">
        <v>653.56</v>
      </c>
      <c r="AN44" s="25">
        <f t="shared" si="10"/>
        <v>1633.9</v>
      </c>
      <c r="AO44" s="73">
        <v>326.78</v>
      </c>
      <c r="AP44" s="73">
        <v>980.34</v>
      </c>
      <c r="AQ44" s="73">
        <v>653.56</v>
      </c>
      <c r="AR44" s="25">
        <f t="shared" si="11"/>
        <v>1960.68</v>
      </c>
      <c r="AS44" s="73"/>
      <c r="AT44" s="73"/>
      <c r="AU44" s="73"/>
      <c r="AV44" s="25">
        <f t="shared" si="12"/>
        <v>0</v>
      </c>
      <c r="AW44" s="73"/>
      <c r="AX44" s="73"/>
      <c r="AY44" s="74"/>
      <c r="AZ44" s="75">
        <f t="shared" si="13"/>
        <v>0</v>
      </c>
      <c r="BA44" s="25">
        <f t="shared" si="14"/>
        <v>3594.58</v>
      </c>
      <c r="BB44" s="76">
        <f t="shared" si="15"/>
        <v>490264.08</v>
      </c>
      <c r="BC44" s="77"/>
      <c r="BE44" s="17"/>
      <c r="BF44" s="17"/>
    </row>
    <row r="45" spans="1:58" ht="12.75">
      <c r="A45" s="69" t="s">
        <v>81</v>
      </c>
      <c r="B45" s="70" t="s">
        <v>82</v>
      </c>
      <c r="C45" s="71">
        <v>61851.14</v>
      </c>
      <c r="D45" s="15">
        <v>59780.58</v>
      </c>
      <c r="E45" s="15">
        <v>64507.72</v>
      </c>
      <c r="F45" s="72">
        <f t="shared" si="1"/>
        <v>186139.44</v>
      </c>
      <c r="G45" s="15">
        <v>51703.88</v>
      </c>
      <c r="H45" s="15">
        <v>59513.69</v>
      </c>
      <c r="I45" s="15">
        <v>56002.04</v>
      </c>
      <c r="J45" s="72">
        <f t="shared" si="2"/>
        <v>167219.61</v>
      </c>
      <c r="K45" s="15"/>
      <c r="L45" s="15"/>
      <c r="M45" s="15"/>
      <c r="N45" s="72">
        <f t="shared" si="3"/>
        <v>0</v>
      </c>
      <c r="O45" s="15"/>
      <c r="P45" s="15"/>
      <c r="Q45" s="15"/>
      <c r="R45" s="72">
        <f t="shared" si="4"/>
        <v>0</v>
      </c>
      <c r="S45" s="72">
        <f t="shared" si="5"/>
        <v>353359.05</v>
      </c>
      <c r="T45" s="15">
        <v>2742.83</v>
      </c>
      <c r="U45" s="15">
        <v>3106.54</v>
      </c>
      <c r="V45" s="15">
        <v>2347.89</v>
      </c>
      <c r="W45" s="72">
        <f t="shared" si="6"/>
        <v>8197.26</v>
      </c>
      <c r="X45" s="15">
        <v>3079.57</v>
      </c>
      <c r="Y45" s="16">
        <v>2718.01</v>
      </c>
      <c r="Z45" s="16">
        <v>1678.86</v>
      </c>
      <c r="AA45" s="72">
        <f t="shared" si="7"/>
        <v>7476.44</v>
      </c>
      <c r="AB45" s="15"/>
      <c r="AC45" s="15"/>
      <c r="AD45" s="15"/>
      <c r="AE45" s="72">
        <f t="shared" si="8"/>
        <v>0</v>
      </c>
      <c r="AF45" s="15"/>
      <c r="AG45" s="15"/>
      <c r="AH45" s="15"/>
      <c r="AI45" s="72">
        <f t="shared" si="9"/>
        <v>0</v>
      </c>
      <c r="AJ45" s="72">
        <f t="shared" si="0"/>
        <v>15673.7</v>
      </c>
      <c r="AK45" s="73">
        <v>0</v>
      </c>
      <c r="AL45" s="73">
        <v>0</v>
      </c>
      <c r="AM45" s="73">
        <v>0</v>
      </c>
      <c r="AN45" s="25">
        <f t="shared" si="10"/>
        <v>0</v>
      </c>
      <c r="AO45" s="73">
        <v>0</v>
      </c>
      <c r="AP45" s="73">
        <v>0</v>
      </c>
      <c r="AQ45" s="73">
        <v>0</v>
      </c>
      <c r="AR45" s="25">
        <f t="shared" si="11"/>
        <v>0</v>
      </c>
      <c r="AS45" s="73"/>
      <c r="AT45" s="73"/>
      <c r="AU45" s="73"/>
      <c r="AV45" s="25">
        <f t="shared" si="12"/>
        <v>0</v>
      </c>
      <c r="AW45" s="73"/>
      <c r="AX45" s="73"/>
      <c r="AY45" s="74"/>
      <c r="AZ45" s="75">
        <f t="shared" si="13"/>
        <v>0</v>
      </c>
      <c r="BA45" s="25">
        <f t="shared" si="14"/>
        <v>0</v>
      </c>
      <c r="BB45" s="76">
        <f t="shared" si="15"/>
        <v>369032.75</v>
      </c>
      <c r="BC45" s="77"/>
      <c r="BE45" s="17"/>
      <c r="BF45" s="17"/>
    </row>
    <row r="46" spans="1:58" ht="12.75">
      <c r="A46" s="69" t="s">
        <v>83</v>
      </c>
      <c r="B46" s="70" t="s">
        <v>84</v>
      </c>
      <c r="C46" s="71">
        <v>87320.9</v>
      </c>
      <c r="D46" s="15">
        <v>80020.13</v>
      </c>
      <c r="E46" s="15">
        <v>91809.65</v>
      </c>
      <c r="F46" s="72">
        <f t="shared" si="1"/>
        <v>259150.68</v>
      </c>
      <c r="G46" s="15">
        <v>77985.12</v>
      </c>
      <c r="H46" s="15">
        <v>86597.48</v>
      </c>
      <c r="I46" s="15">
        <v>76616.62</v>
      </c>
      <c r="J46" s="72">
        <f t="shared" si="2"/>
        <v>241199.22</v>
      </c>
      <c r="K46" s="15"/>
      <c r="L46" s="15"/>
      <c r="M46" s="15"/>
      <c r="N46" s="72">
        <f t="shared" si="3"/>
        <v>0</v>
      </c>
      <c r="O46" s="15"/>
      <c r="P46" s="15"/>
      <c r="Q46" s="15"/>
      <c r="R46" s="72">
        <f t="shared" si="4"/>
        <v>0</v>
      </c>
      <c r="S46" s="72">
        <f t="shared" si="5"/>
        <v>500349.9</v>
      </c>
      <c r="T46" s="15">
        <v>2600.62</v>
      </c>
      <c r="U46" s="15">
        <v>2581.93</v>
      </c>
      <c r="V46" s="15">
        <v>2106.02</v>
      </c>
      <c r="W46" s="72">
        <f t="shared" si="6"/>
        <v>7288.57</v>
      </c>
      <c r="X46" s="15">
        <v>3059.05</v>
      </c>
      <c r="Y46" s="16">
        <v>2106.18</v>
      </c>
      <c r="Z46" s="16">
        <v>1195.3</v>
      </c>
      <c r="AA46" s="72">
        <f t="shared" si="7"/>
        <v>6360.53</v>
      </c>
      <c r="AB46" s="15"/>
      <c r="AC46" s="15"/>
      <c r="AD46" s="15"/>
      <c r="AE46" s="72">
        <f t="shared" si="8"/>
        <v>0</v>
      </c>
      <c r="AF46" s="15"/>
      <c r="AG46" s="15"/>
      <c r="AH46" s="15"/>
      <c r="AI46" s="72">
        <f t="shared" si="9"/>
        <v>0</v>
      </c>
      <c r="AJ46" s="72">
        <f t="shared" si="0"/>
        <v>13649.1</v>
      </c>
      <c r="AK46" s="73">
        <v>0</v>
      </c>
      <c r="AL46" s="73">
        <v>0</v>
      </c>
      <c r="AM46" s="73">
        <v>0</v>
      </c>
      <c r="AN46" s="25">
        <f t="shared" si="10"/>
        <v>0</v>
      </c>
      <c r="AO46" s="73">
        <v>0</v>
      </c>
      <c r="AP46" s="73">
        <v>0</v>
      </c>
      <c r="AQ46" s="73">
        <v>0</v>
      </c>
      <c r="AR46" s="25">
        <f t="shared" si="11"/>
        <v>0</v>
      </c>
      <c r="AS46" s="73"/>
      <c r="AT46" s="73"/>
      <c r="AU46" s="73"/>
      <c r="AV46" s="25">
        <f t="shared" si="12"/>
        <v>0</v>
      </c>
      <c r="AW46" s="73"/>
      <c r="AX46" s="73"/>
      <c r="AY46" s="74"/>
      <c r="AZ46" s="75">
        <f t="shared" si="13"/>
        <v>0</v>
      </c>
      <c r="BA46" s="25">
        <f t="shared" si="14"/>
        <v>0</v>
      </c>
      <c r="BB46" s="76">
        <f t="shared" si="15"/>
        <v>513999</v>
      </c>
      <c r="BC46" s="77"/>
      <c r="BE46" s="17"/>
      <c r="BF46" s="17"/>
    </row>
    <row r="47" spans="1:58" ht="12.75">
      <c r="A47" s="69" t="s">
        <v>85</v>
      </c>
      <c r="B47" s="70" t="s">
        <v>86</v>
      </c>
      <c r="C47" s="71">
        <v>40639.68</v>
      </c>
      <c r="D47" s="15">
        <v>36538.54</v>
      </c>
      <c r="E47" s="15">
        <v>38114.98</v>
      </c>
      <c r="F47" s="72">
        <f t="shared" si="1"/>
        <v>115293.2</v>
      </c>
      <c r="G47" s="15">
        <v>36331.9</v>
      </c>
      <c r="H47" s="15">
        <v>34999.91</v>
      </c>
      <c r="I47" s="15">
        <v>33102.35</v>
      </c>
      <c r="J47" s="72">
        <f t="shared" si="2"/>
        <v>104434.16</v>
      </c>
      <c r="K47" s="15"/>
      <c r="L47" s="15"/>
      <c r="M47" s="15"/>
      <c r="N47" s="72">
        <f t="shared" si="3"/>
        <v>0</v>
      </c>
      <c r="O47" s="15"/>
      <c r="P47" s="15"/>
      <c r="Q47" s="15"/>
      <c r="R47" s="72">
        <f t="shared" si="4"/>
        <v>0</v>
      </c>
      <c r="S47" s="72">
        <f t="shared" si="5"/>
        <v>219727.36</v>
      </c>
      <c r="T47" s="15">
        <v>2505.6099999999997</v>
      </c>
      <c r="U47" s="15">
        <v>1978.62</v>
      </c>
      <c r="V47" s="15">
        <v>1688.17</v>
      </c>
      <c r="W47" s="72">
        <f t="shared" si="6"/>
        <v>6172.4</v>
      </c>
      <c r="X47" s="15">
        <v>2567.3</v>
      </c>
      <c r="Y47" s="16">
        <v>2405.64</v>
      </c>
      <c r="Z47" s="16">
        <v>1189.4</v>
      </c>
      <c r="AA47" s="72">
        <f t="shared" si="7"/>
        <v>6162.34</v>
      </c>
      <c r="AB47" s="15"/>
      <c r="AC47" s="15"/>
      <c r="AD47" s="15"/>
      <c r="AE47" s="72">
        <f t="shared" si="8"/>
        <v>0</v>
      </c>
      <c r="AF47" s="15"/>
      <c r="AG47" s="15"/>
      <c r="AH47" s="15"/>
      <c r="AI47" s="72">
        <f t="shared" si="9"/>
        <v>0</v>
      </c>
      <c r="AJ47" s="72">
        <f t="shared" si="0"/>
        <v>12334.74</v>
      </c>
      <c r="AK47" s="73">
        <v>0</v>
      </c>
      <c r="AL47" s="73">
        <v>0</v>
      </c>
      <c r="AM47" s="73">
        <v>0</v>
      </c>
      <c r="AN47" s="25">
        <f t="shared" si="10"/>
        <v>0</v>
      </c>
      <c r="AO47" s="73">
        <v>0</v>
      </c>
      <c r="AP47" s="73">
        <v>0</v>
      </c>
      <c r="AQ47" s="73">
        <v>0</v>
      </c>
      <c r="AR47" s="25">
        <f t="shared" si="11"/>
        <v>0</v>
      </c>
      <c r="AS47" s="73"/>
      <c r="AT47" s="73"/>
      <c r="AU47" s="73"/>
      <c r="AV47" s="25">
        <f t="shared" si="12"/>
        <v>0</v>
      </c>
      <c r="AW47" s="73"/>
      <c r="AX47" s="73"/>
      <c r="AY47" s="74"/>
      <c r="AZ47" s="75">
        <f t="shared" si="13"/>
        <v>0</v>
      </c>
      <c r="BA47" s="25">
        <f t="shared" si="14"/>
        <v>0</v>
      </c>
      <c r="BB47" s="76">
        <f t="shared" si="15"/>
        <v>232062.1</v>
      </c>
      <c r="BC47" s="77"/>
      <c r="BE47" s="17"/>
      <c r="BF47" s="17"/>
    </row>
    <row r="48" spans="1:58" ht="12.75">
      <c r="A48" s="69" t="s">
        <v>87</v>
      </c>
      <c r="B48" s="80" t="s">
        <v>88</v>
      </c>
      <c r="C48" s="71">
        <v>21794.61</v>
      </c>
      <c r="D48" s="15">
        <v>22159.63</v>
      </c>
      <c r="E48" s="15">
        <v>20490.67</v>
      </c>
      <c r="F48" s="72">
        <f t="shared" si="1"/>
        <v>64444.91</v>
      </c>
      <c r="G48" s="15">
        <v>19678.62</v>
      </c>
      <c r="H48" s="15">
        <v>20433.31</v>
      </c>
      <c r="I48" s="15">
        <v>19201.55</v>
      </c>
      <c r="J48" s="72">
        <f t="shared" si="2"/>
        <v>59313.48</v>
      </c>
      <c r="K48" s="15"/>
      <c r="L48" s="15"/>
      <c r="M48" s="15"/>
      <c r="N48" s="72">
        <f t="shared" si="3"/>
        <v>0</v>
      </c>
      <c r="O48" s="15"/>
      <c r="P48" s="15"/>
      <c r="Q48" s="15"/>
      <c r="R48" s="72">
        <f t="shared" si="4"/>
        <v>0</v>
      </c>
      <c r="S48" s="72">
        <f t="shared" si="5"/>
        <v>123758.39</v>
      </c>
      <c r="T48" s="15">
        <v>340.65</v>
      </c>
      <c r="U48" s="15">
        <v>293.63</v>
      </c>
      <c r="V48" s="15">
        <v>189.09</v>
      </c>
      <c r="W48" s="72">
        <f t="shared" si="6"/>
        <v>823.37</v>
      </c>
      <c r="X48" s="15">
        <v>414.39</v>
      </c>
      <c r="Y48" s="16">
        <v>218.07</v>
      </c>
      <c r="Z48" s="16">
        <v>63.35</v>
      </c>
      <c r="AA48" s="72">
        <f t="shared" si="7"/>
        <v>695.81</v>
      </c>
      <c r="AB48" s="15"/>
      <c r="AC48" s="15"/>
      <c r="AD48" s="15"/>
      <c r="AE48" s="72">
        <f t="shared" si="8"/>
        <v>0</v>
      </c>
      <c r="AF48" s="15"/>
      <c r="AG48" s="15"/>
      <c r="AH48" s="15"/>
      <c r="AI48" s="72">
        <f t="shared" si="9"/>
        <v>0</v>
      </c>
      <c r="AJ48" s="72">
        <f t="shared" si="0"/>
        <v>1519.18</v>
      </c>
      <c r="AK48" s="73">
        <v>0</v>
      </c>
      <c r="AL48" s="73">
        <v>0</v>
      </c>
      <c r="AM48" s="73">
        <v>0</v>
      </c>
      <c r="AN48" s="25">
        <f t="shared" si="10"/>
        <v>0</v>
      </c>
      <c r="AO48" s="73">
        <v>0</v>
      </c>
      <c r="AP48" s="73">
        <v>0</v>
      </c>
      <c r="AQ48" s="73">
        <v>0</v>
      </c>
      <c r="AR48" s="25">
        <f t="shared" si="11"/>
        <v>0</v>
      </c>
      <c r="AS48" s="73"/>
      <c r="AT48" s="73"/>
      <c r="AU48" s="73"/>
      <c r="AV48" s="25">
        <f t="shared" si="12"/>
        <v>0</v>
      </c>
      <c r="AW48" s="73"/>
      <c r="AX48" s="73"/>
      <c r="AY48" s="74"/>
      <c r="AZ48" s="75">
        <f t="shared" si="13"/>
        <v>0</v>
      </c>
      <c r="BA48" s="25">
        <f t="shared" si="14"/>
        <v>0</v>
      </c>
      <c r="BB48" s="76">
        <f t="shared" si="15"/>
        <v>125277.57</v>
      </c>
      <c r="BC48" s="77"/>
      <c r="BE48" s="17"/>
      <c r="BF48" s="17"/>
    </row>
    <row r="49" spans="1:58" ht="12.75">
      <c r="A49" s="81" t="s">
        <v>89</v>
      </c>
      <c r="B49" s="80" t="s">
        <v>90</v>
      </c>
      <c r="C49" s="71">
        <v>5710.66</v>
      </c>
      <c r="D49" s="15">
        <v>7691.72</v>
      </c>
      <c r="E49" s="15">
        <v>5288.73</v>
      </c>
      <c r="F49" s="72">
        <f t="shared" si="1"/>
        <v>18691.11</v>
      </c>
      <c r="G49" s="15">
        <v>6809.14</v>
      </c>
      <c r="H49" s="15">
        <v>6858.48</v>
      </c>
      <c r="I49" s="15">
        <v>4360.15</v>
      </c>
      <c r="J49" s="72">
        <f t="shared" si="2"/>
        <v>18027.77</v>
      </c>
      <c r="K49" s="15"/>
      <c r="L49" s="15"/>
      <c r="M49" s="15"/>
      <c r="N49" s="72">
        <f t="shared" si="3"/>
        <v>0</v>
      </c>
      <c r="O49" s="15"/>
      <c r="P49" s="15"/>
      <c r="Q49" s="15"/>
      <c r="R49" s="72">
        <f>ROUND(O49+P49+Q49,2)</f>
        <v>0</v>
      </c>
      <c r="S49" s="72">
        <f>ROUND(F49+J49+N49+R49,2)</f>
        <v>36718.88</v>
      </c>
      <c r="T49" s="15">
        <v>70.61</v>
      </c>
      <c r="U49" s="15">
        <v>146.34</v>
      </c>
      <c r="V49" s="15">
        <v>64.79</v>
      </c>
      <c r="W49" s="72">
        <f t="shared" si="6"/>
        <v>281.74</v>
      </c>
      <c r="X49" s="15">
        <v>151.12</v>
      </c>
      <c r="Y49" s="16">
        <v>92.56</v>
      </c>
      <c r="Z49" s="16">
        <v>64.32</v>
      </c>
      <c r="AA49" s="72">
        <f t="shared" si="7"/>
        <v>308</v>
      </c>
      <c r="AB49" s="15"/>
      <c r="AC49" s="15"/>
      <c r="AD49" s="15"/>
      <c r="AE49" s="72">
        <f t="shared" si="8"/>
        <v>0</v>
      </c>
      <c r="AF49" s="15"/>
      <c r="AG49" s="15"/>
      <c r="AH49" s="15"/>
      <c r="AI49" s="72">
        <f>ROUND(AF49+AG49+AH49,2)</f>
        <v>0</v>
      </c>
      <c r="AJ49" s="72">
        <f t="shared" si="0"/>
        <v>589.74</v>
      </c>
      <c r="AK49" s="73">
        <v>0</v>
      </c>
      <c r="AL49" s="73">
        <v>0</v>
      </c>
      <c r="AM49" s="73">
        <v>0</v>
      </c>
      <c r="AN49" s="25">
        <f t="shared" si="10"/>
        <v>0</v>
      </c>
      <c r="AO49" s="73">
        <v>0</v>
      </c>
      <c r="AP49" s="73">
        <v>0</v>
      </c>
      <c r="AQ49" s="73">
        <v>0</v>
      </c>
      <c r="AR49" s="25">
        <f t="shared" si="11"/>
        <v>0</v>
      </c>
      <c r="AS49" s="73"/>
      <c r="AT49" s="73"/>
      <c r="AU49" s="73"/>
      <c r="AV49" s="25">
        <f t="shared" si="12"/>
        <v>0</v>
      </c>
      <c r="AW49" s="73"/>
      <c r="AX49" s="73"/>
      <c r="AY49" s="74"/>
      <c r="AZ49" s="75">
        <f t="shared" si="13"/>
        <v>0</v>
      </c>
      <c r="BA49" s="25">
        <f t="shared" si="14"/>
        <v>0</v>
      </c>
      <c r="BB49" s="76">
        <f t="shared" si="15"/>
        <v>37308.62</v>
      </c>
      <c r="BC49" s="77"/>
      <c r="BE49" s="17"/>
      <c r="BF49" s="17"/>
    </row>
    <row r="50" spans="1:58" ht="12.75">
      <c r="A50" s="69" t="s">
        <v>91</v>
      </c>
      <c r="B50" s="70" t="s">
        <v>92</v>
      </c>
      <c r="C50" s="71">
        <v>19605.81</v>
      </c>
      <c r="D50" s="15">
        <v>15844.98</v>
      </c>
      <c r="E50" s="15">
        <v>16518</v>
      </c>
      <c r="F50" s="72">
        <f t="shared" si="1"/>
        <v>51968.79</v>
      </c>
      <c r="G50" s="15">
        <v>13777.07</v>
      </c>
      <c r="H50" s="15">
        <v>11026.49</v>
      </c>
      <c r="I50" s="15">
        <v>0</v>
      </c>
      <c r="J50" s="72">
        <f t="shared" si="2"/>
        <v>24803.56</v>
      </c>
      <c r="K50" s="15"/>
      <c r="L50" s="15"/>
      <c r="M50" s="15"/>
      <c r="N50" s="72">
        <f t="shared" si="3"/>
        <v>0</v>
      </c>
      <c r="O50" s="15"/>
      <c r="P50" s="15"/>
      <c r="Q50" s="15"/>
      <c r="R50" s="72">
        <f t="shared" si="4"/>
        <v>0</v>
      </c>
      <c r="S50" s="72">
        <f t="shared" si="5"/>
        <v>76772.35</v>
      </c>
      <c r="T50" s="15">
        <v>695.11</v>
      </c>
      <c r="U50" s="15">
        <v>652.6</v>
      </c>
      <c r="V50" s="15">
        <v>668.25</v>
      </c>
      <c r="W50" s="72">
        <f t="shared" si="6"/>
        <v>2015.96</v>
      </c>
      <c r="X50" s="15">
        <v>1050.89</v>
      </c>
      <c r="Y50" s="16">
        <v>455.22</v>
      </c>
      <c r="Z50" s="16">
        <v>0</v>
      </c>
      <c r="AA50" s="72">
        <f t="shared" si="7"/>
        <v>1506.11</v>
      </c>
      <c r="AB50" s="15"/>
      <c r="AC50" s="15"/>
      <c r="AD50" s="15"/>
      <c r="AE50" s="72">
        <f t="shared" si="8"/>
        <v>0</v>
      </c>
      <c r="AF50" s="15"/>
      <c r="AG50" s="15"/>
      <c r="AH50" s="15"/>
      <c r="AI50" s="72">
        <f t="shared" si="9"/>
        <v>0</v>
      </c>
      <c r="AJ50" s="72">
        <f t="shared" si="0"/>
        <v>3522.07</v>
      </c>
      <c r="AK50" s="73">
        <v>0</v>
      </c>
      <c r="AL50" s="73">
        <v>0</v>
      </c>
      <c r="AM50" s="73">
        <v>0</v>
      </c>
      <c r="AN50" s="25">
        <f t="shared" si="10"/>
        <v>0</v>
      </c>
      <c r="AO50" s="73">
        <v>0</v>
      </c>
      <c r="AP50" s="73">
        <v>0</v>
      </c>
      <c r="AQ50" s="73">
        <v>0</v>
      </c>
      <c r="AR50" s="25">
        <f t="shared" si="11"/>
        <v>0</v>
      </c>
      <c r="AS50" s="73"/>
      <c r="AT50" s="73"/>
      <c r="AU50" s="73"/>
      <c r="AV50" s="25">
        <f t="shared" si="12"/>
        <v>0</v>
      </c>
      <c r="AW50" s="73"/>
      <c r="AX50" s="73"/>
      <c r="AY50" s="74"/>
      <c r="AZ50" s="75">
        <f t="shared" si="13"/>
        <v>0</v>
      </c>
      <c r="BA50" s="25">
        <f t="shared" si="14"/>
        <v>0</v>
      </c>
      <c r="BB50" s="76">
        <f t="shared" si="15"/>
        <v>80294.42</v>
      </c>
      <c r="BC50" s="77"/>
      <c r="BE50" s="17"/>
      <c r="BF50" s="17"/>
    </row>
    <row r="51" spans="1:58" ht="12.75">
      <c r="A51" s="69" t="s">
        <v>93</v>
      </c>
      <c r="B51" s="82" t="s">
        <v>94</v>
      </c>
      <c r="C51" s="71">
        <v>20642.92</v>
      </c>
      <c r="D51" s="15">
        <v>21370.35</v>
      </c>
      <c r="E51" s="15">
        <v>19245.77</v>
      </c>
      <c r="F51" s="72">
        <f t="shared" si="1"/>
        <v>61259.04</v>
      </c>
      <c r="G51" s="15">
        <v>15654.33</v>
      </c>
      <c r="H51" s="15">
        <v>16839.51</v>
      </c>
      <c r="I51" s="15">
        <v>15814.99</v>
      </c>
      <c r="J51" s="72">
        <f t="shared" si="2"/>
        <v>48308.83</v>
      </c>
      <c r="K51" s="15"/>
      <c r="L51" s="15"/>
      <c r="M51" s="15"/>
      <c r="N51" s="72">
        <f t="shared" si="3"/>
        <v>0</v>
      </c>
      <c r="O51" s="15"/>
      <c r="P51" s="15"/>
      <c r="Q51" s="15"/>
      <c r="R51" s="72">
        <f t="shared" si="4"/>
        <v>0</v>
      </c>
      <c r="S51" s="72">
        <f t="shared" si="5"/>
        <v>109567.87</v>
      </c>
      <c r="T51" s="15">
        <v>528.54</v>
      </c>
      <c r="U51" s="15">
        <v>543.73</v>
      </c>
      <c r="V51" s="15">
        <v>421.99</v>
      </c>
      <c r="W51" s="72">
        <f t="shared" si="6"/>
        <v>1494.26</v>
      </c>
      <c r="X51" s="15">
        <v>726.8</v>
      </c>
      <c r="Y51" s="16">
        <v>440.08</v>
      </c>
      <c r="Z51" s="16">
        <v>292.42</v>
      </c>
      <c r="AA51" s="72">
        <f t="shared" si="7"/>
        <v>1459.3</v>
      </c>
      <c r="AB51" s="15"/>
      <c r="AC51" s="15"/>
      <c r="AD51" s="15"/>
      <c r="AE51" s="72">
        <f t="shared" si="8"/>
        <v>0</v>
      </c>
      <c r="AF51" s="15"/>
      <c r="AG51" s="15"/>
      <c r="AH51" s="15"/>
      <c r="AI51" s="72">
        <f t="shared" si="9"/>
        <v>0</v>
      </c>
      <c r="AJ51" s="72">
        <f t="shared" si="0"/>
        <v>2953.56</v>
      </c>
      <c r="AK51" s="73">
        <v>0</v>
      </c>
      <c r="AL51" s="73">
        <v>0</v>
      </c>
      <c r="AM51" s="73">
        <v>0</v>
      </c>
      <c r="AN51" s="25">
        <f t="shared" si="10"/>
        <v>0</v>
      </c>
      <c r="AO51" s="73">
        <v>0</v>
      </c>
      <c r="AP51" s="73">
        <v>0</v>
      </c>
      <c r="AQ51" s="73">
        <v>0</v>
      </c>
      <c r="AR51" s="25">
        <f t="shared" si="11"/>
        <v>0</v>
      </c>
      <c r="AS51" s="73"/>
      <c r="AT51" s="73"/>
      <c r="AU51" s="73"/>
      <c r="AV51" s="25">
        <f t="shared" si="12"/>
        <v>0</v>
      </c>
      <c r="AW51" s="73"/>
      <c r="AX51" s="73"/>
      <c r="AY51" s="74"/>
      <c r="AZ51" s="75">
        <f t="shared" si="13"/>
        <v>0</v>
      </c>
      <c r="BA51" s="25">
        <f t="shared" si="14"/>
        <v>0</v>
      </c>
      <c r="BB51" s="76">
        <f t="shared" si="15"/>
        <v>112521.43</v>
      </c>
      <c r="BC51" s="77"/>
      <c r="BE51" s="17"/>
      <c r="BF51" s="17"/>
    </row>
    <row r="52" spans="1:58" ht="12.75">
      <c r="A52" s="69" t="s">
        <v>95</v>
      </c>
      <c r="B52" s="82" t="s">
        <v>96</v>
      </c>
      <c r="C52" s="71">
        <v>7022.83</v>
      </c>
      <c r="D52" s="15">
        <v>7064.35</v>
      </c>
      <c r="E52" s="15">
        <v>7167.6</v>
      </c>
      <c r="F52" s="72">
        <f t="shared" si="1"/>
        <v>21254.78</v>
      </c>
      <c r="G52" s="15">
        <v>5838.95</v>
      </c>
      <c r="H52" s="15">
        <v>6654.04</v>
      </c>
      <c r="I52" s="15">
        <v>7471.85</v>
      </c>
      <c r="J52" s="72">
        <f t="shared" si="2"/>
        <v>19964.84</v>
      </c>
      <c r="K52" s="15"/>
      <c r="L52" s="15"/>
      <c r="M52" s="15"/>
      <c r="N52" s="72">
        <f t="shared" si="3"/>
        <v>0</v>
      </c>
      <c r="O52" s="15"/>
      <c r="P52" s="15"/>
      <c r="Q52" s="15"/>
      <c r="R52" s="72">
        <f t="shared" si="4"/>
        <v>0</v>
      </c>
      <c r="S52" s="72">
        <f t="shared" si="5"/>
        <v>41219.62</v>
      </c>
      <c r="T52" s="15">
        <v>619.29</v>
      </c>
      <c r="U52" s="15">
        <v>515.78</v>
      </c>
      <c r="V52" s="15">
        <v>396.1</v>
      </c>
      <c r="W52" s="72">
        <f t="shared" si="6"/>
        <v>1531.17</v>
      </c>
      <c r="X52" s="15">
        <v>635.32</v>
      </c>
      <c r="Y52" s="16">
        <v>456.01</v>
      </c>
      <c r="Z52" s="16">
        <v>286.18</v>
      </c>
      <c r="AA52" s="72">
        <f t="shared" si="7"/>
        <v>1377.51</v>
      </c>
      <c r="AB52" s="15"/>
      <c r="AC52" s="15"/>
      <c r="AD52" s="15"/>
      <c r="AE52" s="72">
        <f t="shared" si="8"/>
        <v>0</v>
      </c>
      <c r="AF52" s="15"/>
      <c r="AG52" s="15"/>
      <c r="AH52" s="15"/>
      <c r="AI52" s="72">
        <f t="shared" si="9"/>
        <v>0</v>
      </c>
      <c r="AJ52" s="72">
        <f t="shared" si="0"/>
        <v>2908.68</v>
      </c>
      <c r="AK52" s="73">
        <v>0</v>
      </c>
      <c r="AL52" s="73">
        <v>0</v>
      </c>
      <c r="AM52" s="73">
        <v>0</v>
      </c>
      <c r="AN52" s="25">
        <f t="shared" si="10"/>
        <v>0</v>
      </c>
      <c r="AO52" s="73">
        <v>0</v>
      </c>
      <c r="AP52" s="73">
        <v>0</v>
      </c>
      <c r="AQ52" s="73">
        <v>0</v>
      </c>
      <c r="AR52" s="25">
        <f t="shared" si="11"/>
        <v>0</v>
      </c>
      <c r="AS52" s="73"/>
      <c r="AT52" s="73"/>
      <c r="AU52" s="73"/>
      <c r="AV52" s="25">
        <f t="shared" si="12"/>
        <v>0</v>
      </c>
      <c r="AW52" s="73"/>
      <c r="AX52" s="73"/>
      <c r="AY52" s="74"/>
      <c r="AZ52" s="75">
        <f t="shared" si="13"/>
        <v>0</v>
      </c>
      <c r="BA52" s="25">
        <f t="shared" si="14"/>
        <v>0</v>
      </c>
      <c r="BB52" s="76">
        <f t="shared" si="15"/>
        <v>44128.3</v>
      </c>
      <c r="BC52" s="77"/>
      <c r="BE52" s="17"/>
      <c r="BF52" s="17"/>
    </row>
    <row r="53" spans="1:58" ht="12.75">
      <c r="A53" s="69" t="s">
        <v>97</v>
      </c>
      <c r="B53" s="83" t="s">
        <v>98</v>
      </c>
      <c r="C53" s="71">
        <v>282189.46</v>
      </c>
      <c r="D53" s="15">
        <v>280209.28</v>
      </c>
      <c r="E53" s="15">
        <v>283003.32</v>
      </c>
      <c r="F53" s="72">
        <f t="shared" si="1"/>
        <v>845402.06</v>
      </c>
      <c r="G53" s="15">
        <v>257318.33</v>
      </c>
      <c r="H53" s="15">
        <v>285924.69</v>
      </c>
      <c r="I53" s="15">
        <v>260161.39</v>
      </c>
      <c r="J53" s="72">
        <f t="shared" si="2"/>
        <v>803404.41</v>
      </c>
      <c r="K53" s="15"/>
      <c r="L53" s="15"/>
      <c r="M53" s="15"/>
      <c r="N53" s="72">
        <f t="shared" si="3"/>
        <v>0</v>
      </c>
      <c r="O53" s="15"/>
      <c r="P53" s="15"/>
      <c r="Q53" s="15"/>
      <c r="R53" s="72">
        <f t="shared" si="4"/>
        <v>0</v>
      </c>
      <c r="S53" s="72">
        <f t="shared" si="5"/>
        <v>1648806.47</v>
      </c>
      <c r="T53" s="15">
        <v>5660.97</v>
      </c>
      <c r="U53" s="15">
        <v>4948.929999999999</v>
      </c>
      <c r="V53" s="15">
        <v>4447.27</v>
      </c>
      <c r="W53" s="72">
        <f t="shared" si="6"/>
        <v>15057.17</v>
      </c>
      <c r="X53" s="15">
        <v>6622.95</v>
      </c>
      <c r="Y53" s="16">
        <v>5771.0199999999995</v>
      </c>
      <c r="Z53" s="16">
        <v>3411.64</v>
      </c>
      <c r="AA53" s="72">
        <f t="shared" si="7"/>
        <v>15805.61</v>
      </c>
      <c r="AB53" s="15"/>
      <c r="AC53" s="15"/>
      <c r="AD53" s="15"/>
      <c r="AE53" s="72">
        <f t="shared" si="8"/>
        <v>0</v>
      </c>
      <c r="AF53" s="15"/>
      <c r="AG53" s="15"/>
      <c r="AH53" s="15"/>
      <c r="AI53" s="72">
        <f t="shared" si="9"/>
        <v>0</v>
      </c>
      <c r="AJ53" s="72">
        <f t="shared" si="0"/>
        <v>30862.78</v>
      </c>
      <c r="AK53" s="73">
        <v>980.34</v>
      </c>
      <c r="AL53" s="73">
        <v>1657.24</v>
      </c>
      <c r="AM53" s="73">
        <v>1330.46</v>
      </c>
      <c r="AN53" s="25">
        <f t="shared" si="10"/>
        <v>3968.04</v>
      </c>
      <c r="AO53" s="73">
        <v>1307.12</v>
      </c>
      <c r="AP53" s="73">
        <v>653.56</v>
      </c>
      <c r="AQ53" s="73">
        <v>980.34</v>
      </c>
      <c r="AR53" s="25">
        <f t="shared" si="11"/>
        <v>2941.02</v>
      </c>
      <c r="AS53" s="73"/>
      <c r="AT53" s="73"/>
      <c r="AU53" s="73"/>
      <c r="AV53" s="25">
        <f t="shared" si="12"/>
        <v>0</v>
      </c>
      <c r="AW53" s="73"/>
      <c r="AX53" s="73"/>
      <c r="AY53" s="74"/>
      <c r="AZ53" s="75">
        <f t="shared" si="13"/>
        <v>0</v>
      </c>
      <c r="BA53" s="25">
        <f t="shared" si="14"/>
        <v>6909.06</v>
      </c>
      <c r="BB53" s="76">
        <f t="shared" si="15"/>
        <v>1686578.31</v>
      </c>
      <c r="BC53" s="77"/>
      <c r="BE53" s="17"/>
      <c r="BF53" s="17"/>
    </row>
    <row r="54" spans="1:58" ht="12.75">
      <c r="A54" s="69" t="s">
        <v>99</v>
      </c>
      <c r="B54" s="84" t="s">
        <v>100</v>
      </c>
      <c r="C54" s="71">
        <v>233326.22</v>
      </c>
      <c r="D54" s="15">
        <v>211325.49</v>
      </c>
      <c r="E54" s="15">
        <v>236465.08</v>
      </c>
      <c r="F54" s="72">
        <f t="shared" si="1"/>
        <v>681116.79</v>
      </c>
      <c r="G54" s="15">
        <v>207382.12</v>
      </c>
      <c r="H54" s="15">
        <v>232475.07</v>
      </c>
      <c r="I54" s="15">
        <v>223117.33</v>
      </c>
      <c r="J54" s="72">
        <f t="shared" si="2"/>
        <v>662974.52</v>
      </c>
      <c r="K54" s="15"/>
      <c r="L54" s="15"/>
      <c r="M54" s="15"/>
      <c r="N54" s="72">
        <f t="shared" si="3"/>
        <v>0</v>
      </c>
      <c r="O54" s="15"/>
      <c r="P54" s="15"/>
      <c r="Q54" s="15"/>
      <c r="R54" s="72">
        <f t="shared" si="4"/>
        <v>0</v>
      </c>
      <c r="S54" s="72">
        <f t="shared" si="5"/>
        <v>1344091.31</v>
      </c>
      <c r="T54" s="15">
        <v>7072.509999999999</v>
      </c>
      <c r="U54" s="15">
        <v>6918.310000000001</v>
      </c>
      <c r="V54" s="15">
        <v>6241.22</v>
      </c>
      <c r="W54" s="72">
        <f t="shared" si="6"/>
        <v>20232.04</v>
      </c>
      <c r="X54" s="15">
        <v>9489.33</v>
      </c>
      <c r="Y54" s="16">
        <v>7367.15</v>
      </c>
      <c r="Z54" s="16">
        <v>3879.17</v>
      </c>
      <c r="AA54" s="72">
        <f t="shared" si="7"/>
        <v>20735.65</v>
      </c>
      <c r="AB54" s="15"/>
      <c r="AC54" s="15"/>
      <c r="AD54" s="15"/>
      <c r="AE54" s="72">
        <f t="shared" si="8"/>
        <v>0</v>
      </c>
      <c r="AF54" s="15"/>
      <c r="AG54" s="15"/>
      <c r="AH54" s="15"/>
      <c r="AI54" s="72">
        <f t="shared" si="9"/>
        <v>0</v>
      </c>
      <c r="AJ54" s="72">
        <f t="shared" si="0"/>
        <v>40967.69</v>
      </c>
      <c r="AK54" s="73">
        <v>0</v>
      </c>
      <c r="AL54" s="73">
        <v>0</v>
      </c>
      <c r="AM54" s="73">
        <v>326.78</v>
      </c>
      <c r="AN54" s="25">
        <f t="shared" si="10"/>
        <v>326.78</v>
      </c>
      <c r="AO54" s="73">
        <v>0</v>
      </c>
      <c r="AP54" s="73">
        <v>326.78</v>
      </c>
      <c r="AQ54" s="73">
        <v>0</v>
      </c>
      <c r="AR54" s="25">
        <f t="shared" si="11"/>
        <v>326.78</v>
      </c>
      <c r="AS54" s="73"/>
      <c r="AT54" s="73"/>
      <c r="AU54" s="73"/>
      <c r="AV54" s="25">
        <f t="shared" si="12"/>
        <v>0</v>
      </c>
      <c r="AW54" s="73"/>
      <c r="AX54" s="73"/>
      <c r="AY54" s="74"/>
      <c r="AZ54" s="75">
        <f t="shared" si="13"/>
        <v>0</v>
      </c>
      <c r="BA54" s="25">
        <f t="shared" si="14"/>
        <v>653.56</v>
      </c>
      <c r="BB54" s="76">
        <f t="shared" si="15"/>
        <v>1385712.56</v>
      </c>
      <c r="BC54" s="77"/>
      <c r="BE54" s="17"/>
      <c r="BF54" s="17"/>
    </row>
    <row r="55" spans="1:58" ht="12.75">
      <c r="A55" s="85" t="s">
        <v>101</v>
      </c>
      <c r="B55" s="86" t="s">
        <v>102</v>
      </c>
      <c r="C55" s="71">
        <v>382103.99</v>
      </c>
      <c r="D55" s="15">
        <v>305442.83</v>
      </c>
      <c r="E55" s="15">
        <v>345896.99</v>
      </c>
      <c r="F55" s="72">
        <f t="shared" si="1"/>
        <v>1033443.81</v>
      </c>
      <c r="G55" s="15">
        <v>318133.56</v>
      </c>
      <c r="H55" s="15">
        <v>337852.62</v>
      </c>
      <c r="I55" s="15">
        <v>354693.75</v>
      </c>
      <c r="J55" s="72">
        <f t="shared" si="2"/>
        <v>1010679.93</v>
      </c>
      <c r="K55" s="15"/>
      <c r="L55" s="15"/>
      <c r="M55" s="15"/>
      <c r="N55" s="72">
        <f t="shared" si="3"/>
        <v>0</v>
      </c>
      <c r="O55" s="15"/>
      <c r="P55" s="15"/>
      <c r="Q55" s="15"/>
      <c r="R55" s="72">
        <f t="shared" si="4"/>
        <v>0</v>
      </c>
      <c r="S55" s="72">
        <f t="shared" si="5"/>
        <v>2044123.74</v>
      </c>
      <c r="T55" s="15">
        <v>9638.95</v>
      </c>
      <c r="U55" s="15">
        <v>8718.32</v>
      </c>
      <c r="V55" s="15">
        <v>7633.08</v>
      </c>
      <c r="W55" s="72">
        <f t="shared" si="6"/>
        <v>25990.35</v>
      </c>
      <c r="X55" s="15">
        <v>11574.08</v>
      </c>
      <c r="Y55" s="16">
        <v>9290.49</v>
      </c>
      <c r="Z55" s="16">
        <v>5150.47</v>
      </c>
      <c r="AA55" s="72">
        <f t="shared" si="7"/>
        <v>26015.04</v>
      </c>
      <c r="AB55" s="15"/>
      <c r="AC55" s="15"/>
      <c r="AD55" s="15"/>
      <c r="AE55" s="72">
        <f t="shared" si="8"/>
        <v>0</v>
      </c>
      <c r="AF55" s="15"/>
      <c r="AG55" s="15"/>
      <c r="AH55" s="15"/>
      <c r="AI55" s="72">
        <f t="shared" si="9"/>
        <v>0</v>
      </c>
      <c r="AJ55" s="72">
        <f t="shared" si="0"/>
        <v>52005.39</v>
      </c>
      <c r="AK55" s="73">
        <v>326.78</v>
      </c>
      <c r="AL55" s="73">
        <v>653.56</v>
      </c>
      <c r="AM55" s="73">
        <v>980.34</v>
      </c>
      <c r="AN55" s="25">
        <f t="shared" si="10"/>
        <v>1960.68</v>
      </c>
      <c r="AO55" s="73">
        <v>653.56</v>
      </c>
      <c r="AP55" s="73">
        <v>1633.9</v>
      </c>
      <c r="AQ55" s="73">
        <v>980.34</v>
      </c>
      <c r="AR55" s="25">
        <f t="shared" si="11"/>
        <v>3267.8</v>
      </c>
      <c r="AS55" s="73"/>
      <c r="AT55" s="73"/>
      <c r="AU55" s="73"/>
      <c r="AV55" s="25">
        <f t="shared" si="12"/>
        <v>0</v>
      </c>
      <c r="AW55" s="73"/>
      <c r="AX55" s="73"/>
      <c r="AY55" s="74"/>
      <c r="AZ55" s="75">
        <f t="shared" si="13"/>
        <v>0</v>
      </c>
      <c r="BA55" s="25">
        <f t="shared" si="14"/>
        <v>5228.48</v>
      </c>
      <c r="BB55" s="76">
        <f t="shared" si="15"/>
        <v>2101357.61</v>
      </c>
      <c r="BC55" s="77"/>
      <c r="BE55" s="17"/>
      <c r="BF55" s="17"/>
    </row>
    <row r="56" spans="1:58" ht="12.75">
      <c r="A56" s="85" t="s">
        <v>103</v>
      </c>
      <c r="B56" s="86" t="s">
        <v>104</v>
      </c>
      <c r="C56" s="71">
        <v>9524.45</v>
      </c>
      <c r="D56" s="15">
        <v>6927.1</v>
      </c>
      <c r="E56" s="15">
        <v>7472.83</v>
      </c>
      <c r="F56" s="72">
        <f t="shared" si="1"/>
        <v>23924.38</v>
      </c>
      <c r="G56" s="15">
        <v>6760.67</v>
      </c>
      <c r="H56" s="15">
        <v>8877.69</v>
      </c>
      <c r="I56" s="15">
        <v>7525.94</v>
      </c>
      <c r="J56" s="72">
        <f t="shared" si="2"/>
        <v>23164.3</v>
      </c>
      <c r="K56" s="15"/>
      <c r="L56" s="15"/>
      <c r="M56" s="15"/>
      <c r="N56" s="72">
        <f t="shared" si="3"/>
        <v>0</v>
      </c>
      <c r="O56" s="15"/>
      <c r="P56" s="15"/>
      <c r="Q56" s="15"/>
      <c r="R56" s="72">
        <f t="shared" si="4"/>
        <v>0</v>
      </c>
      <c r="S56" s="72">
        <f t="shared" si="5"/>
        <v>47088.68</v>
      </c>
      <c r="T56" s="15">
        <v>84.33</v>
      </c>
      <c r="U56" s="15">
        <v>94.41</v>
      </c>
      <c r="V56" s="15">
        <v>88.4</v>
      </c>
      <c r="W56" s="72">
        <f t="shared" si="6"/>
        <v>267.14</v>
      </c>
      <c r="X56" s="15">
        <v>133.16</v>
      </c>
      <c r="Y56" s="16">
        <v>177.53</v>
      </c>
      <c r="Z56" s="16">
        <v>54.21</v>
      </c>
      <c r="AA56" s="72">
        <f t="shared" si="7"/>
        <v>364.9</v>
      </c>
      <c r="AB56" s="15"/>
      <c r="AC56" s="15"/>
      <c r="AD56" s="15"/>
      <c r="AE56" s="72">
        <f t="shared" si="8"/>
        <v>0</v>
      </c>
      <c r="AF56" s="15"/>
      <c r="AG56" s="15"/>
      <c r="AH56" s="15"/>
      <c r="AI56" s="72">
        <f t="shared" si="9"/>
        <v>0</v>
      </c>
      <c r="AJ56" s="72">
        <f t="shared" si="0"/>
        <v>632.04</v>
      </c>
      <c r="AK56" s="73">
        <v>0</v>
      </c>
      <c r="AL56" s="73">
        <v>0</v>
      </c>
      <c r="AM56" s="73">
        <v>0</v>
      </c>
      <c r="AN56" s="25">
        <f t="shared" si="10"/>
        <v>0</v>
      </c>
      <c r="AO56" s="73">
        <v>0</v>
      </c>
      <c r="AP56" s="73">
        <v>0</v>
      </c>
      <c r="AQ56" s="73">
        <v>0</v>
      </c>
      <c r="AR56" s="25">
        <f t="shared" si="11"/>
        <v>0</v>
      </c>
      <c r="AS56" s="73"/>
      <c r="AT56" s="73"/>
      <c r="AU56" s="73"/>
      <c r="AV56" s="25">
        <f t="shared" si="12"/>
        <v>0</v>
      </c>
      <c r="AW56" s="73"/>
      <c r="AX56" s="73"/>
      <c r="AY56" s="74"/>
      <c r="AZ56" s="75">
        <f t="shared" si="13"/>
        <v>0</v>
      </c>
      <c r="BA56" s="25">
        <f t="shared" si="14"/>
        <v>0</v>
      </c>
      <c r="BB56" s="76">
        <f t="shared" si="15"/>
        <v>47720.72</v>
      </c>
      <c r="BC56" s="77"/>
      <c r="BE56" s="17"/>
      <c r="BF56" s="17"/>
    </row>
    <row r="57" spans="1:58" ht="12.75">
      <c r="A57" s="85" t="s">
        <v>105</v>
      </c>
      <c r="B57" s="87" t="s">
        <v>106</v>
      </c>
      <c r="C57" s="71">
        <v>230002.62</v>
      </c>
      <c r="D57" s="15">
        <v>208498.53</v>
      </c>
      <c r="E57" s="15">
        <v>230785.24</v>
      </c>
      <c r="F57" s="72">
        <f t="shared" si="1"/>
        <v>669286.39</v>
      </c>
      <c r="G57" s="15">
        <v>234448.65</v>
      </c>
      <c r="H57" s="15">
        <v>249889.51</v>
      </c>
      <c r="I57" s="15">
        <v>230476.47</v>
      </c>
      <c r="J57" s="72">
        <f t="shared" si="2"/>
        <v>714814.63</v>
      </c>
      <c r="K57" s="15"/>
      <c r="L57" s="15"/>
      <c r="M57" s="15"/>
      <c r="N57" s="72">
        <f t="shared" si="3"/>
        <v>0</v>
      </c>
      <c r="O57" s="15"/>
      <c r="P57" s="15"/>
      <c r="Q57" s="15"/>
      <c r="R57" s="72">
        <f t="shared" si="4"/>
        <v>0</v>
      </c>
      <c r="S57" s="72">
        <f t="shared" si="5"/>
        <v>1384101.02</v>
      </c>
      <c r="T57" s="15">
        <v>3745.07</v>
      </c>
      <c r="U57" s="15">
        <v>3670.9</v>
      </c>
      <c r="V57" s="15">
        <v>3726.23</v>
      </c>
      <c r="W57" s="72">
        <f t="shared" si="6"/>
        <v>11142.2</v>
      </c>
      <c r="X57" s="15">
        <v>4612.07</v>
      </c>
      <c r="Y57" s="15">
        <v>5041.49</v>
      </c>
      <c r="Z57" s="15">
        <v>2109.88</v>
      </c>
      <c r="AA57" s="72">
        <f t="shared" si="7"/>
        <v>11763.44</v>
      </c>
      <c r="AB57" s="15"/>
      <c r="AC57" s="15"/>
      <c r="AD57" s="15"/>
      <c r="AE57" s="72">
        <f t="shared" si="8"/>
        <v>0</v>
      </c>
      <c r="AF57" s="15"/>
      <c r="AG57" s="15"/>
      <c r="AH57" s="15"/>
      <c r="AI57" s="72">
        <f t="shared" si="9"/>
        <v>0</v>
      </c>
      <c r="AJ57" s="72">
        <f t="shared" si="0"/>
        <v>22905.64</v>
      </c>
      <c r="AK57" s="73">
        <v>653.56</v>
      </c>
      <c r="AL57" s="73">
        <v>326.78</v>
      </c>
      <c r="AM57" s="73">
        <v>653.56</v>
      </c>
      <c r="AN57" s="25">
        <f t="shared" si="10"/>
        <v>1633.9</v>
      </c>
      <c r="AO57" s="73">
        <v>653.56</v>
      </c>
      <c r="AP57" s="73">
        <v>1307.12</v>
      </c>
      <c r="AQ57" s="73">
        <v>1307.12</v>
      </c>
      <c r="AR57" s="25">
        <f t="shared" si="11"/>
        <v>3267.8</v>
      </c>
      <c r="AS57" s="73"/>
      <c r="AT57" s="73"/>
      <c r="AU57" s="73"/>
      <c r="AV57" s="25">
        <f t="shared" si="12"/>
        <v>0</v>
      </c>
      <c r="AW57" s="73"/>
      <c r="AX57" s="73"/>
      <c r="AY57" s="74"/>
      <c r="AZ57" s="75">
        <f t="shared" si="13"/>
        <v>0</v>
      </c>
      <c r="BA57" s="25">
        <f t="shared" si="14"/>
        <v>4901.7</v>
      </c>
      <c r="BB57" s="76">
        <f t="shared" si="15"/>
        <v>1411908.36</v>
      </c>
      <c r="BC57" s="77"/>
      <c r="BE57" s="17"/>
      <c r="BF57" s="17"/>
    </row>
    <row r="58" spans="1:58" ht="12.75">
      <c r="A58" s="85" t="s">
        <v>107</v>
      </c>
      <c r="B58" s="86" t="s">
        <v>108</v>
      </c>
      <c r="C58" s="71">
        <v>134304.88</v>
      </c>
      <c r="D58" s="15">
        <v>129138.32</v>
      </c>
      <c r="E58" s="15">
        <v>130885.31</v>
      </c>
      <c r="F58" s="72">
        <f t="shared" si="1"/>
        <v>394328.51</v>
      </c>
      <c r="G58" s="15">
        <v>114780.39</v>
      </c>
      <c r="H58" s="15">
        <v>95451.78</v>
      </c>
      <c r="I58" s="15">
        <v>82726.47</v>
      </c>
      <c r="J58" s="72">
        <f t="shared" si="2"/>
        <v>292958.64</v>
      </c>
      <c r="K58" s="15"/>
      <c r="L58" s="15"/>
      <c r="M58" s="15"/>
      <c r="N58" s="72">
        <f t="shared" si="3"/>
        <v>0</v>
      </c>
      <c r="O58" s="15"/>
      <c r="P58" s="15"/>
      <c r="Q58" s="15"/>
      <c r="R58" s="72">
        <f>ROUND(O58+P58+Q58,2)</f>
        <v>0</v>
      </c>
      <c r="S58" s="72">
        <f>ROUND(F58+J58+N58+R58,2)</f>
        <v>687287.15</v>
      </c>
      <c r="T58" s="15">
        <v>1571.04</v>
      </c>
      <c r="U58" s="15">
        <v>1346.48</v>
      </c>
      <c r="V58" s="15">
        <v>1113.09</v>
      </c>
      <c r="W58" s="72">
        <f t="shared" si="6"/>
        <v>4030.61</v>
      </c>
      <c r="X58" s="15">
        <v>1869.85</v>
      </c>
      <c r="Y58" s="15">
        <v>1429.0100000000002</v>
      </c>
      <c r="Z58" s="15">
        <v>695.6</v>
      </c>
      <c r="AA58" s="72">
        <f t="shared" si="7"/>
        <v>3994.46</v>
      </c>
      <c r="AB58" s="15"/>
      <c r="AC58" s="15"/>
      <c r="AD58" s="15"/>
      <c r="AE58" s="72">
        <f t="shared" si="8"/>
        <v>0</v>
      </c>
      <c r="AF58" s="15"/>
      <c r="AG58" s="15"/>
      <c r="AH58" s="15"/>
      <c r="AI58" s="72">
        <f>ROUND(AF58+AG58+AH58,2)</f>
        <v>0</v>
      </c>
      <c r="AJ58" s="72">
        <f t="shared" si="0"/>
        <v>8025.07</v>
      </c>
      <c r="AK58" s="73">
        <v>0</v>
      </c>
      <c r="AL58" s="73">
        <v>326.78</v>
      </c>
      <c r="AM58" s="73">
        <v>326.78</v>
      </c>
      <c r="AN58" s="25">
        <f t="shared" si="10"/>
        <v>653.56</v>
      </c>
      <c r="AO58" s="73">
        <v>326.78</v>
      </c>
      <c r="AP58" s="73">
        <v>326.78</v>
      </c>
      <c r="AQ58" s="73">
        <v>653.56</v>
      </c>
      <c r="AR58" s="25">
        <f t="shared" si="11"/>
        <v>1307.12</v>
      </c>
      <c r="AS58" s="73"/>
      <c r="AT58" s="73"/>
      <c r="AU58" s="73"/>
      <c r="AV58" s="25">
        <f t="shared" si="12"/>
        <v>0</v>
      </c>
      <c r="AW58" s="73"/>
      <c r="AX58" s="73"/>
      <c r="AY58" s="74"/>
      <c r="AZ58" s="75">
        <f t="shared" si="13"/>
        <v>0</v>
      </c>
      <c r="BA58" s="25">
        <f t="shared" si="14"/>
        <v>1960.68</v>
      </c>
      <c r="BB58" s="76">
        <f t="shared" si="15"/>
        <v>697272.9</v>
      </c>
      <c r="BC58" s="77"/>
      <c r="BE58" s="17"/>
      <c r="BF58" s="17"/>
    </row>
    <row r="59" spans="1:58" ht="12.75">
      <c r="A59" s="85" t="s">
        <v>109</v>
      </c>
      <c r="B59" s="86" t="s">
        <v>110</v>
      </c>
      <c r="C59" s="71">
        <v>3084.58</v>
      </c>
      <c r="D59" s="15">
        <v>2068.44</v>
      </c>
      <c r="E59" s="15">
        <v>2164.51</v>
      </c>
      <c r="F59" s="72">
        <f t="shared" si="1"/>
        <v>7317.53</v>
      </c>
      <c r="G59" s="15">
        <v>2402.92</v>
      </c>
      <c r="H59" s="15">
        <v>2920.31</v>
      </c>
      <c r="I59" s="15">
        <v>1381.69</v>
      </c>
      <c r="J59" s="72">
        <f t="shared" si="2"/>
        <v>6704.92</v>
      </c>
      <c r="K59" s="15"/>
      <c r="L59" s="15"/>
      <c r="M59" s="15"/>
      <c r="N59" s="72">
        <f t="shared" si="3"/>
        <v>0</v>
      </c>
      <c r="O59" s="15"/>
      <c r="P59" s="15"/>
      <c r="Q59" s="15"/>
      <c r="R59" s="72">
        <f t="shared" si="4"/>
        <v>0</v>
      </c>
      <c r="S59" s="72">
        <f t="shared" si="5"/>
        <v>14022.45</v>
      </c>
      <c r="T59" s="15">
        <v>0</v>
      </c>
      <c r="U59" s="15">
        <v>0</v>
      </c>
      <c r="V59" s="15">
        <v>0</v>
      </c>
      <c r="W59" s="72">
        <f t="shared" si="6"/>
        <v>0</v>
      </c>
      <c r="X59" s="15">
        <v>0</v>
      </c>
      <c r="Y59" s="15">
        <v>0</v>
      </c>
      <c r="Z59" s="15">
        <v>0</v>
      </c>
      <c r="AA59" s="72">
        <f t="shared" si="7"/>
        <v>0</v>
      </c>
      <c r="AB59" s="15"/>
      <c r="AC59" s="15"/>
      <c r="AD59" s="15"/>
      <c r="AE59" s="72">
        <f t="shared" si="8"/>
        <v>0</v>
      </c>
      <c r="AF59" s="15"/>
      <c r="AG59" s="15"/>
      <c r="AH59" s="15"/>
      <c r="AI59" s="72">
        <f t="shared" si="9"/>
        <v>0</v>
      </c>
      <c r="AJ59" s="72">
        <f t="shared" si="0"/>
        <v>0</v>
      </c>
      <c r="AK59" s="73">
        <v>0</v>
      </c>
      <c r="AL59" s="73">
        <v>0</v>
      </c>
      <c r="AM59" s="73">
        <v>0</v>
      </c>
      <c r="AN59" s="25">
        <f t="shared" si="10"/>
        <v>0</v>
      </c>
      <c r="AO59" s="73">
        <v>0</v>
      </c>
      <c r="AP59" s="73">
        <v>0</v>
      </c>
      <c r="AQ59" s="73">
        <v>0</v>
      </c>
      <c r="AR59" s="25">
        <f t="shared" si="11"/>
        <v>0</v>
      </c>
      <c r="AS59" s="73"/>
      <c r="AT59" s="73"/>
      <c r="AU59" s="73"/>
      <c r="AV59" s="25">
        <f t="shared" si="12"/>
        <v>0</v>
      </c>
      <c r="AW59" s="73"/>
      <c r="AX59" s="73"/>
      <c r="AY59" s="74"/>
      <c r="AZ59" s="75">
        <f t="shared" si="13"/>
        <v>0</v>
      </c>
      <c r="BA59" s="25">
        <f t="shared" si="14"/>
        <v>0</v>
      </c>
      <c r="BB59" s="76">
        <f t="shared" si="15"/>
        <v>14022.45</v>
      </c>
      <c r="BC59" s="77"/>
      <c r="BE59" s="17"/>
      <c r="BF59" s="17"/>
    </row>
    <row r="60" spans="1:58" ht="12.75">
      <c r="A60" s="85" t="s">
        <v>111</v>
      </c>
      <c r="B60" s="86" t="s">
        <v>112</v>
      </c>
      <c r="C60" s="71">
        <v>9727.73</v>
      </c>
      <c r="D60" s="15">
        <v>7416</v>
      </c>
      <c r="E60" s="15">
        <v>8340.02</v>
      </c>
      <c r="F60" s="72">
        <f t="shared" si="1"/>
        <v>25483.75</v>
      </c>
      <c r="G60" s="15">
        <v>3536.32</v>
      </c>
      <c r="H60" s="15">
        <v>3542.42</v>
      </c>
      <c r="I60" s="15">
        <v>2869.24</v>
      </c>
      <c r="J60" s="72">
        <f t="shared" si="2"/>
        <v>9947.98</v>
      </c>
      <c r="K60" s="15"/>
      <c r="L60" s="15"/>
      <c r="M60" s="15"/>
      <c r="N60" s="72">
        <f t="shared" si="3"/>
        <v>0</v>
      </c>
      <c r="O60" s="15"/>
      <c r="P60" s="15"/>
      <c r="Q60" s="15"/>
      <c r="R60" s="72">
        <f t="shared" si="4"/>
        <v>0</v>
      </c>
      <c r="S60" s="72">
        <f t="shared" si="5"/>
        <v>35431.73</v>
      </c>
      <c r="T60" s="15">
        <v>570.22</v>
      </c>
      <c r="U60" s="15">
        <v>460.31</v>
      </c>
      <c r="V60" s="15">
        <v>512.8</v>
      </c>
      <c r="W60" s="72">
        <f t="shared" si="6"/>
        <v>1543.33</v>
      </c>
      <c r="X60" s="15">
        <v>456.69</v>
      </c>
      <c r="Y60" s="15">
        <v>340.3</v>
      </c>
      <c r="Z60" s="15">
        <v>97.32</v>
      </c>
      <c r="AA60" s="72">
        <f t="shared" si="7"/>
        <v>894.31</v>
      </c>
      <c r="AB60" s="15"/>
      <c r="AC60" s="15"/>
      <c r="AD60" s="15"/>
      <c r="AE60" s="72">
        <f t="shared" si="8"/>
        <v>0</v>
      </c>
      <c r="AF60" s="15"/>
      <c r="AG60" s="15"/>
      <c r="AH60" s="15"/>
      <c r="AI60" s="72">
        <f t="shared" si="9"/>
        <v>0</v>
      </c>
      <c r="AJ60" s="72">
        <f t="shared" si="0"/>
        <v>2437.64</v>
      </c>
      <c r="AK60" s="73">
        <v>0</v>
      </c>
      <c r="AL60" s="73">
        <v>0</v>
      </c>
      <c r="AM60" s="73">
        <v>0</v>
      </c>
      <c r="AN60" s="25">
        <f t="shared" si="10"/>
        <v>0</v>
      </c>
      <c r="AO60" s="73">
        <v>0</v>
      </c>
      <c r="AP60" s="73">
        <v>0</v>
      </c>
      <c r="AQ60" s="73">
        <v>0</v>
      </c>
      <c r="AR60" s="25">
        <f t="shared" si="11"/>
        <v>0</v>
      </c>
      <c r="AS60" s="73"/>
      <c r="AT60" s="73"/>
      <c r="AU60" s="73"/>
      <c r="AV60" s="25">
        <f t="shared" si="12"/>
        <v>0</v>
      </c>
      <c r="AW60" s="73"/>
      <c r="AX60" s="73"/>
      <c r="AY60" s="74"/>
      <c r="AZ60" s="75">
        <f t="shared" si="13"/>
        <v>0</v>
      </c>
      <c r="BA60" s="25">
        <f t="shared" si="14"/>
        <v>0</v>
      </c>
      <c r="BB60" s="76">
        <f t="shared" si="15"/>
        <v>37869.37</v>
      </c>
      <c r="BC60" s="77"/>
      <c r="BE60" s="17"/>
      <c r="BF60" s="17"/>
    </row>
    <row r="61" spans="1:58" ht="12.75">
      <c r="A61" s="85" t="s">
        <v>113</v>
      </c>
      <c r="B61" s="86" t="s">
        <v>114</v>
      </c>
      <c r="C61" s="71">
        <v>42900.47</v>
      </c>
      <c r="D61" s="15">
        <v>52899.66</v>
      </c>
      <c r="E61" s="15">
        <v>48883.03</v>
      </c>
      <c r="F61" s="72">
        <f t="shared" si="1"/>
        <v>144683.16</v>
      </c>
      <c r="G61" s="15">
        <v>40453.66</v>
      </c>
      <c r="H61" s="15">
        <v>48122.72</v>
      </c>
      <c r="I61" s="15">
        <v>46747.26</v>
      </c>
      <c r="J61" s="72">
        <f t="shared" si="2"/>
        <v>135323.64</v>
      </c>
      <c r="K61" s="15"/>
      <c r="L61" s="15"/>
      <c r="M61" s="15"/>
      <c r="N61" s="72">
        <f t="shared" si="3"/>
        <v>0</v>
      </c>
      <c r="O61" s="15"/>
      <c r="P61" s="15"/>
      <c r="Q61" s="88"/>
      <c r="R61" s="72">
        <f t="shared" si="4"/>
        <v>0</v>
      </c>
      <c r="S61" s="72">
        <f t="shared" si="5"/>
        <v>280006.8</v>
      </c>
      <c r="T61" s="15">
        <v>367.17</v>
      </c>
      <c r="U61" s="15">
        <v>896.59</v>
      </c>
      <c r="V61" s="15">
        <v>482.06</v>
      </c>
      <c r="W61" s="72">
        <f t="shared" si="6"/>
        <v>1745.82</v>
      </c>
      <c r="X61" s="15">
        <v>729.25</v>
      </c>
      <c r="Y61" s="15">
        <v>480.58000000000004</v>
      </c>
      <c r="Z61" s="15">
        <v>412.45</v>
      </c>
      <c r="AA61" s="72">
        <f t="shared" si="7"/>
        <v>1622.28</v>
      </c>
      <c r="AB61" s="15"/>
      <c r="AC61" s="15"/>
      <c r="AD61" s="15"/>
      <c r="AE61" s="72">
        <f t="shared" si="8"/>
        <v>0</v>
      </c>
      <c r="AF61" s="15"/>
      <c r="AG61" s="15"/>
      <c r="AH61" s="15"/>
      <c r="AI61" s="72">
        <f t="shared" si="9"/>
        <v>0</v>
      </c>
      <c r="AJ61" s="72">
        <f t="shared" si="0"/>
        <v>3368.1</v>
      </c>
      <c r="AK61" s="73">
        <v>0</v>
      </c>
      <c r="AL61" s="73">
        <v>0</v>
      </c>
      <c r="AM61" s="73">
        <v>0</v>
      </c>
      <c r="AN61" s="25">
        <f t="shared" si="10"/>
        <v>0</v>
      </c>
      <c r="AO61" s="73">
        <v>0</v>
      </c>
      <c r="AP61" s="73">
        <v>0</v>
      </c>
      <c r="AQ61" s="73">
        <v>0</v>
      </c>
      <c r="AR61" s="25">
        <f t="shared" si="11"/>
        <v>0</v>
      </c>
      <c r="AS61" s="73"/>
      <c r="AT61" s="73"/>
      <c r="AU61" s="73"/>
      <c r="AV61" s="25">
        <f t="shared" si="12"/>
        <v>0</v>
      </c>
      <c r="AW61" s="73"/>
      <c r="AX61" s="73"/>
      <c r="AY61" s="74"/>
      <c r="AZ61" s="75">
        <f t="shared" si="13"/>
        <v>0</v>
      </c>
      <c r="BA61" s="25">
        <f t="shared" si="14"/>
        <v>0</v>
      </c>
      <c r="BB61" s="76">
        <f t="shared" si="15"/>
        <v>283374.9</v>
      </c>
      <c r="BC61" s="77"/>
      <c r="BE61" s="17"/>
      <c r="BF61" s="17"/>
    </row>
    <row r="62" spans="1:58" ht="12.75">
      <c r="A62" s="85" t="s">
        <v>115</v>
      </c>
      <c r="B62" s="5" t="s">
        <v>116</v>
      </c>
      <c r="C62" s="71">
        <v>9737.2</v>
      </c>
      <c r="D62" s="15">
        <v>7755.03</v>
      </c>
      <c r="E62" s="15">
        <v>9525.05</v>
      </c>
      <c r="F62" s="72">
        <f t="shared" si="1"/>
        <v>27017.28</v>
      </c>
      <c r="G62" s="15">
        <v>7747.02</v>
      </c>
      <c r="H62" s="15">
        <v>9104.15</v>
      </c>
      <c r="I62" s="15">
        <v>7988.44</v>
      </c>
      <c r="J62" s="72">
        <f t="shared" si="2"/>
        <v>24839.61</v>
      </c>
      <c r="K62" s="15"/>
      <c r="L62" s="15"/>
      <c r="M62" s="15"/>
      <c r="N62" s="72">
        <f t="shared" si="3"/>
        <v>0</v>
      </c>
      <c r="O62" s="15"/>
      <c r="P62" s="15"/>
      <c r="Q62" s="88"/>
      <c r="R62" s="72">
        <f t="shared" si="4"/>
        <v>0</v>
      </c>
      <c r="S62" s="72">
        <f t="shared" si="5"/>
        <v>51856.89</v>
      </c>
      <c r="T62" s="15">
        <v>748.59</v>
      </c>
      <c r="U62" s="15">
        <v>535.64</v>
      </c>
      <c r="V62" s="15">
        <v>381.82</v>
      </c>
      <c r="W62" s="72">
        <f t="shared" si="6"/>
        <v>1666.05</v>
      </c>
      <c r="X62" s="15">
        <v>592.22</v>
      </c>
      <c r="Y62" s="15">
        <v>705.48</v>
      </c>
      <c r="Z62" s="15">
        <v>228.7</v>
      </c>
      <c r="AA62" s="72">
        <f t="shared" si="7"/>
        <v>1526.4</v>
      </c>
      <c r="AB62" s="15"/>
      <c r="AC62" s="15"/>
      <c r="AD62" s="15"/>
      <c r="AE62" s="72">
        <f t="shared" si="8"/>
        <v>0</v>
      </c>
      <c r="AF62" s="15"/>
      <c r="AG62" s="15"/>
      <c r="AH62" s="15"/>
      <c r="AI62" s="72">
        <f t="shared" si="9"/>
        <v>0</v>
      </c>
      <c r="AJ62" s="72">
        <f t="shared" si="0"/>
        <v>3192.45</v>
      </c>
      <c r="AK62" s="73">
        <v>0</v>
      </c>
      <c r="AL62" s="73">
        <v>0</v>
      </c>
      <c r="AM62" s="73">
        <v>0</v>
      </c>
      <c r="AN62" s="25">
        <f t="shared" si="10"/>
        <v>0</v>
      </c>
      <c r="AO62" s="73">
        <v>0</v>
      </c>
      <c r="AP62" s="73">
        <v>0</v>
      </c>
      <c r="AQ62" s="73">
        <v>0</v>
      </c>
      <c r="AR62" s="25">
        <f t="shared" si="11"/>
        <v>0</v>
      </c>
      <c r="AS62" s="73"/>
      <c r="AT62" s="73"/>
      <c r="AU62" s="73"/>
      <c r="AV62" s="25">
        <f t="shared" si="12"/>
        <v>0</v>
      </c>
      <c r="AW62" s="73"/>
      <c r="AX62" s="73"/>
      <c r="AY62" s="74"/>
      <c r="AZ62" s="75">
        <f t="shared" si="13"/>
        <v>0</v>
      </c>
      <c r="BA62" s="25">
        <f t="shared" si="14"/>
        <v>0</v>
      </c>
      <c r="BB62" s="76">
        <f t="shared" si="15"/>
        <v>55049.34</v>
      </c>
      <c r="BC62" s="77"/>
      <c r="BE62" s="17"/>
      <c r="BF62" s="17"/>
    </row>
    <row r="63" spans="1:58" ht="12.75">
      <c r="A63" s="85" t="s">
        <v>117</v>
      </c>
      <c r="B63" s="5" t="s">
        <v>118</v>
      </c>
      <c r="C63" s="71">
        <v>24751.39</v>
      </c>
      <c r="D63" s="15">
        <v>23286.26</v>
      </c>
      <c r="E63" s="15">
        <v>23160.18</v>
      </c>
      <c r="F63" s="72">
        <f t="shared" si="1"/>
        <v>71197.83</v>
      </c>
      <c r="G63" s="15">
        <v>20907.31</v>
      </c>
      <c r="H63" s="15">
        <v>21150.08</v>
      </c>
      <c r="I63" s="15">
        <v>19490.06</v>
      </c>
      <c r="J63" s="72">
        <f t="shared" si="2"/>
        <v>61547.45</v>
      </c>
      <c r="K63" s="15"/>
      <c r="L63" s="15"/>
      <c r="M63" s="15"/>
      <c r="N63" s="72">
        <f t="shared" si="3"/>
        <v>0</v>
      </c>
      <c r="O63" s="15"/>
      <c r="P63" s="15"/>
      <c r="Q63" s="88"/>
      <c r="R63" s="72">
        <f t="shared" si="4"/>
        <v>0</v>
      </c>
      <c r="S63" s="72">
        <f t="shared" si="5"/>
        <v>132745.28</v>
      </c>
      <c r="T63" s="15">
        <v>1541.63</v>
      </c>
      <c r="U63" s="15">
        <v>1119.78</v>
      </c>
      <c r="V63" s="15">
        <v>1180.79</v>
      </c>
      <c r="W63" s="72">
        <f t="shared" si="6"/>
        <v>3842.2</v>
      </c>
      <c r="X63" s="15">
        <v>1650.49</v>
      </c>
      <c r="Y63" s="15">
        <v>1406.1399999999999</v>
      </c>
      <c r="Z63" s="15">
        <v>687.65</v>
      </c>
      <c r="AA63" s="72">
        <f t="shared" si="7"/>
        <v>3744.28</v>
      </c>
      <c r="AB63" s="15"/>
      <c r="AC63" s="15"/>
      <c r="AD63" s="15"/>
      <c r="AE63" s="72">
        <f t="shared" si="8"/>
        <v>0</v>
      </c>
      <c r="AF63" s="15"/>
      <c r="AG63" s="15"/>
      <c r="AH63" s="15"/>
      <c r="AI63" s="72">
        <f t="shared" si="9"/>
        <v>0</v>
      </c>
      <c r="AJ63" s="72">
        <f t="shared" si="0"/>
        <v>7586.48</v>
      </c>
      <c r="AK63" s="73">
        <v>0</v>
      </c>
      <c r="AL63" s="73">
        <v>0</v>
      </c>
      <c r="AM63" s="73">
        <v>0</v>
      </c>
      <c r="AN63" s="25">
        <f t="shared" si="10"/>
        <v>0</v>
      </c>
      <c r="AO63" s="73">
        <v>0</v>
      </c>
      <c r="AP63" s="73">
        <v>0</v>
      </c>
      <c r="AQ63" s="73">
        <v>0</v>
      </c>
      <c r="AR63" s="25">
        <f t="shared" si="11"/>
        <v>0</v>
      </c>
      <c r="AS63" s="73"/>
      <c r="AT63" s="73"/>
      <c r="AU63" s="73"/>
      <c r="AV63" s="25">
        <f t="shared" si="12"/>
        <v>0</v>
      </c>
      <c r="AW63" s="73"/>
      <c r="AX63" s="73"/>
      <c r="AY63" s="74"/>
      <c r="AZ63" s="75">
        <f t="shared" si="13"/>
        <v>0</v>
      </c>
      <c r="BA63" s="25">
        <f t="shared" si="14"/>
        <v>0</v>
      </c>
      <c r="BB63" s="76">
        <f t="shared" si="15"/>
        <v>140331.76</v>
      </c>
      <c r="BC63" s="77"/>
      <c r="BE63" s="17"/>
      <c r="BF63" s="17"/>
    </row>
    <row r="64" spans="1:58" ht="12.75">
      <c r="A64" s="85" t="s">
        <v>119</v>
      </c>
      <c r="B64" s="5" t="s">
        <v>120</v>
      </c>
      <c r="C64" s="71">
        <v>12155.44</v>
      </c>
      <c r="D64" s="15">
        <v>8732.15</v>
      </c>
      <c r="E64" s="15">
        <v>9135.47</v>
      </c>
      <c r="F64" s="72">
        <f t="shared" si="1"/>
        <v>30023.06</v>
      </c>
      <c r="G64" s="15">
        <v>9496.41</v>
      </c>
      <c r="H64" s="15">
        <v>10196.4</v>
      </c>
      <c r="I64" s="15">
        <v>9036.66</v>
      </c>
      <c r="J64" s="72">
        <f t="shared" si="2"/>
        <v>28729.47</v>
      </c>
      <c r="K64" s="15"/>
      <c r="L64" s="15"/>
      <c r="M64" s="15"/>
      <c r="N64" s="72">
        <f t="shared" si="3"/>
        <v>0</v>
      </c>
      <c r="O64" s="15"/>
      <c r="P64" s="15"/>
      <c r="Q64" s="88"/>
      <c r="R64" s="72">
        <f t="shared" si="4"/>
        <v>0</v>
      </c>
      <c r="S64" s="72">
        <f t="shared" si="5"/>
        <v>58752.53</v>
      </c>
      <c r="T64" s="15">
        <v>1013.71</v>
      </c>
      <c r="U64" s="15">
        <v>737.38</v>
      </c>
      <c r="V64" s="15">
        <v>625.38</v>
      </c>
      <c r="W64" s="72">
        <f t="shared" si="6"/>
        <v>2376.47</v>
      </c>
      <c r="X64" s="15">
        <v>844.75</v>
      </c>
      <c r="Y64" s="15">
        <v>831.79</v>
      </c>
      <c r="Z64" s="15">
        <v>375.77</v>
      </c>
      <c r="AA64" s="72">
        <f t="shared" si="7"/>
        <v>2052.31</v>
      </c>
      <c r="AB64" s="15"/>
      <c r="AC64" s="15"/>
      <c r="AD64" s="15"/>
      <c r="AE64" s="72">
        <f t="shared" si="8"/>
        <v>0</v>
      </c>
      <c r="AF64" s="15"/>
      <c r="AG64" s="15"/>
      <c r="AH64" s="15"/>
      <c r="AI64" s="72">
        <f t="shared" si="9"/>
        <v>0</v>
      </c>
      <c r="AJ64" s="72">
        <f t="shared" si="0"/>
        <v>4428.78</v>
      </c>
      <c r="AK64" s="73">
        <v>0</v>
      </c>
      <c r="AL64" s="73">
        <v>0</v>
      </c>
      <c r="AM64" s="73">
        <v>0</v>
      </c>
      <c r="AN64" s="25">
        <f t="shared" si="10"/>
        <v>0</v>
      </c>
      <c r="AO64" s="73">
        <v>0</v>
      </c>
      <c r="AP64" s="73">
        <v>0</v>
      </c>
      <c r="AQ64" s="73">
        <v>0</v>
      </c>
      <c r="AR64" s="25">
        <f t="shared" si="11"/>
        <v>0</v>
      </c>
      <c r="AS64" s="73"/>
      <c r="AT64" s="73"/>
      <c r="AU64" s="73"/>
      <c r="AV64" s="25">
        <f t="shared" si="12"/>
        <v>0</v>
      </c>
      <c r="AW64" s="73"/>
      <c r="AX64" s="73"/>
      <c r="AY64" s="74"/>
      <c r="AZ64" s="75">
        <f t="shared" si="13"/>
        <v>0</v>
      </c>
      <c r="BA64" s="25">
        <f t="shared" si="14"/>
        <v>0</v>
      </c>
      <c r="BB64" s="76">
        <f t="shared" si="15"/>
        <v>63181.31</v>
      </c>
      <c r="BC64" s="77"/>
      <c r="BE64" s="17"/>
      <c r="BF64" s="17"/>
    </row>
    <row r="65" spans="1:58" ht="12.75">
      <c r="A65" s="85" t="s">
        <v>121</v>
      </c>
      <c r="B65" s="5" t="s">
        <v>122</v>
      </c>
      <c r="C65" s="71">
        <v>9661.51</v>
      </c>
      <c r="D65" s="15">
        <v>8860.8</v>
      </c>
      <c r="E65" s="15">
        <v>11505.65</v>
      </c>
      <c r="F65" s="72">
        <f t="shared" si="1"/>
        <v>30027.96</v>
      </c>
      <c r="G65" s="15">
        <v>7700.61</v>
      </c>
      <c r="H65" s="15">
        <v>10458.75</v>
      </c>
      <c r="I65" s="15">
        <v>11407.49</v>
      </c>
      <c r="J65" s="72">
        <f t="shared" si="2"/>
        <v>29566.85</v>
      </c>
      <c r="K65" s="15"/>
      <c r="L65" s="15"/>
      <c r="M65" s="15"/>
      <c r="N65" s="72">
        <f t="shared" si="3"/>
        <v>0</v>
      </c>
      <c r="O65" s="15"/>
      <c r="P65" s="15"/>
      <c r="Q65" s="88"/>
      <c r="R65" s="72">
        <f t="shared" si="4"/>
        <v>0</v>
      </c>
      <c r="S65" s="72">
        <f t="shared" si="5"/>
        <v>59594.81</v>
      </c>
      <c r="T65" s="15">
        <v>706.4</v>
      </c>
      <c r="U65" s="15">
        <v>586.85</v>
      </c>
      <c r="V65" s="15">
        <v>350.3</v>
      </c>
      <c r="W65" s="72">
        <f t="shared" si="6"/>
        <v>1643.55</v>
      </c>
      <c r="X65" s="15">
        <v>1001.56</v>
      </c>
      <c r="Y65" s="15">
        <v>469.36</v>
      </c>
      <c r="Z65" s="15">
        <v>420.88</v>
      </c>
      <c r="AA65" s="72">
        <f t="shared" si="7"/>
        <v>1891.8</v>
      </c>
      <c r="AB65" s="15"/>
      <c r="AC65" s="15"/>
      <c r="AD65" s="15"/>
      <c r="AE65" s="72">
        <f t="shared" si="8"/>
        <v>0</v>
      </c>
      <c r="AF65" s="15"/>
      <c r="AG65" s="15"/>
      <c r="AH65" s="15"/>
      <c r="AI65" s="72">
        <f t="shared" si="9"/>
        <v>0</v>
      </c>
      <c r="AJ65" s="72">
        <f t="shared" si="0"/>
        <v>3535.35</v>
      </c>
      <c r="AK65" s="73">
        <v>0</v>
      </c>
      <c r="AL65" s="73">
        <v>0</v>
      </c>
      <c r="AM65" s="73">
        <v>0</v>
      </c>
      <c r="AN65" s="25">
        <f t="shared" si="10"/>
        <v>0</v>
      </c>
      <c r="AO65" s="73">
        <v>0</v>
      </c>
      <c r="AP65" s="73">
        <v>0</v>
      </c>
      <c r="AQ65" s="73">
        <v>326.78</v>
      </c>
      <c r="AR65" s="25">
        <f t="shared" si="11"/>
        <v>326.78</v>
      </c>
      <c r="AS65" s="73"/>
      <c r="AT65" s="73"/>
      <c r="AU65" s="73"/>
      <c r="AV65" s="25">
        <f t="shared" si="12"/>
        <v>0</v>
      </c>
      <c r="AW65" s="73"/>
      <c r="AX65" s="73"/>
      <c r="AY65" s="74"/>
      <c r="AZ65" s="75">
        <f t="shared" si="13"/>
        <v>0</v>
      </c>
      <c r="BA65" s="25">
        <f t="shared" si="14"/>
        <v>326.78</v>
      </c>
      <c r="BB65" s="76">
        <f t="shared" si="15"/>
        <v>63456.94</v>
      </c>
      <c r="BC65" s="77"/>
      <c r="BE65" s="17"/>
      <c r="BF65" s="17"/>
    </row>
    <row r="66" spans="1:58" ht="12.75">
      <c r="A66" s="85" t="s">
        <v>123</v>
      </c>
      <c r="B66" s="5" t="s">
        <v>124</v>
      </c>
      <c r="C66" s="71">
        <v>52068.04</v>
      </c>
      <c r="D66" s="15">
        <v>45704.8</v>
      </c>
      <c r="E66" s="15">
        <v>45745.36</v>
      </c>
      <c r="F66" s="72">
        <f t="shared" si="1"/>
        <v>143518.2</v>
      </c>
      <c r="G66" s="15">
        <v>41473.38</v>
      </c>
      <c r="H66" s="15">
        <v>44802.52</v>
      </c>
      <c r="I66" s="15">
        <v>46280.49</v>
      </c>
      <c r="J66" s="72">
        <f t="shared" si="2"/>
        <v>132556.39</v>
      </c>
      <c r="K66" s="15"/>
      <c r="L66" s="15"/>
      <c r="M66" s="15"/>
      <c r="N66" s="72">
        <f t="shared" si="3"/>
        <v>0</v>
      </c>
      <c r="O66" s="15"/>
      <c r="P66" s="15"/>
      <c r="Q66" s="88"/>
      <c r="R66" s="72">
        <f t="shared" si="4"/>
        <v>0</v>
      </c>
      <c r="S66" s="72">
        <f t="shared" si="5"/>
        <v>276074.59</v>
      </c>
      <c r="T66" s="15">
        <v>3058.09</v>
      </c>
      <c r="U66" s="15">
        <v>3109.58</v>
      </c>
      <c r="V66" s="15">
        <v>2846.75</v>
      </c>
      <c r="W66" s="72">
        <f t="shared" si="6"/>
        <v>9014.42</v>
      </c>
      <c r="X66" s="15">
        <v>3541.2</v>
      </c>
      <c r="Y66" s="15">
        <v>3008.09</v>
      </c>
      <c r="Z66" s="15">
        <v>1674.64</v>
      </c>
      <c r="AA66" s="72">
        <f t="shared" si="7"/>
        <v>8223.93</v>
      </c>
      <c r="AB66" s="15"/>
      <c r="AC66" s="15"/>
      <c r="AD66" s="15"/>
      <c r="AE66" s="72">
        <f t="shared" si="8"/>
        <v>0</v>
      </c>
      <c r="AF66" s="15"/>
      <c r="AG66" s="15"/>
      <c r="AH66" s="15"/>
      <c r="AI66" s="72">
        <f t="shared" si="9"/>
        <v>0</v>
      </c>
      <c r="AJ66" s="72">
        <f t="shared" si="0"/>
        <v>17238.35</v>
      </c>
      <c r="AK66" s="73">
        <v>0</v>
      </c>
      <c r="AL66" s="73">
        <v>326.78</v>
      </c>
      <c r="AM66" s="73">
        <v>326.78</v>
      </c>
      <c r="AN66" s="25">
        <f t="shared" si="10"/>
        <v>653.56</v>
      </c>
      <c r="AO66" s="73">
        <v>326.78</v>
      </c>
      <c r="AP66" s="73">
        <v>326.78</v>
      </c>
      <c r="AQ66" s="73">
        <v>326.78</v>
      </c>
      <c r="AR66" s="25">
        <f t="shared" si="11"/>
        <v>980.34</v>
      </c>
      <c r="AS66" s="73"/>
      <c r="AT66" s="73"/>
      <c r="AU66" s="73"/>
      <c r="AV66" s="25">
        <f t="shared" si="12"/>
        <v>0</v>
      </c>
      <c r="AW66" s="73"/>
      <c r="AX66" s="73"/>
      <c r="AY66" s="74"/>
      <c r="AZ66" s="75">
        <f t="shared" si="13"/>
        <v>0</v>
      </c>
      <c r="BA66" s="25">
        <f t="shared" si="14"/>
        <v>1633.9</v>
      </c>
      <c r="BB66" s="76">
        <f t="shared" si="15"/>
        <v>294946.84</v>
      </c>
      <c r="BC66" s="77"/>
      <c r="BE66" s="17"/>
      <c r="BF66" s="17"/>
    </row>
    <row r="67" spans="1:58" ht="12.75">
      <c r="A67" s="85" t="s">
        <v>125</v>
      </c>
      <c r="B67" s="5" t="s">
        <v>126</v>
      </c>
      <c r="C67" s="71">
        <v>16568.97</v>
      </c>
      <c r="D67" s="15">
        <v>25081.71</v>
      </c>
      <c r="E67" s="15">
        <v>13057.72</v>
      </c>
      <c r="F67" s="72">
        <f t="shared" si="1"/>
        <v>54708.4</v>
      </c>
      <c r="G67" s="15">
        <v>33229.67</v>
      </c>
      <c r="H67" s="15">
        <v>33463.28</v>
      </c>
      <c r="I67" s="15">
        <v>15266.74</v>
      </c>
      <c r="J67" s="72">
        <f t="shared" si="2"/>
        <v>81959.69</v>
      </c>
      <c r="K67" s="15"/>
      <c r="L67" s="15"/>
      <c r="M67" s="15"/>
      <c r="N67" s="72">
        <f t="shared" si="3"/>
        <v>0</v>
      </c>
      <c r="O67" s="15"/>
      <c r="P67" s="15"/>
      <c r="Q67" s="88"/>
      <c r="R67" s="72">
        <f t="shared" si="4"/>
        <v>0</v>
      </c>
      <c r="S67" s="72">
        <f t="shared" si="5"/>
        <v>136668.09</v>
      </c>
      <c r="T67" s="15">
        <v>13.83</v>
      </c>
      <c r="U67" s="15">
        <v>19.85</v>
      </c>
      <c r="V67" s="15">
        <v>10.58</v>
      </c>
      <c r="W67" s="72">
        <f t="shared" si="6"/>
        <v>44.26</v>
      </c>
      <c r="X67" s="15">
        <v>12.95</v>
      </c>
      <c r="Y67" s="15">
        <v>24.32</v>
      </c>
      <c r="Z67" s="15">
        <v>7.74</v>
      </c>
      <c r="AA67" s="72">
        <f t="shared" si="7"/>
        <v>45.01</v>
      </c>
      <c r="AB67" s="15"/>
      <c r="AC67" s="15"/>
      <c r="AD67" s="15"/>
      <c r="AE67" s="72">
        <f t="shared" si="8"/>
        <v>0</v>
      </c>
      <c r="AF67" s="15"/>
      <c r="AG67" s="15"/>
      <c r="AH67" s="15"/>
      <c r="AI67" s="72">
        <f t="shared" si="9"/>
        <v>0</v>
      </c>
      <c r="AJ67" s="72">
        <f t="shared" si="0"/>
        <v>89.27</v>
      </c>
      <c r="AK67" s="73">
        <v>0</v>
      </c>
      <c r="AL67" s="73">
        <v>0</v>
      </c>
      <c r="AM67" s="73">
        <v>0</v>
      </c>
      <c r="AN67" s="25">
        <f t="shared" si="10"/>
        <v>0</v>
      </c>
      <c r="AO67" s="73">
        <v>0</v>
      </c>
      <c r="AP67" s="73">
        <v>0</v>
      </c>
      <c r="AQ67" s="73">
        <v>0</v>
      </c>
      <c r="AR67" s="25">
        <f t="shared" si="11"/>
        <v>0</v>
      </c>
      <c r="AS67" s="73"/>
      <c r="AT67" s="73"/>
      <c r="AU67" s="73"/>
      <c r="AV67" s="25">
        <f t="shared" si="12"/>
        <v>0</v>
      </c>
      <c r="AW67" s="73"/>
      <c r="AX67" s="73"/>
      <c r="AY67" s="74"/>
      <c r="AZ67" s="75">
        <f t="shared" si="13"/>
        <v>0</v>
      </c>
      <c r="BA67" s="25">
        <f t="shared" si="14"/>
        <v>0</v>
      </c>
      <c r="BB67" s="76">
        <f t="shared" si="15"/>
        <v>136757.36</v>
      </c>
      <c r="BC67" s="77"/>
      <c r="BE67" s="17"/>
      <c r="BF67" s="17"/>
    </row>
    <row r="68" spans="1:58" ht="12.75">
      <c r="A68" s="85" t="s">
        <v>127</v>
      </c>
      <c r="B68" s="5" t="s">
        <v>128</v>
      </c>
      <c r="C68" s="71">
        <v>15395.21</v>
      </c>
      <c r="D68" s="15">
        <v>14590.9</v>
      </c>
      <c r="E68" s="15">
        <v>13355.31</v>
      </c>
      <c r="F68" s="72">
        <f t="shared" si="1"/>
        <v>43341.42</v>
      </c>
      <c r="G68" s="15">
        <v>13425.1</v>
      </c>
      <c r="H68" s="15">
        <v>13435.82</v>
      </c>
      <c r="I68" s="15">
        <v>13212.02</v>
      </c>
      <c r="J68" s="72">
        <f t="shared" si="2"/>
        <v>40072.94</v>
      </c>
      <c r="K68" s="15"/>
      <c r="L68" s="15"/>
      <c r="M68" s="15"/>
      <c r="N68" s="72">
        <f t="shared" si="3"/>
        <v>0</v>
      </c>
      <c r="O68" s="15"/>
      <c r="P68" s="15"/>
      <c r="Q68" s="88"/>
      <c r="R68" s="72">
        <f t="shared" si="4"/>
        <v>0</v>
      </c>
      <c r="S68" s="72">
        <f>ROUND(F68+J68+N68+R68,2)</f>
        <v>83414.36</v>
      </c>
      <c r="T68" s="15">
        <v>1145.84</v>
      </c>
      <c r="U68" s="15">
        <v>922.33</v>
      </c>
      <c r="V68" s="15">
        <v>887.39</v>
      </c>
      <c r="W68" s="72">
        <f t="shared" si="6"/>
        <v>2955.56</v>
      </c>
      <c r="X68" s="15">
        <v>1178.12</v>
      </c>
      <c r="Y68" s="15">
        <v>847.34</v>
      </c>
      <c r="Z68" s="15">
        <v>638.63</v>
      </c>
      <c r="AA68" s="72">
        <f t="shared" si="7"/>
        <v>2664.09</v>
      </c>
      <c r="AB68" s="15"/>
      <c r="AC68" s="15"/>
      <c r="AD68" s="15"/>
      <c r="AE68" s="72">
        <f t="shared" si="8"/>
        <v>0</v>
      </c>
      <c r="AF68" s="15"/>
      <c r="AG68" s="15"/>
      <c r="AH68" s="15"/>
      <c r="AI68" s="72">
        <f t="shared" si="9"/>
        <v>0</v>
      </c>
      <c r="AJ68" s="72">
        <f t="shared" si="0"/>
        <v>5619.65</v>
      </c>
      <c r="AK68" s="73">
        <v>0</v>
      </c>
      <c r="AL68" s="73">
        <v>0</v>
      </c>
      <c r="AM68" s="73">
        <v>0</v>
      </c>
      <c r="AN68" s="25">
        <f t="shared" si="10"/>
        <v>0</v>
      </c>
      <c r="AO68" s="73">
        <v>0</v>
      </c>
      <c r="AP68" s="73">
        <v>0</v>
      </c>
      <c r="AQ68" s="73">
        <v>0</v>
      </c>
      <c r="AR68" s="25">
        <f t="shared" si="11"/>
        <v>0</v>
      </c>
      <c r="AS68" s="73"/>
      <c r="AT68" s="73"/>
      <c r="AU68" s="73"/>
      <c r="AV68" s="25">
        <f t="shared" si="12"/>
        <v>0</v>
      </c>
      <c r="AW68" s="73"/>
      <c r="AX68" s="73"/>
      <c r="AY68" s="74"/>
      <c r="AZ68" s="75">
        <f t="shared" si="13"/>
        <v>0</v>
      </c>
      <c r="BA68" s="25">
        <f t="shared" si="14"/>
        <v>0</v>
      </c>
      <c r="BB68" s="76">
        <f t="shared" si="15"/>
        <v>89034.01</v>
      </c>
      <c r="BC68" s="77"/>
      <c r="BE68" s="17"/>
      <c r="BF68" s="17"/>
    </row>
    <row r="69" spans="1:58" s="90" customFormat="1" ht="12.75">
      <c r="A69" s="85" t="s">
        <v>129</v>
      </c>
      <c r="B69" s="5" t="s">
        <v>130</v>
      </c>
      <c r="C69" s="71">
        <v>18900.94</v>
      </c>
      <c r="D69" s="15">
        <v>19575.08</v>
      </c>
      <c r="E69" s="15">
        <v>26025.88</v>
      </c>
      <c r="F69" s="72">
        <f t="shared" si="1"/>
        <v>64501.9</v>
      </c>
      <c r="G69" s="15">
        <v>21888.84</v>
      </c>
      <c r="H69" s="15">
        <v>23994.5</v>
      </c>
      <c r="I69" s="15">
        <v>22371.76</v>
      </c>
      <c r="J69" s="72">
        <f t="shared" si="2"/>
        <v>68255.1</v>
      </c>
      <c r="K69" s="15"/>
      <c r="L69" s="15"/>
      <c r="M69" s="15"/>
      <c r="N69" s="72">
        <f t="shared" si="3"/>
        <v>0</v>
      </c>
      <c r="O69" s="15"/>
      <c r="P69" s="15"/>
      <c r="Q69" s="88"/>
      <c r="R69" s="72">
        <f t="shared" si="4"/>
        <v>0</v>
      </c>
      <c r="S69" s="72">
        <f aca="true" t="shared" si="16" ref="S69:S83">ROUND(F69+J69+N69+R69,2)</f>
        <v>132757</v>
      </c>
      <c r="T69" s="15">
        <v>245.73</v>
      </c>
      <c r="U69" s="15">
        <v>118.84</v>
      </c>
      <c r="V69" s="15">
        <v>184.9</v>
      </c>
      <c r="W69" s="72">
        <f t="shared" si="6"/>
        <v>549.47</v>
      </c>
      <c r="X69" s="15">
        <v>251.32</v>
      </c>
      <c r="Y69" s="15">
        <v>254.39</v>
      </c>
      <c r="Z69" s="15">
        <v>153.42</v>
      </c>
      <c r="AA69" s="72">
        <f t="shared" si="7"/>
        <v>659.13</v>
      </c>
      <c r="AB69" s="15"/>
      <c r="AC69" s="15"/>
      <c r="AD69" s="15"/>
      <c r="AE69" s="72">
        <f t="shared" si="8"/>
        <v>0</v>
      </c>
      <c r="AF69" s="15"/>
      <c r="AG69" s="15"/>
      <c r="AH69" s="15"/>
      <c r="AI69" s="72">
        <f t="shared" si="9"/>
        <v>0</v>
      </c>
      <c r="AJ69" s="72">
        <f t="shared" si="0"/>
        <v>1208.6</v>
      </c>
      <c r="AK69" s="73">
        <v>0</v>
      </c>
      <c r="AL69" s="73">
        <v>0</v>
      </c>
      <c r="AM69" s="73">
        <v>0</v>
      </c>
      <c r="AN69" s="25">
        <f t="shared" si="10"/>
        <v>0</v>
      </c>
      <c r="AO69" s="73">
        <v>0</v>
      </c>
      <c r="AP69" s="73">
        <v>0</v>
      </c>
      <c r="AQ69" s="73">
        <v>0</v>
      </c>
      <c r="AR69" s="25">
        <f t="shared" si="11"/>
        <v>0</v>
      </c>
      <c r="AS69" s="73"/>
      <c r="AT69" s="73"/>
      <c r="AU69" s="73"/>
      <c r="AV69" s="25">
        <f t="shared" si="12"/>
        <v>0</v>
      </c>
      <c r="AW69" s="73"/>
      <c r="AX69" s="73"/>
      <c r="AY69" s="74"/>
      <c r="AZ69" s="75">
        <f t="shared" si="13"/>
        <v>0</v>
      </c>
      <c r="BA69" s="25">
        <f t="shared" si="14"/>
        <v>0</v>
      </c>
      <c r="BB69" s="76">
        <f t="shared" si="15"/>
        <v>133965.6</v>
      </c>
      <c r="BC69" s="89"/>
      <c r="BE69" s="91"/>
      <c r="BF69" s="91"/>
    </row>
    <row r="70" spans="1:58" s="90" customFormat="1" ht="12.75">
      <c r="A70" s="85" t="s">
        <v>131</v>
      </c>
      <c r="B70" s="6" t="s">
        <v>132</v>
      </c>
      <c r="C70" s="71">
        <v>23483.95</v>
      </c>
      <c r="D70" s="15">
        <v>21403.85</v>
      </c>
      <c r="E70" s="15">
        <v>29146.26</v>
      </c>
      <c r="F70" s="72">
        <f t="shared" si="1"/>
        <v>74034.06</v>
      </c>
      <c r="G70" s="15">
        <v>24799.28</v>
      </c>
      <c r="H70" s="15">
        <v>23224.23</v>
      </c>
      <c r="I70" s="15">
        <v>20080.52</v>
      </c>
      <c r="J70" s="72">
        <f t="shared" si="2"/>
        <v>68104.03</v>
      </c>
      <c r="K70" s="15"/>
      <c r="L70" s="15"/>
      <c r="M70" s="15"/>
      <c r="N70" s="72">
        <f t="shared" si="3"/>
        <v>0</v>
      </c>
      <c r="O70" s="15"/>
      <c r="P70" s="15"/>
      <c r="Q70" s="88"/>
      <c r="R70" s="72">
        <f t="shared" si="4"/>
        <v>0</v>
      </c>
      <c r="S70" s="72">
        <f t="shared" si="16"/>
        <v>142138.09</v>
      </c>
      <c r="T70" s="15">
        <v>637.83</v>
      </c>
      <c r="U70" s="15">
        <v>411.25</v>
      </c>
      <c r="V70" s="15">
        <v>587.79</v>
      </c>
      <c r="W70" s="72">
        <f t="shared" si="6"/>
        <v>1636.87</v>
      </c>
      <c r="X70" s="15">
        <v>1023.19</v>
      </c>
      <c r="Y70" s="15">
        <v>958.9499999999999</v>
      </c>
      <c r="Z70" s="15">
        <v>356.93</v>
      </c>
      <c r="AA70" s="72">
        <f t="shared" si="7"/>
        <v>2339.07</v>
      </c>
      <c r="AB70" s="15"/>
      <c r="AC70" s="15"/>
      <c r="AD70" s="15"/>
      <c r="AE70" s="72">
        <f t="shared" si="8"/>
        <v>0</v>
      </c>
      <c r="AF70" s="15"/>
      <c r="AG70" s="15"/>
      <c r="AH70" s="15"/>
      <c r="AI70" s="72">
        <f t="shared" si="9"/>
        <v>0</v>
      </c>
      <c r="AJ70" s="72">
        <f aca="true" t="shared" si="17" ref="AJ70:AJ85">ROUND(W70+AA70+AE70+AI70,2)</f>
        <v>3975.94</v>
      </c>
      <c r="AK70" s="73">
        <v>0</v>
      </c>
      <c r="AL70" s="73">
        <v>0</v>
      </c>
      <c r="AM70" s="73">
        <v>0</v>
      </c>
      <c r="AN70" s="25">
        <f t="shared" si="10"/>
        <v>0</v>
      </c>
      <c r="AO70" s="73">
        <v>0</v>
      </c>
      <c r="AP70" s="73">
        <v>0</v>
      </c>
      <c r="AQ70" s="73">
        <v>0</v>
      </c>
      <c r="AR70" s="25">
        <f t="shared" si="11"/>
        <v>0</v>
      </c>
      <c r="AS70" s="73"/>
      <c r="AT70" s="73"/>
      <c r="AU70" s="73"/>
      <c r="AV70" s="25">
        <f t="shared" si="12"/>
        <v>0</v>
      </c>
      <c r="AW70" s="73"/>
      <c r="AX70" s="73"/>
      <c r="AY70" s="74"/>
      <c r="AZ70" s="75">
        <f t="shared" si="13"/>
        <v>0</v>
      </c>
      <c r="BA70" s="25">
        <f t="shared" si="14"/>
        <v>0</v>
      </c>
      <c r="BB70" s="76">
        <f t="shared" si="15"/>
        <v>146114.03</v>
      </c>
      <c r="BC70" s="89"/>
      <c r="BE70" s="91"/>
      <c r="BF70" s="91"/>
    </row>
    <row r="71" spans="1:58" ht="12.75">
      <c r="A71" s="85" t="s">
        <v>133</v>
      </c>
      <c r="B71" s="6" t="s">
        <v>134</v>
      </c>
      <c r="C71" s="71">
        <v>40927.7</v>
      </c>
      <c r="D71" s="15">
        <v>34480.85</v>
      </c>
      <c r="E71" s="15">
        <v>35106.04</v>
      </c>
      <c r="F71" s="72">
        <f aca="true" t="shared" si="18" ref="F71:F85">ROUND(C71+D71+E71,2)</f>
        <v>110514.59</v>
      </c>
      <c r="G71" s="15">
        <v>34677.65</v>
      </c>
      <c r="H71" s="15">
        <v>35494.06</v>
      </c>
      <c r="I71" s="15">
        <v>37661.35</v>
      </c>
      <c r="J71" s="72">
        <f aca="true" t="shared" si="19" ref="J71:J81">ROUND(G71+H71+I71,2)</f>
        <v>107833.06</v>
      </c>
      <c r="K71" s="15"/>
      <c r="L71" s="15"/>
      <c r="M71" s="15"/>
      <c r="N71" s="72">
        <f aca="true" t="shared" si="20" ref="N71:N85">ROUND(K71+L71+M71,2)</f>
        <v>0</v>
      </c>
      <c r="O71" s="15"/>
      <c r="P71" s="15"/>
      <c r="Q71" s="88"/>
      <c r="R71" s="72">
        <f aca="true" t="shared" si="21" ref="R71:R83">ROUND(O71+P71+Q71,2)</f>
        <v>0</v>
      </c>
      <c r="S71" s="72">
        <f t="shared" si="16"/>
        <v>218347.65</v>
      </c>
      <c r="T71" s="15">
        <v>320.97</v>
      </c>
      <c r="U71" s="15">
        <v>143.28</v>
      </c>
      <c r="V71" s="15">
        <v>146.23</v>
      </c>
      <c r="W71" s="72">
        <f aca="true" t="shared" si="22" ref="W71:W81">ROUND(T71+U71+V71,2)</f>
        <v>610.48</v>
      </c>
      <c r="X71" s="15">
        <v>233.19</v>
      </c>
      <c r="Y71" s="15">
        <v>142.22</v>
      </c>
      <c r="Z71" s="15">
        <v>142.14</v>
      </c>
      <c r="AA71" s="72">
        <f aca="true" t="shared" si="23" ref="AA71:AA81">ROUND(X71+Y71+Z71,2)</f>
        <v>517.55</v>
      </c>
      <c r="AB71" s="15"/>
      <c r="AC71" s="15"/>
      <c r="AD71" s="15"/>
      <c r="AE71" s="72">
        <f aca="true" t="shared" si="24" ref="AE71:AE83">ROUND(AB71+AC71+AD71,2)</f>
        <v>0</v>
      </c>
      <c r="AF71" s="15"/>
      <c r="AG71" s="15"/>
      <c r="AH71" s="15"/>
      <c r="AI71" s="72">
        <f aca="true" t="shared" si="25" ref="AI71:AI83">ROUND(AF71+AG71+AH71,2)</f>
        <v>0</v>
      </c>
      <c r="AJ71" s="72">
        <f t="shared" si="17"/>
        <v>1128.03</v>
      </c>
      <c r="AK71" s="73">
        <v>0</v>
      </c>
      <c r="AL71" s="73">
        <v>0</v>
      </c>
      <c r="AM71" s="73">
        <v>0</v>
      </c>
      <c r="AN71" s="25">
        <f aca="true" t="shared" si="26" ref="AN71:AN85">ROUND(AK71+AL71+AM71,2)</f>
        <v>0</v>
      </c>
      <c r="AO71" s="73">
        <v>0</v>
      </c>
      <c r="AP71" s="73">
        <v>0</v>
      </c>
      <c r="AQ71" s="73">
        <v>0</v>
      </c>
      <c r="AR71" s="25">
        <f aca="true" t="shared" si="27" ref="AR71:AR85">ROUND(AO71+AP71+AQ71,2)</f>
        <v>0</v>
      </c>
      <c r="AS71" s="73"/>
      <c r="AT71" s="73"/>
      <c r="AU71" s="73"/>
      <c r="AV71" s="25">
        <f aca="true" t="shared" si="28" ref="AV71:AV85">ROUND(AS71+AT71+AU71,2)</f>
        <v>0</v>
      </c>
      <c r="AW71" s="73"/>
      <c r="AX71" s="73"/>
      <c r="AY71" s="74"/>
      <c r="AZ71" s="75">
        <f aca="true" t="shared" si="29" ref="AZ71:AZ85">ROUND(AW71+AX71+AY71,2)</f>
        <v>0</v>
      </c>
      <c r="BA71" s="25">
        <f aca="true" t="shared" si="30" ref="BA71:BA85">ROUND(AN71+AR71+AV71+AZ71,2)</f>
        <v>0</v>
      </c>
      <c r="BB71" s="76">
        <f aca="true" t="shared" si="31" ref="BB71:BB85">ROUND(S71+AJ71+BA71,2)</f>
        <v>219475.68</v>
      </c>
      <c r="BC71" s="77"/>
      <c r="BE71" s="17"/>
      <c r="BF71" s="17"/>
    </row>
    <row r="72" spans="1:58" s="90" customFormat="1" ht="24">
      <c r="A72" s="85" t="s">
        <v>135</v>
      </c>
      <c r="B72" s="6" t="s">
        <v>136</v>
      </c>
      <c r="C72" s="71">
        <v>55227.15</v>
      </c>
      <c r="D72" s="15">
        <v>48512.63</v>
      </c>
      <c r="E72" s="15">
        <v>50439.03</v>
      </c>
      <c r="F72" s="72">
        <f t="shared" si="18"/>
        <v>154178.81</v>
      </c>
      <c r="G72" s="15">
        <v>47781.09</v>
      </c>
      <c r="H72" s="15">
        <v>44113.7</v>
      </c>
      <c r="I72" s="15">
        <v>45327.09</v>
      </c>
      <c r="J72" s="72">
        <f t="shared" si="19"/>
        <v>137221.88</v>
      </c>
      <c r="K72" s="15"/>
      <c r="L72" s="15"/>
      <c r="M72" s="15"/>
      <c r="N72" s="72">
        <f t="shared" si="20"/>
        <v>0</v>
      </c>
      <c r="O72" s="15"/>
      <c r="P72" s="15"/>
      <c r="Q72" s="88"/>
      <c r="R72" s="72">
        <f t="shared" si="21"/>
        <v>0</v>
      </c>
      <c r="S72" s="72">
        <f t="shared" si="16"/>
        <v>291400.69</v>
      </c>
      <c r="T72" s="15">
        <v>441.18</v>
      </c>
      <c r="U72" s="15">
        <v>503.43</v>
      </c>
      <c r="V72" s="15">
        <v>372.5</v>
      </c>
      <c r="W72" s="72">
        <f t="shared" si="22"/>
        <v>1317.11</v>
      </c>
      <c r="X72" s="15">
        <v>514.19</v>
      </c>
      <c r="Y72" s="15">
        <v>435.39000000000004</v>
      </c>
      <c r="Z72" s="15">
        <v>292.2</v>
      </c>
      <c r="AA72" s="72">
        <f t="shared" si="23"/>
        <v>1241.78</v>
      </c>
      <c r="AB72" s="15"/>
      <c r="AC72" s="15"/>
      <c r="AD72" s="15"/>
      <c r="AE72" s="72">
        <f t="shared" si="24"/>
        <v>0</v>
      </c>
      <c r="AF72" s="15"/>
      <c r="AG72" s="15"/>
      <c r="AH72" s="15"/>
      <c r="AI72" s="72">
        <f t="shared" si="25"/>
        <v>0</v>
      </c>
      <c r="AJ72" s="72">
        <f t="shared" si="17"/>
        <v>2558.89</v>
      </c>
      <c r="AK72" s="73">
        <v>0</v>
      </c>
      <c r="AL72" s="73">
        <v>0</v>
      </c>
      <c r="AM72" s="73">
        <v>0</v>
      </c>
      <c r="AN72" s="25">
        <f t="shared" si="26"/>
        <v>0</v>
      </c>
      <c r="AO72" s="73">
        <v>0</v>
      </c>
      <c r="AP72" s="73">
        <v>0</v>
      </c>
      <c r="AQ72" s="73">
        <v>0</v>
      </c>
      <c r="AR72" s="25">
        <f t="shared" si="27"/>
        <v>0</v>
      </c>
      <c r="AS72" s="73"/>
      <c r="AT72" s="73"/>
      <c r="AU72" s="73"/>
      <c r="AV72" s="25">
        <f t="shared" si="28"/>
        <v>0</v>
      </c>
      <c r="AW72" s="73"/>
      <c r="AX72" s="73"/>
      <c r="AY72" s="74"/>
      <c r="AZ72" s="75">
        <f t="shared" si="29"/>
        <v>0</v>
      </c>
      <c r="BA72" s="25">
        <f t="shared" si="30"/>
        <v>0</v>
      </c>
      <c r="BB72" s="76">
        <f t="shared" si="31"/>
        <v>293959.58</v>
      </c>
      <c r="BC72" s="89"/>
      <c r="BE72" s="91"/>
      <c r="BF72" s="91"/>
    </row>
    <row r="73" spans="1:58" s="90" customFormat="1" ht="12.75">
      <c r="A73" s="85" t="s">
        <v>137</v>
      </c>
      <c r="B73" s="7" t="s">
        <v>138</v>
      </c>
      <c r="C73" s="71">
        <v>5756.6</v>
      </c>
      <c r="D73" s="15">
        <v>7078.27</v>
      </c>
      <c r="E73" s="15">
        <v>4264.99</v>
      </c>
      <c r="F73" s="72">
        <f t="shared" si="18"/>
        <v>17099.86</v>
      </c>
      <c r="G73" s="15">
        <v>4347.37</v>
      </c>
      <c r="H73" s="15">
        <v>4911.41</v>
      </c>
      <c r="I73" s="15">
        <v>4054.85</v>
      </c>
      <c r="J73" s="72">
        <f t="shared" si="19"/>
        <v>13313.63</v>
      </c>
      <c r="K73" s="15"/>
      <c r="L73" s="15"/>
      <c r="M73" s="15"/>
      <c r="N73" s="72">
        <f t="shared" si="20"/>
        <v>0</v>
      </c>
      <c r="O73" s="15"/>
      <c r="P73" s="15"/>
      <c r="Q73" s="88"/>
      <c r="R73" s="72">
        <f t="shared" si="21"/>
        <v>0</v>
      </c>
      <c r="S73" s="72">
        <f t="shared" si="16"/>
        <v>30413.49</v>
      </c>
      <c r="T73" s="15">
        <v>278.38</v>
      </c>
      <c r="U73" s="15">
        <v>195.49</v>
      </c>
      <c r="V73" s="15">
        <v>242.19</v>
      </c>
      <c r="W73" s="72">
        <f t="shared" si="22"/>
        <v>716.06</v>
      </c>
      <c r="X73" s="15">
        <v>350.95</v>
      </c>
      <c r="Y73" s="15">
        <v>263.02</v>
      </c>
      <c r="Z73" s="15">
        <v>138.8</v>
      </c>
      <c r="AA73" s="72">
        <f t="shared" si="23"/>
        <v>752.77</v>
      </c>
      <c r="AB73" s="15"/>
      <c r="AC73" s="15"/>
      <c r="AD73" s="15"/>
      <c r="AE73" s="72">
        <f t="shared" si="24"/>
        <v>0</v>
      </c>
      <c r="AF73" s="15"/>
      <c r="AG73" s="15"/>
      <c r="AH73" s="15"/>
      <c r="AI73" s="72">
        <f t="shared" si="25"/>
        <v>0</v>
      </c>
      <c r="AJ73" s="72">
        <f t="shared" si="17"/>
        <v>1468.83</v>
      </c>
      <c r="AK73" s="73">
        <v>0</v>
      </c>
      <c r="AL73" s="73">
        <v>0</v>
      </c>
      <c r="AM73" s="73">
        <v>0</v>
      </c>
      <c r="AN73" s="25">
        <f t="shared" si="26"/>
        <v>0</v>
      </c>
      <c r="AO73" s="73">
        <v>0</v>
      </c>
      <c r="AP73" s="73">
        <v>0</v>
      </c>
      <c r="AQ73" s="73">
        <v>0</v>
      </c>
      <c r="AR73" s="25">
        <f t="shared" si="27"/>
        <v>0</v>
      </c>
      <c r="AS73" s="73"/>
      <c r="AT73" s="73"/>
      <c r="AU73" s="73"/>
      <c r="AV73" s="25">
        <f t="shared" si="28"/>
        <v>0</v>
      </c>
      <c r="AW73" s="73"/>
      <c r="AX73" s="73"/>
      <c r="AY73" s="74"/>
      <c r="AZ73" s="75">
        <f t="shared" si="29"/>
        <v>0</v>
      </c>
      <c r="BA73" s="25">
        <f t="shared" si="30"/>
        <v>0</v>
      </c>
      <c r="BB73" s="76">
        <f t="shared" si="31"/>
        <v>31882.32</v>
      </c>
      <c r="BC73" s="89"/>
      <c r="BE73" s="91"/>
      <c r="BF73" s="91"/>
    </row>
    <row r="74" spans="1:58" s="90" customFormat="1" ht="12.75">
      <c r="A74" s="85" t="s">
        <v>139</v>
      </c>
      <c r="B74" s="7" t="s">
        <v>140</v>
      </c>
      <c r="C74" s="71">
        <v>22137.04</v>
      </c>
      <c r="D74" s="15">
        <v>18328.19</v>
      </c>
      <c r="E74" s="15">
        <v>27975.27</v>
      </c>
      <c r="F74" s="72">
        <f t="shared" si="18"/>
        <v>68440.5</v>
      </c>
      <c r="G74" s="15">
        <v>22633.33</v>
      </c>
      <c r="H74" s="15">
        <v>24695.71</v>
      </c>
      <c r="I74" s="15">
        <v>21849.91</v>
      </c>
      <c r="J74" s="72">
        <f t="shared" si="19"/>
        <v>69178.95</v>
      </c>
      <c r="K74" s="15"/>
      <c r="L74" s="15"/>
      <c r="M74" s="15"/>
      <c r="N74" s="72">
        <f t="shared" si="20"/>
        <v>0</v>
      </c>
      <c r="O74" s="15"/>
      <c r="P74" s="15"/>
      <c r="Q74" s="88"/>
      <c r="R74" s="72">
        <f t="shared" si="21"/>
        <v>0</v>
      </c>
      <c r="S74" s="72">
        <f t="shared" si="16"/>
        <v>137619.45</v>
      </c>
      <c r="T74" s="15">
        <v>1232.82</v>
      </c>
      <c r="U74" s="15">
        <v>975.61</v>
      </c>
      <c r="V74" s="15">
        <v>1354.85</v>
      </c>
      <c r="W74" s="72">
        <f t="shared" si="22"/>
        <v>3563.28</v>
      </c>
      <c r="X74" s="15">
        <v>1658.1</v>
      </c>
      <c r="Y74" s="15">
        <v>1604.93</v>
      </c>
      <c r="Z74" s="15">
        <v>576.74</v>
      </c>
      <c r="AA74" s="72">
        <f t="shared" si="23"/>
        <v>3839.77</v>
      </c>
      <c r="AB74" s="15"/>
      <c r="AC74" s="15"/>
      <c r="AD74" s="15"/>
      <c r="AE74" s="72">
        <f t="shared" si="24"/>
        <v>0</v>
      </c>
      <c r="AF74" s="15"/>
      <c r="AG74" s="15"/>
      <c r="AH74" s="15"/>
      <c r="AI74" s="72">
        <f t="shared" si="25"/>
        <v>0</v>
      </c>
      <c r="AJ74" s="72">
        <f t="shared" si="17"/>
        <v>7403.05</v>
      </c>
      <c r="AK74" s="73">
        <v>0</v>
      </c>
      <c r="AL74" s="73">
        <v>0</v>
      </c>
      <c r="AM74" s="73">
        <v>0</v>
      </c>
      <c r="AN74" s="25">
        <f t="shared" si="26"/>
        <v>0</v>
      </c>
      <c r="AO74" s="73">
        <v>0</v>
      </c>
      <c r="AP74" s="73">
        <v>0</v>
      </c>
      <c r="AQ74" s="73">
        <v>0</v>
      </c>
      <c r="AR74" s="25">
        <f t="shared" si="27"/>
        <v>0</v>
      </c>
      <c r="AS74" s="73"/>
      <c r="AT74" s="73"/>
      <c r="AU74" s="73"/>
      <c r="AV74" s="25">
        <f t="shared" si="28"/>
        <v>0</v>
      </c>
      <c r="AW74" s="73"/>
      <c r="AX74" s="73"/>
      <c r="AY74" s="74"/>
      <c r="AZ74" s="75">
        <f t="shared" si="29"/>
        <v>0</v>
      </c>
      <c r="BA74" s="25">
        <f t="shared" si="30"/>
        <v>0</v>
      </c>
      <c r="BB74" s="76">
        <f t="shared" si="31"/>
        <v>145022.5</v>
      </c>
      <c r="BC74" s="89"/>
      <c r="BE74" s="91"/>
      <c r="BF74" s="91"/>
    </row>
    <row r="75" spans="1:58" s="90" customFormat="1" ht="12.75">
      <c r="A75" s="85" t="s">
        <v>141</v>
      </c>
      <c r="B75" s="7" t="s">
        <v>142</v>
      </c>
      <c r="C75" s="71">
        <v>20863.65</v>
      </c>
      <c r="D75" s="15">
        <v>18663.07</v>
      </c>
      <c r="E75" s="15">
        <v>25639.96</v>
      </c>
      <c r="F75" s="72">
        <f t="shared" si="18"/>
        <v>65166.68</v>
      </c>
      <c r="G75" s="15">
        <v>17026.17</v>
      </c>
      <c r="H75" s="15">
        <v>18612.41</v>
      </c>
      <c r="I75" s="15">
        <v>18761.1</v>
      </c>
      <c r="J75" s="72">
        <f t="shared" si="19"/>
        <v>54399.68</v>
      </c>
      <c r="K75" s="15"/>
      <c r="L75" s="15"/>
      <c r="M75" s="15"/>
      <c r="N75" s="72">
        <f t="shared" si="20"/>
        <v>0</v>
      </c>
      <c r="O75" s="15"/>
      <c r="P75" s="15"/>
      <c r="Q75" s="88"/>
      <c r="R75" s="72">
        <f t="shared" si="21"/>
        <v>0</v>
      </c>
      <c r="S75" s="72">
        <f t="shared" si="16"/>
        <v>119566.36</v>
      </c>
      <c r="T75" s="15">
        <v>939.28</v>
      </c>
      <c r="U75" s="15">
        <v>1136.65</v>
      </c>
      <c r="V75" s="15">
        <v>701.65</v>
      </c>
      <c r="W75" s="72">
        <f t="shared" si="22"/>
        <v>2777.58</v>
      </c>
      <c r="X75" s="15">
        <v>1214.3</v>
      </c>
      <c r="Y75" s="15">
        <v>867.59</v>
      </c>
      <c r="Z75" s="15">
        <v>715.04</v>
      </c>
      <c r="AA75" s="72">
        <f t="shared" si="23"/>
        <v>2796.93</v>
      </c>
      <c r="AB75" s="15"/>
      <c r="AC75" s="15"/>
      <c r="AD75" s="15"/>
      <c r="AE75" s="72">
        <f t="shared" si="24"/>
        <v>0</v>
      </c>
      <c r="AF75" s="15"/>
      <c r="AG75" s="15"/>
      <c r="AH75" s="15"/>
      <c r="AI75" s="72">
        <f t="shared" si="25"/>
        <v>0</v>
      </c>
      <c r="AJ75" s="72">
        <f t="shared" si="17"/>
        <v>5574.51</v>
      </c>
      <c r="AK75" s="73">
        <v>0</v>
      </c>
      <c r="AL75" s="73">
        <v>0</v>
      </c>
      <c r="AM75" s="73">
        <v>0</v>
      </c>
      <c r="AN75" s="25">
        <f t="shared" si="26"/>
        <v>0</v>
      </c>
      <c r="AO75" s="73">
        <v>0</v>
      </c>
      <c r="AP75" s="73">
        <v>0</v>
      </c>
      <c r="AQ75" s="73">
        <v>0</v>
      </c>
      <c r="AR75" s="25">
        <f t="shared" si="27"/>
        <v>0</v>
      </c>
      <c r="AS75" s="73"/>
      <c r="AT75" s="73"/>
      <c r="AU75" s="73"/>
      <c r="AV75" s="25">
        <f t="shared" si="28"/>
        <v>0</v>
      </c>
      <c r="AW75" s="73"/>
      <c r="AX75" s="73"/>
      <c r="AY75" s="74"/>
      <c r="AZ75" s="75">
        <f t="shared" si="29"/>
        <v>0</v>
      </c>
      <c r="BA75" s="25">
        <f t="shared" si="30"/>
        <v>0</v>
      </c>
      <c r="BB75" s="76">
        <f t="shared" si="31"/>
        <v>125140.87</v>
      </c>
      <c r="BC75" s="89"/>
      <c r="BE75" s="91"/>
      <c r="BF75" s="91"/>
    </row>
    <row r="76" spans="1:58" s="90" customFormat="1" ht="12.75">
      <c r="A76" s="85" t="s">
        <v>143</v>
      </c>
      <c r="B76" s="7" t="s">
        <v>144</v>
      </c>
      <c r="C76" s="71">
        <v>36248.12</v>
      </c>
      <c r="D76" s="15">
        <v>32097.51</v>
      </c>
      <c r="E76" s="15">
        <v>39476.69</v>
      </c>
      <c r="F76" s="72">
        <f t="shared" si="18"/>
        <v>107822.32</v>
      </c>
      <c r="G76" s="15">
        <v>29756.21</v>
      </c>
      <c r="H76" s="15">
        <v>31841.38</v>
      </c>
      <c r="I76" s="15">
        <v>32943.08</v>
      </c>
      <c r="J76" s="72">
        <f t="shared" si="19"/>
        <v>94540.67</v>
      </c>
      <c r="K76" s="15"/>
      <c r="L76" s="15"/>
      <c r="M76" s="15"/>
      <c r="N76" s="72">
        <f t="shared" si="20"/>
        <v>0</v>
      </c>
      <c r="O76" s="15"/>
      <c r="P76" s="15"/>
      <c r="Q76" s="88"/>
      <c r="R76" s="72">
        <f t="shared" si="21"/>
        <v>0</v>
      </c>
      <c r="S76" s="72">
        <f t="shared" si="16"/>
        <v>202362.99</v>
      </c>
      <c r="T76" s="15">
        <v>2093.9300000000003</v>
      </c>
      <c r="U76" s="15">
        <v>1764.31</v>
      </c>
      <c r="V76" s="15">
        <v>1945.6</v>
      </c>
      <c r="W76" s="72">
        <f t="shared" si="22"/>
        <v>5803.84</v>
      </c>
      <c r="X76" s="15">
        <v>2211.09</v>
      </c>
      <c r="Y76" s="15">
        <v>2448.26</v>
      </c>
      <c r="Z76" s="15">
        <v>1274.54</v>
      </c>
      <c r="AA76" s="72">
        <f t="shared" si="23"/>
        <v>5933.89</v>
      </c>
      <c r="AB76" s="15"/>
      <c r="AC76" s="15"/>
      <c r="AD76" s="15"/>
      <c r="AE76" s="72">
        <f t="shared" si="24"/>
        <v>0</v>
      </c>
      <c r="AF76" s="15"/>
      <c r="AG76" s="15"/>
      <c r="AH76" s="15"/>
      <c r="AI76" s="72">
        <f t="shared" si="25"/>
        <v>0</v>
      </c>
      <c r="AJ76" s="72">
        <f t="shared" si="17"/>
        <v>11737.73</v>
      </c>
      <c r="AK76" s="73">
        <v>0</v>
      </c>
      <c r="AL76" s="73">
        <v>0</v>
      </c>
      <c r="AM76" s="73">
        <v>0</v>
      </c>
      <c r="AN76" s="25">
        <f t="shared" si="26"/>
        <v>0</v>
      </c>
      <c r="AO76" s="73">
        <v>0</v>
      </c>
      <c r="AP76" s="73">
        <v>0</v>
      </c>
      <c r="AQ76" s="73">
        <v>0</v>
      </c>
      <c r="AR76" s="25">
        <f t="shared" si="27"/>
        <v>0</v>
      </c>
      <c r="AS76" s="73"/>
      <c r="AT76" s="73"/>
      <c r="AU76" s="73"/>
      <c r="AV76" s="25">
        <f t="shared" si="28"/>
        <v>0</v>
      </c>
      <c r="AW76" s="73"/>
      <c r="AX76" s="73"/>
      <c r="AY76" s="74"/>
      <c r="AZ76" s="75">
        <f t="shared" si="29"/>
        <v>0</v>
      </c>
      <c r="BA76" s="25">
        <f t="shared" si="30"/>
        <v>0</v>
      </c>
      <c r="BB76" s="76">
        <f t="shared" si="31"/>
        <v>214100.72</v>
      </c>
      <c r="BC76" s="89"/>
      <c r="BE76" s="91"/>
      <c r="BF76" s="91"/>
    </row>
    <row r="77" spans="1:58" s="90" customFormat="1" ht="12.75">
      <c r="A77" s="85" t="s">
        <v>145</v>
      </c>
      <c r="B77" s="7" t="s">
        <v>146</v>
      </c>
      <c r="C77" s="71">
        <v>152146.81</v>
      </c>
      <c r="D77" s="15">
        <v>155974.3</v>
      </c>
      <c r="E77" s="15">
        <v>165693.76</v>
      </c>
      <c r="F77" s="72">
        <f t="shared" si="18"/>
        <v>473814.87</v>
      </c>
      <c r="G77" s="15">
        <v>146592.26</v>
      </c>
      <c r="H77" s="15">
        <v>162143.34</v>
      </c>
      <c r="I77" s="15">
        <v>155502.15</v>
      </c>
      <c r="J77" s="72">
        <f t="shared" si="19"/>
        <v>464237.75</v>
      </c>
      <c r="K77" s="15"/>
      <c r="L77" s="15"/>
      <c r="M77" s="15"/>
      <c r="N77" s="72">
        <f t="shared" si="20"/>
        <v>0</v>
      </c>
      <c r="O77" s="15"/>
      <c r="P77" s="15"/>
      <c r="Q77" s="88"/>
      <c r="R77" s="72">
        <f t="shared" si="21"/>
        <v>0</v>
      </c>
      <c r="S77" s="72">
        <f t="shared" si="16"/>
        <v>938052.62</v>
      </c>
      <c r="T77" s="15">
        <v>6853.55</v>
      </c>
      <c r="U77" s="15">
        <v>6336.430000000001</v>
      </c>
      <c r="V77" s="15">
        <v>5199.17</v>
      </c>
      <c r="W77" s="72">
        <f t="shared" si="22"/>
        <v>18389.15</v>
      </c>
      <c r="X77" s="15">
        <v>8594.99</v>
      </c>
      <c r="Y77" s="15">
        <v>7304.58</v>
      </c>
      <c r="Z77" s="15">
        <v>4479.47</v>
      </c>
      <c r="AA77" s="72">
        <f t="shared" si="23"/>
        <v>20379.04</v>
      </c>
      <c r="AB77" s="15"/>
      <c r="AC77" s="15"/>
      <c r="AD77" s="15"/>
      <c r="AE77" s="72">
        <f t="shared" si="24"/>
        <v>0</v>
      </c>
      <c r="AF77" s="15"/>
      <c r="AG77" s="15"/>
      <c r="AH77" s="15"/>
      <c r="AI77" s="72">
        <f t="shared" si="25"/>
        <v>0</v>
      </c>
      <c r="AJ77" s="72">
        <f t="shared" si="17"/>
        <v>38768.19</v>
      </c>
      <c r="AK77" s="73">
        <v>0</v>
      </c>
      <c r="AL77" s="73">
        <v>350.12</v>
      </c>
      <c r="AM77" s="73">
        <v>350.12</v>
      </c>
      <c r="AN77" s="25">
        <f t="shared" si="26"/>
        <v>700.24</v>
      </c>
      <c r="AO77" s="73">
        <v>326.78</v>
      </c>
      <c r="AP77" s="73">
        <v>326.78</v>
      </c>
      <c r="AQ77" s="73">
        <v>571.86</v>
      </c>
      <c r="AR77" s="25">
        <f t="shared" si="27"/>
        <v>1225.42</v>
      </c>
      <c r="AS77" s="73"/>
      <c r="AT77" s="73"/>
      <c r="AU77" s="73"/>
      <c r="AV77" s="25">
        <f t="shared" si="28"/>
        <v>0</v>
      </c>
      <c r="AW77" s="73"/>
      <c r="AX77" s="73"/>
      <c r="AY77" s="74"/>
      <c r="AZ77" s="75">
        <f t="shared" si="29"/>
        <v>0</v>
      </c>
      <c r="BA77" s="25">
        <f t="shared" si="30"/>
        <v>1925.66</v>
      </c>
      <c r="BB77" s="76">
        <f t="shared" si="31"/>
        <v>978746.47</v>
      </c>
      <c r="BC77" s="89"/>
      <c r="BE77" s="91"/>
      <c r="BF77" s="91"/>
    </row>
    <row r="78" spans="1:58" s="90" customFormat="1" ht="12.75">
      <c r="A78" s="85" t="s">
        <v>147</v>
      </c>
      <c r="B78" s="7" t="s">
        <v>148</v>
      </c>
      <c r="C78" s="71">
        <v>19483.57</v>
      </c>
      <c r="D78" s="15">
        <v>19080.82</v>
      </c>
      <c r="E78" s="15">
        <v>21048.62</v>
      </c>
      <c r="F78" s="72">
        <f t="shared" si="18"/>
        <v>59613.01</v>
      </c>
      <c r="G78" s="15">
        <v>15194.52</v>
      </c>
      <c r="H78" s="15">
        <v>21416.88</v>
      </c>
      <c r="I78" s="15">
        <v>17635.51</v>
      </c>
      <c r="J78" s="72">
        <f t="shared" si="19"/>
        <v>54246.91</v>
      </c>
      <c r="K78" s="15"/>
      <c r="L78" s="15"/>
      <c r="M78" s="15"/>
      <c r="N78" s="72">
        <f t="shared" si="20"/>
        <v>0</v>
      </c>
      <c r="O78" s="15"/>
      <c r="P78" s="15"/>
      <c r="Q78" s="88"/>
      <c r="R78" s="72">
        <f t="shared" si="21"/>
        <v>0</v>
      </c>
      <c r="S78" s="72">
        <f t="shared" si="16"/>
        <v>113859.92</v>
      </c>
      <c r="T78" s="15">
        <v>1546.72</v>
      </c>
      <c r="U78" s="15">
        <v>1520.35</v>
      </c>
      <c r="V78" s="15">
        <v>1365.15</v>
      </c>
      <c r="W78" s="72">
        <f t="shared" si="22"/>
        <v>4432.22</v>
      </c>
      <c r="X78" s="15">
        <v>1763.5</v>
      </c>
      <c r="Y78" s="15">
        <v>1881.21</v>
      </c>
      <c r="Z78" s="15">
        <v>948.22</v>
      </c>
      <c r="AA78" s="72">
        <f t="shared" si="23"/>
        <v>4592.93</v>
      </c>
      <c r="AB78" s="15"/>
      <c r="AC78" s="15"/>
      <c r="AD78" s="15"/>
      <c r="AE78" s="72">
        <f t="shared" si="24"/>
        <v>0</v>
      </c>
      <c r="AF78" s="15"/>
      <c r="AG78" s="15"/>
      <c r="AH78" s="15"/>
      <c r="AI78" s="72">
        <f t="shared" si="25"/>
        <v>0</v>
      </c>
      <c r="AJ78" s="72">
        <f t="shared" si="17"/>
        <v>9025.15</v>
      </c>
      <c r="AK78" s="73">
        <v>0</v>
      </c>
      <c r="AL78" s="73">
        <v>0</v>
      </c>
      <c r="AM78" s="73">
        <v>0</v>
      </c>
      <c r="AN78" s="25">
        <f t="shared" si="26"/>
        <v>0</v>
      </c>
      <c r="AO78" s="73">
        <v>0</v>
      </c>
      <c r="AP78" s="73">
        <v>0</v>
      </c>
      <c r="AQ78" s="73">
        <v>0</v>
      </c>
      <c r="AR78" s="25">
        <f t="shared" si="27"/>
        <v>0</v>
      </c>
      <c r="AS78" s="73"/>
      <c r="AT78" s="73"/>
      <c r="AU78" s="73"/>
      <c r="AV78" s="25">
        <f t="shared" si="28"/>
        <v>0</v>
      </c>
      <c r="AW78" s="73"/>
      <c r="AX78" s="73"/>
      <c r="AY78" s="74"/>
      <c r="AZ78" s="75">
        <f t="shared" si="29"/>
        <v>0</v>
      </c>
      <c r="BA78" s="25">
        <f t="shared" si="30"/>
        <v>0</v>
      </c>
      <c r="BB78" s="76">
        <f t="shared" si="31"/>
        <v>122885.07</v>
      </c>
      <c r="BC78" s="89"/>
      <c r="BE78" s="91"/>
      <c r="BF78" s="91"/>
    </row>
    <row r="79" spans="1:58" s="144" customFormat="1" ht="13.5">
      <c r="A79" s="133" t="s">
        <v>149</v>
      </c>
      <c r="B79" s="134" t="s">
        <v>150</v>
      </c>
      <c r="C79" s="135">
        <v>0</v>
      </c>
      <c r="D79" s="136">
        <v>0</v>
      </c>
      <c r="E79" s="136">
        <v>0</v>
      </c>
      <c r="F79" s="137">
        <f t="shared" si="18"/>
        <v>0</v>
      </c>
      <c r="G79" s="136">
        <v>0</v>
      </c>
      <c r="H79" s="136">
        <v>0</v>
      </c>
      <c r="I79" s="136">
        <v>0</v>
      </c>
      <c r="J79" s="137">
        <f t="shared" si="19"/>
        <v>0</v>
      </c>
      <c r="K79" s="136"/>
      <c r="L79" s="136"/>
      <c r="M79" s="136"/>
      <c r="N79" s="137">
        <f t="shared" si="20"/>
        <v>0</v>
      </c>
      <c r="O79" s="136"/>
      <c r="P79" s="136"/>
      <c r="Q79" s="138"/>
      <c r="R79" s="137">
        <f t="shared" si="21"/>
        <v>0</v>
      </c>
      <c r="S79" s="137">
        <f t="shared" si="16"/>
        <v>0</v>
      </c>
      <c r="T79" s="136">
        <v>0</v>
      </c>
      <c r="U79" s="136">
        <v>0</v>
      </c>
      <c r="V79" s="136">
        <v>0</v>
      </c>
      <c r="W79" s="137">
        <f t="shared" si="22"/>
        <v>0</v>
      </c>
      <c r="X79" s="136">
        <v>0</v>
      </c>
      <c r="Y79" s="136">
        <v>0</v>
      </c>
      <c r="Z79" s="136">
        <v>0</v>
      </c>
      <c r="AA79" s="137">
        <f t="shared" si="23"/>
        <v>0</v>
      </c>
      <c r="AB79" s="136"/>
      <c r="AC79" s="136"/>
      <c r="AD79" s="136"/>
      <c r="AE79" s="137">
        <f t="shared" si="24"/>
        <v>0</v>
      </c>
      <c r="AF79" s="136"/>
      <c r="AG79" s="136"/>
      <c r="AH79" s="136"/>
      <c r="AI79" s="137">
        <f t="shared" si="25"/>
        <v>0</v>
      </c>
      <c r="AJ79" s="137">
        <f t="shared" si="17"/>
        <v>0</v>
      </c>
      <c r="AK79" s="139">
        <v>0</v>
      </c>
      <c r="AL79" s="139">
        <v>0</v>
      </c>
      <c r="AM79" s="139">
        <v>0</v>
      </c>
      <c r="AN79" s="137">
        <f t="shared" si="26"/>
        <v>0</v>
      </c>
      <c r="AO79" s="139">
        <v>0</v>
      </c>
      <c r="AP79" s="139">
        <v>0</v>
      </c>
      <c r="AQ79" s="139">
        <v>0</v>
      </c>
      <c r="AR79" s="137">
        <f t="shared" si="27"/>
        <v>0</v>
      </c>
      <c r="AS79" s="139"/>
      <c r="AT79" s="139"/>
      <c r="AU79" s="139"/>
      <c r="AV79" s="137">
        <f t="shared" si="28"/>
        <v>0</v>
      </c>
      <c r="AW79" s="139"/>
      <c r="AX79" s="139"/>
      <c r="AY79" s="140"/>
      <c r="AZ79" s="141">
        <f t="shared" si="29"/>
        <v>0</v>
      </c>
      <c r="BA79" s="137">
        <f t="shared" si="30"/>
        <v>0</v>
      </c>
      <c r="BB79" s="142">
        <f t="shared" si="31"/>
        <v>0</v>
      </c>
      <c r="BC79" s="143"/>
      <c r="BE79" s="145"/>
      <c r="BF79" s="145"/>
    </row>
    <row r="80" spans="1:58" s="90" customFormat="1" ht="12.75">
      <c r="A80" s="85" t="s">
        <v>151</v>
      </c>
      <c r="B80" s="7" t="s">
        <v>152</v>
      </c>
      <c r="C80" s="71">
        <v>38751.51</v>
      </c>
      <c r="D80" s="15">
        <v>38112.13</v>
      </c>
      <c r="E80" s="15">
        <v>38420.71</v>
      </c>
      <c r="F80" s="72">
        <f t="shared" si="18"/>
        <v>115284.35</v>
      </c>
      <c r="G80" s="15">
        <v>32712.5</v>
      </c>
      <c r="H80" s="15">
        <v>36941.26</v>
      </c>
      <c r="I80" s="15">
        <v>35621.54</v>
      </c>
      <c r="J80" s="72">
        <f t="shared" si="19"/>
        <v>105275.3</v>
      </c>
      <c r="K80" s="15"/>
      <c r="L80" s="15"/>
      <c r="M80" s="15"/>
      <c r="N80" s="72">
        <f t="shared" si="20"/>
        <v>0</v>
      </c>
      <c r="O80" s="15"/>
      <c r="P80" s="15"/>
      <c r="Q80" s="88"/>
      <c r="R80" s="72">
        <f t="shared" si="21"/>
        <v>0</v>
      </c>
      <c r="S80" s="72">
        <f t="shared" si="16"/>
        <v>220559.65</v>
      </c>
      <c r="T80" s="15">
        <v>747.4599999999999</v>
      </c>
      <c r="U80" s="15">
        <v>945.1999999999999</v>
      </c>
      <c r="V80" s="15">
        <v>902.72</v>
      </c>
      <c r="W80" s="72">
        <f t="shared" si="22"/>
        <v>2595.38</v>
      </c>
      <c r="X80" s="15">
        <v>1181.72</v>
      </c>
      <c r="Y80" s="15">
        <v>911.26</v>
      </c>
      <c r="Z80" s="15">
        <v>763.36</v>
      </c>
      <c r="AA80" s="72">
        <f t="shared" si="23"/>
        <v>2856.34</v>
      </c>
      <c r="AB80" s="15"/>
      <c r="AC80" s="15"/>
      <c r="AD80" s="15"/>
      <c r="AE80" s="72">
        <f t="shared" si="24"/>
        <v>0</v>
      </c>
      <c r="AF80" s="15"/>
      <c r="AG80" s="15"/>
      <c r="AH80" s="15"/>
      <c r="AI80" s="72">
        <f t="shared" si="25"/>
        <v>0</v>
      </c>
      <c r="AJ80" s="72">
        <f t="shared" si="17"/>
        <v>5451.72</v>
      </c>
      <c r="AK80" s="73">
        <v>0</v>
      </c>
      <c r="AL80" s="73">
        <v>0</v>
      </c>
      <c r="AM80" s="73">
        <v>0</v>
      </c>
      <c r="AN80" s="25">
        <f t="shared" si="26"/>
        <v>0</v>
      </c>
      <c r="AO80" s="73">
        <v>0</v>
      </c>
      <c r="AP80" s="73">
        <v>0</v>
      </c>
      <c r="AQ80" s="73">
        <v>0</v>
      </c>
      <c r="AR80" s="25">
        <f t="shared" si="27"/>
        <v>0</v>
      </c>
      <c r="AS80" s="73"/>
      <c r="AT80" s="73"/>
      <c r="AU80" s="73"/>
      <c r="AV80" s="25">
        <f t="shared" si="28"/>
        <v>0</v>
      </c>
      <c r="AW80" s="73"/>
      <c r="AX80" s="73"/>
      <c r="AY80" s="74"/>
      <c r="AZ80" s="75">
        <f t="shared" si="29"/>
        <v>0</v>
      </c>
      <c r="BA80" s="25">
        <f t="shared" si="30"/>
        <v>0</v>
      </c>
      <c r="BB80" s="76">
        <f t="shared" si="31"/>
        <v>226011.37</v>
      </c>
      <c r="BC80" s="89"/>
      <c r="BE80" s="91"/>
      <c r="BF80" s="91"/>
    </row>
    <row r="81" spans="1:58" s="90" customFormat="1" ht="12.75">
      <c r="A81" s="85" t="s">
        <v>154</v>
      </c>
      <c r="B81" s="7" t="s">
        <v>155</v>
      </c>
      <c r="C81" s="71">
        <v>18835.17</v>
      </c>
      <c r="D81" s="15">
        <v>16680.23</v>
      </c>
      <c r="E81" s="15">
        <v>13722.41</v>
      </c>
      <c r="F81" s="72">
        <f t="shared" si="18"/>
        <v>49237.81</v>
      </c>
      <c r="G81" s="15">
        <v>16810.01</v>
      </c>
      <c r="H81" s="15">
        <v>12633.74</v>
      </c>
      <c r="I81" s="15">
        <v>16316.06</v>
      </c>
      <c r="J81" s="72">
        <f t="shared" si="19"/>
        <v>45759.81</v>
      </c>
      <c r="K81" s="15"/>
      <c r="L81" s="15"/>
      <c r="M81" s="15"/>
      <c r="N81" s="72">
        <f t="shared" si="20"/>
        <v>0</v>
      </c>
      <c r="O81" s="15"/>
      <c r="P81" s="15"/>
      <c r="Q81" s="88"/>
      <c r="R81" s="72">
        <f t="shared" si="21"/>
        <v>0</v>
      </c>
      <c r="S81" s="72">
        <f t="shared" si="16"/>
        <v>94997.62</v>
      </c>
      <c r="T81" s="15">
        <v>402.09</v>
      </c>
      <c r="U81" s="15">
        <v>477.84</v>
      </c>
      <c r="V81" s="15">
        <v>307.66</v>
      </c>
      <c r="W81" s="72">
        <f t="shared" si="22"/>
        <v>1187.59</v>
      </c>
      <c r="X81" s="15">
        <v>163.89</v>
      </c>
      <c r="Y81" s="15">
        <v>60.89</v>
      </c>
      <c r="Z81" s="15">
        <v>101.72</v>
      </c>
      <c r="AA81" s="72">
        <f t="shared" si="23"/>
        <v>326.5</v>
      </c>
      <c r="AB81" s="15"/>
      <c r="AC81" s="15"/>
      <c r="AD81" s="15"/>
      <c r="AE81" s="72">
        <f t="shared" si="24"/>
        <v>0</v>
      </c>
      <c r="AF81" s="15"/>
      <c r="AG81" s="15"/>
      <c r="AH81" s="15"/>
      <c r="AI81" s="72">
        <f t="shared" si="25"/>
        <v>0</v>
      </c>
      <c r="AJ81" s="72">
        <f t="shared" si="17"/>
        <v>1514.09</v>
      </c>
      <c r="AK81" s="73">
        <v>0</v>
      </c>
      <c r="AL81" s="73">
        <v>0</v>
      </c>
      <c r="AM81" s="73">
        <v>0</v>
      </c>
      <c r="AN81" s="25">
        <f t="shared" si="26"/>
        <v>0</v>
      </c>
      <c r="AO81" s="73">
        <v>0</v>
      </c>
      <c r="AP81" s="73">
        <v>0</v>
      </c>
      <c r="AQ81" s="73">
        <v>0</v>
      </c>
      <c r="AR81" s="25">
        <f t="shared" si="27"/>
        <v>0</v>
      </c>
      <c r="AS81" s="73"/>
      <c r="AT81" s="73"/>
      <c r="AU81" s="73"/>
      <c r="AV81" s="25">
        <f t="shared" si="28"/>
        <v>0</v>
      </c>
      <c r="AW81" s="73"/>
      <c r="AX81" s="73"/>
      <c r="AY81" s="74"/>
      <c r="AZ81" s="75">
        <f t="shared" si="29"/>
        <v>0</v>
      </c>
      <c r="BA81" s="25">
        <f t="shared" si="30"/>
        <v>0</v>
      </c>
      <c r="BB81" s="76">
        <f t="shared" si="31"/>
        <v>96511.71</v>
      </c>
      <c r="BC81" s="89"/>
      <c r="BE81" s="91"/>
      <c r="BF81" s="91"/>
    </row>
    <row r="82" spans="1:58" s="90" customFormat="1" ht="12.75">
      <c r="A82" s="85" t="s">
        <v>156</v>
      </c>
      <c r="B82" s="7" t="s">
        <v>157</v>
      </c>
      <c r="C82" s="71">
        <v>9601.56</v>
      </c>
      <c r="D82" s="15">
        <v>9399.91</v>
      </c>
      <c r="E82" s="15">
        <v>9850.52</v>
      </c>
      <c r="F82" s="72">
        <f t="shared" si="18"/>
        <v>28851.99</v>
      </c>
      <c r="G82" s="15">
        <v>9230.82</v>
      </c>
      <c r="H82" s="15">
        <v>11609.1</v>
      </c>
      <c r="I82" s="15">
        <v>11817.55</v>
      </c>
      <c r="J82" s="72">
        <f>ROUND(G82+H82+I82,2)</f>
        <v>32657.47</v>
      </c>
      <c r="K82" s="15"/>
      <c r="L82" s="15"/>
      <c r="M82" s="15"/>
      <c r="N82" s="72">
        <f t="shared" si="20"/>
        <v>0</v>
      </c>
      <c r="O82" s="15"/>
      <c r="P82" s="15"/>
      <c r="Q82" s="88"/>
      <c r="R82" s="72">
        <f t="shared" si="21"/>
        <v>0</v>
      </c>
      <c r="S82" s="72">
        <f t="shared" si="16"/>
        <v>61509.46</v>
      </c>
      <c r="T82" s="15">
        <v>582.81</v>
      </c>
      <c r="U82" s="15">
        <v>504.87</v>
      </c>
      <c r="V82" s="15">
        <v>364.51</v>
      </c>
      <c r="W82" s="72">
        <f>ROUND(T82+U82+V82,2)</f>
        <v>1452.19</v>
      </c>
      <c r="X82" s="15">
        <v>598.03</v>
      </c>
      <c r="Y82" s="15">
        <v>617.34</v>
      </c>
      <c r="Z82" s="15">
        <v>334.52</v>
      </c>
      <c r="AA82" s="72">
        <f>ROUND(X82+Y82+Z82,2)</f>
        <v>1549.89</v>
      </c>
      <c r="AB82" s="15"/>
      <c r="AC82" s="15"/>
      <c r="AD82" s="15"/>
      <c r="AE82" s="72">
        <f t="shared" si="24"/>
        <v>0</v>
      </c>
      <c r="AF82" s="15"/>
      <c r="AG82" s="15"/>
      <c r="AH82" s="15"/>
      <c r="AI82" s="72">
        <f t="shared" si="25"/>
        <v>0</v>
      </c>
      <c r="AJ82" s="72">
        <f t="shared" si="17"/>
        <v>3002.08</v>
      </c>
      <c r="AK82" s="73">
        <v>0</v>
      </c>
      <c r="AL82" s="73">
        <v>0</v>
      </c>
      <c r="AM82" s="73">
        <v>0</v>
      </c>
      <c r="AN82" s="25">
        <f t="shared" si="26"/>
        <v>0</v>
      </c>
      <c r="AO82" s="73">
        <v>0</v>
      </c>
      <c r="AP82" s="73">
        <v>0</v>
      </c>
      <c r="AQ82" s="73">
        <v>0</v>
      </c>
      <c r="AR82" s="25">
        <f t="shared" si="27"/>
        <v>0</v>
      </c>
      <c r="AS82" s="73"/>
      <c r="AT82" s="73"/>
      <c r="AU82" s="73"/>
      <c r="AV82" s="25">
        <f t="shared" si="28"/>
        <v>0</v>
      </c>
      <c r="AW82" s="73"/>
      <c r="AX82" s="73"/>
      <c r="AY82" s="74"/>
      <c r="AZ82" s="75">
        <f t="shared" si="29"/>
        <v>0</v>
      </c>
      <c r="BA82" s="25">
        <f t="shared" si="30"/>
        <v>0</v>
      </c>
      <c r="BB82" s="76">
        <f t="shared" si="31"/>
        <v>64511.54</v>
      </c>
      <c r="BC82" s="89"/>
      <c r="BE82" s="91"/>
      <c r="BF82" s="91"/>
    </row>
    <row r="83" spans="1:58" s="90" customFormat="1" ht="12.75">
      <c r="A83" s="85" t="s">
        <v>158</v>
      </c>
      <c r="B83" s="7" t="s">
        <v>159</v>
      </c>
      <c r="C83" s="71">
        <v>12780.95</v>
      </c>
      <c r="D83" s="15">
        <v>13164.75</v>
      </c>
      <c r="E83" s="15">
        <v>14108.01</v>
      </c>
      <c r="F83" s="72">
        <f t="shared" si="18"/>
        <v>40053.71</v>
      </c>
      <c r="G83" s="15">
        <v>13534.66</v>
      </c>
      <c r="H83" s="15">
        <v>15751.82</v>
      </c>
      <c r="I83" s="15">
        <v>16436.54</v>
      </c>
      <c r="J83" s="72">
        <f>ROUND(G83+H83+I83,2)</f>
        <v>45723.02</v>
      </c>
      <c r="K83" s="15"/>
      <c r="L83" s="15"/>
      <c r="M83" s="15"/>
      <c r="N83" s="72">
        <f t="shared" si="20"/>
        <v>0</v>
      </c>
      <c r="O83" s="15"/>
      <c r="P83" s="15"/>
      <c r="Q83" s="88"/>
      <c r="R83" s="72">
        <f t="shared" si="21"/>
        <v>0</v>
      </c>
      <c r="S83" s="72">
        <f t="shared" si="16"/>
        <v>85776.73</v>
      </c>
      <c r="T83" s="15">
        <v>858.1</v>
      </c>
      <c r="U83" s="15">
        <v>825.56</v>
      </c>
      <c r="V83" s="15">
        <v>683.28</v>
      </c>
      <c r="W83" s="72">
        <f>ROUND(T83+U83+V83,2)</f>
        <v>2366.94</v>
      </c>
      <c r="X83" s="15">
        <v>995.61</v>
      </c>
      <c r="Y83" s="15">
        <v>759.25</v>
      </c>
      <c r="Z83" s="15">
        <v>445.11</v>
      </c>
      <c r="AA83" s="72">
        <f>ROUND(X83+Y83+Z83,2)</f>
        <v>2199.97</v>
      </c>
      <c r="AB83" s="15"/>
      <c r="AC83" s="15"/>
      <c r="AD83" s="15"/>
      <c r="AE83" s="72">
        <f t="shared" si="24"/>
        <v>0</v>
      </c>
      <c r="AF83" s="15"/>
      <c r="AG83" s="15"/>
      <c r="AH83" s="15"/>
      <c r="AI83" s="72">
        <f t="shared" si="25"/>
        <v>0</v>
      </c>
      <c r="AJ83" s="72">
        <f t="shared" si="17"/>
        <v>4566.91</v>
      </c>
      <c r="AK83" s="73">
        <v>0</v>
      </c>
      <c r="AL83" s="73">
        <v>0</v>
      </c>
      <c r="AM83" s="73">
        <v>0</v>
      </c>
      <c r="AN83" s="25">
        <f t="shared" si="26"/>
        <v>0</v>
      </c>
      <c r="AO83" s="73">
        <v>0</v>
      </c>
      <c r="AP83" s="73">
        <v>0</v>
      </c>
      <c r="AQ83" s="73">
        <v>0</v>
      </c>
      <c r="AR83" s="25">
        <f t="shared" si="27"/>
        <v>0</v>
      </c>
      <c r="AS83" s="73"/>
      <c r="AT83" s="73"/>
      <c r="AU83" s="73"/>
      <c r="AV83" s="25">
        <f t="shared" si="28"/>
        <v>0</v>
      </c>
      <c r="AW83" s="73"/>
      <c r="AX83" s="73"/>
      <c r="AY83" s="74"/>
      <c r="AZ83" s="75">
        <f t="shared" si="29"/>
        <v>0</v>
      </c>
      <c r="BA83" s="25">
        <f t="shared" si="30"/>
        <v>0</v>
      </c>
      <c r="BB83" s="76">
        <f t="shared" si="31"/>
        <v>90343.64</v>
      </c>
      <c r="BC83" s="89"/>
      <c r="BE83" s="91"/>
      <c r="BF83" s="91"/>
    </row>
    <row r="84" spans="1:58" s="90" customFormat="1" ht="12.75">
      <c r="A84" s="85" t="s">
        <v>160</v>
      </c>
      <c r="B84" s="7" t="s">
        <v>161</v>
      </c>
      <c r="C84" s="71">
        <v>5430.69</v>
      </c>
      <c r="D84" s="15">
        <v>6397.6</v>
      </c>
      <c r="E84" s="15">
        <v>5248.21</v>
      </c>
      <c r="F84" s="72">
        <f t="shared" si="18"/>
        <v>17076.5</v>
      </c>
      <c r="G84" s="15">
        <v>4749.2</v>
      </c>
      <c r="H84" s="15">
        <v>5157.06</v>
      </c>
      <c r="I84" s="15">
        <v>4976.03</v>
      </c>
      <c r="J84" s="72">
        <f>ROUND(G84+H84+I84,2)</f>
        <v>14882.29</v>
      </c>
      <c r="K84" s="15"/>
      <c r="L84" s="15"/>
      <c r="M84" s="15"/>
      <c r="N84" s="72">
        <f t="shared" si="20"/>
        <v>0</v>
      </c>
      <c r="O84" s="15"/>
      <c r="P84" s="15"/>
      <c r="Q84" s="88"/>
      <c r="R84" s="72">
        <f>ROUND(O84+P84+Q84,2)</f>
        <v>0</v>
      </c>
      <c r="S84" s="72">
        <f>ROUND(F84+J84+N84+R84,2)</f>
        <v>31958.79</v>
      </c>
      <c r="T84" s="15">
        <v>167.75</v>
      </c>
      <c r="U84" s="15">
        <v>439.64</v>
      </c>
      <c r="V84" s="15">
        <v>228.07</v>
      </c>
      <c r="W84" s="72">
        <f>ROUND(T84+U84+V84,2)</f>
        <v>835.46</v>
      </c>
      <c r="X84" s="15">
        <v>268.71</v>
      </c>
      <c r="Y84" s="15">
        <v>371.95</v>
      </c>
      <c r="Z84" s="15">
        <v>109</v>
      </c>
      <c r="AA84" s="72">
        <f>ROUND(X84+Y84+Z84,2)</f>
        <v>749.66</v>
      </c>
      <c r="AB84" s="15"/>
      <c r="AC84" s="15"/>
      <c r="AD84" s="15"/>
      <c r="AE84" s="72">
        <f>ROUND(AB84+AC84+AD84,2)</f>
        <v>0</v>
      </c>
      <c r="AF84" s="15"/>
      <c r="AG84" s="15"/>
      <c r="AH84" s="15"/>
      <c r="AI84" s="72">
        <f>ROUND(AF84+AG84+AH84,2)</f>
        <v>0</v>
      </c>
      <c r="AJ84" s="72">
        <f t="shared" si="17"/>
        <v>1585.12</v>
      </c>
      <c r="AK84" s="73">
        <v>0</v>
      </c>
      <c r="AL84" s="73">
        <v>0</v>
      </c>
      <c r="AM84" s="73">
        <v>0</v>
      </c>
      <c r="AN84" s="25">
        <f t="shared" si="26"/>
        <v>0</v>
      </c>
      <c r="AO84" s="73">
        <v>0</v>
      </c>
      <c r="AP84" s="73">
        <v>0</v>
      </c>
      <c r="AQ84" s="73">
        <v>0</v>
      </c>
      <c r="AR84" s="25">
        <f t="shared" si="27"/>
        <v>0</v>
      </c>
      <c r="AS84" s="73"/>
      <c r="AT84" s="73"/>
      <c r="AU84" s="73"/>
      <c r="AV84" s="25">
        <f t="shared" si="28"/>
        <v>0</v>
      </c>
      <c r="AW84" s="73"/>
      <c r="AX84" s="73"/>
      <c r="AY84" s="74"/>
      <c r="AZ84" s="75">
        <f t="shared" si="29"/>
        <v>0</v>
      </c>
      <c r="BA84" s="25">
        <f t="shared" si="30"/>
        <v>0</v>
      </c>
      <c r="BB84" s="76">
        <f t="shared" si="31"/>
        <v>33543.91</v>
      </c>
      <c r="BC84" s="89"/>
      <c r="BE84" s="91"/>
      <c r="BF84" s="91"/>
    </row>
    <row r="85" spans="1:58" s="90" customFormat="1" ht="23.25" customHeight="1" thickBot="1">
      <c r="A85" s="92" t="s">
        <v>174</v>
      </c>
      <c r="B85" s="93" t="s">
        <v>175</v>
      </c>
      <c r="C85" s="94">
        <v>178.82</v>
      </c>
      <c r="D85" s="95">
        <v>389.77</v>
      </c>
      <c r="E85" s="95">
        <v>370.36</v>
      </c>
      <c r="F85" s="96">
        <f t="shared" si="18"/>
        <v>938.95</v>
      </c>
      <c r="G85" s="95">
        <v>552.42</v>
      </c>
      <c r="H85" s="95">
        <v>607.72</v>
      </c>
      <c r="I85" s="95">
        <v>1030.43</v>
      </c>
      <c r="J85" s="96">
        <f>ROUND(G85+H85+I85,2)</f>
        <v>2190.57</v>
      </c>
      <c r="K85" s="95"/>
      <c r="L85" s="95"/>
      <c r="M85" s="95"/>
      <c r="N85" s="96">
        <f t="shared" si="20"/>
        <v>0</v>
      </c>
      <c r="O85" s="95"/>
      <c r="P85" s="95"/>
      <c r="Q85" s="97"/>
      <c r="R85" s="96">
        <f>ROUND(O85+P85+Q85,2)</f>
        <v>0</v>
      </c>
      <c r="S85" s="96">
        <f>ROUND(F85+J85+N85+R85,2)</f>
        <v>3129.52</v>
      </c>
      <c r="T85" s="95">
        <v>8.95</v>
      </c>
      <c r="U85" s="95">
        <v>0</v>
      </c>
      <c r="V85" s="95">
        <v>33.36</v>
      </c>
      <c r="W85" s="96">
        <f>ROUND(T85+U85+V85,2)</f>
        <v>42.31</v>
      </c>
      <c r="X85" s="95">
        <v>53.84</v>
      </c>
      <c r="Y85" s="95">
        <v>47.67</v>
      </c>
      <c r="Z85" s="95">
        <v>26.62</v>
      </c>
      <c r="AA85" s="96">
        <f>ROUND(X85+Y85+Z85,2)</f>
        <v>128.13</v>
      </c>
      <c r="AB85" s="95"/>
      <c r="AC85" s="95"/>
      <c r="AD85" s="95"/>
      <c r="AE85" s="96">
        <f>ROUND(AB85+AC85+AD85,2)</f>
        <v>0</v>
      </c>
      <c r="AF85" s="95"/>
      <c r="AG85" s="95"/>
      <c r="AH85" s="95"/>
      <c r="AI85" s="96">
        <f>ROUND(AF85+AG85+AH85,2)</f>
        <v>0</v>
      </c>
      <c r="AJ85" s="96">
        <f t="shared" si="17"/>
        <v>170.44</v>
      </c>
      <c r="AK85" s="98">
        <v>0</v>
      </c>
      <c r="AL85" s="98">
        <v>0</v>
      </c>
      <c r="AM85" s="98">
        <v>0</v>
      </c>
      <c r="AN85" s="99">
        <f t="shared" si="26"/>
        <v>0</v>
      </c>
      <c r="AO85" s="98">
        <v>0</v>
      </c>
      <c r="AP85" s="98">
        <v>0</v>
      </c>
      <c r="AQ85" s="98">
        <v>0</v>
      </c>
      <c r="AR85" s="99">
        <f t="shared" si="27"/>
        <v>0</v>
      </c>
      <c r="AS85" s="98"/>
      <c r="AT85" s="98"/>
      <c r="AU85" s="98"/>
      <c r="AV85" s="99">
        <f t="shared" si="28"/>
        <v>0</v>
      </c>
      <c r="AW85" s="98"/>
      <c r="AX85" s="98"/>
      <c r="AY85" s="100"/>
      <c r="AZ85" s="101">
        <f t="shared" si="29"/>
        <v>0</v>
      </c>
      <c r="BA85" s="99">
        <f t="shared" si="30"/>
        <v>0</v>
      </c>
      <c r="BB85" s="102">
        <f t="shared" si="31"/>
        <v>3299.96</v>
      </c>
      <c r="BC85" s="89"/>
      <c r="BE85" s="91"/>
      <c r="BF85" s="91"/>
    </row>
    <row r="86" spans="1:55" ht="13.5" thickBot="1">
      <c r="A86" s="103"/>
      <c r="B86" s="104" t="s">
        <v>153</v>
      </c>
      <c r="C86" s="105">
        <f>SUM(C6:C85)</f>
        <v>7105742.580000001</v>
      </c>
      <c r="D86" s="105">
        <f aca="true" t="shared" si="32" ref="D86:BB86">SUM(D6:D85)</f>
        <v>6576743.569999998</v>
      </c>
      <c r="E86" s="105">
        <f t="shared" si="32"/>
        <v>6902513.849999997</v>
      </c>
      <c r="F86" s="105">
        <f t="shared" si="32"/>
        <v>20584999.99999999</v>
      </c>
      <c r="G86" s="105">
        <f t="shared" si="32"/>
        <v>6501732.91</v>
      </c>
      <c r="H86" s="105">
        <f t="shared" si="32"/>
        <v>6738595.120000002</v>
      </c>
      <c r="I86" s="105">
        <f t="shared" si="32"/>
        <v>6388906.949999997</v>
      </c>
      <c r="J86" s="105">
        <f t="shared" si="32"/>
        <v>19629234.98</v>
      </c>
      <c r="K86" s="105">
        <f t="shared" si="32"/>
        <v>0</v>
      </c>
      <c r="L86" s="105">
        <f t="shared" si="32"/>
        <v>0</v>
      </c>
      <c r="M86" s="105">
        <f t="shared" si="32"/>
        <v>0</v>
      </c>
      <c r="N86" s="105">
        <f t="shared" si="32"/>
        <v>0</v>
      </c>
      <c r="O86" s="105">
        <f t="shared" si="32"/>
        <v>0</v>
      </c>
      <c r="P86" s="105">
        <f t="shared" si="32"/>
        <v>0</v>
      </c>
      <c r="Q86" s="105">
        <f t="shared" si="32"/>
        <v>0</v>
      </c>
      <c r="R86" s="105">
        <f t="shared" si="32"/>
        <v>0</v>
      </c>
      <c r="S86" s="105">
        <f t="shared" si="32"/>
        <v>40214234.98000001</v>
      </c>
      <c r="T86" s="105">
        <f t="shared" si="32"/>
        <v>189165.21999999997</v>
      </c>
      <c r="U86" s="105">
        <f t="shared" si="32"/>
        <v>170983.69999999998</v>
      </c>
      <c r="V86" s="105">
        <f t="shared" si="32"/>
        <v>155851.08000000005</v>
      </c>
      <c r="W86" s="105">
        <f t="shared" si="32"/>
        <v>515999.99999999994</v>
      </c>
      <c r="X86" s="105">
        <f t="shared" si="32"/>
        <v>225793.53</v>
      </c>
      <c r="Y86" s="105">
        <f t="shared" si="32"/>
        <v>191583.65</v>
      </c>
      <c r="Z86" s="105">
        <f t="shared" si="32"/>
        <v>103622.82000000004</v>
      </c>
      <c r="AA86" s="105">
        <f t="shared" si="32"/>
        <v>521000.00000000023</v>
      </c>
      <c r="AB86" s="105">
        <f t="shared" si="32"/>
        <v>0</v>
      </c>
      <c r="AC86" s="105">
        <f t="shared" si="32"/>
        <v>0</v>
      </c>
      <c r="AD86" s="105">
        <f t="shared" si="32"/>
        <v>0</v>
      </c>
      <c r="AE86" s="105">
        <f t="shared" si="32"/>
        <v>0</v>
      </c>
      <c r="AF86" s="105">
        <f t="shared" si="32"/>
        <v>0</v>
      </c>
      <c r="AG86" s="105">
        <f t="shared" si="32"/>
        <v>0</v>
      </c>
      <c r="AH86" s="105">
        <f t="shared" si="32"/>
        <v>0</v>
      </c>
      <c r="AI86" s="105">
        <f t="shared" si="32"/>
        <v>0</v>
      </c>
      <c r="AJ86" s="105">
        <f t="shared" si="32"/>
        <v>1036999.9999999999</v>
      </c>
      <c r="AK86" s="105">
        <f t="shared" si="32"/>
        <v>7329.17</v>
      </c>
      <c r="AL86" s="105">
        <f t="shared" si="32"/>
        <v>10772.050000000001</v>
      </c>
      <c r="AM86" s="105">
        <f t="shared" si="32"/>
        <v>11530.640000000001</v>
      </c>
      <c r="AN86" s="105">
        <f t="shared" si="32"/>
        <v>29631.860000000004</v>
      </c>
      <c r="AO86" s="105">
        <f t="shared" si="32"/>
        <v>12417.619999999997</v>
      </c>
      <c r="AP86" s="105">
        <f t="shared" si="32"/>
        <v>14378.31</v>
      </c>
      <c r="AQ86" s="105">
        <f t="shared" si="32"/>
        <v>15603.74</v>
      </c>
      <c r="AR86" s="105">
        <f t="shared" si="32"/>
        <v>42399.670000000006</v>
      </c>
      <c r="AS86" s="105">
        <f t="shared" si="32"/>
        <v>0</v>
      </c>
      <c r="AT86" s="105">
        <f t="shared" si="32"/>
        <v>0</v>
      </c>
      <c r="AU86" s="105">
        <f t="shared" si="32"/>
        <v>0</v>
      </c>
      <c r="AV86" s="105">
        <f t="shared" si="32"/>
        <v>0</v>
      </c>
      <c r="AW86" s="105">
        <f t="shared" si="32"/>
        <v>0</v>
      </c>
      <c r="AX86" s="105">
        <f t="shared" si="32"/>
        <v>0</v>
      </c>
      <c r="AY86" s="106">
        <f t="shared" si="32"/>
        <v>0</v>
      </c>
      <c r="AZ86" s="107">
        <f t="shared" si="32"/>
        <v>0</v>
      </c>
      <c r="BA86" s="105">
        <f t="shared" si="32"/>
        <v>72031.52999999998</v>
      </c>
      <c r="BB86" s="108">
        <f t="shared" si="32"/>
        <v>41323266.50999999</v>
      </c>
      <c r="BC86" s="18"/>
    </row>
    <row r="87" spans="1:55" ht="12.75">
      <c r="A87" s="109"/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8"/>
    </row>
    <row r="88" spans="1:55" ht="9.75" customHeight="1" thickBot="1">
      <c r="A88" s="109"/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8"/>
    </row>
    <row r="89" spans="18:58" s="112" customFormat="1" ht="12.75" thickBot="1">
      <c r="R89" s="113"/>
      <c r="AC89" s="114"/>
      <c r="AD89" s="114"/>
      <c r="AF89" s="115"/>
      <c r="AG89" s="115"/>
      <c r="AH89" s="115"/>
      <c r="AI89" s="115"/>
      <c r="AJ89" s="114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Z89" s="117" t="s">
        <v>247</v>
      </c>
      <c r="BA89" s="118"/>
      <c r="BB89" s="118"/>
      <c r="BC89" s="118"/>
      <c r="BD89" s="118"/>
      <c r="BE89" s="118"/>
      <c r="BF89" s="119">
        <v>54539000</v>
      </c>
    </row>
    <row r="90" spans="18:58" s="112" customFormat="1" ht="12">
      <c r="R90" s="113"/>
      <c r="AC90" s="115"/>
      <c r="AD90" s="115"/>
      <c r="AF90" s="115"/>
      <c r="AG90" s="115"/>
      <c r="AH90" s="115"/>
      <c r="AI90" s="115"/>
      <c r="AJ90" s="114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Z90" s="120" t="s">
        <v>277</v>
      </c>
      <c r="BF90" s="121">
        <f>S86</f>
        <v>40214234.98000001</v>
      </c>
    </row>
    <row r="91" spans="18:58" s="112" customFormat="1" ht="12">
      <c r="R91" s="113"/>
      <c r="AC91" s="114"/>
      <c r="AD91" s="114"/>
      <c r="AF91" s="115"/>
      <c r="AG91" s="115"/>
      <c r="AH91" s="115"/>
      <c r="AI91" s="115"/>
      <c r="AJ91" s="114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Z91" s="114" t="s">
        <v>270</v>
      </c>
      <c r="BF91" s="122">
        <f>ROUND(BF89-BF90,2)</f>
        <v>14324765.02</v>
      </c>
    </row>
    <row r="92" spans="18:59" s="112" customFormat="1" ht="12">
      <c r="R92" s="113"/>
      <c r="AC92" s="114"/>
      <c r="AD92" s="114"/>
      <c r="AF92" s="115"/>
      <c r="AG92" s="115"/>
      <c r="AH92" s="115"/>
      <c r="AI92" s="115"/>
      <c r="AJ92" s="114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Z92" s="114"/>
      <c r="BF92" s="122"/>
      <c r="BG92" s="123"/>
    </row>
    <row r="93" spans="18:58" s="112" customFormat="1" ht="12.75" thickBot="1">
      <c r="R93" s="113"/>
      <c r="AC93" s="114"/>
      <c r="AD93" s="114"/>
      <c r="AF93" s="115"/>
      <c r="AG93" s="115"/>
      <c r="AH93" s="115"/>
      <c r="AI93" s="115"/>
      <c r="AJ93" s="114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Z93" s="114"/>
      <c r="BF93" s="122"/>
    </row>
    <row r="94" spans="29:58" s="115" customFormat="1" ht="12.75" thickBot="1">
      <c r="AC94" s="114"/>
      <c r="AD94" s="114"/>
      <c r="AZ94" s="117" t="s">
        <v>251</v>
      </c>
      <c r="BA94" s="118"/>
      <c r="BB94" s="118"/>
      <c r="BC94" s="118"/>
      <c r="BD94" s="118"/>
      <c r="BE94" s="118"/>
      <c r="BF94" s="119">
        <v>1707000</v>
      </c>
    </row>
    <row r="95" spans="18:58" s="112" customFormat="1" ht="12">
      <c r="R95" s="113"/>
      <c r="AF95" s="115"/>
      <c r="AG95" s="115"/>
      <c r="AH95" s="115"/>
      <c r="AI95" s="115"/>
      <c r="AJ95" s="114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Z95" s="120" t="s">
        <v>278</v>
      </c>
      <c r="BF95" s="121">
        <f>AJ86</f>
        <v>1036999.9999999999</v>
      </c>
    </row>
    <row r="96" spans="18:58" s="112" customFormat="1" ht="12">
      <c r="R96" s="113"/>
      <c r="AC96" s="114"/>
      <c r="AD96" s="114"/>
      <c r="AG96" s="115"/>
      <c r="AH96" s="115"/>
      <c r="AI96" s="115"/>
      <c r="AJ96" s="114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Z96" s="114" t="s">
        <v>270</v>
      </c>
      <c r="BF96" s="122">
        <f>ROUND(BF94-BF95,2)</f>
        <v>670000</v>
      </c>
    </row>
    <row r="97" spans="18:58" s="112" customFormat="1" ht="12">
      <c r="R97" s="113"/>
      <c r="AC97" s="114"/>
      <c r="AD97" s="114"/>
      <c r="AG97" s="115"/>
      <c r="AH97" s="115"/>
      <c r="AI97" s="115"/>
      <c r="AJ97" s="114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Z97" s="114"/>
      <c r="BF97" s="122"/>
    </row>
    <row r="98" spans="18:58" s="112" customFormat="1" ht="12.75" thickBot="1">
      <c r="R98" s="113"/>
      <c r="AC98" s="114"/>
      <c r="AD98" s="114"/>
      <c r="AG98" s="115"/>
      <c r="AH98" s="115"/>
      <c r="AI98" s="115"/>
      <c r="AJ98" s="114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Z98" s="114"/>
      <c r="BF98" s="122"/>
    </row>
    <row r="99" spans="32:58" ht="15.75" thickBot="1">
      <c r="AF99" s="124"/>
      <c r="AG99" s="53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Z99" s="117" t="s">
        <v>254</v>
      </c>
      <c r="BA99" s="132"/>
      <c r="BB99" s="118"/>
      <c r="BC99" s="118"/>
      <c r="BD99" s="118"/>
      <c r="BE99" s="118"/>
      <c r="BF99" s="119">
        <v>363000</v>
      </c>
    </row>
    <row r="100" spans="32:58" ht="15">
      <c r="AF100" s="124"/>
      <c r="AH100" s="112"/>
      <c r="AI100" s="112"/>
      <c r="AJ100" s="125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Z100" s="120" t="s">
        <v>279</v>
      </c>
      <c r="BB100" s="112"/>
      <c r="BC100" s="112"/>
      <c r="BD100" s="112"/>
      <c r="BE100" s="112"/>
      <c r="BF100" s="121">
        <f>BA86</f>
        <v>72031.52999999998</v>
      </c>
    </row>
    <row r="101" spans="31:58" ht="12.75">
      <c r="AE101" s="126"/>
      <c r="AH101" s="112"/>
      <c r="AI101" s="112"/>
      <c r="AJ101" s="125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Z101" s="114" t="s">
        <v>270</v>
      </c>
      <c r="BB101" s="112"/>
      <c r="BC101" s="112"/>
      <c r="BD101" s="112"/>
      <c r="BE101" s="112"/>
      <c r="BF101" s="122">
        <f>ROUND(BF99-BF100,2)</f>
        <v>290968.47</v>
      </c>
    </row>
    <row r="102" spans="31:58" ht="12.75">
      <c r="AE102" s="126"/>
      <c r="AG102" s="114"/>
      <c r="AH102" s="112"/>
      <c r="AI102" s="112"/>
      <c r="AJ102" s="125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Z102" s="112"/>
      <c r="BA102" s="112"/>
      <c r="BB102" s="112"/>
      <c r="BC102" s="112"/>
      <c r="BD102" s="112"/>
      <c r="BE102" s="112"/>
      <c r="BF102" s="122"/>
    </row>
    <row r="103" spans="31:58" ht="12.75">
      <c r="AE103" s="126"/>
      <c r="AG103" s="114"/>
      <c r="AH103" s="112"/>
      <c r="AI103" s="112"/>
      <c r="AJ103" s="125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Z103" s="112"/>
      <c r="BA103" s="112"/>
      <c r="BB103" s="112"/>
      <c r="BC103" s="112"/>
      <c r="BD103" s="112"/>
      <c r="BE103" s="112"/>
      <c r="BF103" s="122"/>
    </row>
    <row r="104" spans="29:59" ht="15.75">
      <c r="AC104" s="127"/>
      <c r="AE104" s="128"/>
      <c r="AH104" s="129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Z104" s="130"/>
      <c r="BA104" s="124"/>
      <c r="BB104" s="130"/>
      <c r="BC104" s="129"/>
      <c r="BD104" s="130"/>
      <c r="BE104" s="130"/>
      <c r="BF104" s="130"/>
      <c r="BG104" s="130"/>
    </row>
    <row r="105" spans="29:59" ht="15">
      <c r="AC105" s="127"/>
      <c r="AH105" s="129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Z105" s="130"/>
      <c r="BA105" s="124"/>
      <c r="BB105" s="130"/>
      <c r="BC105" s="129"/>
      <c r="BD105" s="130"/>
      <c r="BE105" s="130"/>
      <c r="BF105" s="130"/>
      <c r="BG105" s="130"/>
    </row>
  </sheetData>
  <mergeCells count="1">
    <mergeCell ref="C2:N2"/>
  </mergeCells>
  <printOptions/>
  <pageMargins left="0.22" right="0.17" top="0.32" bottom="0.34" header="0.27" footer="0.16"/>
  <pageSetup horizontalDpi="600" verticalDpi="600" orientation="landscape" paperSize="9" scale="70" r:id="rId1"/>
  <headerFooter alignWithMargins="0">
    <oddFooter>&amp;CPagina &amp;P din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G105"/>
  <sheetViews>
    <sheetView workbookViewId="0" topLeftCell="A1">
      <selection activeCell="F18" sqref="F18"/>
    </sheetView>
  </sheetViews>
  <sheetFormatPr defaultColWidth="9.140625" defaultRowHeight="12.75"/>
  <cols>
    <col min="1" max="1" width="5.421875" style="1" customWidth="1"/>
    <col min="2" max="2" width="28.421875" style="1" customWidth="1"/>
    <col min="3" max="3" width="13.7109375" style="1" customWidth="1"/>
    <col min="4" max="5" width="13.8515625" style="1" customWidth="1"/>
    <col min="6" max="6" width="14.7109375" style="1" customWidth="1"/>
    <col min="7" max="7" width="16.140625" style="1" customWidth="1"/>
    <col min="8" max="8" width="13.421875" style="1" customWidth="1"/>
    <col min="9" max="9" width="13.00390625" style="1" customWidth="1"/>
    <col min="10" max="10" width="13.8515625" style="1" customWidth="1"/>
    <col min="11" max="11" width="15.140625" style="1" customWidth="1"/>
    <col min="12" max="17" width="13.8515625" style="1" customWidth="1"/>
    <col min="18" max="18" width="12.8515625" style="10" customWidth="1"/>
    <col min="19" max="19" width="13.8515625" style="1" customWidth="1"/>
    <col min="20" max="20" width="13.00390625" style="1" customWidth="1"/>
    <col min="21" max="21" width="11.28125" style="1" customWidth="1"/>
    <col min="22" max="22" width="12.28125" style="1" customWidth="1"/>
    <col min="23" max="23" width="14.57421875" style="1" customWidth="1"/>
    <col min="24" max="26" width="14.00390625" style="1" customWidth="1"/>
    <col min="27" max="27" width="13.421875" style="1" customWidth="1"/>
    <col min="28" max="28" width="14.00390625" style="1" customWidth="1"/>
    <col min="29" max="29" width="11.57421875" style="1" customWidth="1"/>
    <col min="30" max="30" width="12.140625" style="1" customWidth="1"/>
    <col min="31" max="31" width="13.421875" style="1" customWidth="1"/>
    <col min="32" max="32" width="15.28125" style="1" customWidth="1"/>
    <col min="33" max="34" width="13.8515625" style="1" customWidth="1"/>
    <col min="35" max="35" width="13.421875" style="1" customWidth="1"/>
    <col min="36" max="36" width="13.421875" style="8" customWidth="1"/>
    <col min="37" max="37" width="14.421875" style="1" customWidth="1"/>
    <col min="38" max="53" width="14.7109375" style="1" customWidth="1"/>
    <col min="54" max="54" width="12.421875" style="1" customWidth="1"/>
    <col min="55" max="55" width="12.00390625" style="1" customWidth="1"/>
    <col min="56" max="56" width="12.28125" style="1" customWidth="1"/>
    <col min="57" max="57" width="9.140625" style="1" customWidth="1"/>
    <col min="58" max="58" width="15.00390625" style="1" customWidth="1"/>
    <col min="59" max="59" width="13.421875" style="1" customWidth="1"/>
    <col min="60" max="16384" width="9.140625" style="1" customWidth="1"/>
  </cols>
  <sheetData>
    <row r="1" spans="1:17" ht="12.75">
      <c r="A1" s="8" t="s">
        <v>0</v>
      </c>
      <c r="N1" s="9" t="s">
        <v>176</v>
      </c>
      <c r="P1" s="9"/>
      <c r="Q1" s="9"/>
    </row>
    <row r="2" spans="3:55" ht="46.5" customHeight="1">
      <c r="C2" s="151" t="s">
        <v>280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56"/>
      <c r="P2" s="55"/>
      <c r="Q2" s="55"/>
      <c r="R2" s="57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8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</row>
    <row r="3" spans="3:55" ht="15" customHeight="1" thickBot="1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7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8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</row>
    <row r="4" spans="1:55" ht="83.25" customHeight="1">
      <c r="A4" s="2" t="s">
        <v>1</v>
      </c>
      <c r="B4" s="3" t="s">
        <v>2</v>
      </c>
      <c r="C4" s="59" t="s">
        <v>178</v>
      </c>
      <c r="D4" s="59" t="s">
        <v>179</v>
      </c>
      <c r="E4" s="59" t="s">
        <v>257</v>
      </c>
      <c r="F4" s="60" t="s">
        <v>181</v>
      </c>
      <c r="G4" s="59" t="s">
        <v>267</v>
      </c>
      <c r="H4" s="59" t="s">
        <v>183</v>
      </c>
      <c r="I4" s="59" t="s">
        <v>184</v>
      </c>
      <c r="J4" s="60" t="s">
        <v>185</v>
      </c>
      <c r="K4" s="59" t="s">
        <v>186</v>
      </c>
      <c r="L4" s="59" t="s">
        <v>187</v>
      </c>
      <c r="M4" s="59" t="s">
        <v>188</v>
      </c>
      <c r="N4" s="60" t="s">
        <v>189</v>
      </c>
      <c r="O4" s="59" t="s">
        <v>190</v>
      </c>
      <c r="P4" s="59" t="s">
        <v>191</v>
      </c>
      <c r="Q4" s="59" t="s">
        <v>192</v>
      </c>
      <c r="R4" s="60" t="s">
        <v>193</v>
      </c>
      <c r="S4" s="60" t="s">
        <v>194</v>
      </c>
      <c r="T4" s="59" t="s">
        <v>195</v>
      </c>
      <c r="U4" s="59" t="s">
        <v>196</v>
      </c>
      <c r="V4" s="131" t="s">
        <v>258</v>
      </c>
      <c r="W4" s="60" t="s">
        <v>198</v>
      </c>
      <c r="X4" s="59" t="s">
        <v>268</v>
      </c>
      <c r="Y4" s="59" t="s">
        <v>200</v>
      </c>
      <c r="Z4" s="59" t="s">
        <v>276</v>
      </c>
      <c r="AA4" s="60" t="s">
        <v>202</v>
      </c>
      <c r="AB4" s="59" t="s">
        <v>281</v>
      </c>
      <c r="AC4" s="59" t="s">
        <v>204</v>
      </c>
      <c r="AD4" s="59" t="s">
        <v>205</v>
      </c>
      <c r="AE4" s="60" t="s">
        <v>206</v>
      </c>
      <c r="AF4" s="59" t="s">
        <v>207</v>
      </c>
      <c r="AG4" s="59" t="s">
        <v>208</v>
      </c>
      <c r="AH4" s="59" t="s">
        <v>209</v>
      </c>
      <c r="AI4" s="60" t="s">
        <v>210</v>
      </c>
      <c r="AJ4" s="60" t="s">
        <v>211</v>
      </c>
      <c r="AK4" s="59" t="s">
        <v>212</v>
      </c>
      <c r="AL4" s="59" t="s">
        <v>213</v>
      </c>
      <c r="AM4" s="59" t="s">
        <v>214</v>
      </c>
      <c r="AN4" s="60" t="s">
        <v>215</v>
      </c>
      <c r="AO4" s="59" t="s">
        <v>216</v>
      </c>
      <c r="AP4" s="59" t="s">
        <v>217</v>
      </c>
      <c r="AQ4" s="59" t="s">
        <v>218</v>
      </c>
      <c r="AR4" s="60" t="s">
        <v>219</v>
      </c>
      <c r="AS4" s="59" t="s">
        <v>220</v>
      </c>
      <c r="AT4" s="59" t="s">
        <v>221</v>
      </c>
      <c r="AU4" s="59" t="s">
        <v>222</v>
      </c>
      <c r="AV4" s="60" t="s">
        <v>223</v>
      </c>
      <c r="AW4" s="59" t="s">
        <v>224</v>
      </c>
      <c r="AX4" s="59" t="s">
        <v>225</v>
      </c>
      <c r="AY4" s="61" t="s">
        <v>226</v>
      </c>
      <c r="AZ4" s="62" t="s">
        <v>227</v>
      </c>
      <c r="BA4" s="60" t="s">
        <v>228</v>
      </c>
      <c r="BB4" s="63" t="s">
        <v>229</v>
      </c>
      <c r="BC4" s="64"/>
    </row>
    <row r="5" spans="1:55" s="4" customFormat="1" ht="24.75" customHeight="1">
      <c r="A5" s="11">
        <v>0</v>
      </c>
      <c r="B5" s="12">
        <v>1</v>
      </c>
      <c r="C5" s="12">
        <v>2</v>
      </c>
      <c r="D5" s="12">
        <v>3</v>
      </c>
      <c r="E5" s="12">
        <v>4</v>
      </c>
      <c r="F5" s="13" t="s">
        <v>230</v>
      </c>
      <c r="G5" s="12">
        <v>6</v>
      </c>
      <c r="H5" s="12">
        <v>7</v>
      </c>
      <c r="I5" s="12">
        <v>8</v>
      </c>
      <c r="J5" s="13" t="s">
        <v>231</v>
      </c>
      <c r="K5" s="12">
        <v>10</v>
      </c>
      <c r="L5" s="12">
        <v>11</v>
      </c>
      <c r="M5" s="12">
        <v>12</v>
      </c>
      <c r="N5" s="13" t="s">
        <v>232</v>
      </c>
      <c r="O5" s="12">
        <v>14</v>
      </c>
      <c r="P5" s="12">
        <v>15</v>
      </c>
      <c r="Q5" s="12">
        <v>16</v>
      </c>
      <c r="R5" s="13" t="s">
        <v>233</v>
      </c>
      <c r="S5" s="13" t="s">
        <v>234</v>
      </c>
      <c r="T5" s="12">
        <v>19</v>
      </c>
      <c r="U5" s="12">
        <v>20</v>
      </c>
      <c r="V5" s="12">
        <v>21</v>
      </c>
      <c r="W5" s="13" t="s">
        <v>235</v>
      </c>
      <c r="X5" s="12">
        <v>23</v>
      </c>
      <c r="Y5" s="12">
        <v>24</v>
      </c>
      <c r="Z5" s="12">
        <v>25</v>
      </c>
      <c r="AA5" s="13" t="s">
        <v>236</v>
      </c>
      <c r="AB5" s="12">
        <v>27</v>
      </c>
      <c r="AC5" s="12">
        <v>28</v>
      </c>
      <c r="AD5" s="12">
        <v>29</v>
      </c>
      <c r="AE5" s="13" t="s">
        <v>237</v>
      </c>
      <c r="AF5" s="12">
        <v>31</v>
      </c>
      <c r="AG5" s="12">
        <v>32</v>
      </c>
      <c r="AH5" s="12">
        <v>33</v>
      </c>
      <c r="AI5" s="13" t="s">
        <v>238</v>
      </c>
      <c r="AJ5" s="13" t="s">
        <v>239</v>
      </c>
      <c r="AK5" s="65">
        <v>36</v>
      </c>
      <c r="AL5" s="65">
        <v>37</v>
      </c>
      <c r="AM5" s="65">
        <v>38</v>
      </c>
      <c r="AN5" s="13" t="s">
        <v>240</v>
      </c>
      <c r="AO5" s="65">
        <v>40</v>
      </c>
      <c r="AP5" s="65">
        <v>41</v>
      </c>
      <c r="AQ5" s="65">
        <v>42</v>
      </c>
      <c r="AR5" s="13" t="s">
        <v>241</v>
      </c>
      <c r="AS5" s="65">
        <v>44</v>
      </c>
      <c r="AT5" s="65">
        <v>45</v>
      </c>
      <c r="AU5" s="65">
        <v>46</v>
      </c>
      <c r="AV5" s="13" t="s">
        <v>242</v>
      </c>
      <c r="AW5" s="65">
        <v>48</v>
      </c>
      <c r="AX5" s="65">
        <v>49</v>
      </c>
      <c r="AY5" s="66">
        <v>50</v>
      </c>
      <c r="AZ5" s="67" t="s">
        <v>243</v>
      </c>
      <c r="BA5" s="13" t="s">
        <v>244</v>
      </c>
      <c r="BB5" s="14" t="s">
        <v>245</v>
      </c>
      <c r="BC5" s="68"/>
    </row>
    <row r="6" spans="1:58" ht="12.75">
      <c r="A6" s="69" t="s">
        <v>3</v>
      </c>
      <c r="B6" s="70" t="s">
        <v>4</v>
      </c>
      <c r="C6" s="71">
        <v>21989.14</v>
      </c>
      <c r="D6" s="15">
        <v>18098.03</v>
      </c>
      <c r="E6" s="15">
        <v>25447.19</v>
      </c>
      <c r="F6" s="72">
        <f>ROUND(C6+D6+E6,2)</f>
        <v>65534.36</v>
      </c>
      <c r="G6" s="15">
        <v>18300.5</v>
      </c>
      <c r="H6" s="15">
        <v>22094.39</v>
      </c>
      <c r="I6" s="15">
        <v>17647.97</v>
      </c>
      <c r="J6" s="72">
        <f>ROUND(G6+H6+I6,2)</f>
        <v>58042.86</v>
      </c>
      <c r="K6" s="15">
        <v>18746.62</v>
      </c>
      <c r="L6" s="15"/>
      <c r="M6" s="15"/>
      <c r="N6" s="72">
        <f>ROUND(K6+L6+M6,2)</f>
        <v>18746.62</v>
      </c>
      <c r="O6" s="15"/>
      <c r="P6" s="15"/>
      <c r="Q6" s="15"/>
      <c r="R6" s="72">
        <f>ROUND(O6+P6+Q6,2)</f>
        <v>0</v>
      </c>
      <c r="S6" s="72">
        <f>ROUND(F6+J6+N6+R6,2)</f>
        <v>142323.84</v>
      </c>
      <c r="T6" s="15">
        <v>837.19</v>
      </c>
      <c r="U6" s="15">
        <v>550.56</v>
      </c>
      <c r="V6" s="15">
        <v>650.05</v>
      </c>
      <c r="W6" s="72">
        <f>ROUND(T6+U6+V6,2)</f>
        <v>2037.8</v>
      </c>
      <c r="X6" s="15">
        <v>872.99</v>
      </c>
      <c r="Y6" s="16">
        <v>1031.62</v>
      </c>
      <c r="Z6" s="16">
        <v>220.8</v>
      </c>
      <c r="AA6" s="72">
        <f>ROUND(X6+Y6+Z6,2)</f>
        <v>2125.41</v>
      </c>
      <c r="AB6" s="15">
        <v>755.75</v>
      </c>
      <c r="AC6" s="15"/>
      <c r="AD6" s="15"/>
      <c r="AE6" s="72">
        <f>ROUND(AB6+AC6+AD6,2)</f>
        <v>755.75</v>
      </c>
      <c r="AF6" s="15"/>
      <c r="AG6" s="15"/>
      <c r="AH6" s="15"/>
      <c r="AI6" s="72">
        <f>ROUND(AF6+AG6+AH6,2)</f>
        <v>0</v>
      </c>
      <c r="AJ6" s="72">
        <f aca="true" t="shared" si="0" ref="AJ6:AJ69">ROUND(W6+AA6+AE6+AI6,2)</f>
        <v>4918.96</v>
      </c>
      <c r="AK6" s="73">
        <v>0</v>
      </c>
      <c r="AL6" s="73">
        <v>0</v>
      </c>
      <c r="AM6" s="73">
        <v>0</v>
      </c>
      <c r="AN6" s="25">
        <f>ROUND(AK6+AL6+AM6,2)</f>
        <v>0</v>
      </c>
      <c r="AO6" s="73">
        <v>0</v>
      </c>
      <c r="AP6" s="73">
        <v>0</v>
      </c>
      <c r="AQ6" s="73">
        <v>0</v>
      </c>
      <c r="AR6" s="25">
        <f>ROUND(AO6+AP6+AQ6,2)</f>
        <v>0</v>
      </c>
      <c r="AS6" s="73">
        <v>0</v>
      </c>
      <c r="AT6" s="73"/>
      <c r="AU6" s="73"/>
      <c r="AV6" s="25">
        <f>ROUND(AS6+AT6+AU6,2)</f>
        <v>0</v>
      </c>
      <c r="AW6" s="73"/>
      <c r="AX6" s="73"/>
      <c r="AY6" s="74"/>
      <c r="AZ6" s="75">
        <f>ROUND(AW6+AX6+AY6,2)</f>
        <v>0</v>
      </c>
      <c r="BA6" s="25">
        <f>ROUND(AN6+AR6+AV6+AZ6,2)</f>
        <v>0</v>
      </c>
      <c r="BB6" s="76">
        <f>ROUND(S6+AJ6+BA6,2)</f>
        <v>147242.8</v>
      </c>
      <c r="BC6" s="77"/>
      <c r="BE6" s="17"/>
      <c r="BF6" s="17"/>
    </row>
    <row r="7" spans="1:58" ht="12.75">
      <c r="A7" s="69" t="s">
        <v>5</v>
      </c>
      <c r="B7" s="70" t="s">
        <v>6</v>
      </c>
      <c r="C7" s="71">
        <v>8080.35</v>
      </c>
      <c r="D7" s="15">
        <v>5802.65</v>
      </c>
      <c r="E7" s="15">
        <v>7317.99</v>
      </c>
      <c r="F7" s="72">
        <f aca="true" t="shared" si="1" ref="F7:F70">ROUND(C7+D7+E7,2)</f>
        <v>21200.99</v>
      </c>
      <c r="G7" s="15">
        <v>6245.84</v>
      </c>
      <c r="H7" s="15">
        <v>5462.2</v>
      </c>
      <c r="I7" s="15">
        <v>6192.12</v>
      </c>
      <c r="J7" s="72">
        <f aca="true" t="shared" si="2" ref="J7:J70">ROUND(G7+H7+I7,2)</f>
        <v>17900.16</v>
      </c>
      <c r="K7" s="15">
        <v>6701.85</v>
      </c>
      <c r="L7" s="15"/>
      <c r="M7" s="15"/>
      <c r="N7" s="72">
        <f aca="true" t="shared" si="3" ref="N7:N70">ROUND(K7+L7+M7,2)</f>
        <v>6701.85</v>
      </c>
      <c r="O7" s="15"/>
      <c r="P7" s="15"/>
      <c r="Q7" s="15"/>
      <c r="R7" s="72">
        <f aca="true" t="shared" si="4" ref="R7:R70">ROUND(O7+P7+Q7,2)</f>
        <v>0</v>
      </c>
      <c r="S7" s="72">
        <f aca="true" t="shared" si="5" ref="S7:S67">ROUND(F7+J7+N7+R7,2)</f>
        <v>45803</v>
      </c>
      <c r="T7" s="15">
        <v>436.93</v>
      </c>
      <c r="U7" s="15">
        <v>414.57</v>
      </c>
      <c r="V7" s="15">
        <v>205.78</v>
      </c>
      <c r="W7" s="72">
        <f aca="true" t="shared" si="6" ref="W7:W70">ROUND(T7+U7+V7,2)</f>
        <v>1057.28</v>
      </c>
      <c r="X7" s="15">
        <v>391.19</v>
      </c>
      <c r="Y7" s="16">
        <v>378.41</v>
      </c>
      <c r="Z7" s="16">
        <v>140.38</v>
      </c>
      <c r="AA7" s="72">
        <f aca="true" t="shared" si="7" ref="AA7:AA70">ROUND(X7+Y7+Z7,2)</f>
        <v>909.98</v>
      </c>
      <c r="AB7" s="15">
        <v>583.79</v>
      </c>
      <c r="AC7" s="15"/>
      <c r="AD7" s="15"/>
      <c r="AE7" s="72">
        <f aca="true" t="shared" si="8" ref="AE7:AE70">ROUND(AB7+AC7+AD7,2)</f>
        <v>583.79</v>
      </c>
      <c r="AF7" s="15"/>
      <c r="AG7" s="15"/>
      <c r="AH7" s="15"/>
      <c r="AI7" s="72">
        <f aca="true" t="shared" si="9" ref="AI7:AI70">ROUND(AF7+AG7+AH7,2)</f>
        <v>0</v>
      </c>
      <c r="AJ7" s="72">
        <f t="shared" si="0"/>
        <v>2551.05</v>
      </c>
      <c r="AK7" s="73">
        <v>0</v>
      </c>
      <c r="AL7" s="73">
        <v>0</v>
      </c>
      <c r="AM7" s="73">
        <v>0</v>
      </c>
      <c r="AN7" s="25">
        <f aca="true" t="shared" si="10" ref="AN7:AN70">ROUND(AK7+AL7+AM7,2)</f>
        <v>0</v>
      </c>
      <c r="AO7" s="73">
        <v>0</v>
      </c>
      <c r="AP7" s="73">
        <v>0</v>
      </c>
      <c r="AQ7" s="73">
        <v>0</v>
      </c>
      <c r="AR7" s="25">
        <f aca="true" t="shared" si="11" ref="AR7:AR70">ROUND(AO7+AP7+AQ7,2)</f>
        <v>0</v>
      </c>
      <c r="AS7" s="73">
        <v>0</v>
      </c>
      <c r="AT7" s="73"/>
      <c r="AU7" s="73"/>
      <c r="AV7" s="25">
        <f aca="true" t="shared" si="12" ref="AV7:AV70">ROUND(AS7+AT7+AU7,2)</f>
        <v>0</v>
      </c>
      <c r="AW7" s="73"/>
      <c r="AX7" s="73"/>
      <c r="AY7" s="74"/>
      <c r="AZ7" s="75">
        <f aca="true" t="shared" si="13" ref="AZ7:AZ70">ROUND(AW7+AX7+AY7,2)</f>
        <v>0</v>
      </c>
      <c r="BA7" s="25">
        <f aca="true" t="shared" si="14" ref="BA7:BA70">ROUND(AN7+AR7+AV7+AZ7,2)</f>
        <v>0</v>
      </c>
      <c r="BB7" s="76">
        <f aca="true" t="shared" si="15" ref="BB7:BB70">ROUND(S7+AJ7+BA7,2)</f>
        <v>48354.05</v>
      </c>
      <c r="BC7" s="77"/>
      <c r="BE7" s="17"/>
      <c r="BF7" s="17"/>
    </row>
    <row r="8" spans="1:58" ht="12.75">
      <c r="A8" s="69" t="s">
        <v>7</v>
      </c>
      <c r="B8" s="70" t="s">
        <v>8</v>
      </c>
      <c r="C8" s="71">
        <v>28431.65</v>
      </c>
      <c r="D8" s="15">
        <v>32259.15</v>
      </c>
      <c r="E8" s="15">
        <v>29427.46</v>
      </c>
      <c r="F8" s="72">
        <f t="shared" si="1"/>
        <v>90118.26</v>
      </c>
      <c r="G8" s="15">
        <v>25983.25</v>
      </c>
      <c r="H8" s="15">
        <v>26555.56</v>
      </c>
      <c r="I8" s="15">
        <v>25351.78</v>
      </c>
      <c r="J8" s="72">
        <f t="shared" si="2"/>
        <v>77890.59</v>
      </c>
      <c r="K8" s="15">
        <v>28432.36</v>
      </c>
      <c r="L8" s="15"/>
      <c r="M8" s="15"/>
      <c r="N8" s="72">
        <f t="shared" si="3"/>
        <v>28432.36</v>
      </c>
      <c r="O8" s="15"/>
      <c r="P8" s="15"/>
      <c r="Q8" s="15"/>
      <c r="R8" s="72">
        <f t="shared" si="4"/>
        <v>0</v>
      </c>
      <c r="S8" s="72">
        <f t="shared" si="5"/>
        <v>196441.21</v>
      </c>
      <c r="T8" s="15">
        <v>1248.51</v>
      </c>
      <c r="U8" s="15">
        <v>1201.29</v>
      </c>
      <c r="V8" s="15">
        <v>1028.72</v>
      </c>
      <c r="W8" s="72">
        <f t="shared" si="6"/>
        <v>3478.52</v>
      </c>
      <c r="X8" s="15">
        <v>1313.91</v>
      </c>
      <c r="Y8" s="16">
        <v>1057.5</v>
      </c>
      <c r="Z8" s="16">
        <v>590.25</v>
      </c>
      <c r="AA8" s="72">
        <f t="shared" si="7"/>
        <v>2961.66</v>
      </c>
      <c r="AB8" s="15">
        <v>1929.98</v>
      </c>
      <c r="AC8" s="15"/>
      <c r="AD8" s="15"/>
      <c r="AE8" s="72">
        <f t="shared" si="8"/>
        <v>1929.98</v>
      </c>
      <c r="AF8" s="15"/>
      <c r="AG8" s="15"/>
      <c r="AH8" s="15"/>
      <c r="AI8" s="72">
        <f t="shared" si="9"/>
        <v>0</v>
      </c>
      <c r="AJ8" s="72">
        <f t="shared" si="0"/>
        <v>8370.16</v>
      </c>
      <c r="AK8" s="73">
        <v>0</v>
      </c>
      <c r="AL8" s="73">
        <v>0</v>
      </c>
      <c r="AM8" s="73">
        <v>0</v>
      </c>
      <c r="AN8" s="25">
        <f t="shared" si="10"/>
        <v>0</v>
      </c>
      <c r="AO8" s="73">
        <v>0</v>
      </c>
      <c r="AP8" s="73">
        <v>0</v>
      </c>
      <c r="AQ8" s="73">
        <v>326.78</v>
      </c>
      <c r="AR8" s="25">
        <f t="shared" si="11"/>
        <v>326.78</v>
      </c>
      <c r="AS8" s="73">
        <v>326.78</v>
      </c>
      <c r="AT8" s="73"/>
      <c r="AU8" s="73"/>
      <c r="AV8" s="25">
        <f t="shared" si="12"/>
        <v>326.78</v>
      </c>
      <c r="AW8" s="73"/>
      <c r="AX8" s="73"/>
      <c r="AY8" s="74"/>
      <c r="AZ8" s="75">
        <f t="shared" si="13"/>
        <v>0</v>
      </c>
      <c r="BA8" s="25">
        <f t="shared" si="14"/>
        <v>653.56</v>
      </c>
      <c r="BB8" s="76">
        <f t="shared" si="15"/>
        <v>205464.93</v>
      </c>
      <c r="BC8" s="77"/>
      <c r="BE8" s="17"/>
      <c r="BF8" s="17"/>
    </row>
    <row r="9" spans="1:58" ht="12.75">
      <c r="A9" s="69" t="s">
        <v>9</v>
      </c>
      <c r="B9" s="70" t="s">
        <v>10</v>
      </c>
      <c r="C9" s="71">
        <v>30177.04</v>
      </c>
      <c r="D9" s="15">
        <v>34275.6</v>
      </c>
      <c r="E9" s="15">
        <v>34600.73</v>
      </c>
      <c r="F9" s="72">
        <f t="shared" si="1"/>
        <v>99053.37</v>
      </c>
      <c r="G9" s="15">
        <v>26400.51</v>
      </c>
      <c r="H9" s="15">
        <v>31989.98</v>
      </c>
      <c r="I9" s="15">
        <v>34709.02</v>
      </c>
      <c r="J9" s="72">
        <f t="shared" si="2"/>
        <v>93099.51</v>
      </c>
      <c r="K9" s="15">
        <v>33460.26</v>
      </c>
      <c r="L9" s="15"/>
      <c r="M9" s="15"/>
      <c r="N9" s="72">
        <f t="shared" si="3"/>
        <v>33460.26</v>
      </c>
      <c r="O9" s="15"/>
      <c r="P9" s="15"/>
      <c r="Q9" s="15"/>
      <c r="R9" s="72">
        <f t="shared" si="4"/>
        <v>0</v>
      </c>
      <c r="S9" s="72">
        <f t="shared" si="5"/>
        <v>225613.14</v>
      </c>
      <c r="T9" s="15">
        <v>779.69</v>
      </c>
      <c r="U9" s="15">
        <v>810.46</v>
      </c>
      <c r="V9" s="15">
        <v>556.06</v>
      </c>
      <c r="W9" s="72">
        <f t="shared" si="6"/>
        <v>2146.21</v>
      </c>
      <c r="X9" s="15">
        <v>814.84</v>
      </c>
      <c r="Y9" s="16">
        <v>811.86</v>
      </c>
      <c r="Z9" s="16">
        <v>457.92</v>
      </c>
      <c r="AA9" s="72">
        <f t="shared" si="7"/>
        <v>2084.62</v>
      </c>
      <c r="AB9" s="15">
        <v>1096.26</v>
      </c>
      <c r="AC9" s="15"/>
      <c r="AD9" s="15"/>
      <c r="AE9" s="72">
        <f t="shared" si="8"/>
        <v>1096.26</v>
      </c>
      <c r="AF9" s="15"/>
      <c r="AG9" s="15"/>
      <c r="AH9" s="15"/>
      <c r="AI9" s="72">
        <f t="shared" si="9"/>
        <v>0</v>
      </c>
      <c r="AJ9" s="72">
        <f t="shared" si="0"/>
        <v>5327.09</v>
      </c>
      <c r="AK9" s="73">
        <v>0</v>
      </c>
      <c r="AL9" s="73">
        <v>0</v>
      </c>
      <c r="AM9" s="73">
        <v>0</v>
      </c>
      <c r="AN9" s="25">
        <f t="shared" si="10"/>
        <v>0</v>
      </c>
      <c r="AO9" s="73">
        <v>0</v>
      </c>
      <c r="AP9" s="73">
        <v>0</v>
      </c>
      <c r="AQ9" s="73">
        <v>0</v>
      </c>
      <c r="AR9" s="25">
        <f t="shared" si="11"/>
        <v>0</v>
      </c>
      <c r="AS9" s="73">
        <v>0</v>
      </c>
      <c r="AT9" s="73"/>
      <c r="AU9" s="73"/>
      <c r="AV9" s="25">
        <f t="shared" si="12"/>
        <v>0</v>
      </c>
      <c r="AW9" s="73"/>
      <c r="AX9" s="73"/>
      <c r="AY9" s="74"/>
      <c r="AZ9" s="75">
        <f t="shared" si="13"/>
        <v>0</v>
      </c>
      <c r="BA9" s="25">
        <f t="shared" si="14"/>
        <v>0</v>
      </c>
      <c r="BB9" s="76">
        <f t="shared" si="15"/>
        <v>230940.23</v>
      </c>
      <c r="BC9" s="77"/>
      <c r="BE9" s="17"/>
      <c r="BF9" s="17"/>
    </row>
    <row r="10" spans="1:58" ht="12.75">
      <c r="A10" s="69" t="s">
        <v>11</v>
      </c>
      <c r="B10" s="70" t="s">
        <v>12</v>
      </c>
      <c r="C10" s="71">
        <v>461348.05</v>
      </c>
      <c r="D10" s="15">
        <v>406040.88</v>
      </c>
      <c r="E10" s="15">
        <v>447073.14</v>
      </c>
      <c r="F10" s="72">
        <f t="shared" si="1"/>
        <v>1314462.07</v>
      </c>
      <c r="G10" s="15">
        <v>393096.35</v>
      </c>
      <c r="H10" s="15">
        <v>417559.83</v>
      </c>
      <c r="I10" s="15">
        <v>394146.03</v>
      </c>
      <c r="J10" s="72">
        <f t="shared" si="2"/>
        <v>1204802.21</v>
      </c>
      <c r="K10" s="15">
        <v>430696.35</v>
      </c>
      <c r="L10" s="15"/>
      <c r="M10" s="15"/>
      <c r="N10" s="72">
        <f t="shared" si="3"/>
        <v>430696.35</v>
      </c>
      <c r="O10" s="15"/>
      <c r="P10" s="15"/>
      <c r="Q10" s="15"/>
      <c r="R10" s="72">
        <f t="shared" si="4"/>
        <v>0</v>
      </c>
      <c r="S10" s="72">
        <f t="shared" si="5"/>
        <v>2949960.63</v>
      </c>
      <c r="T10" s="15">
        <v>12915.130000000001</v>
      </c>
      <c r="U10" s="15">
        <v>11517.970000000001</v>
      </c>
      <c r="V10" s="15">
        <v>10708.89</v>
      </c>
      <c r="W10" s="72">
        <f t="shared" si="6"/>
        <v>35141.99</v>
      </c>
      <c r="X10" s="15">
        <v>16272.29</v>
      </c>
      <c r="Y10" s="16">
        <v>13879.94</v>
      </c>
      <c r="Z10" s="16">
        <v>7077.46</v>
      </c>
      <c r="AA10" s="72">
        <f t="shared" si="7"/>
        <v>37229.69</v>
      </c>
      <c r="AB10" s="15">
        <v>19297.43</v>
      </c>
      <c r="AC10" s="15"/>
      <c r="AD10" s="15"/>
      <c r="AE10" s="72">
        <f t="shared" si="8"/>
        <v>19297.43</v>
      </c>
      <c r="AF10" s="15"/>
      <c r="AG10" s="15"/>
      <c r="AH10" s="15"/>
      <c r="AI10" s="72">
        <f t="shared" si="9"/>
        <v>0</v>
      </c>
      <c r="AJ10" s="72">
        <f t="shared" si="0"/>
        <v>91669.11</v>
      </c>
      <c r="AK10" s="73">
        <v>0</v>
      </c>
      <c r="AL10" s="73">
        <v>0</v>
      </c>
      <c r="AM10" s="73">
        <v>653.56</v>
      </c>
      <c r="AN10" s="25">
        <f t="shared" si="10"/>
        <v>653.56</v>
      </c>
      <c r="AO10" s="73">
        <v>980.34</v>
      </c>
      <c r="AP10" s="73">
        <v>1307.12</v>
      </c>
      <c r="AQ10" s="73">
        <v>1960.68</v>
      </c>
      <c r="AR10" s="25">
        <f t="shared" si="11"/>
        <v>4248.14</v>
      </c>
      <c r="AS10" s="73">
        <v>2287.46</v>
      </c>
      <c r="AT10" s="73"/>
      <c r="AU10" s="73"/>
      <c r="AV10" s="25">
        <f t="shared" si="12"/>
        <v>2287.46</v>
      </c>
      <c r="AW10" s="73"/>
      <c r="AX10" s="73"/>
      <c r="AY10" s="74"/>
      <c r="AZ10" s="75">
        <f t="shared" si="13"/>
        <v>0</v>
      </c>
      <c r="BA10" s="25">
        <f t="shared" si="14"/>
        <v>7189.16</v>
      </c>
      <c r="BB10" s="76">
        <f t="shared" si="15"/>
        <v>3048818.9</v>
      </c>
      <c r="BC10" s="77"/>
      <c r="BE10" s="17"/>
      <c r="BF10" s="17"/>
    </row>
    <row r="11" spans="1:58" ht="12.75">
      <c r="A11" s="69" t="s">
        <v>13</v>
      </c>
      <c r="B11" s="70" t="s">
        <v>14</v>
      </c>
      <c r="C11" s="71">
        <v>11240.34</v>
      </c>
      <c r="D11" s="15">
        <v>13264.86</v>
      </c>
      <c r="E11" s="15">
        <v>19767.09</v>
      </c>
      <c r="F11" s="72">
        <f t="shared" si="1"/>
        <v>44272.29</v>
      </c>
      <c r="G11" s="15">
        <v>11631.54</v>
      </c>
      <c r="H11" s="15">
        <v>11289.85</v>
      </c>
      <c r="I11" s="15">
        <v>15437.13</v>
      </c>
      <c r="J11" s="72">
        <f t="shared" si="2"/>
        <v>38358.52</v>
      </c>
      <c r="K11" s="15">
        <v>11221.36</v>
      </c>
      <c r="L11" s="15"/>
      <c r="M11" s="15"/>
      <c r="N11" s="72">
        <f t="shared" si="3"/>
        <v>11221.36</v>
      </c>
      <c r="O11" s="15"/>
      <c r="P11" s="15"/>
      <c r="Q11" s="15"/>
      <c r="R11" s="72">
        <f t="shared" si="4"/>
        <v>0</v>
      </c>
      <c r="S11" s="72">
        <f t="shared" si="5"/>
        <v>93852.17</v>
      </c>
      <c r="T11" s="15">
        <v>133.58</v>
      </c>
      <c r="U11" s="15">
        <v>185.17</v>
      </c>
      <c r="V11" s="15">
        <v>123.32</v>
      </c>
      <c r="W11" s="72">
        <f t="shared" si="6"/>
        <v>442.07</v>
      </c>
      <c r="X11" s="15">
        <v>293.29</v>
      </c>
      <c r="Y11" s="16">
        <v>150.06</v>
      </c>
      <c r="Z11" s="16">
        <v>218.53</v>
      </c>
      <c r="AA11" s="72">
        <f t="shared" si="7"/>
        <v>661.88</v>
      </c>
      <c r="AB11" s="15">
        <v>311.22</v>
      </c>
      <c r="AC11" s="15"/>
      <c r="AD11" s="15"/>
      <c r="AE11" s="72">
        <f t="shared" si="8"/>
        <v>311.22</v>
      </c>
      <c r="AF11" s="15"/>
      <c r="AG11" s="15"/>
      <c r="AH11" s="15"/>
      <c r="AI11" s="72">
        <f t="shared" si="9"/>
        <v>0</v>
      </c>
      <c r="AJ11" s="72">
        <f t="shared" si="0"/>
        <v>1415.17</v>
      </c>
      <c r="AK11" s="73">
        <v>0</v>
      </c>
      <c r="AL11" s="73">
        <v>0</v>
      </c>
      <c r="AM11" s="73">
        <v>0</v>
      </c>
      <c r="AN11" s="25">
        <f t="shared" si="10"/>
        <v>0</v>
      </c>
      <c r="AO11" s="73">
        <v>0</v>
      </c>
      <c r="AP11" s="73">
        <v>0</v>
      </c>
      <c r="AQ11" s="73">
        <v>0</v>
      </c>
      <c r="AR11" s="25">
        <f t="shared" si="11"/>
        <v>0</v>
      </c>
      <c r="AS11" s="73">
        <v>0</v>
      </c>
      <c r="AT11" s="73"/>
      <c r="AU11" s="73"/>
      <c r="AV11" s="25">
        <f t="shared" si="12"/>
        <v>0</v>
      </c>
      <c r="AW11" s="73"/>
      <c r="AX11" s="73"/>
      <c r="AY11" s="74"/>
      <c r="AZ11" s="75">
        <f t="shared" si="13"/>
        <v>0</v>
      </c>
      <c r="BA11" s="25">
        <f t="shared" si="14"/>
        <v>0</v>
      </c>
      <c r="BB11" s="76">
        <f t="shared" si="15"/>
        <v>95267.34</v>
      </c>
      <c r="BC11" s="77"/>
      <c r="BE11" s="17"/>
      <c r="BF11" s="17"/>
    </row>
    <row r="12" spans="1:58" ht="12.75">
      <c r="A12" s="69" t="s">
        <v>15</v>
      </c>
      <c r="B12" s="70" t="s">
        <v>16</v>
      </c>
      <c r="C12" s="71">
        <v>27927.04</v>
      </c>
      <c r="D12" s="15">
        <v>30656.34</v>
      </c>
      <c r="E12" s="15">
        <v>27945.88</v>
      </c>
      <c r="F12" s="72">
        <f t="shared" si="1"/>
        <v>86529.26</v>
      </c>
      <c r="G12" s="15">
        <v>25812.8</v>
      </c>
      <c r="H12" s="15">
        <v>28977.61</v>
      </c>
      <c r="I12" s="15">
        <v>27352.97</v>
      </c>
      <c r="J12" s="72">
        <f t="shared" si="2"/>
        <v>82143.38</v>
      </c>
      <c r="K12" s="15">
        <v>28773.33</v>
      </c>
      <c r="L12" s="15"/>
      <c r="M12" s="15"/>
      <c r="N12" s="72">
        <f t="shared" si="3"/>
        <v>28773.33</v>
      </c>
      <c r="O12" s="15"/>
      <c r="P12" s="15"/>
      <c r="Q12" s="15"/>
      <c r="R12" s="72">
        <f t="shared" si="4"/>
        <v>0</v>
      </c>
      <c r="S12" s="72">
        <f t="shared" si="5"/>
        <v>197445.97</v>
      </c>
      <c r="T12" s="15">
        <v>326.38</v>
      </c>
      <c r="U12" s="15">
        <v>363.32</v>
      </c>
      <c r="V12" s="15">
        <v>604.39</v>
      </c>
      <c r="W12" s="72">
        <f t="shared" si="6"/>
        <v>1294.09</v>
      </c>
      <c r="X12" s="15">
        <v>886.53</v>
      </c>
      <c r="Y12" s="16">
        <v>644.9</v>
      </c>
      <c r="Z12" s="16">
        <v>361.66</v>
      </c>
      <c r="AA12" s="72">
        <f t="shared" si="7"/>
        <v>1893.09</v>
      </c>
      <c r="AB12" s="15">
        <v>1121.4</v>
      </c>
      <c r="AC12" s="15"/>
      <c r="AD12" s="15"/>
      <c r="AE12" s="72">
        <f t="shared" si="8"/>
        <v>1121.4</v>
      </c>
      <c r="AF12" s="15"/>
      <c r="AG12" s="15"/>
      <c r="AH12" s="15"/>
      <c r="AI12" s="72">
        <f t="shared" si="9"/>
        <v>0</v>
      </c>
      <c r="AJ12" s="72">
        <f t="shared" si="0"/>
        <v>4308.58</v>
      </c>
      <c r="AK12" s="73">
        <v>326.78</v>
      </c>
      <c r="AL12" s="73">
        <v>0</v>
      </c>
      <c r="AM12" s="73">
        <v>0</v>
      </c>
      <c r="AN12" s="25">
        <f t="shared" si="10"/>
        <v>326.78</v>
      </c>
      <c r="AO12" s="73">
        <v>0</v>
      </c>
      <c r="AP12" s="73">
        <v>0</v>
      </c>
      <c r="AQ12" s="73">
        <v>0</v>
      </c>
      <c r="AR12" s="25">
        <f t="shared" si="11"/>
        <v>0</v>
      </c>
      <c r="AS12" s="73">
        <v>0</v>
      </c>
      <c r="AT12" s="73"/>
      <c r="AU12" s="73"/>
      <c r="AV12" s="25">
        <f t="shared" si="12"/>
        <v>0</v>
      </c>
      <c r="AW12" s="73"/>
      <c r="AX12" s="73"/>
      <c r="AY12" s="74"/>
      <c r="AZ12" s="75">
        <f t="shared" si="13"/>
        <v>0</v>
      </c>
      <c r="BA12" s="25">
        <f t="shared" si="14"/>
        <v>326.78</v>
      </c>
      <c r="BB12" s="76">
        <f t="shared" si="15"/>
        <v>202081.33</v>
      </c>
      <c r="BC12" s="77"/>
      <c r="BE12" s="17"/>
      <c r="BF12" s="17"/>
    </row>
    <row r="13" spans="1:58" ht="12.75">
      <c r="A13" s="69" t="s">
        <v>17</v>
      </c>
      <c r="B13" s="70" t="s">
        <v>18</v>
      </c>
      <c r="C13" s="71">
        <v>28997.33</v>
      </c>
      <c r="D13" s="15">
        <v>37709.65</v>
      </c>
      <c r="E13" s="15">
        <v>38566.27</v>
      </c>
      <c r="F13" s="72">
        <f t="shared" si="1"/>
        <v>105273.25</v>
      </c>
      <c r="G13" s="15">
        <v>26996.53</v>
      </c>
      <c r="H13" s="15">
        <v>33603.97</v>
      </c>
      <c r="I13" s="15">
        <v>34134.3</v>
      </c>
      <c r="J13" s="72">
        <f t="shared" si="2"/>
        <v>94734.8</v>
      </c>
      <c r="K13" s="15">
        <v>31553.88</v>
      </c>
      <c r="L13" s="15"/>
      <c r="M13" s="15"/>
      <c r="N13" s="72">
        <f t="shared" si="3"/>
        <v>31553.88</v>
      </c>
      <c r="O13" s="15"/>
      <c r="P13" s="15"/>
      <c r="Q13" s="15"/>
      <c r="R13" s="72">
        <f t="shared" si="4"/>
        <v>0</v>
      </c>
      <c r="S13" s="72">
        <f t="shared" si="5"/>
        <v>231561.93</v>
      </c>
      <c r="T13" s="15">
        <v>397.79</v>
      </c>
      <c r="U13" s="15">
        <v>200.65</v>
      </c>
      <c r="V13" s="15">
        <v>118.21</v>
      </c>
      <c r="W13" s="72">
        <f t="shared" si="6"/>
        <v>716.65</v>
      </c>
      <c r="X13" s="15">
        <v>575.89</v>
      </c>
      <c r="Y13" s="16">
        <v>175.16</v>
      </c>
      <c r="Z13" s="16">
        <v>54.62</v>
      </c>
      <c r="AA13" s="72">
        <f t="shared" si="7"/>
        <v>805.67</v>
      </c>
      <c r="AB13" s="15">
        <v>204.39</v>
      </c>
      <c r="AC13" s="15"/>
      <c r="AD13" s="15"/>
      <c r="AE13" s="72">
        <f t="shared" si="8"/>
        <v>204.39</v>
      </c>
      <c r="AF13" s="15"/>
      <c r="AG13" s="15"/>
      <c r="AH13" s="15"/>
      <c r="AI13" s="72">
        <f t="shared" si="9"/>
        <v>0</v>
      </c>
      <c r="AJ13" s="72">
        <f t="shared" si="0"/>
        <v>1726.71</v>
      </c>
      <c r="AK13" s="73">
        <v>350.12</v>
      </c>
      <c r="AL13" s="73">
        <v>653.56</v>
      </c>
      <c r="AM13" s="73">
        <v>326.78</v>
      </c>
      <c r="AN13" s="25">
        <f t="shared" si="10"/>
        <v>1330.46</v>
      </c>
      <c r="AO13" s="73">
        <v>326.78</v>
      </c>
      <c r="AP13" s="73">
        <v>326.78</v>
      </c>
      <c r="AQ13" s="73">
        <v>326.78</v>
      </c>
      <c r="AR13" s="25">
        <f t="shared" si="11"/>
        <v>980.34</v>
      </c>
      <c r="AS13" s="73">
        <v>326.78</v>
      </c>
      <c r="AT13" s="73"/>
      <c r="AU13" s="73"/>
      <c r="AV13" s="25">
        <f t="shared" si="12"/>
        <v>326.78</v>
      </c>
      <c r="AW13" s="73"/>
      <c r="AX13" s="73"/>
      <c r="AY13" s="74"/>
      <c r="AZ13" s="75">
        <f t="shared" si="13"/>
        <v>0</v>
      </c>
      <c r="BA13" s="25">
        <f t="shared" si="14"/>
        <v>2637.58</v>
      </c>
      <c r="BB13" s="76">
        <f t="shared" si="15"/>
        <v>235926.22</v>
      </c>
      <c r="BC13" s="77"/>
      <c r="BE13" s="17"/>
      <c r="BF13" s="17"/>
    </row>
    <row r="14" spans="1:58" ht="12.75">
      <c r="A14" s="69" t="s">
        <v>19</v>
      </c>
      <c r="B14" s="70" t="s">
        <v>20</v>
      </c>
      <c r="C14" s="71">
        <v>52247.05</v>
      </c>
      <c r="D14" s="15">
        <v>52387.48</v>
      </c>
      <c r="E14" s="15">
        <v>48295.78</v>
      </c>
      <c r="F14" s="72">
        <f t="shared" si="1"/>
        <v>152930.31</v>
      </c>
      <c r="G14" s="15">
        <v>41115.74</v>
      </c>
      <c r="H14" s="15">
        <v>48212.89</v>
      </c>
      <c r="I14" s="15">
        <v>43914.51</v>
      </c>
      <c r="J14" s="72">
        <f t="shared" si="2"/>
        <v>133243.14</v>
      </c>
      <c r="K14" s="15">
        <v>45360.66</v>
      </c>
      <c r="L14" s="15"/>
      <c r="M14" s="15"/>
      <c r="N14" s="72">
        <f t="shared" si="3"/>
        <v>45360.66</v>
      </c>
      <c r="O14" s="15"/>
      <c r="P14" s="15"/>
      <c r="Q14" s="15"/>
      <c r="R14" s="72">
        <f t="shared" si="4"/>
        <v>0</v>
      </c>
      <c r="S14" s="72">
        <f t="shared" si="5"/>
        <v>331534.11</v>
      </c>
      <c r="T14" s="15">
        <v>515.11</v>
      </c>
      <c r="U14" s="15">
        <v>563.69</v>
      </c>
      <c r="V14" s="15">
        <v>509.66</v>
      </c>
      <c r="W14" s="72">
        <f t="shared" si="6"/>
        <v>1588.46</v>
      </c>
      <c r="X14" s="15">
        <v>684.06</v>
      </c>
      <c r="Y14" s="16">
        <v>590.04</v>
      </c>
      <c r="Z14" s="16">
        <v>338.17</v>
      </c>
      <c r="AA14" s="72">
        <f t="shared" si="7"/>
        <v>1612.27</v>
      </c>
      <c r="AB14" s="15">
        <v>819.54</v>
      </c>
      <c r="AC14" s="15"/>
      <c r="AD14" s="15"/>
      <c r="AE14" s="72">
        <f t="shared" si="8"/>
        <v>819.54</v>
      </c>
      <c r="AF14" s="15"/>
      <c r="AG14" s="15"/>
      <c r="AH14" s="15"/>
      <c r="AI14" s="72">
        <f t="shared" si="9"/>
        <v>0</v>
      </c>
      <c r="AJ14" s="72">
        <f t="shared" si="0"/>
        <v>4020.27</v>
      </c>
      <c r="AK14" s="73">
        <v>0</v>
      </c>
      <c r="AL14" s="73">
        <v>653.56</v>
      </c>
      <c r="AM14" s="73">
        <v>326.78</v>
      </c>
      <c r="AN14" s="25">
        <f t="shared" si="10"/>
        <v>980.34</v>
      </c>
      <c r="AO14" s="73">
        <v>653.56</v>
      </c>
      <c r="AP14" s="73">
        <v>0</v>
      </c>
      <c r="AQ14" s="73">
        <v>653.56</v>
      </c>
      <c r="AR14" s="25">
        <f t="shared" si="11"/>
        <v>1307.12</v>
      </c>
      <c r="AS14" s="73">
        <v>653.56</v>
      </c>
      <c r="AT14" s="73"/>
      <c r="AU14" s="73"/>
      <c r="AV14" s="25">
        <f t="shared" si="12"/>
        <v>653.56</v>
      </c>
      <c r="AW14" s="73"/>
      <c r="AX14" s="73"/>
      <c r="AY14" s="74"/>
      <c r="AZ14" s="75">
        <f t="shared" si="13"/>
        <v>0</v>
      </c>
      <c r="BA14" s="25">
        <f t="shared" si="14"/>
        <v>2941.02</v>
      </c>
      <c r="BB14" s="76">
        <f t="shared" si="15"/>
        <v>338495.4</v>
      </c>
      <c r="BC14" s="77"/>
      <c r="BE14" s="17"/>
      <c r="BF14" s="17"/>
    </row>
    <row r="15" spans="1:58" ht="12.75">
      <c r="A15" s="69" t="s">
        <v>21</v>
      </c>
      <c r="B15" s="70" t="s">
        <v>22</v>
      </c>
      <c r="C15" s="71">
        <v>36407.41</v>
      </c>
      <c r="D15" s="15">
        <v>36013.74</v>
      </c>
      <c r="E15" s="15">
        <v>41483.59</v>
      </c>
      <c r="F15" s="72">
        <f t="shared" si="1"/>
        <v>113904.74</v>
      </c>
      <c r="G15" s="15">
        <v>36571.02</v>
      </c>
      <c r="H15" s="15">
        <v>35587.75</v>
      </c>
      <c r="I15" s="15">
        <v>35783.76</v>
      </c>
      <c r="J15" s="72">
        <f t="shared" si="2"/>
        <v>107942.53</v>
      </c>
      <c r="K15" s="15">
        <v>39094.91</v>
      </c>
      <c r="L15" s="15"/>
      <c r="M15" s="15"/>
      <c r="N15" s="72">
        <f t="shared" si="3"/>
        <v>39094.91</v>
      </c>
      <c r="O15" s="15"/>
      <c r="P15" s="15"/>
      <c r="Q15" s="15"/>
      <c r="R15" s="72">
        <f t="shared" si="4"/>
        <v>0</v>
      </c>
      <c r="S15" s="72">
        <f t="shared" si="5"/>
        <v>260942.18</v>
      </c>
      <c r="T15" s="15">
        <v>984.68</v>
      </c>
      <c r="U15" s="15">
        <v>823.97</v>
      </c>
      <c r="V15" s="15">
        <v>1073.43</v>
      </c>
      <c r="W15" s="72">
        <f t="shared" si="6"/>
        <v>2882.08</v>
      </c>
      <c r="X15" s="15">
        <v>1709.85</v>
      </c>
      <c r="Y15" s="16">
        <v>907.14</v>
      </c>
      <c r="Z15" s="16">
        <v>679.52</v>
      </c>
      <c r="AA15" s="72">
        <f t="shared" si="7"/>
        <v>3296.51</v>
      </c>
      <c r="AB15" s="15">
        <v>1996.66</v>
      </c>
      <c r="AC15" s="15"/>
      <c r="AD15" s="15"/>
      <c r="AE15" s="72">
        <f t="shared" si="8"/>
        <v>1996.66</v>
      </c>
      <c r="AF15" s="15"/>
      <c r="AG15" s="15"/>
      <c r="AH15" s="15"/>
      <c r="AI15" s="72">
        <f t="shared" si="9"/>
        <v>0</v>
      </c>
      <c r="AJ15" s="72">
        <f t="shared" si="0"/>
        <v>8175.25</v>
      </c>
      <c r="AK15" s="73">
        <v>0</v>
      </c>
      <c r="AL15" s="73">
        <v>0</v>
      </c>
      <c r="AM15" s="73">
        <v>0</v>
      </c>
      <c r="AN15" s="25">
        <f t="shared" si="10"/>
        <v>0</v>
      </c>
      <c r="AO15" s="73">
        <v>0</v>
      </c>
      <c r="AP15" s="73">
        <v>0</v>
      </c>
      <c r="AQ15" s="73">
        <v>0</v>
      </c>
      <c r="AR15" s="25">
        <f t="shared" si="11"/>
        <v>0</v>
      </c>
      <c r="AS15" s="73">
        <v>0</v>
      </c>
      <c r="AT15" s="73"/>
      <c r="AU15" s="73"/>
      <c r="AV15" s="25">
        <f t="shared" si="12"/>
        <v>0</v>
      </c>
      <c r="AW15" s="73"/>
      <c r="AX15" s="73"/>
      <c r="AY15" s="74"/>
      <c r="AZ15" s="75">
        <f t="shared" si="13"/>
        <v>0</v>
      </c>
      <c r="BA15" s="25">
        <f t="shared" si="14"/>
        <v>0</v>
      </c>
      <c r="BB15" s="76">
        <f t="shared" si="15"/>
        <v>269117.43</v>
      </c>
      <c r="BC15" s="77"/>
      <c r="BE15" s="17"/>
      <c r="BF15" s="17"/>
    </row>
    <row r="16" spans="1:58" ht="12.75">
      <c r="A16" s="69" t="s">
        <v>23</v>
      </c>
      <c r="B16" s="70" t="s">
        <v>24</v>
      </c>
      <c r="C16" s="71">
        <v>281661.01</v>
      </c>
      <c r="D16" s="15">
        <v>256800.42</v>
      </c>
      <c r="E16" s="15">
        <v>232133.7</v>
      </c>
      <c r="F16" s="72">
        <f t="shared" si="1"/>
        <v>770595.13</v>
      </c>
      <c r="G16" s="15">
        <v>223997.4</v>
      </c>
      <c r="H16" s="15">
        <v>218764.76</v>
      </c>
      <c r="I16" s="15">
        <v>227846.48</v>
      </c>
      <c r="J16" s="72">
        <f t="shared" si="2"/>
        <v>670608.64</v>
      </c>
      <c r="K16" s="15">
        <v>216427.39</v>
      </c>
      <c r="L16" s="15"/>
      <c r="M16" s="15"/>
      <c r="N16" s="72">
        <f t="shared" si="3"/>
        <v>216427.39</v>
      </c>
      <c r="O16" s="15"/>
      <c r="P16" s="15"/>
      <c r="Q16" s="15"/>
      <c r="R16" s="72">
        <f t="shared" si="4"/>
        <v>0</v>
      </c>
      <c r="S16" s="72">
        <f t="shared" si="5"/>
        <v>1657631.16</v>
      </c>
      <c r="T16" s="15">
        <v>2460.61</v>
      </c>
      <c r="U16" s="15">
        <v>1302.47</v>
      </c>
      <c r="V16" s="15">
        <v>1579.38</v>
      </c>
      <c r="W16" s="72">
        <f t="shared" si="6"/>
        <v>5342.46</v>
      </c>
      <c r="X16" s="15">
        <v>2476.3</v>
      </c>
      <c r="Y16" s="16">
        <v>1535.67</v>
      </c>
      <c r="Z16" s="16">
        <v>1027.47</v>
      </c>
      <c r="AA16" s="72">
        <f t="shared" si="7"/>
        <v>5039.44</v>
      </c>
      <c r="AB16" s="15">
        <v>2792.42</v>
      </c>
      <c r="AC16" s="15"/>
      <c r="AD16" s="15"/>
      <c r="AE16" s="72">
        <f t="shared" si="8"/>
        <v>2792.42</v>
      </c>
      <c r="AF16" s="15"/>
      <c r="AG16" s="15"/>
      <c r="AH16" s="15"/>
      <c r="AI16" s="72">
        <f t="shared" si="9"/>
        <v>0</v>
      </c>
      <c r="AJ16" s="72">
        <f t="shared" si="0"/>
        <v>13174.32</v>
      </c>
      <c r="AK16" s="73">
        <v>0</v>
      </c>
      <c r="AL16" s="73">
        <v>0</v>
      </c>
      <c r="AM16" s="73">
        <v>0</v>
      </c>
      <c r="AN16" s="25">
        <f t="shared" si="10"/>
        <v>0</v>
      </c>
      <c r="AO16" s="73">
        <v>0</v>
      </c>
      <c r="AP16" s="73">
        <v>0</v>
      </c>
      <c r="AQ16" s="73">
        <v>0</v>
      </c>
      <c r="AR16" s="25">
        <f t="shared" si="11"/>
        <v>0</v>
      </c>
      <c r="AS16" s="73">
        <v>0</v>
      </c>
      <c r="AT16" s="73"/>
      <c r="AU16" s="73"/>
      <c r="AV16" s="25">
        <f t="shared" si="12"/>
        <v>0</v>
      </c>
      <c r="AW16" s="73"/>
      <c r="AX16" s="73"/>
      <c r="AY16" s="74"/>
      <c r="AZ16" s="75">
        <f t="shared" si="13"/>
        <v>0</v>
      </c>
      <c r="BA16" s="25">
        <f t="shared" si="14"/>
        <v>0</v>
      </c>
      <c r="BB16" s="76">
        <f t="shared" si="15"/>
        <v>1670805.48</v>
      </c>
      <c r="BC16" s="77"/>
      <c r="BE16" s="17"/>
      <c r="BF16" s="17"/>
    </row>
    <row r="17" spans="1:58" ht="12.75">
      <c r="A17" s="69" t="s">
        <v>25</v>
      </c>
      <c r="B17" s="70" t="s">
        <v>26</v>
      </c>
      <c r="C17" s="71">
        <v>53980.47</v>
      </c>
      <c r="D17" s="15">
        <v>56499.54</v>
      </c>
      <c r="E17" s="15">
        <v>55396.75</v>
      </c>
      <c r="F17" s="72">
        <f t="shared" si="1"/>
        <v>165876.76</v>
      </c>
      <c r="G17" s="15">
        <v>49676.25</v>
      </c>
      <c r="H17" s="15">
        <v>65073.78</v>
      </c>
      <c r="I17" s="15">
        <v>57664.29</v>
      </c>
      <c r="J17" s="72">
        <f t="shared" si="2"/>
        <v>172414.32</v>
      </c>
      <c r="K17" s="15">
        <v>59414.77</v>
      </c>
      <c r="L17" s="15"/>
      <c r="M17" s="15"/>
      <c r="N17" s="72">
        <f t="shared" si="3"/>
        <v>59414.77</v>
      </c>
      <c r="O17" s="15"/>
      <c r="P17" s="15"/>
      <c r="Q17" s="15"/>
      <c r="R17" s="72">
        <f t="shared" si="4"/>
        <v>0</v>
      </c>
      <c r="S17" s="72">
        <f t="shared" si="5"/>
        <v>397705.85</v>
      </c>
      <c r="T17" s="15">
        <v>1041.38</v>
      </c>
      <c r="U17" s="15">
        <v>785.3</v>
      </c>
      <c r="V17" s="15">
        <v>729.87</v>
      </c>
      <c r="W17" s="72">
        <f t="shared" si="6"/>
        <v>2556.55</v>
      </c>
      <c r="X17" s="15">
        <v>1076.87</v>
      </c>
      <c r="Y17" s="16">
        <v>749.25</v>
      </c>
      <c r="Z17" s="16">
        <v>414.53</v>
      </c>
      <c r="AA17" s="72">
        <f t="shared" si="7"/>
        <v>2240.65</v>
      </c>
      <c r="AB17" s="15">
        <v>724.06</v>
      </c>
      <c r="AC17" s="15"/>
      <c r="AD17" s="15"/>
      <c r="AE17" s="72">
        <f t="shared" si="8"/>
        <v>724.06</v>
      </c>
      <c r="AF17" s="15"/>
      <c r="AG17" s="15"/>
      <c r="AH17" s="15"/>
      <c r="AI17" s="72">
        <f t="shared" si="9"/>
        <v>0</v>
      </c>
      <c r="AJ17" s="72">
        <f t="shared" si="0"/>
        <v>5521.26</v>
      </c>
      <c r="AK17" s="73">
        <v>0</v>
      </c>
      <c r="AL17" s="73">
        <v>0</v>
      </c>
      <c r="AM17" s="73">
        <v>326.78</v>
      </c>
      <c r="AN17" s="25">
        <f t="shared" si="10"/>
        <v>326.78</v>
      </c>
      <c r="AO17" s="73">
        <v>326.78</v>
      </c>
      <c r="AP17" s="73">
        <v>0</v>
      </c>
      <c r="AQ17" s="73">
        <v>326.78</v>
      </c>
      <c r="AR17" s="25">
        <f t="shared" si="11"/>
        <v>653.56</v>
      </c>
      <c r="AS17" s="73">
        <v>0</v>
      </c>
      <c r="AT17" s="73"/>
      <c r="AU17" s="73"/>
      <c r="AV17" s="25">
        <f t="shared" si="12"/>
        <v>0</v>
      </c>
      <c r="AW17" s="73"/>
      <c r="AX17" s="73"/>
      <c r="AY17" s="74"/>
      <c r="AZ17" s="75">
        <f t="shared" si="13"/>
        <v>0</v>
      </c>
      <c r="BA17" s="25">
        <f t="shared" si="14"/>
        <v>980.34</v>
      </c>
      <c r="BB17" s="76">
        <f t="shared" si="15"/>
        <v>404207.45</v>
      </c>
      <c r="BC17" s="77"/>
      <c r="BE17" s="17"/>
      <c r="BF17" s="17"/>
    </row>
    <row r="18" spans="1:58" ht="12.75">
      <c r="A18" s="69" t="s">
        <v>27</v>
      </c>
      <c r="B18" s="70" t="s">
        <v>28</v>
      </c>
      <c r="C18" s="71">
        <v>41562.46</v>
      </c>
      <c r="D18" s="15">
        <v>37907.7</v>
      </c>
      <c r="E18" s="15">
        <v>31806.51</v>
      </c>
      <c r="F18" s="72">
        <f t="shared" si="1"/>
        <v>111276.67</v>
      </c>
      <c r="G18" s="15">
        <v>30439.66</v>
      </c>
      <c r="H18" s="15">
        <v>36125.16</v>
      </c>
      <c r="I18" s="15">
        <v>34875.34</v>
      </c>
      <c r="J18" s="72">
        <f t="shared" si="2"/>
        <v>101440.16</v>
      </c>
      <c r="K18" s="15">
        <v>35179.05</v>
      </c>
      <c r="L18" s="15"/>
      <c r="M18" s="15"/>
      <c r="N18" s="72">
        <f t="shared" si="3"/>
        <v>35179.05</v>
      </c>
      <c r="O18" s="15"/>
      <c r="P18" s="15"/>
      <c r="Q18" s="15"/>
      <c r="R18" s="72">
        <f t="shared" si="4"/>
        <v>0</v>
      </c>
      <c r="S18" s="72">
        <f t="shared" si="5"/>
        <v>247895.88</v>
      </c>
      <c r="T18" s="15">
        <v>453.12</v>
      </c>
      <c r="U18" s="15">
        <v>448.17</v>
      </c>
      <c r="V18" s="15">
        <v>244.02</v>
      </c>
      <c r="W18" s="72">
        <f t="shared" si="6"/>
        <v>1145.31</v>
      </c>
      <c r="X18" s="15">
        <v>463.1</v>
      </c>
      <c r="Y18" s="16">
        <v>261.23</v>
      </c>
      <c r="Z18" s="16">
        <v>140.61</v>
      </c>
      <c r="AA18" s="72">
        <f t="shared" si="7"/>
        <v>864.94</v>
      </c>
      <c r="AB18" s="15">
        <v>381.55</v>
      </c>
      <c r="AC18" s="15"/>
      <c r="AD18" s="15"/>
      <c r="AE18" s="72">
        <f t="shared" si="8"/>
        <v>381.55</v>
      </c>
      <c r="AF18" s="15"/>
      <c r="AG18" s="15"/>
      <c r="AH18" s="15"/>
      <c r="AI18" s="72">
        <f t="shared" si="9"/>
        <v>0</v>
      </c>
      <c r="AJ18" s="72">
        <f t="shared" si="0"/>
        <v>2391.8</v>
      </c>
      <c r="AK18" s="73">
        <v>326.78</v>
      </c>
      <c r="AL18" s="73">
        <v>326.78</v>
      </c>
      <c r="AM18" s="73">
        <v>326.78</v>
      </c>
      <c r="AN18" s="25">
        <f t="shared" si="10"/>
        <v>980.34</v>
      </c>
      <c r="AO18" s="73">
        <v>326.78</v>
      </c>
      <c r="AP18" s="73">
        <v>0</v>
      </c>
      <c r="AQ18" s="73">
        <v>0</v>
      </c>
      <c r="AR18" s="25">
        <f t="shared" si="11"/>
        <v>326.78</v>
      </c>
      <c r="AS18" s="73">
        <v>0</v>
      </c>
      <c r="AT18" s="73"/>
      <c r="AU18" s="73"/>
      <c r="AV18" s="25">
        <f t="shared" si="12"/>
        <v>0</v>
      </c>
      <c r="AW18" s="73"/>
      <c r="AX18" s="73"/>
      <c r="AY18" s="74"/>
      <c r="AZ18" s="75">
        <f t="shared" si="13"/>
        <v>0</v>
      </c>
      <c r="BA18" s="25">
        <f t="shared" si="14"/>
        <v>1307.12</v>
      </c>
      <c r="BB18" s="76">
        <f t="shared" si="15"/>
        <v>251594.8</v>
      </c>
      <c r="BC18" s="77"/>
      <c r="BE18" s="17"/>
      <c r="BF18" s="17"/>
    </row>
    <row r="19" spans="1:58" ht="12.75">
      <c r="A19" s="69" t="s">
        <v>29</v>
      </c>
      <c r="B19" s="70" t="s">
        <v>30</v>
      </c>
      <c r="C19" s="71">
        <v>94938.69</v>
      </c>
      <c r="D19" s="15">
        <v>86592.45</v>
      </c>
      <c r="E19" s="15">
        <v>91246.37</v>
      </c>
      <c r="F19" s="72">
        <f t="shared" si="1"/>
        <v>272777.51</v>
      </c>
      <c r="G19" s="15">
        <v>84275.38</v>
      </c>
      <c r="H19" s="15">
        <v>89045.92</v>
      </c>
      <c r="I19" s="15">
        <v>84281.66</v>
      </c>
      <c r="J19" s="72">
        <f t="shared" si="2"/>
        <v>257602.96</v>
      </c>
      <c r="K19" s="15">
        <v>87445.15</v>
      </c>
      <c r="L19" s="15"/>
      <c r="M19" s="15"/>
      <c r="N19" s="72">
        <f t="shared" si="3"/>
        <v>87445.15</v>
      </c>
      <c r="O19" s="15"/>
      <c r="P19" s="15"/>
      <c r="Q19" s="15"/>
      <c r="R19" s="72">
        <f t="shared" si="4"/>
        <v>0</v>
      </c>
      <c r="S19" s="72">
        <f t="shared" si="5"/>
        <v>617825.62</v>
      </c>
      <c r="T19" s="15">
        <v>5182.68</v>
      </c>
      <c r="U19" s="15">
        <v>4108.08</v>
      </c>
      <c r="V19" s="15">
        <v>3835.14</v>
      </c>
      <c r="W19" s="72">
        <f t="shared" si="6"/>
        <v>13125.9</v>
      </c>
      <c r="X19" s="15">
        <v>5931.89</v>
      </c>
      <c r="Y19" s="16">
        <v>4915.98</v>
      </c>
      <c r="Z19" s="16">
        <v>2619.09</v>
      </c>
      <c r="AA19" s="72">
        <f t="shared" si="7"/>
        <v>13466.96</v>
      </c>
      <c r="AB19" s="15">
        <v>6979.37</v>
      </c>
      <c r="AC19" s="15"/>
      <c r="AD19" s="15"/>
      <c r="AE19" s="72">
        <f t="shared" si="8"/>
        <v>6979.37</v>
      </c>
      <c r="AF19" s="15"/>
      <c r="AG19" s="15"/>
      <c r="AH19" s="15"/>
      <c r="AI19" s="72">
        <f t="shared" si="9"/>
        <v>0</v>
      </c>
      <c r="AJ19" s="72">
        <f t="shared" si="0"/>
        <v>33572.23</v>
      </c>
      <c r="AK19" s="73">
        <v>326.78</v>
      </c>
      <c r="AL19" s="73">
        <v>0</v>
      </c>
      <c r="AM19" s="73">
        <v>0</v>
      </c>
      <c r="AN19" s="25">
        <f t="shared" si="10"/>
        <v>326.78</v>
      </c>
      <c r="AO19" s="73">
        <v>0</v>
      </c>
      <c r="AP19" s="73">
        <v>0</v>
      </c>
      <c r="AQ19" s="73">
        <v>0</v>
      </c>
      <c r="AR19" s="25">
        <f t="shared" si="11"/>
        <v>0</v>
      </c>
      <c r="AS19" s="73">
        <v>0</v>
      </c>
      <c r="AT19" s="73"/>
      <c r="AU19" s="73"/>
      <c r="AV19" s="25">
        <f t="shared" si="12"/>
        <v>0</v>
      </c>
      <c r="AW19" s="73"/>
      <c r="AX19" s="73"/>
      <c r="AY19" s="74"/>
      <c r="AZ19" s="75">
        <f t="shared" si="13"/>
        <v>0</v>
      </c>
      <c r="BA19" s="25">
        <f t="shared" si="14"/>
        <v>326.78</v>
      </c>
      <c r="BB19" s="76">
        <f t="shared" si="15"/>
        <v>651724.63</v>
      </c>
      <c r="BC19" s="77"/>
      <c r="BE19" s="17"/>
      <c r="BF19" s="17"/>
    </row>
    <row r="20" spans="1:58" ht="12.75">
      <c r="A20" s="69" t="s">
        <v>31</v>
      </c>
      <c r="B20" s="70" t="s">
        <v>32</v>
      </c>
      <c r="C20" s="71">
        <v>44873.54</v>
      </c>
      <c r="D20" s="15">
        <v>44823.93</v>
      </c>
      <c r="E20" s="15">
        <v>50678.2</v>
      </c>
      <c r="F20" s="72">
        <f t="shared" si="1"/>
        <v>140375.67</v>
      </c>
      <c r="G20" s="15">
        <v>43069.9</v>
      </c>
      <c r="H20" s="15">
        <v>53395.14</v>
      </c>
      <c r="I20" s="15">
        <v>39962.39</v>
      </c>
      <c r="J20" s="72">
        <f t="shared" si="2"/>
        <v>136427.43</v>
      </c>
      <c r="K20" s="15">
        <v>47022.75</v>
      </c>
      <c r="L20" s="15"/>
      <c r="M20" s="15"/>
      <c r="N20" s="72">
        <f t="shared" si="3"/>
        <v>47022.75</v>
      </c>
      <c r="O20" s="15"/>
      <c r="P20" s="15"/>
      <c r="Q20" s="15"/>
      <c r="R20" s="72">
        <f t="shared" si="4"/>
        <v>0</v>
      </c>
      <c r="S20" s="72">
        <f t="shared" si="5"/>
        <v>323825.85</v>
      </c>
      <c r="T20" s="15">
        <v>2442.26</v>
      </c>
      <c r="U20" s="15">
        <v>2400.91</v>
      </c>
      <c r="V20" s="15">
        <v>2084.5</v>
      </c>
      <c r="W20" s="72">
        <f t="shared" si="6"/>
        <v>6927.67</v>
      </c>
      <c r="X20" s="15">
        <v>2982.35</v>
      </c>
      <c r="Y20" s="16">
        <v>2933.26</v>
      </c>
      <c r="Z20" s="16">
        <v>1261.33</v>
      </c>
      <c r="AA20" s="72">
        <f t="shared" si="7"/>
        <v>7176.94</v>
      </c>
      <c r="AB20" s="15">
        <v>3503.91</v>
      </c>
      <c r="AC20" s="15"/>
      <c r="AD20" s="15"/>
      <c r="AE20" s="72">
        <f t="shared" si="8"/>
        <v>3503.91</v>
      </c>
      <c r="AF20" s="15"/>
      <c r="AG20" s="15"/>
      <c r="AH20" s="15"/>
      <c r="AI20" s="72">
        <f t="shared" si="9"/>
        <v>0</v>
      </c>
      <c r="AJ20" s="72">
        <f t="shared" si="0"/>
        <v>17608.52</v>
      </c>
      <c r="AK20" s="73">
        <v>0</v>
      </c>
      <c r="AL20" s="73">
        <v>0</v>
      </c>
      <c r="AM20" s="73">
        <v>0</v>
      </c>
      <c r="AN20" s="25">
        <f t="shared" si="10"/>
        <v>0</v>
      </c>
      <c r="AO20" s="73">
        <v>0</v>
      </c>
      <c r="AP20" s="73">
        <v>326.78</v>
      </c>
      <c r="AQ20" s="73">
        <v>326.78</v>
      </c>
      <c r="AR20" s="25">
        <f t="shared" si="11"/>
        <v>653.56</v>
      </c>
      <c r="AS20" s="73">
        <v>326.78</v>
      </c>
      <c r="AT20" s="73"/>
      <c r="AU20" s="73"/>
      <c r="AV20" s="25">
        <f t="shared" si="12"/>
        <v>326.78</v>
      </c>
      <c r="AW20" s="73"/>
      <c r="AX20" s="73"/>
      <c r="AY20" s="74"/>
      <c r="AZ20" s="75">
        <f t="shared" si="13"/>
        <v>0</v>
      </c>
      <c r="BA20" s="25">
        <f t="shared" si="14"/>
        <v>980.34</v>
      </c>
      <c r="BB20" s="76">
        <f t="shared" si="15"/>
        <v>342414.71</v>
      </c>
      <c r="BC20" s="77"/>
      <c r="BE20" s="17"/>
      <c r="BF20" s="17"/>
    </row>
    <row r="21" spans="1:58" ht="12.75">
      <c r="A21" s="69" t="s">
        <v>33</v>
      </c>
      <c r="B21" s="70" t="s">
        <v>34</v>
      </c>
      <c r="C21" s="71">
        <v>68409.57</v>
      </c>
      <c r="D21" s="15">
        <v>61325.42</v>
      </c>
      <c r="E21" s="15">
        <v>72622.02</v>
      </c>
      <c r="F21" s="72">
        <f t="shared" si="1"/>
        <v>202357.01</v>
      </c>
      <c r="G21" s="15">
        <v>64031.16</v>
      </c>
      <c r="H21" s="15">
        <v>59163.29</v>
      </c>
      <c r="I21" s="15">
        <v>48203.99</v>
      </c>
      <c r="J21" s="72">
        <f t="shared" si="2"/>
        <v>171398.44</v>
      </c>
      <c r="K21" s="15">
        <v>58769.92</v>
      </c>
      <c r="L21" s="15"/>
      <c r="M21" s="15"/>
      <c r="N21" s="72">
        <f t="shared" si="3"/>
        <v>58769.92</v>
      </c>
      <c r="O21" s="15"/>
      <c r="P21" s="15"/>
      <c r="Q21" s="15"/>
      <c r="R21" s="72">
        <f t="shared" si="4"/>
        <v>0</v>
      </c>
      <c r="S21" s="72">
        <f t="shared" si="5"/>
        <v>432525.37</v>
      </c>
      <c r="T21" s="15">
        <v>3602.5600000000004</v>
      </c>
      <c r="U21" s="15">
        <v>3248.8599999999997</v>
      </c>
      <c r="V21" s="15">
        <v>3371.12</v>
      </c>
      <c r="W21" s="72">
        <f t="shared" si="6"/>
        <v>10222.54</v>
      </c>
      <c r="X21" s="15">
        <v>4232.43</v>
      </c>
      <c r="Y21" s="16">
        <v>3777.54</v>
      </c>
      <c r="Z21" s="16">
        <v>1849.16</v>
      </c>
      <c r="AA21" s="72">
        <f t="shared" si="7"/>
        <v>9859.13</v>
      </c>
      <c r="AB21" s="15">
        <v>4510.56</v>
      </c>
      <c r="AC21" s="15"/>
      <c r="AD21" s="15"/>
      <c r="AE21" s="72">
        <f t="shared" si="8"/>
        <v>4510.56</v>
      </c>
      <c r="AF21" s="15"/>
      <c r="AG21" s="15"/>
      <c r="AH21" s="15"/>
      <c r="AI21" s="72">
        <f t="shared" si="9"/>
        <v>0</v>
      </c>
      <c r="AJ21" s="72">
        <f t="shared" si="0"/>
        <v>24592.23</v>
      </c>
      <c r="AK21" s="73">
        <v>0</v>
      </c>
      <c r="AL21" s="73">
        <v>0</v>
      </c>
      <c r="AM21" s="73">
        <v>0</v>
      </c>
      <c r="AN21" s="25">
        <f t="shared" si="10"/>
        <v>0</v>
      </c>
      <c r="AO21" s="73">
        <v>0</v>
      </c>
      <c r="AP21" s="73">
        <v>0</v>
      </c>
      <c r="AQ21" s="73">
        <v>0</v>
      </c>
      <c r="AR21" s="25">
        <f t="shared" si="11"/>
        <v>0</v>
      </c>
      <c r="AS21" s="73">
        <v>0</v>
      </c>
      <c r="AT21" s="73"/>
      <c r="AU21" s="73"/>
      <c r="AV21" s="25">
        <f t="shared" si="12"/>
        <v>0</v>
      </c>
      <c r="AW21" s="73"/>
      <c r="AX21" s="73"/>
      <c r="AY21" s="74"/>
      <c r="AZ21" s="75">
        <f t="shared" si="13"/>
        <v>0</v>
      </c>
      <c r="BA21" s="25">
        <f t="shared" si="14"/>
        <v>0</v>
      </c>
      <c r="BB21" s="76">
        <f t="shared" si="15"/>
        <v>457117.6</v>
      </c>
      <c r="BC21" s="77"/>
      <c r="BE21" s="17"/>
      <c r="BF21" s="17"/>
    </row>
    <row r="22" spans="1:58" ht="12.75">
      <c r="A22" s="69" t="s">
        <v>35</v>
      </c>
      <c r="B22" s="70" t="s">
        <v>36</v>
      </c>
      <c r="C22" s="71">
        <v>80765.44</v>
      </c>
      <c r="D22" s="15">
        <v>63984.38</v>
      </c>
      <c r="E22" s="15">
        <v>64425.96</v>
      </c>
      <c r="F22" s="72">
        <f t="shared" si="1"/>
        <v>209175.78</v>
      </c>
      <c r="G22" s="15">
        <v>57258.29</v>
      </c>
      <c r="H22" s="15">
        <v>72024.11</v>
      </c>
      <c r="I22" s="15">
        <v>74366.99</v>
      </c>
      <c r="J22" s="72">
        <f t="shared" si="2"/>
        <v>203649.39</v>
      </c>
      <c r="K22" s="15">
        <v>69711.71</v>
      </c>
      <c r="L22" s="15"/>
      <c r="M22" s="15"/>
      <c r="N22" s="72">
        <f t="shared" si="3"/>
        <v>69711.71</v>
      </c>
      <c r="O22" s="15"/>
      <c r="P22" s="15"/>
      <c r="Q22" s="15"/>
      <c r="R22" s="72">
        <f t="shared" si="4"/>
        <v>0</v>
      </c>
      <c r="S22" s="72">
        <f t="shared" si="5"/>
        <v>482536.88</v>
      </c>
      <c r="T22" s="15">
        <v>1335.29</v>
      </c>
      <c r="U22" s="15">
        <v>617.95</v>
      </c>
      <c r="V22" s="15">
        <v>587.54</v>
      </c>
      <c r="W22" s="72">
        <f t="shared" si="6"/>
        <v>2540.78</v>
      </c>
      <c r="X22" s="15">
        <v>876.81</v>
      </c>
      <c r="Y22" s="16">
        <v>706.03</v>
      </c>
      <c r="Z22" s="16">
        <v>327.16</v>
      </c>
      <c r="AA22" s="72">
        <f t="shared" si="7"/>
        <v>1910</v>
      </c>
      <c r="AB22" s="15">
        <v>1169.48</v>
      </c>
      <c r="AC22" s="15"/>
      <c r="AD22" s="15"/>
      <c r="AE22" s="72">
        <f t="shared" si="8"/>
        <v>1169.48</v>
      </c>
      <c r="AF22" s="15"/>
      <c r="AG22" s="15"/>
      <c r="AH22" s="15"/>
      <c r="AI22" s="72">
        <f t="shared" si="9"/>
        <v>0</v>
      </c>
      <c r="AJ22" s="72">
        <f t="shared" si="0"/>
        <v>5620.26</v>
      </c>
      <c r="AK22" s="73">
        <v>350.12</v>
      </c>
      <c r="AL22" s="73">
        <v>350.12</v>
      </c>
      <c r="AM22" s="73">
        <v>350.12</v>
      </c>
      <c r="AN22" s="25">
        <f t="shared" si="10"/>
        <v>1050.36</v>
      </c>
      <c r="AO22" s="73">
        <v>326.78</v>
      </c>
      <c r="AP22" s="73">
        <v>326.78</v>
      </c>
      <c r="AQ22" s="73">
        <v>326.78</v>
      </c>
      <c r="AR22" s="25">
        <f t="shared" si="11"/>
        <v>980.34</v>
      </c>
      <c r="AS22" s="73">
        <v>326.78</v>
      </c>
      <c r="AT22" s="73"/>
      <c r="AU22" s="73"/>
      <c r="AV22" s="25">
        <f t="shared" si="12"/>
        <v>326.78</v>
      </c>
      <c r="AW22" s="73"/>
      <c r="AX22" s="73"/>
      <c r="AY22" s="74"/>
      <c r="AZ22" s="75">
        <f t="shared" si="13"/>
        <v>0</v>
      </c>
      <c r="BA22" s="25">
        <f t="shared" si="14"/>
        <v>2357.48</v>
      </c>
      <c r="BB22" s="76">
        <f t="shared" si="15"/>
        <v>490514.62</v>
      </c>
      <c r="BC22" s="77"/>
      <c r="BE22" s="17"/>
      <c r="BF22" s="17"/>
    </row>
    <row r="23" spans="1:58" ht="12.75">
      <c r="A23" s="69" t="s">
        <v>37</v>
      </c>
      <c r="B23" s="70" t="s">
        <v>38</v>
      </c>
      <c r="C23" s="71">
        <v>49433.67</v>
      </c>
      <c r="D23" s="15">
        <v>40767.97</v>
      </c>
      <c r="E23" s="15">
        <v>43812.41</v>
      </c>
      <c r="F23" s="72">
        <f t="shared" si="1"/>
        <v>134014.05</v>
      </c>
      <c r="G23" s="15">
        <v>38730.57</v>
      </c>
      <c r="H23" s="15">
        <v>36948.52</v>
      </c>
      <c r="I23" s="15">
        <v>36282.51</v>
      </c>
      <c r="J23" s="72">
        <f t="shared" si="2"/>
        <v>111961.6</v>
      </c>
      <c r="K23" s="15">
        <v>35023.76</v>
      </c>
      <c r="L23" s="15"/>
      <c r="M23" s="15"/>
      <c r="N23" s="72">
        <f t="shared" si="3"/>
        <v>35023.76</v>
      </c>
      <c r="O23" s="15"/>
      <c r="P23" s="15"/>
      <c r="Q23" s="15"/>
      <c r="R23" s="72">
        <f t="shared" si="4"/>
        <v>0</v>
      </c>
      <c r="S23" s="72">
        <f t="shared" si="5"/>
        <v>280999.41</v>
      </c>
      <c r="T23" s="15">
        <v>510.83</v>
      </c>
      <c r="U23" s="15">
        <v>247.55</v>
      </c>
      <c r="V23" s="15">
        <v>359.27</v>
      </c>
      <c r="W23" s="72">
        <f t="shared" si="6"/>
        <v>1117.65</v>
      </c>
      <c r="X23" s="15">
        <v>607.76</v>
      </c>
      <c r="Y23" s="16">
        <v>379.06</v>
      </c>
      <c r="Z23" s="16">
        <v>311.26</v>
      </c>
      <c r="AA23" s="72">
        <f t="shared" si="7"/>
        <v>1298.08</v>
      </c>
      <c r="AB23" s="15">
        <v>640.02</v>
      </c>
      <c r="AC23" s="15"/>
      <c r="AD23" s="15"/>
      <c r="AE23" s="72">
        <f t="shared" si="8"/>
        <v>640.02</v>
      </c>
      <c r="AF23" s="15"/>
      <c r="AG23" s="15"/>
      <c r="AH23" s="15"/>
      <c r="AI23" s="72">
        <f t="shared" si="9"/>
        <v>0</v>
      </c>
      <c r="AJ23" s="72">
        <f t="shared" si="0"/>
        <v>3055.75</v>
      </c>
      <c r="AK23" s="73">
        <v>0</v>
      </c>
      <c r="AL23" s="73">
        <v>350.12</v>
      </c>
      <c r="AM23" s="73">
        <v>0</v>
      </c>
      <c r="AN23" s="25">
        <f t="shared" si="10"/>
        <v>350.12</v>
      </c>
      <c r="AO23" s="73">
        <v>326.78</v>
      </c>
      <c r="AP23" s="73">
        <v>0</v>
      </c>
      <c r="AQ23" s="73">
        <v>326.78</v>
      </c>
      <c r="AR23" s="25">
        <f t="shared" si="11"/>
        <v>653.56</v>
      </c>
      <c r="AS23" s="73">
        <v>326.78</v>
      </c>
      <c r="AT23" s="73"/>
      <c r="AU23" s="73"/>
      <c r="AV23" s="25">
        <f t="shared" si="12"/>
        <v>326.78</v>
      </c>
      <c r="AW23" s="73"/>
      <c r="AX23" s="73"/>
      <c r="AY23" s="74"/>
      <c r="AZ23" s="75">
        <f t="shared" si="13"/>
        <v>0</v>
      </c>
      <c r="BA23" s="25">
        <f t="shared" si="14"/>
        <v>1330.46</v>
      </c>
      <c r="BB23" s="76">
        <f t="shared" si="15"/>
        <v>285385.62</v>
      </c>
      <c r="BC23" s="77"/>
      <c r="BE23" s="17"/>
      <c r="BF23" s="17"/>
    </row>
    <row r="24" spans="1:58" ht="12.75">
      <c r="A24" s="69" t="s">
        <v>39</v>
      </c>
      <c r="B24" s="78" t="s">
        <v>40</v>
      </c>
      <c r="C24" s="71">
        <v>312115.87</v>
      </c>
      <c r="D24" s="15">
        <v>247149.79</v>
      </c>
      <c r="E24" s="15">
        <v>175052.69</v>
      </c>
      <c r="F24" s="72">
        <f t="shared" si="1"/>
        <v>734318.35</v>
      </c>
      <c r="G24" s="15">
        <v>284694.1</v>
      </c>
      <c r="H24" s="15">
        <v>286259.8</v>
      </c>
      <c r="I24" s="15">
        <v>173225.26</v>
      </c>
      <c r="J24" s="72">
        <f t="shared" si="2"/>
        <v>744179.16</v>
      </c>
      <c r="K24" s="15">
        <v>279672.33</v>
      </c>
      <c r="L24" s="15"/>
      <c r="M24" s="15"/>
      <c r="N24" s="72">
        <f t="shared" si="3"/>
        <v>279672.33</v>
      </c>
      <c r="O24" s="15"/>
      <c r="P24" s="15"/>
      <c r="Q24" s="15"/>
      <c r="R24" s="72">
        <f t="shared" si="4"/>
        <v>0</v>
      </c>
      <c r="S24" s="72">
        <f t="shared" si="5"/>
        <v>1758169.84</v>
      </c>
      <c r="T24" s="15">
        <v>330.51</v>
      </c>
      <c r="U24" s="15">
        <v>444.33000000000004</v>
      </c>
      <c r="V24" s="15">
        <v>439.28</v>
      </c>
      <c r="W24" s="72">
        <f t="shared" si="6"/>
        <v>1214.12</v>
      </c>
      <c r="X24" s="15">
        <v>596.62</v>
      </c>
      <c r="Y24" s="16">
        <v>575.1</v>
      </c>
      <c r="Z24" s="16">
        <v>245.75</v>
      </c>
      <c r="AA24" s="72">
        <f t="shared" si="7"/>
        <v>1417.47</v>
      </c>
      <c r="AB24" s="15">
        <v>1005.54</v>
      </c>
      <c r="AC24" s="15"/>
      <c r="AD24" s="15"/>
      <c r="AE24" s="72">
        <f t="shared" si="8"/>
        <v>1005.54</v>
      </c>
      <c r="AF24" s="15"/>
      <c r="AG24" s="15"/>
      <c r="AH24" s="15"/>
      <c r="AI24" s="72">
        <f t="shared" si="9"/>
        <v>0</v>
      </c>
      <c r="AJ24" s="72">
        <f t="shared" si="0"/>
        <v>3637.13</v>
      </c>
      <c r="AK24" s="73">
        <v>0</v>
      </c>
      <c r="AL24" s="73">
        <v>0</v>
      </c>
      <c r="AM24" s="73">
        <v>0</v>
      </c>
      <c r="AN24" s="25">
        <f t="shared" si="10"/>
        <v>0</v>
      </c>
      <c r="AO24" s="73">
        <v>0</v>
      </c>
      <c r="AP24" s="73">
        <v>0</v>
      </c>
      <c r="AQ24" s="73">
        <v>0</v>
      </c>
      <c r="AR24" s="25">
        <f t="shared" si="11"/>
        <v>0</v>
      </c>
      <c r="AS24" s="73">
        <v>0</v>
      </c>
      <c r="AT24" s="73"/>
      <c r="AU24" s="73"/>
      <c r="AV24" s="25">
        <f t="shared" si="12"/>
        <v>0</v>
      </c>
      <c r="AW24" s="73"/>
      <c r="AX24" s="73"/>
      <c r="AY24" s="74"/>
      <c r="AZ24" s="75">
        <f t="shared" si="13"/>
        <v>0</v>
      </c>
      <c r="BA24" s="25">
        <f t="shared" si="14"/>
        <v>0</v>
      </c>
      <c r="BB24" s="76">
        <f t="shared" si="15"/>
        <v>1761806.97</v>
      </c>
      <c r="BC24" s="77"/>
      <c r="BE24" s="17"/>
      <c r="BF24" s="17"/>
    </row>
    <row r="25" spans="1:58" ht="12.75">
      <c r="A25" s="69" t="s">
        <v>41</v>
      </c>
      <c r="B25" s="70" t="s">
        <v>42</v>
      </c>
      <c r="C25" s="71">
        <v>247451.02</v>
      </c>
      <c r="D25" s="15">
        <v>233224.35</v>
      </c>
      <c r="E25" s="15">
        <v>262080.21</v>
      </c>
      <c r="F25" s="72">
        <f t="shared" si="1"/>
        <v>742755.58</v>
      </c>
      <c r="G25" s="15">
        <v>211267.65</v>
      </c>
      <c r="H25" s="15">
        <v>227874.25</v>
      </c>
      <c r="I25" s="15">
        <v>234166.29</v>
      </c>
      <c r="J25" s="72">
        <f t="shared" si="2"/>
        <v>673308.19</v>
      </c>
      <c r="K25" s="15">
        <v>239794.89</v>
      </c>
      <c r="L25" s="15"/>
      <c r="M25" s="15"/>
      <c r="N25" s="72">
        <f t="shared" si="3"/>
        <v>239794.89</v>
      </c>
      <c r="O25" s="15"/>
      <c r="P25" s="15"/>
      <c r="Q25" s="15"/>
      <c r="R25" s="72">
        <f t="shared" si="4"/>
        <v>0</v>
      </c>
      <c r="S25" s="72">
        <f t="shared" si="5"/>
        <v>1655858.66</v>
      </c>
      <c r="T25" s="15">
        <v>3357.8199999999997</v>
      </c>
      <c r="U25" s="15">
        <v>3202.74</v>
      </c>
      <c r="V25" s="15">
        <v>3577.56</v>
      </c>
      <c r="W25" s="72">
        <f t="shared" si="6"/>
        <v>10138.12</v>
      </c>
      <c r="X25" s="15">
        <v>4858.3</v>
      </c>
      <c r="Y25" s="16">
        <v>4170.12</v>
      </c>
      <c r="Z25" s="16">
        <v>2362.8</v>
      </c>
      <c r="AA25" s="72">
        <f t="shared" si="7"/>
        <v>11391.22</v>
      </c>
      <c r="AB25" s="15">
        <v>5194.03</v>
      </c>
      <c r="AC25" s="15"/>
      <c r="AD25" s="15"/>
      <c r="AE25" s="72">
        <f t="shared" si="8"/>
        <v>5194.03</v>
      </c>
      <c r="AF25" s="15"/>
      <c r="AG25" s="15"/>
      <c r="AH25" s="15"/>
      <c r="AI25" s="72">
        <f t="shared" si="9"/>
        <v>0</v>
      </c>
      <c r="AJ25" s="72">
        <f t="shared" si="0"/>
        <v>26723.37</v>
      </c>
      <c r="AK25" s="73">
        <v>0</v>
      </c>
      <c r="AL25" s="73">
        <v>653.56</v>
      </c>
      <c r="AM25" s="73">
        <v>653.56</v>
      </c>
      <c r="AN25" s="25">
        <f t="shared" si="10"/>
        <v>1307.12</v>
      </c>
      <c r="AO25" s="73">
        <v>653.56</v>
      </c>
      <c r="AP25" s="73">
        <v>653.56</v>
      </c>
      <c r="AQ25" s="73">
        <v>653.56</v>
      </c>
      <c r="AR25" s="25">
        <f t="shared" si="11"/>
        <v>1960.68</v>
      </c>
      <c r="AS25" s="73">
        <v>326.78</v>
      </c>
      <c r="AT25" s="73"/>
      <c r="AU25" s="73"/>
      <c r="AV25" s="25">
        <f t="shared" si="12"/>
        <v>326.78</v>
      </c>
      <c r="AW25" s="73"/>
      <c r="AX25" s="73"/>
      <c r="AY25" s="74"/>
      <c r="AZ25" s="75">
        <f t="shared" si="13"/>
        <v>0</v>
      </c>
      <c r="BA25" s="25">
        <f t="shared" si="14"/>
        <v>3594.58</v>
      </c>
      <c r="BB25" s="76">
        <f t="shared" si="15"/>
        <v>1686176.61</v>
      </c>
      <c r="BC25" s="77"/>
      <c r="BE25" s="17"/>
      <c r="BF25" s="17"/>
    </row>
    <row r="26" spans="1:58" ht="12.75">
      <c r="A26" s="69" t="s">
        <v>43</v>
      </c>
      <c r="B26" s="70" t="s">
        <v>44</v>
      </c>
      <c r="C26" s="71">
        <v>990304.36</v>
      </c>
      <c r="D26" s="15">
        <v>928212.98</v>
      </c>
      <c r="E26" s="15">
        <v>969303.15</v>
      </c>
      <c r="F26" s="72">
        <f t="shared" si="1"/>
        <v>2887820.49</v>
      </c>
      <c r="G26" s="15">
        <v>1046913.44</v>
      </c>
      <c r="H26" s="15">
        <v>940711.65</v>
      </c>
      <c r="I26" s="15">
        <v>1001939.85</v>
      </c>
      <c r="J26" s="72">
        <f t="shared" si="2"/>
        <v>2989564.94</v>
      </c>
      <c r="K26" s="15">
        <v>1062411.41</v>
      </c>
      <c r="L26" s="15"/>
      <c r="M26" s="15"/>
      <c r="N26" s="72">
        <f t="shared" si="3"/>
        <v>1062411.41</v>
      </c>
      <c r="O26" s="15"/>
      <c r="P26" s="15"/>
      <c r="Q26" s="15"/>
      <c r="R26" s="72">
        <f t="shared" si="4"/>
        <v>0</v>
      </c>
      <c r="S26" s="72">
        <f t="shared" si="5"/>
        <v>6939796.84</v>
      </c>
      <c r="T26" s="15">
        <v>21331.6</v>
      </c>
      <c r="U26" s="15">
        <v>20565.899999999998</v>
      </c>
      <c r="V26" s="15">
        <v>19239.96</v>
      </c>
      <c r="W26" s="72">
        <f t="shared" si="6"/>
        <v>61137.46</v>
      </c>
      <c r="X26" s="15">
        <v>28343.71</v>
      </c>
      <c r="Y26" s="16">
        <v>23398.78</v>
      </c>
      <c r="Z26" s="16">
        <v>13357.33</v>
      </c>
      <c r="AA26" s="72">
        <f t="shared" si="7"/>
        <v>65099.82</v>
      </c>
      <c r="AB26" s="15">
        <v>34483.92</v>
      </c>
      <c r="AC26" s="15"/>
      <c r="AD26" s="15"/>
      <c r="AE26" s="72">
        <f t="shared" si="8"/>
        <v>34483.92</v>
      </c>
      <c r="AF26" s="15"/>
      <c r="AG26" s="15"/>
      <c r="AH26" s="15"/>
      <c r="AI26" s="72">
        <f t="shared" si="9"/>
        <v>0</v>
      </c>
      <c r="AJ26" s="72">
        <f t="shared" si="0"/>
        <v>160721.2</v>
      </c>
      <c r="AK26" s="73">
        <v>980.34</v>
      </c>
      <c r="AL26" s="73">
        <v>1307.12</v>
      </c>
      <c r="AM26" s="73">
        <v>980.34</v>
      </c>
      <c r="AN26" s="25">
        <f t="shared" si="10"/>
        <v>3267.8</v>
      </c>
      <c r="AO26" s="73">
        <v>980.34</v>
      </c>
      <c r="AP26" s="73">
        <v>2614.24</v>
      </c>
      <c r="AQ26" s="73">
        <v>2941.02</v>
      </c>
      <c r="AR26" s="25">
        <f t="shared" si="11"/>
        <v>6535.6</v>
      </c>
      <c r="AS26" s="73">
        <v>1960.68</v>
      </c>
      <c r="AT26" s="73"/>
      <c r="AU26" s="73"/>
      <c r="AV26" s="25">
        <f t="shared" si="12"/>
        <v>1960.68</v>
      </c>
      <c r="AW26" s="73"/>
      <c r="AX26" s="73"/>
      <c r="AY26" s="74"/>
      <c r="AZ26" s="75">
        <f t="shared" si="13"/>
        <v>0</v>
      </c>
      <c r="BA26" s="25">
        <f t="shared" si="14"/>
        <v>11764.08</v>
      </c>
      <c r="BB26" s="76">
        <f t="shared" si="15"/>
        <v>7112282.12</v>
      </c>
      <c r="BC26" s="77"/>
      <c r="BE26" s="17"/>
      <c r="BF26" s="17"/>
    </row>
    <row r="27" spans="1:58" ht="12.75">
      <c r="A27" s="69" t="s">
        <v>45</v>
      </c>
      <c r="B27" s="79" t="s">
        <v>46</v>
      </c>
      <c r="C27" s="71">
        <v>143691.18</v>
      </c>
      <c r="D27" s="15">
        <v>202637.73</v>
      </c>
      <c r="E27" s="15">
        <v>215112.63</v>
      </c>
      <c r="F27" s="72">
        <f t="shared" si="1"/>
        <v>561441.54</v>
      </c>
      <c r="G27" s="15">
        <v>215070.2</v>
      </c>
      <c r="H27" s="15">
        <v>223025.33</v>
      </c>
      <c r="I27" s="15">
        <v>207907.92</v>
      </c>
      <c r="J27" s="72">
        <f t="shared" si="2"/>
        <v>646003.45</v>
      </c>
      <c r="K27" s="15">
        <v>223279.66</v>
      </c>
      <c r="L27" s="15"/>
      <c r="M27" s="15"/>
      <c r="N27" s="72">
        <f t="shared" si="3"/>
        <v>223279.66</v>
      </c>
      <c r="O27" s="15"/>
      <c r="P27" s="15"/>
      <c r="Q27" s="15"/>
      <c r="R27" s="72">
        <f t="shared" si="4"/>
        <v>0</v>
      </c>
      <c r="S27" s="72">
        <f t="shared" si="5"/>
        <v>1430724.65</v>
      </c>
      <c r="T27" s="15">
        <v>1526.67</v>
      </c>
      <c r="U27" s="15">
        <v>1522.88</v>
      </c>
      <c r="V27" s="15">
        <v>1183.56</v>
      </c>
      <c r="W27" s="72">
        <f t="shared" si="6"/>
        <v>4233.11</v>
      </c>
      <c r="X27" s="15">
        <v>2002.87</v>
      </c>
      <c r="Y27" s="16">
        <v>1564.03</v>
      </c>
      <c r="Z27" s="16">
        <v>761.17</v>
      </c>
      <c r="AA27" s="72">
        <f t="shared" si="7"/>
        <v>4328.07</v>
      </c>
      <c r="AB27" s="15">
        <v>2000.63</v>
      </c>
      <c r="AC27" s="15"/>
      <c r="AD27" s="15"/>
      <c r="AE27" s="72">
        <f t="shared" si="8"/>
        <v>2000.63</v>
      </c>
      <c r="AF27" s="15"/>
      <c r="AG27" s="15"/>
      <c r="AH27" s="15"/>
      <c r="AI27" s="72">
        <f t="shared" si="9"/>
        <v>0</v>
      </c>
      <c r="AJ27" s="72">
        <f t="shared" si="0"/>
        <v>10561.81</v>
      </c>
      <c r="AK27" s="73">
        <v>0</v>
      </c>
      <c r="AL27" s="73">
        <v>326.78</v>
      </c>
      <c r="AM27" s="73">
        <v>653.56</v>
      </c>
      <c r="AN27" s="25">
        <f t="shared" si="10"/>
        <v>980.34</v>
      </c>
      <c r="AO27" s="73">
        <v>653.56</v>
      </c>
      <c r="AP27" s="73">
        <v>653.56</v>
      </c>
      <c r="AQ27" s="73">
        <v>653.56</v>
      </c>
      <c r="AR27" s="25">
        <f t="shared" si="11"/>
        <v>1960.68</v>
      </c>
      <c r="AS27" s="73">
        <v>653.56</v>
      </c>
      <c r="AT27" s="73"/>
      <c r="AU27" s="73"/>
      <c r="AV27" s="25">
        <f t="shared" si="12"/>
        <v>653.56</v>
      </c>
      <c r="AW27" s="73"/>
      <c r="AX27" s="73"/>
      <c r="AY27" s="74"/>
      <c r="AZ27" s="75">
        <f t="shared" si="13"/>
        <v>0</v>
      </c>
      <c r="BA27" s="25">
        <f t="shared" si="14"/>
        <v>3594.58</v>
      </c>
      <c r="BB27" s="76">
        <f t="shared" si="15"/>
        <v>1444881.04</v>
      </c>
      <c r="BC27" s="77"/>
      <c r="BE27" s="17"/>
      <c r="BF27" s="17"/>
    </row>
    <row r="28" spans="1:58" ht="12.75">
      <c r="A28" s="69" t="s">
        <v>47</v>
      </c>
      <c r="B28" s="70" t="s">
        <v>48</v>
      </c>
      <c r="C28" s="71">
        <v>87483.08</v>
      </c>
      <c r="D28" s="15">
        <v>76773.3</v>
      </c>
      <c r="E28" s="15">
        <v>83081.38</v>
      </c>
      <c r="F28" s="72">
        <f t="shared" si="1"/>
        <v>247337.76</v>
      </c>
      <c r="G28" s="15">
        <v>77367.74</v>
      </c>
      <c r="H28" s="15">
        <v>76766.3</v>
      </c>
      <c r="I28" s="15">
        <v>72501.34</v>
      </c>
      <c r="J28" s="72">
        <f t="shared" si="2"/>
        <v>226635.38</v>
      </c>
      <c r="K28" s="15">
        <v>85693</v>
      </c>
      <c r="L28" s="15"/>
      <c r="M28" s="15"/>
      <c r="N28" s="72">
        <f t="shared" si="3"/>
        <v>85693</v>
      </c>
      <c r="O28" s="15"/>
      <c r="P28" s="15"/>
      <c r="Q28" s="15"/>
      <c r="R28" s="72">
        <f t="shared" si="4"/>
        <v>0</v>
      </c>
      <c r="S28" s="72">
        <f t="shared" si="5"/>
        <v>559666.14</v>
      </c>
      <c r="T28" s="15">
        <v>6431.750000000001</v>
      </c>
      <c r="U28" s="15">
        <v>5040.8099999999995</v>
      </c>
      <c r="V28" s="15">
        <v>4952.08</v>
      </c>
      <c r="W28" s="72">
        <f t="shared" si="6"/>
        <v>16424.64</v>
      </c>
      <c r="X28" s="15">
        <v>7041.67</v>
      </c>
      <c r="Y28" s="16">
        <v>5459.63</v>
      </c>
      <c r="Z28" s="16">
        <v>3134.97</v>
      </c>
      <c r="AA28" s="72">
        <f t="shared" si="7"/>
        <v>15636.27</v>
      </c>
      <c r="AB28" s="15">
        <v>9121.44</v>
      </c>
      <c r="AC28" s="15"/>
      <c r="AD28" s="15"/>
      <c r="AE28" s="72">
        <f t="shared" si="8"/>
        <v>9121.44</v>
      </c>
      <c r="AF28" s="15"/>
      <c r="AG28" s="15"/>
      <c r="AH28" s="15"/>
      <c r="AI28" s="72">
        <f t="shared" si="9"/>
        <v>0</v>
      </c>
      <c r="AJ28" s="72">
        <f t="shared" si="0"/>
        <v>41182.35</v>
      </c>
      <c r="AK28" s="73">
        <v>350.12</v>
      </c>
      <c r="AL28" s="73">
        <v>326.78</v>
      </c>
      <c r="AM28" s="73">
        <v>326.78</v>
      </c>
      <c r="AN28" s="25">
        <f t="shared" si="10"/>
        <v>1003.68</v>
      </c>
      <c r="AO28" s="73">
        <v>653.56</v>
      </c>
      <c r="AP28" s="73">
        <v>653.56</v>
      </c>
      <c r="AQ28" s="73">
        <v>653.56</v>
      </c>
      <c r="AR28" s="25">
        <f t="shared" si="11"/>
        <v>1960.68</v>
      </c>
      <c r="AS28" s="73">
        <v>653.56</v>
      </c>
      <c r="AT28" s="73"/>
      <c r="AU28" s="73"/>
      <c r="AV28" s="25">
        <f t="shared" si="12"/>
        <v>653.56</v>
      </c>
      <c r="AW28" s="73"/>
      <c r="AX28" s="73"/>
      <c r="AY28" s="74"/>
      <c r="AZ28" s="75">
        <f t="shared" si="13"/>
        <v>0</v>
      </c>
      <c r="BA28" s="25">
        <f t="shared" si="14"/>
        <v>3617.92</v>
      </c>
      <c r="BB28" s="76">
        <f t="shared" si="15"/>
        <v>604466.41</v>
      </c>
      <c r="BC28" s="77"/>
      <c r="BE28" s="17"/>
      <c r="BF28" s="17"/>
    </row>
    <row r="29" spans="1:58" ht="12.75">
      <c r="A29" s="69" t="s">
        <v>49</v>
      </c>
      <c r="B29" s="70" t="s">
        <v>50</v>
      </c>
      <c r="C29" s="71">
        <v>31984.93</v>
      </c>
      <c r="D29" s="15">
        <v>29091.02</v>
      </c>
      <c r="E29" s="15">
        <v>30033.86</v>
      </c>
      <c r="F29" s="72">
        <f t="shared" si="1"/>
        <v>91109.81</v>
      </c>
      <c r="G29" s="15">
        <v>28860.92</v>
      </c>
      <c r="H29" s="15">
        <v>32046.43</v>
      </c>
      <c r="I29" s="15">
        <v>26917.87</v>
      </c>
      <c r="J29" s="72">
        <f t="shared" si="2"/>
        <v>87825.22</v>
      </c>
      <c r="K29" s="15">
        <v>29928.22</v>
      </c>
      <c r="L29" s="15"/>
      <c r="M29" s="15"/>
      <c r="N29" s="72">
        <f t="shared" si="3"/>
        <v>29928.22</v>
      </c>
      <c r="O29" s="15"/>
      <c r="P29" s="15"/>
      <c r="Q29" s="15"/>
      <c r="R29" s="72">
        <f t="shared" si="4"/>
        <v>0</v>
      </c>
      <c r="S29" s="72">
        <f t="shared" si="5"/>
        <v>208863.25</v>
      </c>
      <c r="T29" s="15">
        <v>1318.83</v>
      </c>
      <c r="U29" s="15">
        <v>1158.19</v>
      </c>
      <c r="V29" s="15">
        <v>983.41</v>
      </c>
      <c r="W29" s="72">
        <f t="shared" si="6"/>
        <v>3460.43</v>
      </c>
      <c r="X29" s="15">
        <v>1807.78</v>
      </c>
      <c r="Y29" s="16">
        <v>1537.17</v>
      </c>
      <c r="Z29" s="16">
        <v>674.42</v>
      </c>
      <c r="AA29" s="72">
        <f t="shared" si="7"/>
        <v>4019.37</v>
      </c>
      <c r="AB29" s="15">
        <v>1720.61</v>
      </c>
      <c r="AC29" s="15"/>
      <c r="AD29" s="15"/>
      <c r="AE29" s="72">
        <f t="shared" si="8"/>
        <v>1720.61</v>
      </c>
      <c r="AF29" s="15"/>
      <c r="AG29" s="15"/>
      <c r="AH29" s="15"/>
      <c r="AI29" s="72">
        <f t="shared" si="9"/>
        <v>0</v>
      </c>
      <c r="AJ29" s="72">
        <f t="shared" si="0"/>
        <v>9200.41</v>
      </c>
      <c r="AK29" s="73">
        <v>0</v>
      </c>
      <c r="AL29" s="73">
        <v>0</v>
      </c>
      <c r="AM29" s="73">
        <v>0</v>
      </c>
      <c r="AN29" s="25">
        <f t="shared" si="10"/>
        <v>0</v>
      </c>
      <c r="AO29" s="73">
        <v>0</v>
      </c>
      <c r="AP29" s="73">
        <v>0</v>
      </c>
      <c r="AQ29" s="73">
        <v>0</v>
      </c>
      <c r="AR29" s="25">
        <f t="shared" si="11"/>
        <v>0</v>
      </c>
      <c r="AS29" s="73">
        <v>0</v>
      </c>
      <c r="AT29" s="73"/>
      <c r="AU29" s="73"/>
      <c r="AV29" s="25">
        <f t="shared" si="12"/>
        <v>0</v>
      </c>
      <c r="AW29" s="73"/>
      <c r="AX29" s="73"/>
      <c r="AY29" s="74"/>
      <c r="AZ29" s="75">
        <f t="shared" si="13"/>
        <v>0</v>
      </c>
      <c r="BA29" s="25">
        <f t="shared" si="14"/>
        <v>0</v>
      </c>
      <c r="BB29" s="76">
        <f t="shared" si="15"/>
        <v>218063.66</v>
      </c>
      <c r="BC29" s="77"/>
      <c r="BE29" s="17"/>
      <c r="BF29" s="17"/>
    </row>
    <row r="30" spans="1:58" ht="12.75">
      <c r="A30" s="69" t="s">
        <v>51</v>
      </c>
      <c r="B30" s="70" t="s">
        <v>52</v>
      </c>
      <c r="C30" s="71">
        <v>9754.94</v>
      </c>
      <c r="D30" s="15">
        <v>8535.76</v>
      </c>
      <c r="E30" s="15">
        <v>11868.82</v>
      </c>
      <c r="F30" s="72">
        <f t="shared" si="1"/>
        <v>30159.52</v>
      </c>
      <c r="G30" s="15">
        <v>9805.86</v>
      </c>
      <c r="H30" s="15">
        <v>10576.37</v>
      </c>
      <c r="I30" s="15">
        <v>9951.52</v>
      </c>
      <c r="J30" s="72">
        <f t="shared" si="2"/>
        <v>30333.75</v>
      </c>
      <c r="K30" s="15">
        <v>11185.83</v>
      </c>
      <c r="L30" s="15"/>
      <c r="M30" s="15"/>
      <c r="N30" s="72">
        <f t="shared" si="3"/>
        <v>11185.83</v>
      </c>
      <c r="O30" s="15"/>
      <c r="P30" s="15"/>
      <c r="Q30" s="15"/>
      <c r="R30" s="72">
        <f t="shared" si="4"/>
        <v>0</v>
      </c>
      <c r="S30" s="72">
        <f t="shared" si="5"/>
        <v>71679.1</v>
      </c>
      <c r="T30" s="15">
        <v>403.45</v>
      </c>
      <c r="U30" s="15">
        <v>217.92000000000002</v>
      </c>
      <c r="V30" s="15">
        <v>215.94</v>
      </c>
      <c r="W30" s="72">
        <f t="shared" si="6"/>
        <v>837.31</v>
      </c>
      <c r="X30" s="15">
        <v>301.54</v>
      </c>
      <c r="Y30" s="16">
        <v>254.58</v>
      </c>
      <c r="Z30" s="16">
        <v>185.29</v>
      </c>
      <c r="AA30" s="72">
        <f t="shared" si="7"/>
        <v>741.41</v>
      </c>
      <c r="AB30" s="15">
        <v>408.28</v>
      </c>
      <c r="AC30" s="15"/>
      <c r="AD30" s="15"/>
      <c r="AE30" s="72">
        <f t="shared" si="8"/>
        <v>408.28</v>
      </c>
      <c r="AF30" s="15"/>
      <c r="AG30" s="15"/>
      <c r="AH30" s="15"/>
      <c r="AI30" s="72">
        <f t="shared" si="9"/>
        <v>0</v>
      </c>
      <c r="AJ30" s="72">
        <f t="shared" si="0"/>
        <v>1987</v>
      </c>
      <c r="AK30" s="73">
        <v>0</v>
      </c>
      <c r="AL30" s="73">
        <v>0</v>
      </c>
      <c r="AM30" s="73">
        <v>0</v>
      </c>
      <c r="AN30" s="25">
        <f t="shared" si="10"/>
        <v>0</v>
      </c>
      <c r="AO30" s="73">
        <v>0</v>
      </c>
      <c r="AP30" s="73">
        <v>0</v>
      </c>
      <c r="AQ30" s="73">
        <v>0</v>
      </c>
      <c r="AR30" s="25">
        <f t="shared" si="11"/>
        <v>0</v>
      </c>
      <c r="AS30" s="73">
        <v>0</v>
      </c>
      <c r="AT30" s="73"/>
      <c r="AU30" s="73"/>
      <c r="AV30" s="25">
        <f t="shared" si="12"/>
        <v>0</v>
      </c>
      <c r="AW30" s="73"/>
      <c r="AX30" s="73"/>
      <c r="AY30" s="74"/>
      <c r="AZ30" s="75">
        <f t="shared" si="13"/>
        <v>0</v>
      </c>
      <c r="BA30" s="25">
        <f t="shared" si="14"/>
        <v>0</v>
      </c>
      <c r="BB30" s="76">
        <f t="shared" si="15"/>
        <v>73666.1</v>
      </c>
      <c r="BC30" s="77"/>
      <c r="BE30" s="17"/>
      <c r="BF30" s="17"/>
    </row>
    <row r="31" spans="1:58" ht="12.75">
      <c r="A31" s="69" t="s">
        <v>53</v>
      </c>
      <c r="B31" s="70" t="s">
        <v>54</v>
      </c>
      <c r="C31" s="71">
        <v>38238.04</v>
      </c>
      <c r="D31" s="15">
        <v>38029.54</v>
      </c>
      <c r="E31" s="15">
        <v>41171.13</v>
      </c>
      <c r="F31" s="72">
        <f t="shared" si="1"/>
        <v>117438.71</v>
      </c>
      <c r="G31" s="15">
        <v>39749.23</v>
      </c>
      <c r="H31" s="15">
        <v>37341.28</v>
      </c>
      <c r="I31" s="15">
        <v>38008.96</v>
      </c>
      <c r="J31" s="72">
        <f t="shared" si="2"/>
        <v>115099.47</v>
      </c>
      <c r="K31" s="15">
        <v>37314.36</v>
      </c>
      <c r="L31" s="15"/>
      <c r="M31" s="15"/>
      <c r="N31" s="72">
        <f t="shared" si="3"/>
        <v>37314.36</v>
      </c>
      <c r="O31" s="15"/>
      <c r="P31" s="15"/>
      <c r="Q31" s="15"/>
      <c r="R31" s="72">
        <f t="shared" si="4"/>
        <v>0</v>
      </c>
      <c r="S31" s="72">
        <f t="shared" si="5"/>
        <v>269852.54</v>
      </c>
      <c r="T31" s="15">
        <v>850.14</v>
      </c>
      <c r="U31" s="15">
        <v>580.24</v>
      </c>
      <c r="V31" s="15">
        <v>566.78</v>
      </c>
      <c r="W31" s="72">
        <f t="shared" si="6"/>
        <v>1997.16</v>
      </c>
      <c r="X31" s="15">
        <v>1119.95</v>
      </c>
      <c r="Y31" s="16">
        <v>1186.85</v>
      </c>
      <c r="Z31" s="16">
        <v>508.89</v>
      </c>
      <c r="AA31" s="72">
        <f t="shared" si="7"/>
        <v>2815.69</v>
      </c>
      <c r="AB31" s="15">
        <v>1448.53</v>
      </c>
      <c r="AC31" s="15"/>
      <c r="AD31" s="15"/>
      <c r="AE31" s="72">
        <f t="shared" si="8"/>
        <v>1448.53</v>
      </c>
      <c r="AF31" s="15"/>
      <c r="AG31" s="15"/>
      <c r="AH31" s="15"/>
      <c r="AI31" s="72">
        <f t="shared" si="9"/>
        <v>0</v>
      </c>
      <c r="AJ31" s="72">
        <f t="shared" si="0"/>
        <v>6261.38</v>
      </c>
      <c r="AK31" s="73">
        <v>0</v>
      </c>
      <c r="AL31" s="73">
        <v>0</v>
      </c>
      <c r="AM31" s="73">
        <v>0</v>
      </c>
      <c r="AN31" s="25">
        <f t="shared" si="10"/>
        <v>0</v>
      </c>
      <c r="AO31" s="73">
        <v>0</v>
      </c>
      <c r="AP31" s="73">
        <v>0</v>
      </c>
      <c r="AQ31" s="73">
        <v>0</v>
      </c>
      <c r="AR31" s="25">
        <f t="shared" si="11"/>
        <v>0</v>
      </c>
      <c r="AS31" s="73">
        <v>0</v>
      </c>
      <c r="AT31" s="73"/>
      <c r="AU31" s="73"/>
      <c r="AV31" s="25">
        <f t="shared" si="12"/>
        <v>0</v>
      </c>
      <c r="AW31" s="73"/>
      <c r="AX31" s="73"/>
      <c r="AY31" s="74"/>
      <c r="AZ31" s="75">
        <f t="shared" si="13"/>
        <v>0</v>
      </c>
      <c r="BA31" s="25">
        <f t="shared" si="14"/>
        <v>0</v>
      </c>
      <c r="BB31" s="76">
        <f t="shared" si="15"/>
        <v>276113.92</v>
      </c>
      <c r="BC31" s="77"/>
      <c r="BE31" s="17"/>
      <c r="BF31" s="17"/>
    </row>
    <row r="32" spans="1:58" ht="12.75">
      <c r="A32" s="69" t="s">
        <v>55</v>
      </c>
      <c r="B32" s="70" t="s">
        <v>56</v>
      </c>
      <c r="C32" s="71">
        <v>34139.06</v>
      </c>
      <c r="D32" s="15">
        <v>33931.5</v>
      </c>
      <c r="E32" s="15">
        <v>36535.72</v>
      </c>
      <c r="F32" s="72">
        <f t="shared" si="1"/>
        <v>104606.28</v>
      </c>
      <c r="G32" s="15">
        <v>32754.61</v>
      </c>
      <c r="H32" s="15">
        <v>34158.56</v>
      </c>
      <c r="I32" s="15">
        <v>30856.8</v>
      </c>
      <c r="J32" s="72">
        <f t="shared" si="2"/>
        <v>97769.97</v>
      </c>
      <c r="K32" s="15">
        <v>34345.87</v>
      </c>
      <c r="L32" s="15"/>
      <c r="M32" s="15"/>
      <c r="N32" s="72">
        <f t="shared" si="3"/>
        <v>34345.87</v>
      </c>
      <c r="O32" s="15"/>
      <c r="P32" s="15"/>
      <c r="Q32" s="15"/>
      <c r="R32" s="72">
        <f t="shared" si="4"/>
        <v>0</v>
      </c>
      <c r="S32" s="72">
        <f t="shared" si="5"/>
        <v>236722.12</v>
      </c>
      <c r="T32" s="15">
        <v>266.11</v>
      </c>
      <c r="U32" s="15">
        <v>201.76</v>
      </c>
      <c r="V32" s="15">
        <v>151.84</v>
      </c>
      <c r="W32" s="72">
        <f t="shared" si="6"/>
        <v>619.71</v>
      </c>
      <c r="X32" s="15">
        <v>443.1</v>
      </c>
      <c r="Y32" s="16">
        <v>259</v>
      </c>
      <c r="Z32" s="16">
        <v>171.57</v>
      </c>
      <c r="AA32" s="72">
        <f t="shared" si="7"/>
        <v>873.67</v>
      </c>
      <c r="AB32" s="15">
        <v>517.72</v>
      </c>
      <c r="AC32" s="15"/>
      <c r="AD32" s="15"/>
      <c r="AE32" s="72">
        <f t="shared" si="8"/>
        <v>517.72</v>
      </c>
      <c r="AF32" s="15"/>
      <c r="AG32" s="15"/>
      <c r="AH32" s="15"/>
      <c r="AI32" s="72">
        <f t="shared" si="9"/>
        <v>0</v>
      </c>
      <c r="AJ32" s="72">
        <f t="shared" si="0"/>
        <v>2011.1</v>
      </c>
      <c r="AK32" s="73">
        <v>0</v>
      </c>
      <c r="AL32" s="73">
        <v>0</v>
      </c>
      <c r="AM32" s="73">
        <v>0</v>
      </c>
      <c r="AN32" s="25">
        <f t="shared" si="10"/>
        <v>0</v>
      </c>
      <c r="AO32" s="73">
        <v>0</v>
      </c>
      <c r="AP32" s="73">
        <v>0</v>
      </c>
      <c r="AQ32" s="73">
        <v>0</v>
      </c>
      <c r="AR32" s="25">
        <f t="shared" si="11"/>
        <v>0</v>
      </c>
      <c r="AS32" s="73">
        <v>0</v>
      </c>
      <c r="AT32" s="73"/>
      <c r="AU32" s="73"/>
      <c r="AV32" s="25">
        <f t="shared" si="12"/>
        <v>0</v>
      </c>
      <c r="AW32" s="73"/>
      <c r="AX32" s="73"/>
      <c r="AY32" s="74"/>
      <c r="AZ32" s="75">
        <f t="shared" si="13"/>
        <v>0</v>
      </c>
      <c r="BA32" s="25">
        <f t="shared" si="14"/>
        <v>0</v>
      </c>
      <c r="BB32" s="76">
        <f t="shared" si="15"/>
        <v>238733.22</v>
      </c>
      <c r="BC32" s="77"/>
      <c r="BE32" s="17"/>
      <c r="BF32" s="17"/>
    </row>
    <row r="33" spans="1:58" ht="12.75">
      <c r="A33" s="69" t="s">
        <v>57</v>
      </c>
      <c r="B33" s="70" t="s">
        <v>58</v>
      </c>
      <c r="C33" s="71">
        <v>40905.57</v>
      </c>
      <c r="D33" s="15">
        <v>35002.73</v>
      </c>
      <c r="E33" s="15">
        <v>40043.26</v>
      </c>
      <c r="F33" s="72">
        <f t="shared" si="1"/>
        <v>115951.56</v>
      </c>
      <c r="G33" s="15">
        <v>36093.9</v>
      </c>
      <c r="H33" s="15">
        <v>39673.67</v>
      </c>
      <c r="I33" s="15">
        <v>35446.96</v>
      </c>
      <c r="J33" s="72">
        <f t="shared" si="2"/>
        <v>111214.53</v>
      </c>
      <c r="K33" s="15">
        <v>43121.7</v>
      </c>
      <c r="L33" s="15"/>
      <c r="M33" s="15"/>
      <c r="N33" s="72">
        <f t="shared" si="3"/>
        <v>43121.7</v>
      </c>
      <c r="O33" s="15"/>
      <c r="P33" s="15"/>
      <c r="Q33" s="15"/>
      <c r="R33" s="72">
        <f t="shared" si="4"/>
        <v>0</v>
      </c>
      <c r="S33" s="72">
        <f t="shared" si="5"/>
        <v>270287.79</v>
      </c>
      <c r="T33" s="15">
        <v>680.88</v>
      </c>
      <c r="U33" s="15">
        <v>672.66</v>
      </c>
      <c r="V33" s="15">
        <v>834.35</v>
      </c>
      <c r="W33" s="72">
        <f t="shared" si="6"/>
        <v>2187.89</v>
      </c>
      <c r="X33" s="15">
        <v>1162.23</v>
      </c>
      <c r="Y33" s="16">
        <v>951.51</v>
      </c>
      <c r="Z33" s="16">
        <v>454.97</v>
      </c>
      <c r="AA33" s="72">
        <f t="shared" si="7"/>
        <v>2568.71</v>
      </c>
      <c r="AB33" s="15">
        <v>1052.93</v>
      </c>
      <c r="AC33" s="15"/>
      <c r="AD33" s="15"/>
      <c r="AE33" s="72">
        <f t="shared" si="8"/>
        <v>1052.93</v>
      </c>
      <c r="AF33" s="15"/>
      <c r="AG33" s="15"/>
      <c r="AH33" s="15"/>
      <c r="AI33" s="72">
        <f t="shared" si="9"/>
        <v>0</v>
      </c>
      <c r="AJ33" s="72">
        <f t="shared" si="0"/>
        <v>5809.53</v>
      </c>
      <c r="AK33" s="73">
        <v>0</v>
      </c>
      <c r="AL33" s="73">
        <v>0</v>
      </c>
      <c r="AM33" s="73">
        <v>0</v>
      </c>
      <c r="AN33" s="25">
        <f t="shared" si="10"/>
        <v>0</v>
      </c>
      <c r="AO33" s="73">
        <v>0</v>
      </c>
      <c r="AP33" s="73">
        <v>0</v>
      </c>
      <c r="AQ33" s="73">
        <v>0</v>
      </c>
      <c r="AR33" s="25">
        <f t="shared" si="11"/>
        <v>0</v>
      </c>
      <c r="AS33" s="73">
        <v>0</v>
      </c>
      <c r="AT33" s="73"/>
      <c r="AU33" s="73"/>
      <c r="AV33" s="25">
        <f t="shared" si="12"/>
        <v>0</v>
      </c>
      <c r="AW33" s="73"/>
      <c r="AX33" s="73"/>
      <c r="AY33" s="74"/>
      <c r="AZ33" s="75">
        <f t="shared" si="13"/>
        <v>0</v>
      </c>
      <c r="BA33" s="25">
        <f t="shared" si="14"/>
        <v>0</v>
      </c>
      <c r="BB33" s="76">
        <f t="shared" si="15"/>
        <v>276097.32</v>
      </c>
      <c r="BC33" s="77"/>
      <c r="BE33" s="17"/>
      <c r="BF33" s="17"/>
    </row>
    <row r="34" spans="1:58" ht="12.75">
      <c r="A34" s="69" t="s">
        <v>59</v>
      </c>
      <c r="B34" s="70" t="s">
        <v>60</v>
      </c>
      <c r="C34" s="71">
        <v>58246.04</v>
      </c>
      <c r="D34" s="15">
        <v>58559.31</v>
      </c>
      <c r="E34" s="15">
        <v>60422.1</v>
      </c>
      <c r="F34" s="72">
        <f t="shared" si="1"/>
        <v>177227.45</v>
      </c>
      <c r="G34" s="15">
        <v>48439.8</v>
      </c>
      <c r="H34" s="15">
        <v>58017.75</v>
      </c>
      <c r="I34" s="15">
        <v>53441.78</v>
      </c>
      <c r="J34" s="72">
        <f t="shared" si="2"/>
        <v>159899.33</v>
      </c>
      <c r="K34" s="15">
        <v>54101.37</v>
      </c>
      <c r="L34" s="15"/>
      <c r="M34" s="15"/>
      <c r="N34" s="72">
        <f t="shared" si="3"/>
        <v>54101.37</v>
      </c>
      <c r="O34" s="15"/>
      <c r="P34" s="15"/>
      <c r="Q34" s="15"/>
      <c r="R34" s="72">
        <f t="shared" si="4"/>
        <v>0</v>
      </c>
      <c r="S34" s="72">
        <f t="shared" si="5"/>
        <v>391228.15</v>
      </c>
      <c r="T34" s="15">
        <v>1290.07</v>
      </c>
      <c r="U34" s="15">
        <v>981.28</v>
      </c>
      <c r="V34" s="15">
        <v>942.15</v>
      </c>
      <c r="W34" s="72">
        <f t="shared" si="6"/>
        <v>3213.5</v>
      </c>
      <c r="X34" s="15">
        <v>1289.59</v>
      </c>
      <c r="Y34" s="16">
        <v>1039.15</v>
      </c>
      <c r="Z34" s="16">
        <v>548.17</v>
      </c>
      <c r="AA34" s="72">
        <f t="shared" si="7"/>
        <v>2876.91</v>
      </c>
      <c r="AB34" s="15">
        <v>1387.49</v>
      </c>
      <c r="AC34" s="15"/>
      <c r="AD34" s="15"/>
      <c r="AE34" s="72">
        <f t="shared" si="8"/>
        <v>1387.49</v>
      </c>
      <c r="AF34" s="15"/>
      <c r="AG34" s="15"/>
      <c r="AH34" s="15"/>
      <c r="AI34" s="72">
        <f t="shared" si="9"/>
        <v>0</v>
      </c>
      <c r="AJ34" s="72">
        <f t="shared" si="0"/>
        <v>7477.9</v>
      </c>
      <c r="AK34" s="73">
        <v>350.12</v>
      </c>
      <c r="AL34" s="73">
        <v>350.12</v>
      </c>
      <c r="AM34" s="73">
        <v>0</v>
      </c>
      <c r="AN34" s="25">
        <f t="shared" si="10"/>
        <v>700.24</v>
      </c>
      <c r="AO34" s="73">
        <v>326.78</v>
      </c>
      <c r="AP34" s="73">
        <v>326.78</v>
      </c>
      <c r="AQ34" s="73">
        <v>0</v>
      </c>
      <c r="AR34" s="25">
        <f t="shared" si="11"/>
        <v>653.56</v>
      </c>
      <c r="AS34" s="73">
        <v>326.78</v>
      </c>
      <c r="AT34" s="73"/>
      <c r="AU34" s="73"/>
      <c r="AV34" s="25">
        <f t="shared" si="12"/>
        <v>326.78</v>
      </c>
      <c r="AW34" s="73"/>
      <c r="AX34" s="73"/>
      <c r="AY34" s="74"/>
      <c r="AZ34" s="75">
        <f t="shared" si="13"/>
        <v>0</v>
      </c>
      <c r="BA34" s="25">
        <f t="shared" si="14"/>
        <v>1680.58</v>
      </c>
      <c r="BB34" s="76">
        <f t="shared" si="15"/>
        <v>400386.63</v>
      </c>
      <c r="BC34" s="77"/>
      <c r="BE34" s="17"/>
      <c r="BF34" s="17"/>
    </row>
    <row r="35" spans="1:58" ht="12.75">
      <c r="A35" s="69" t="s">
        <v>61</v>
      </c>
      <c r="B35" s="70" t="s">
        <v>62</v>
      </c>
      <c r="C35" s="71">
        <v>162640.19</v>
      </c>
      <c r="D35" s="15">
        <v>134618.4</v>
      </c>
      <c r="E35" s="15">
        <v>151920.26</v>
      </c>
      <c r="F35" s="72">
        <f t="shared" si="1"/>
        <v>449178.85</v>
      </c>
      <c r="G35" s="15">
        <v>133431.37</v>
      </c>
      <c r="H35" s="15">
        <v>135905.29</v>
      </c>
      <c r="I35" s="15">
        <v>128695.63</v>
      </c>
      <c r="J35" s="72">
        <f t="shared" si="2"/>
        <v>398032.29</v>
      </c>
      <c r="K35" s="15">
        <v>136616.98</v>
      </c>
      <c r="L35" s="15"/>
      <c r="M35" s="15"/>
      <c r="N35" s="72">
        <f t="shared" si="3"/>
        <v>136616.98</v>
      </c>
      <c r="O35" s="15"/>
      <c r="P35" s="15"/>
      <c r="Q35" s="15"/>
      <c r="R35" s="72">
        <f t="shared" si="4"/>
        <v>0</v>
      </c>
      <c r="S35" s="72">
        <f t="shared" si="5"/>
        <v>983828.12</v>
      </c>
      <c r="T35" s="15">
        <v>7622.41</v>
      </c>
      <c r="U35" s="15">
        <v>6085.790000000001</v>
      </c>
      <c r="V35" s="15">
        <v>5998.65</v>
      </c>
      <c r="W35" s="72">
        <f t="shared" si="6"/>
        <v>19706.85</v>
      </c>
      <c r="X35" s="15">
        <v>7763.55</v>
      </c>
      <c r="Y35" s="16">
        <v>6209.98</v>
      </c>
      <c r="Z35" s="16">
        <v>3726.01</v>
      </c>
      <c r="AA35" s="72">
        <f t="shared" si="7"/>
        <v>17699.54</v>
      </c>
      <c r="AB35" s="15">
        <v>10571.3</v>
      </c>
      <c r="AC35" s="15"/>
      <c r="AD35" s="15"/>
      <c r="AE35" s="72">
        <f t="shared" si="8"/>
        <v>10571.3</v>
      </c>
      <c r="AF35" s="15"/>
      <c r="AG35" s="15"/>
      <c r="AH35" s="15"/>
      <c r="AI35" s="72">
        <f t="shared" si="9"/>
        <v>0</v>
      </c>
      <c r="AJ35" s="72">
        <f t="shared" si="0"/>
        <v>47977.69</v>
      </c>
      <c r="AK35" s="73">
        <v>0</v>
      </c>
      <c r="AL35" s="73">
        <v>0</v>
      </c>
      <c r="AM35" s="73">
        <v>0</v>
      </c>
      <c r="AN35" s="25">
        <f t="shared" si="10"/>
        <v>0</v>
      </c>
      <c r="AO35" s="73">
        <v>0</v>
      </c>
      <c r="AP35" s="73">
        <v>0</v>
      </c>
      <c r="AQ35" s="73">
        <v>0</v>
      </c>
      <c r="AR35" s="25">
        <f t="shared" si="11"/>
        <v>0</v>
      </c>
      <c r="AS35" s="73">
        <v>0</v>
      </c>
      <c r="AT35" s="73"/>
      <c r="AU35" s="73"/>
      <c r="AV35" s="25">
        <f t="shared" si="12"/>
        <v>0</v>
      </c>
      <c r="AW35" s="73"/>
      <c r="AX35" s="73"/>
      <c r="AY35" s="74"/>
      <c r="AZ35" s="75">
        <f t="shared" si="13"/>
        <v>0</v>
      </c>
      <c r="BA35" s="25">
        <f t="shared" si="14"/>
        <v>0</v>
      </c>
      <c r="BB35" s="76">
        <f t="shared" si="15"/>
        <v>1031805.81</v>
      </c>
      <c r="BC35" s="77"/>
      <c r="BE35" s="17"/>
      <c r="BF35" s="17"/>
    </row>
    <row r="36" spans="1:58" ht="12.75">
      <c r="A36" s="69" t="s">
        <v>63</v>
      </c>
      <c r="B36" s="70" t="s">
        <v>64</v>
      </c>
      <c r="C36" s="71">
        <v>200571.34</v>
      </c>
      <c r="D36" s="15">
        <v>196013.7</v>
      </c>
      <c r="E36" s="15">
        <v>196871.86</v>
      </c>
      <c r="F36" s="72">
        <f t="shared" si="1"/>
        <v>593456.9</v>
      </c>
      <c r="G36" s="15">
        <v>171893.92</v>
      </c>
      <c r="H36" s="15">
        <v>200718.54</v>
      </c>
      <c r="I36" s="15">
        <v>185984.03</v>
      </c>
      <c r="J36" s="72">
        <f t="shared" si="2"/>
        <v>558596.49</v>
      </c>
      <c r="K36" s="15">
        <v>220477.22</v>
      </c>
      <c r="L36" s="15"/>
      <c r="M36" s="15"/>
      <c r="N36" s="72">
        <f t="shared" si="3"/>
        <v>220477.22</v>
      </c>
      <c r="O36" s="15"/>
      <c r="P36" s="15"/>
      <c r="Q36" s="15"/>
      <c r="R36" s="72">
        <f t="shared" si="4"/>
        <v>0</v>
      </c>
      <c r="S36" s="72">
        <f t="shared" si="5"/>
        <v>1372530.61</v>
      </c>
      <c r="T36" s="15">
        <v>7843.05</v>
      </c>
      <c r="U36" s="15">
        <v>7857.27</v>
      </c>
      <c r="V36" s="15">
        <v>6223.01</v>
      </c>
      <c r="W36" s="72">
        <f t="shared" si="6"/>
        <v>21923.33</v>
      </c>
      <c r="X36" s="15">
        <v>8784.32</v>
      </c>
      <c r="Y36" s="16">
        <v>7472.65</v>
      </c>
      <c r="Z36" s="16">
        <v>3429.98</v>
      </c>
      <c r="AA36" s="72">
        <f t="shared" si="7"/>
        <v>19686.95</v>
      </c>
      <c r="AB36" s="15">
        <v>9176.47</v>
      </c>
      <c r="AC36" s="15"/>
      <c r="AD36" s="15"/>
      <c r="AE36" s="72">
        <f t="shared" si="8"/>
        <v>9176.47</v>
      </c>
      <c r="AF36" s="15"/>
      <c r="AG36" s="15"/>
      <c r="AH36" s="15"/>
      <c r="AI36" s="72">
        <f t="shared" si="9"/>
        <v>0</v>
      </c>
      <c r="AJ36" s="72">
        <f t="shared" si="0"/>
        <v>50786.75</v>
      </c>
      <c r="AK36" s="73">
        <v>350.12</v>
      </c>
      <c r="AL36" s="73">
        <v>175.06</v>
      </c>
      <c r="AM36" s="73">
        <v>350.12</v>
      </c>
      <c r="AN36" s="25">
        <f t="shared" si="10"/>
        <v>875.3</v>
      </c>
      <c r="AO36" s="73">
        <v>326.78</v>
      </c>
      <c r="AP36" s="73">
        <v>326.78</v>
      </c>
      <c r="AQ36" s="73">
        <v>326.78</v>
      </c>
      <c r="AR36" s="25">
        <f t="shared" si="11"/>
        <v>980.34</v>
      </c>
      <c r="AS36" s="73">
        <v>653.56</v>
      </c>
      <c r="AT36" s="73"/>
      <c r="AU36" s="73"/>
      <c r="AV36" s="25">
        <f t="shared" si="12"/>
        <v>653.56</v>
      </c>
      <c r="AW36" s="73"/>
      <c r="AX36" s="73"/>
      <c r="AY36" s="74"/>
      <c r="AZ36" s="75">
        <f t="shared" si="13"/>
        <v>0</v>
      </c>
      <c r="BA36" s="25">
        <f t="shared" si="14"/>
        <v>2509.2</v>
      </c>
      <c r="BB36" s="76">
        <f t="shared" si="15"/>
        <v>1425826.56</v>
      </c>
      <c r="BC36" s="77"/>
      <c r="BE36" s="17"/>
      <c r="BF36" s="17"/>
    </row>
    <row r="37" spans="1:58" ht="12.75">
      <c r="A37" s="69" t="s">
        <v>65</v>
      </c>
      <c r="B37" s="70" t="s">
        <v>66</v>
      </c>
      <c r="C37" s="71">
        <v>28458</v>
      </c>
      <c r="D37" s="15">
        <v>31346.18</v>
      </c>
      <c r="E37" s="15">
        <v>39182.86</v>
      </c>
      <c r="F37" s="72">
        <f t="shared" si="1"/>
        <v>98987.04</v>
      </c>
      <c r="G37" s="15">
        <v>26458.69</v>
      </c>
      <c r="H37" s="15">
        <v>30771.94</v>
      </c>
      <c r="I37" s="15">
        <v>31258.21</v>
      </c>
      <c r="J37" s="72">
        <f t="shared" si="2"/>
        <v>88488.84</v>
      </c>
      <c r="K37" s="15">
        <v>28316.37</v>
      </c>
      <c r="L37" s="15"/>
      <c r="M37" s="15"/>
      <c r="N37" s="72">
        <f t="shared" si="3"/>
        <v>28316.37</v>
      </c>
      <c r="O37" s="15"/>
      <c r="P37" s="15"/>
      <c r="Q37" s="15"/>
      <c r="R37" s="72">
        <f t="shared" si="4"/>
        <v>0</v>
      </c>
      <c r="S37" s="72">
        <f t="shared" si="5"/>
        <v>215792.25</v>
      </c>
      <c r="T37" s="15">
        <v>1668.31</v>
      </c>
      <c r="U37" s="15">
        <v>1163.1100000000001</v>
      </c>
      <c r="V37" s="15">
        <v>1438.99</v>
      </c>
      <c r="W37" s="72">
        <f t="shared" si="6"/>
        <v>4270.41</v>
      </c>
      <c r="X37" s="15">
        <v>1724.38</v>
      </c>
      <c r="Y37" s="16">
        <v>1878.26</v>
      </c>
      <c r="Z37" s="16">
        <v>836.71</v>
      </c>
      <c r="AA37" s="72">
        <f t="shared" si="7"/>
        <v>4439.35</v>
      </c>
      <c r="AB37" s="15">
        <v>2651.73</v>
      </c>
      <c r="AC37" s="15"/>
      <c r="AD37" s="15"/>
      <c r="AE37" s="72">
        <f t="shared" si="8"/>
        <v>2651.73</v>
      </c>
      <c r="AF37" s="15"/>
      <c r="AG37" s="15"/>
      <c r="AH37" s="15"/>
      <c r="AI37" s="72">
        <f t="shared" si="9"/>
        <v>0</v>
      </c>
      <c r="AJ37" s="72">
        <f t="shared" si="0"/>
        <v>11361.49</v>
      </c>
      <c r="AK37" s="73">
        <v>0</v>
      </c>
      <c r="AL37" s="73">
        <v>0</v>
      </c>
      <c r="AM37" s="73">
        <v>0</v>
      </c>
      <c r="AN37" s="25">
        <f t="shared" si="10"/>
        <v>0</v>
      </c>
      <c r="AO37" s="73">
        <v>0</v>
      </c>
      <c r="AP37" s="73">
        <v>0</v>
      </c>
      <c r="AQ37" s="73">
        <v>0</v>
      </c>
      <c r="AR37" s="25">
        <f t="shared" si="11"/>
        <v>0</v>
      </c>
      <c r="AS37" s="73">
        <v>0</v>
      </c>
      <c r="AT37" s="73"/>
      <c r="AU37" s="73"/>
      <c r="AV37" s="25">
        <f t="shared" si="12"/>
        <v>0</v>
      </c>
      <c r="AW37" s="73"/>
      <c r="AX37" s="73"/>
      <c r="AY37" s="74"/>
      <c r="AZ37" s="75">
        <f t="shared" si="13"/>
        <v>0</v>
      </c>
      <c r="BA37" s="25">
        <f t="shared" si="14"/>
        <v>0</v>
      </c>
      <c r="BB37" s="76">
        <f t="shared" si="15"/>
        <v>227153.74</v>
      </c>
      <c r="BC37" s="77"/>
      <c r="BE37" s="17"/>
      <c r="BF37" s="17"/>
    </row>
    <row r="38" spans="1:58" ht="12.75">
      <c r="A38" s="69" t="s">
        <v>67</v>
      </c>
      <c r="B38" s="70" t="s">
        <v>68</v>
      </c>
      <c r="C38" s="71">
        <v>108302.13</v>
      </c>
      <c r="D38" s="15">
        <v>104874.88</v>
      </c>
      <c r="E38" s="15">
        <v>96666.53</v>
      </c>
      <c r="F38" s="72">
        <f t="shared" si="1"/>
        <v>309843.54</v>
      </c>
      <c r="G38" s="15">
        <v>96343.99</v>
      </c>
      <c r="H38" s="15">
        <v>93280.06</v>
      </c>
      <c r="I38" s="15">
        <v>93028.98</v>
      </c>
      <c r="J38" s="72">
        <f t="shared" si="2"/>
        <v>282653.03</v>
      </c>
      <c r="K38" s="15">
        <v>82113.68</v>
      </c>
      <c r="L38" s="15"/>
      <c r="M38" s="15"/>
      <c r="N38" s="72">
        <f t="shared" si="3"/>
        <v>82113.68</v>
      </c>
      <c r="O38" s="15"/>
      <c r="P38" s="15"/>
      <c r="Q38" s="15"/>
      <c r="R38" s="72">
        <f t="shared" si="4"/>
        <v>0</v>
      </c>
      <c r="S38" s="72">
        <f t="shared" si="5"/>
        <v>674610.25</v>
      </c>
      <c r="T38" s="15">
        <v>4174.6900000000005</v>
      </c>
      <c r="U38" s="15">
        <v>4229.46</v>
      </c>
      <c r="V38" s="15">
        <v>3318.64</v>
      </c>
      <c r="W38" s="72">
        <f t="shared" si="6"/>
        <v>11722.79</v>
      </c>
      <c r="X38" s="15">
        <v>5418.05</v>
      </c>
      <c r="Y38" s="16">
        <v>3937.9900000000002</v>
      </c>
      <c r="Z38" s="16">
        <v>2619.54</v>
      </c>
      <c r="AA38" s="72">
        <f t="shared" si="7"/>
        <v>11975.58</v>
      </c>
      <c r="AB38" s="15">
        <v>5634.59</v>
      </c>
      <c r="AC38" s="15"/>
      <c r="AD38" s="15"/>
      <c r="AE38" s="72">
        <f t="shared" si="8"/>
        <v>5634.59</v>
      </c>
      <c r="AF38" s="15"/>
      <c r="AG38" s="15"/>
      <c r="AH38" s="15"/>
      <c r="AI38" s="72">
        <f t="shared" si="9"/>
        <v>0</v>
      </c>
      <c r="AJ38" s="72">
        <f t="shared" si="0"/>
        <v>29332.96</v>
      </c>
      <c r="AK38" s="73">
        <v>0</v>
      </c>
      <c r="AL38" s="73">
        <v>326.78</v>
      </c>
      <c r="AM38" s="73">
        <v>326.78</v>
      </c>
      <c r="AN38" s="25">
        <f t="shared" si="10"/>
        <v>653.56</v>
      </c>
      <c r="AO38" s="73">
        <v>326.78</v>
      </c>
      <c r="AP38" s="73">
        <v>0</v>
      </c>
      <c r="AQ38" s="73">
        <v>0</v>
      </c>
      <c r="AR38" s="25">
        <f t="shared" si="11"/>
        <v>326.78</v>
      </c>
      <c r="AS38" s="73">
        <v>490.17</v>
      </c>
      <c r="AT38" s="73"/>
      <c r="AU38" s="73"/>
      <c r="AV38" s="25">
        <f t="shared" si="12"/>
        <v>490.17</v>
      </c>
      <c r="AW38" s="73"/>
      <c r="AX38" s="73"/>
      <c r="AY38" s="74"/>
      <c r="AZ38" s="75">
        <f t="shared" si="13"/>
        <v>0</v>
      </c>
      <c r="BA38" s="25">
        <f t="shared" si="14"/>
        <v>1470.51</v>
      </c>
      <c r="BB38" s="76">
        <f t="shared" si="15"/>
        <v>705413.72</v>
      </c>
      <c r="BC38" s="77"/>
      <c r="BE38" s="17"/>
      <c r="BF38" s="17"/>
    </row>
    <row r="39" spans="1:58" ht="12.75">
      <c r="A39" s="69" t="s">
        <v>69</v>
      </c>
      <c r="B39" s="70" t="s">
        <v>70</v>
      </c>
      <c r="C39" s="71">
        <v>64348.54</v>
      </c>
      <c r="D39" s="15">
        <v>62028.15</v>
      </c>
      <c r="E39" s="15">
        <v>64957.01</v>
      </c>
      <c r="F39" s="72">
        <f t="shared" si="1"/>
        <v>191333.7</v>
      </c>
      <c r="G39" s="15">
        <v>60585.01</v>
      </c>
      <c r="H39" s="15">
        <v>60361.16</v>
      </c>
      <c r="I39" s="15">
        <v>65938.6</v>
      </c>
      <c r="J39" s="72">
        <f t="shared" si="2"/>
        <v>186884.77</v>
      </c>
      <c r="K39" s="15">
        <v>62259.93</v>
      </c>
      <c r="L39" s="15"/>
      <c r="M39" s="15"/>
      <c r="N39" s="72">
        <f t="shared" si="3"/>
        <v>62259.93</v>
      </c>
      <c r="O39" s="15"/>
      <c r="P39" s="15"/>
      <c r="Q39" s="15"/>
      <c r="R39" s="72">
        <f t="shared" si="4"/>
        <v>0</v>
      </c>
      <c r="S39" s="72">
        <f t="shared" si="5"/>
        <v>440478.4</v>
      </c>
      <c r="T39" s="15">
        <v>4960.82</v>
      </c>
      <c r="U39" s="15">
        <v>4545.200000000001</v>
      </c>
      <c r="V39" s="15">
        <v>3879.95</v>
      </c>
      <c r="W39" s="72">
        <f t="shared" si="6"/>
        <v>13385.97</v>
      </c>
      <c r="X39" s="15">
        <v>5819.41</v>
      </c>
      <c r="Y39" s="16">
        <v>4893.27</v>
      </c>
      <c r="Z39" s="16">
        <v>3320.69</v>
      </c>
      <c r="AA39" s="72">
        <f t="shared" si="7"/>
        <v>14033.37</v>
      </c>
      <c r="AB39" s="15">
        <v>7230.01</v>
      </c>
      <c r="AC39" s="15"/>
      <c r="AD39" s="15"/>
      <c r="AE39" s="72">
        <f t="shared" si="8"/>
        <v>7230.01</v>
      </c>
      <c r="AF39" s="15"/>
      <c r="AG39" s="15"/>
      <c r="AH39" s="15"/>
      <c r="AI39" s="72">
        <f t="shared" si="9"/>
        <v>0</v>
      </c>
      <c r="AJ39" s="72">
        <f t="shared" si="0"/>
        <v>34649.35</v>
      </c>
      <c r="AK39" s="73">
        <v>0</v>
      </c>
      <c r="AL39" s="73">
        <v>0</v>
      </c>
      <c r="AM39" s="73">
        <v>0</v>
      </c>
      <c r="AN39" s="25">
        <f t="shared" si="10"/>
        <v>0</v>
      </c>
      <c r="AO39" s="73">
        <v>0</v>
      </c>
      <c r="AP39" s="73">
        <v>0</v>
      </c>
      <c r="AQ39" s="73">
        <v>0</v>
      </c>
      <c r="AR39" s="25">
        <f t="shared" si="11"/>
        <v>0</v>
      </c>
      <c r="AS39" s="73">
        <v>0</v>
      </c>
      <c r="AT39" s="73"/>
      <c r="AU39" s="73"/>
      <c r="AV39" s="25">
        <f t="shared" si="12"/>
        <v>0</v>
      </c>
      <c r="AW39" s="73"/>
      <c r="AX39" s="73"/>
      <c r="AY39" s="74"/>
      <c r="AZ39" s="75">
        <f t="shared" si="13"/>
        <v>0</v>
      </c>
      <c r="BA39" s="25">
        <f t="shared" si="14"/>
        <v>0</v>
      </c>
      <c r="BB39" s="76">
        <f t="shared" si="15"/>
        <v>475127.75</v>
      </c>
      <c r="BC39" s="77"/>
      <c r="BE39" s="17"/>
      <c r="BF39" s="17"/>
    </row>
    <row r="40" spans="1:58" ht="12.75">
      <c r="A40" s="69" t="s">
        <v>71</v>
      </c>
      <c r="B40" s="70" t="s">
        <v>72</v>
      </c>
      <c r="C40" s="71">
        <v>526126.21</v>
      </c>
      <c r="D40" s="15">
        <v>444636.32</v>
      </c>
      <c r="E40" s="15">
        <v>504774.75</v>
      </c>
      <c r="F40" s="72">
        <f t="shared" si="1"/>
        <v>1475537.28</v>
      </c>
      <c r="G40" s="15">
        <v>452950.68</v>
      </c>
      <c r="H40" s="15">
        <v>490107.93</v>
      </c>
      <c r="I40" s="15">
        <v>414802.43</v>
      </c>
      <c r="J40" s="72">
        <f t="shared" si="2"/>
        <v>1357861.04</v>
      </c>
      <c r="K40" s="15">
        <v>476203.65</v>
      </c>
      <c r="L40" s="15"/>
      <c r="M40" s="15"/>
      <c r="N40" s="72">
        <f t="shared" si="3"/>
        <v>476203.65</v>
      </c>
      <c r="O40" s="15"/>
      <c r="P40" s="15"/>
      <c r="Q40" s="15"/>
      <c r="R40" s="72">
        <f t="shared" si="4"/>
        <v>0</v>
      </c>
      <c r="S40" s="72">
        <f t="shared" si="5"/>
        <v>3309601.97</v>
      </c>
      <c r="T40" s="15">
        <v>10331.65</v>
      </c>
      <c r="U40" s="15">
        <v>9557.429999999998</v>
      </c>
      <c r="V40" s="15">
        <v>9127.43</v>
      </c>
      <c r="W40" s="72">
        <f t="shared" si="6"/>
        <v>29016.51</v>
      </c>
      <c r="X40" s="15">
        <v>11900.61</v>
      </c>
      <c r="Y40" s="16">
        <v>11029.07</v>
      </c>
      <c r="Z40" s="16">
        <v>5360.72</v>
      </c>
      <c r="AA40" s="72">
        <f t="shared" si="7"/>
        <v>28290.4</v>
      </c>
      <c r="AB40" s="15">
        <v>13534.94</v>
      </c>
      <c r="AC40" s="15"/>
      <c r="AD40" s="15"/>
      <c r="AE40" s="72">
        <f t="shared" si="8"/>
        <v>13534.94</v>
      </c>
      <c r="AF40" s="15"/>
      <c r="AG40" s="15"/>
      <c r="AH40" s="15"/>
      <c r="AI40" s="72">
        <f t="shared" si="9"/>
        <v>0</v>
      </c>
      <c r="AJ40" s="72">
        <f t="shared" si="0"/>
        <v>70841.85</v>
      </c>
      <c r="AK40" s="73">
        <v>980.31</v>
      </c>
      <c r="AL40" s="73">
        <v>326.77</v>
      </c>
      <c r="AM40" s="73">
        <v>653.54</v>
      </c>
      <c r="AN40" s="25">
        <f t="shared" si="10"/>
        <v>1960.62</v>
      </c>
      <c r="AO40" s="73">
        <v>653.54</v>
      </c>
      <c r="AP40" s="73">
        <v>326.77</v>
      </c>
      <c r="AQ40" s="73">
        <v>0</v>
      </c>
      <c r="AR40" s="25">
        <f t="shared" si="11"/>
        <v>980.31</v>
      </c>
      <c r="AS40" s="73">
        <v>326.77</v>
      </c>
      <c r="AT40" s="73"/>
      <c r="AU40" s="73"/>
      <c r="AV40" s="25">
        <f t="shared" si="12"/>
        <v>326.77</v>
      </c>
      <c r="AW40" s="73"/>
      <c r="AX40" s="73"/>
      <c r="AY40" s="74"/>
      <c r="AZ40" s="75">
        <f t="shared" si="13"/>
        <v>0</v>
      </c>
      <c r="BA40" s="25">
        <f t="shared" si="14"/>
        <v>3267.7</v>
      </c>
      <c r="BB40" s="76">
        <f t="shared" si="15"/>
        <v>3383711.52</v>
      </c>
      <c r="BC40" s="77"/>
      <c r="BE40" s="17"/>
      <c r="BF40" s="17"/>
    </row>
    <row r="41" spans="1:58" ht="12.75">
      <c r="A41" s="69" t="s">
        <v>73</v>
      </c>
      <c r="B41" s="70" t="s">
        <v>74</v>
      </c>
      <c r="C41" s="71">
        <v>14880.01</v>
      </c>
      <c r="D41" s="15">
        <v>18219.06</v>
      </c>
      <c r="E41" s="15">
        <v>15058.33</v>
      </c>
      <c r="F41" s="72">
        <f t="shared" si="1"/>
        <v>48157.4</v>
      </c>
      <c r="G41" s="15">
        <v>12139.21</v>
      </c>
      <c r="H41" s="15">
        <v>13962.56</v>
      </c>
      <c r="I41" s="15">
        <v>13532.4</v>
      </c>
      <c r="J41" s="72">
        <f t="shared" si="2"/>
        <v>39634.17</v>
      </c>
      <c r="K41" s="15">
        <v>13739.32</v>
      </c>
      <c r="L41" s="15"/>
      <c r="M41" s="15"/>
      <c r="N41" s="72">
        <f t="shared" si="3"/>
        <v>13739.32</v>
      </c>
      <c r="O41" s="15"/>
      <c r="P41" s="15"/>
      <c r="Q41" s="15"/>
      <c r="R41" s="72">
        <f t="shared" si="4"/>
        <v>0</v>
      </c>
      <c r="S41" s="72">
        <f t="shared" si="5"/>
        <v>101530.89</v>
      </c>
      <c r="T41" s="15">
        <v>662.38</v>
      </c>
      <c r="U41" s="15">
        <v>689.47</v>
      </c>
      <c r="V41" s="15">
        <v>601.62</v>
      </c>
      <c r="W41" s="72">
        <f t="shared" si="6"/>
        <v>1953.47</v>
      </c>
      <c r="X41" s="15">
        <v>695.35</v>
      </c>
      <c r="Y41" s="16">
        <v>843.15</v>
      </c>
      <c r="Z41" s="16">
        <v>467.04</v>
      </c>
      <c r="AA41" s="72">
        <f t="shared" si="7"/>
        <v>2005.54</v>
      </c>
      <c r="AB41" s="15">
        <v>1080.18</v>
      </c>
      <c r="AC41" s="15"/>
      <c r="AD41" s="15"/>
      <c r="AE41" s="72">
        <f t="shared" si="8"/>
        <v>1080.18</v>
      </c>
      <c r="AF41" s="15"/>
      <c r="AG41" s="15"/>
      <c r="AH41" s="15"/>
      <c r="AI41" s="72">
        <f t="shared" si="9"/>
        <v>0</v>
      </c>
      <c r="AJ41" s="72">
        <f t="shared" si="0"/>
        <v>5039.19</v>
      </c>
      <c r="AK41" s="73">
        <v>0</v>
      </c>
      <c r="AL41" s="73">
        <v>0</v>
      </c>
      <c r="AM41" s="73">
        <v>0</v>
      </c>
      <c r="AN41" s="25">
        <f t="shared" si="10"/>
        <v>0</v>
      </c>
      <c r="AO41" s="73">
        <v>0</v>
      </c>
      <c r="AP41" s="73">
        <v>0</v>
      </c>
      <c r="AQ41" s="73">
        <v>0</v>
      </c>
      <c r="AR41" s="25">
        <f t="shared" si="11"/>
        <v>0</v>
      </c>
      <c r="AS41" s="73">
        <v>0</v>
      </c>
      <c r="AT41" s="73"/>
      <c r="AU41" s="73"/>
      <c r="AV41" s="25">
        <f t="shared" si="12"/>
        <v>0</v>
      </c>
      <c r="AW41" s="73"/>
      <c r="AX41" s="73"/>
      <c r="AY41" s="74"/>
      <c r="AZ41" s="75">
        <f t="shared" si="13"/>
        <v>0</v>
      </c>
      <c r="BA41" s="25">
        <f t="shared" si="14"/>
        <v>0</v>
      </c>
      <c r="BB41" s="76">
        <f t="shared" si="15"/>
        <v>106570.08</v>
      </c>
      <c r="BC41" s="77"/>
      <c r="BE41" s="17"/>
      <c r="BF41" s="17"/>
    </row>
    <row r="42" spans="1:58" ht="12.75">
      <c r="A42" s="69" t="s">
        <v>75</v>
      </c>
      <c r="B42" s="70" t="s">
        <v>76</v>
      </c>
      <c r="C42" s="71">
        <v>91980.21</v>
      </c>
      <c r="D42" s="15">
        <v>83992.51</v>
      </c>
      <c r="E42" s="15">
        <v>90345.09</v>
      </c>
      <c r="F42" s="72">
        <f t="shared" si="1"/>
        <v>266317.81</v>
      </c>
      <c r="G42" s="15">
        <v>86707.7</v>
      </c>
      <c r="H42" s="15">
        <v>74277.78</v>
      </c>
      <c r="I42" s="15">
        <v>76040.39</v>
      </c>
      <c r="J42" s="72">
        <f t="shared" si="2"/>
        <v>237025.87</v>
      </c>
      <c r="K42" s="15">
        <v>109060.59</v>
      </c>
      <c r="L42" s="15"/>
      <c r="M42" s="15"/>
      <c r="N42" s="72">
        <f t="shared" si="3"/>
        <v>109060.59</v>
      </c>
      <c r="O42" s="15"/>
      <c r="P42" s="15"/>
      <c r="Q42" s="15"/>
      <c r="R42" s="72">
        <f t="shared" si="4"/>
        <v>0</v>
      </c>
      <c r="S42" s="72">
        <f t="shared" si="5"/>
        <v>612404.27</v>
      </c>
      <c r="T42" s="15">
        <v>1737.3999999999999</v>
      </c>
      <c r="U42" s="15">
        <v>1593.9</v>
      </c>
      <c r="V42" s="15">
        <v>1375.52</v>
      </c>
      <c r="W42" s="72">
        <f t="shared" si="6"/>
        <v>4706.82</v>
      </c>
      <c r="X42" s="15">
        <v>1547.52</v>
      </c>
      <c r="Y42" s="16">
        <v>2237.29</v>
      </c>
      <c r="Z42" s="16">
        <v>1322.61</v>
      </c>
      <c r="AA42" s="72">
        <f t="shared" si="7"/>
        <v>5107.42</v>
      </c>
      <c r="AB42" s="15">
        <v>2900.27</v>
      </c>
      <c r="AC42" s="15"/>
      <c r="AD42" s="15"/>
      <c r="AE42" s="72">
        <f t="shared" si="8"/>
        <v>2900.27</v>
      </c>
      <c r="AF42" s="15"/>
      <c r="AG42" s="15"/>
      <c r="AH42" s="15"/>
      <c r="AI42" s="72">
        <f t="shared" si="9"/>
        <v>0</v>
      </c>
      <c r="AJ42" s="72">
        <f t="shared" si="0"/>
        <v>12714.51</v>
      </c>
      <c r="AK42" s="73">
        <v>350.12</v>
      </c>
      <c r="AL42" s="73">
        <v>0</v>
      </c>
      <c r="AM42" s="73">
        <v>0</v>
      </c>
      <c r="AN42" s="25">
        <f t="shared" si="10"/>
        <v>350.12</v>
      </c>
      <c r="AO42" s="73">
        <v>326.78</v>
      </c>
      <c r="AP42" s="73">
        <v>326.78</v>
      </c>
      <c r="AQ42" s="73">
        <v>0</v>
      </c>
      <c r="AR42" s="25">
        <f t="shared" si="11"/>
        <v>653.56</v>
      </c>
      <c r="AS42" s="73">
        <v>326.78</v>
      </c>
      <c r="AT42" s="73"/>
      <c r="AU42" s="73"/>
      <c r="AV42" s="25">
        <f t="shared" si="12"/>
        <v>326.78</v>
      </c>
      <c r="AW42" s="73"/>
      <c r="AX42" s="73"/>
      <c r="AY42" s="74"/>
      <c r="AZ42" s="75">
        <f t="shared" si="13"/>
        <v>0</v>
      </c>
      <c r="BA42" s="25">
        <f t="shared" si="14"/>
        <v>1330.46</v>
      </c>
      <c r="BB42" s="76">
        <f t="shared" si="15"/>
        <v>626449.24</v>
      </c>
      <c r="BC42" s="77"/>
      <c r="BE42" s="17"/>
      <c r="BF42" s="17"/>
    </row>
    <row r="43" spans="1:58" ht="12.75">
      <c r="A43" s="69" t="s">
        <v>77</v>
      </c>
      <c r="B43" s="70" t="s">
        <v>78</v>
      </c>
      <c r="C43" s="71">
        <v>189003.11</v>
      </c>
      <c r="D43" s="15">
        <v>168749.7</v>
      </c>
      <c r="E43" s="15">
        <v>189141.12</v>
      </c>
      <c r="F43" s="72">
        <f t="shared" si="1"/>
        <v>546893.93</v>
      </c>
      <c r="G43" s="15">
        <v>162231.62</v>
      </c>
      <c r="H43" s="15">
        <v>178478.54</v>
      </c>
      <c r="I43" s="15">
        <v>174722.7</v>
      </c>
      <c r="J43" s="72">
        <f t="shared" si="2"/>
        <v>515432.86</v>
      </c>
      <c r="K43" s="15">
        <v>180258.93</v>
      </c>
      <c r="L43" s="15"/>
      <c r="M43" s="15"/>
      <c r="N43" s="72">
        <f t="shared" si="3"/>
        <v>180258.93</v>
      </c>
      <c r="O43" s="15"/>
      <c r="P43" s="15"/>
      <c r="Q43" s="15"/>
      <c r="R43" s="72">
        <f t="shared" si="4"/>
        <v>0</v>
      </c>
      <c r="S43" s="72">
        <f t="shared" si="5"/>
        <v>1242585.72</v>
      </c>
      <c r="T43" s="15">
        <v>10057.910000000002</v>
      </c>
      <c r="U43" s="15">
        <v>8732.32</v>
      </c>
      <c r="V43" s="15">
        <v>7700.93</v>
      </c>
      <c r="W43" s="72">
        <f t="shared" si="6"/>
        <v>26491.16</v>
      </c>
      <c r="X43" s="15">
        <v>10880.22</v>
      </c>
      <c r="Y43" s="16">
        <v>10498.58</v>
      </c>
      <c r="Z43" s="16">
        <v>5459.78</v>
      </c>
      <c r="AA43" s="72">
        <f t="shared" si="7"/>
        <v>26838.58</v>
      </c>
      <c r="AB43" s="15">
        <v>13507.75</v>
      </c>
      <c r="AC43" s="15"/>
      <c r="AD43" s="15"/>
      <c r="AE43" s="72">
        <f t="shared" si="8"/>
        <v>13507.75</v>
      </c>
      <c r="AF43" s="15"/>
      <c r="AG43" s="15"/>
      <c r="AH43" s="15"/>
      <c r="AI43" s="72">
        <f t="shared" si="9"/>
        <v>0</v>
      </c>
      <c r="AJ43" s="72">
        <f t="shared" si="0"/>
        <v>66837.49</v>
      </c>
      <c r="AK43" s="73">
        <v>0</v>
      </c>
      <c r="AL43" s="73">
        <v>350.12</v>
      </c>
      <c r="AM43" s="73">
        <v>326.78</v>
      </c>
      <c r="AN43" s="25">
        <f t="shared" si="10"/>
        <v>676.9</v>
      </c>
      <c r="AO43" s="73">
        <v>326.78</v>
      </c>
      <c r="AP43" s="73">
        <v>326.78</v>
      </c>
      <c r="AQ43" s="73">
        <v>0</v>
      </c>
      <c r="AR43" s="25">
        <f t="shared" si="11"/>
        <v>653.56</v>
      </c>
      <c r="AS43" s="73">
        <v>326.78</v>
      </c>
      <c r="AT43" s="73"/>
      <c r="AU43" s="73"/>
      <c r="AV43" s="25">
        <f t="shared" si="12"/>
        <v>326.78</v>
      </c>
      <c r="AW43" s="73"/>
      <c r="AX43" s="73"/>
      <c r="AY43" s="74"/>
      <c r="AZ43" s="75">
        <f t="shared" si="13"/>
        <v>0</v>
      </c>
      <c r="BA43" s="25">
        <f t="shared" si="14"/>
        <v>1657.24</v>
      </c>
      <c r="BB43" s="76">
        <f t="shared" si="15"/>
        <v>1311080.45</v>
      </c>
      <c r="BC43" s="77"/>
      <c r="BE43" s="17"/>
      <c r="BF43" s="17"/>
    </row>
    <row r="44" spans="1:58" ht="12.75">
      <c r="A44" s="69" t="s">
        <v>79</v>
      </c>
      <c r="B44" s="70" t="s">
        <v>80</v>
      </c>
      <c r="C44" s="71">
        <v>89803.56</v>
      </c>
      <c r="D44" s="15">
        <v>78159.93</v>
      </c>
      <c r="E44" s="15">
        <v>77783.14</v>
      </c>
      <c r="F44" s="72">
        <f t="shared" si="1"/>
        <v>245746.63</v>
      </c>
      <c r="G44" s="15">
        <v>75079.12</v>
      </c>
      <c r="H44" s="15">
        <v>78666.18</v>
      </c>
      <c r="I44" s="15">
        <v>75049.33</v>
      </c>
      <c r="J44" s="72">
        <f t="shared" si="2"/>
        <v>228794.63</v>
      </c>
      <c r="K44" s="15">
        <v>75648.57</v>
      </c>
      <c r="L44" s="15"/>
      <c r="M44" s="15"/>
      <c r="N44" s="72">
        <f t="shared" si="3"/>
        <v>75648.57</v>
      </c>
      <c r="O44" s="15"/>
      <c r="P44" s="15"/>
      <c r="Q44" s="15"/>
      <c r="R44" s="72">
        <f t="shared" si="4"/>
        <v>0</v>
      </c>
      <c r="S44" s="72">
        <f t="shared" si="5"/>
        <v>550189.83</v>
      </c>
      <c r="T44" s="15">
        <v>2315.89</v>
      </c>
      <c r="U44" s="15">
        <v>1946.52</v>
      </c>
      <c r="V44" s="15">
        <v>1700.99</v>
      </c>
      <c r="W44" s="72">
        <f t="shared" si="6"/>
        <v>5963.4</v>
      </c>
      <c r="X44" s="15">
        <v>2760.68</v>
      </c>
      <c r="Y44" s="16">
        <v>2292.08</v>
      </c>
      <c r="Z44" s="16">
        <v>1112.08</v>
      </c>
      <c r="AA44" s="72">
        <f t="shared" si="7"/>
        <v>6164.84</v>
      </c>
      <c r="AB44" s="15">
        <v>2704.19</v>
      </c>
      <c r="AC44" s="15"/>
      <c r="AD44" s="15"/>
      <c r="AE44" s="72">
        <f t="shared" si="8"/>
        <v>2704.19</v>
      </c>
      <c r="AF44" s="15"/>
      <c r="AG44" s="15"/>
      <c r="AH44" s="15"/>
      <c r="AI44" s="72">
        <f t="shared" si="9"/>
        <v>0</v>
      </c>
      <c r="AJ44" s="72">
        <f t="shared" si="0"/>
        <v>14832.43</v>
      </c>
      <c r="AK44" s="73">
        <v>326.78</v>
      </c>
      <c r="AL44" s="73">
        <v>653.56</v>
      </c>
      <c r="AM44" s="73">
        <v>653.56</v>
      </c>
      <c r="AN44" s="25">
        <f t="shared" si="10"/>
        <v>1633.9</v>
      </c>
      <c r="AO44" s="73">
        <v>326.78</v>
      </c>
      <c r="AP44" s="73">
        <v>980.34</v>
      </c>
      <c r="AQ44" s="73">
        <v>653.56</v>
      </c>
      <c r="AR44" s="25">
        <f t="shared" si="11"/>
        <v>1960.68</v>
      </c>
      <c r="AS44" s="73">
        <v>653.56</v>
      </c>
      <c r="AT44" s="73"/>
      <c r="AU44" s="73"/>
      <c r="AV44" s="25">
        <f t="shared" si="12"/>
        <v>653.56</v>
      </c>
      <c r="AW44" s="73"/>
      <c r="AX44" s="73"/>
      <c r="AY44" s="74"/>
      <c r="AZ44" s="75">
        <f t="shared" si="13"/>
        <v>0</v>
      </c>
      <c r="BA44" s="25">
        <f t="shared" si="14"/>
        <v>4248.14</v>
      </c>
      <c r="BB44" s="76">
        <f t="shared" si="15"/>
        <v>569270.4</v>
      </c>
      <c r="BC44" s="77"/>
      <c r="BE44" s="17"/>
      <c r="BF44" s="17"/>
    </row>
    <row r="45" spans="1:58" ht="12.75">
      <c r="A45" s="69" t="s">
        <v>81</v>
      </c>
      <c r="B45" s="70" t="s">
        <v>82</v>
      </c>
      <c r="C45" s="71">
        <v>61851.14</v>
      </c>
      <c r="D45" s="15">
        <v>59780.58</v>
      </c>
      <c r="E45" s="15">
        <v>64507.72</v>
      </c>
      <c r="F45" s="72">
        <f t="shared" si="1"/>
        <v>186139.44</v>
      </c>
      <c r="G45" s="15">
        <v>51703.88</v>
      </c>
      <c r="H45" s="15">
        <v>59513.69</v>
      </c>
      <c r="I45" s="15">
        <v>56002.04</v>
      </c>
      <c r="J45" s="72">
        <f t="shared" si="2"/>
        <v>167219.61</v>
      </c>
      <c r="K45" s="15">
        <v>53924.66</v>
      </c>
      <c r="L45" s="15"/>
      <c r="M45" s="15"/>
      <c r="N45" s="72">
        <f t="shared" si="3"/>
        <v>53924.66</v>
      </c>
      <c r="O45" s="15"/>
      <c r="P45" s="15"/>
      <c r="Q45" s="15"/>
      <c r="R45" s="72">
        <f t="shared" si="4"/>
        <v>0</v>
      </c>
      <c r="S45" s="72">
        <f t="shared" si="5"/>
        <v>407283.71</v>
      </c>
      <c r="T45" s="15">
        <v>2742.83</v>
      </c>
      <c r="U45" s="15">
        <v>3106.54</v>
      </c>
      <c r="V45" s="15">
        <v>2347.89</v>
      </c>
      <c r="W45" s="72">
        <f t="shared" si="6"/>
        <v>8197.26</v>
      </c>
      <c r="X45" s="15">
        <v>3079.57</v>
      </c>
      <c r="Y45" s="16">
        <v>2718.01</v>
      </c>
      <c r="Z45" s="16">
        <v>1678.86</v>
      </c>
      <c r="AA45" s="72">
        <f t="shared" si="7"/>
        <v>7476.44</v>
      </c>
      <c r="AB45" s="15">
        <v>4496.04</v>
      </c>
      <c r="AC45" s="15"/>
      <c r="AD45" s="15"/>
      <c r="AE45" s="72">
        <f t="shared" si="8"/>
        <v>4496.04</v>
      </c>
      <c r="AF45" s="15"/>
      <c r="AG45" s="15"/>
      <c r="AH45" s="15"/>
      <c r="AI45" s="72">
        <f t="shared" si="9"/>
        <v>0</v>
      </c>
      <c r="AJ45" s="72">
        <f t="shared" si="0"/>
        <v>20169.74</v>
      </c>
      <c r="AK45" s="73">
        <v>0</v>
      </c>
      <c r="AL45" s="73">
        <v>0</v>
      </c>
      <c r="AM45" s="73">
        <v>0</v>
      </c>
      <c r="AN45" s="25">
        <f t="shared" si="10"/>
        <v>0</v>
      </c>
      <c r="AO45" s="73">
        <v>0</v>
      </c>
      <c r="AP45" s="73">
        <v>0</v>
      </c>
      <c r="AQ45" s="73">
        <v>0</v>
      </c>
      <c r="AR45" s="25">
        <f t="shared" si="11"/>
        <v>0</v>
      </c>
      <c r="AS45" s="73">
        <v>0</v>
      </c>
      <c r="AT45" s="73"/>
      <c r="AU45" s="73"/>
      <c r="AV45" s="25">
        <f t="shared" si="12"/>
        <v>0</v>
      </c>
      <c r="AW45" s="73"/>
      <c r="AX45" s="73"/>
      <c r="AY45" s="74"/>
      <c r="AZ45" s="75">
        <f t="shared" si="13"/>
        <v>0</v>
      </c>
      <c r="BA45" s="25">
        <f t="shared" si="14"/>
        <v>0</v>
      </c>
      <c r="BB45" s="76">
        <f t="shared" si="15"/>
        <v>427453.45</v>
      </c>
      <c r="BC45" s="77"/>
      <c r="BE45" s="17"/>
      <c r="BF45" s="17"/>
    </row>
    <row r="46" spans="1:58" ht="12.75">
      <c r="A46" s="69" t="s">
        <v>83</v>
      </c>
      <c r="B46" s="70" t="s">
        <v>84</v>
      </c>
      <c r="C46" s="71">
        <v>87320.9</v>
      </c>
      <c r="D46" s="15">
        <v>80020.13</v>
      </c>
      <c r="E46" s="15">
        <v>91809.65</v>
      </c>
      <c r="F46" s="72">
        <f t="shared" si="1"/>
        <v>259150.68</v>
      </c>
      <c r="G46" s="15">
        <v>77985.12</v>
      </c>
      <c r="H46" s="15">
        <v>86597.48</v>
      </c>
      <c r="I46" s="15">
        <v>76616.62</v>
      </c>
      <c r="J46" s="72">
        <f t="shared" si="2"/>
        <v>241199.22</v>
      </c>
      <c r="K46" s="15">
        <v>82945.04</v>
      </c>
      <c r="L46" s="15"/>
      <c r="M46" s="15"/>
      <c r="N46" s="72">
        <f t="shared" si="3"/>
        <v>82945.04</v>
      </c>
      <c r="O46" s="15"/>
      <c r="P46" s="15"/>
      <c r="Q46" s="15"/>
      <c r="R46" s="72">
        <f t="shared" si="4"/>
        <v>0</v>
      </c>
      <c r="S46" s="72">
        <f t="shared" si="5"/>
        <v>583294.94</v>
      </c>
      <c r="T46" s="15">
        <v>2600.62</v>
      </c>
      <c r="U46" s="15">
        <v>2581.93</v>
      </c>
      <c r="V46" s="15">
        <v>2106.02</v>
      </c>
      <c r="W46" s="72">
        <f t="shared" si="6"/>
        <v>7288.57</v>
      </c>
      <c r="X46" s="15">
        <v>3059.05</v>
      </c>
      <c r="Y46" s="16">
        <v>2106.18</v>
      </c>
      <c r="Z46" s="16">
        <v>1195.3</v>
      </c>
      <c r="AA46" s="72">
        <f t="shared" si="7"/>
        <v>6360.53</v>
      </c>
      <c r="AB46" s="15">
        <v>3264.33</v>
      </c>
      <c r="AC46" s="15"/>
      <c r="AD46" s="15"/>
      <c r="AE46" s="72">
        <f t="shared" si="8"/>
        <v>3264.33</v>
      </c>
      <c r="AF46" s="15"/>
      <c r="AG46" s="15"/>
      <c r="AH46" s="15"/>
      <c r="AI46" s="72">
        <f t="shared" si="9"/>
        <v>0</v>
      </c>
      <c r="AJ46" s="72">
        <f t="shared" si="0"/>
        <v>16913.43</v>
      </c>
      <c r="AK46" s="73">
        <v>0</v>
      </c>
      <c r="AL46" s="73">
        <v>0</v>
      </c>
      <c r="AM46" s="73">
        <v>0</v>
      </c>
      <c r="AN46" s="25">
        <f t="shared" si="10"/>
        <v>0</v>
      </c>
      <c r="AO46" s="73">
        <v>0</v>
      </c>
      <c r="AP46" s="73">
        <v>0</v>
      </c>
      <c r="AQ46" s="73">
        <v>0</v>
      </c>
      <c r="AR46" s="25">
        <f t="shared" si="11"/>
        <v>0</v>
      </c>
      <c r="AS46" s="73">
        <v>0</v>
      </c>
      <c r="AT46" s="73"/>
      <c r="AU46" s="73"/>
      <c r="AV46" s="25">
        <f t="shared" si="12"/>
        <v>0</v>
      </c>
      <c r="AW46" s="73"/>
      <c r="AX46" s="73"/>
      <c r="AY46" s="74"/>
      <c r="AZ46" s="75">
        <f t="shared" si="13"/>
        <v>0</v>
      </c>
      <c r="BA46" s="25">
        <f t="shared" si="14"/>
        <v>0</v>
      </c>
      <c r="BB46" s="76">
        <f t="shared" si="15"/>
        <v>600208.37</v>
      </c>
      <c r="BC46" s="77"/>
      <c r="BE46" s="17"/>
      <c r="BF46" s="17"/>
    </row>
    <row r="47" spans="1:58" ht="12.75">
      <c r="A47" s="69" t="s">
        <v>85</v>
      </c>
      <c r="B47" s="70" t="s">
        <v>86</v>
      </c>
      <c r="C47" s="71">
        <v>40639.68</v>
      </c>
      <c r="D47" s="15">
        <v>36538.54</v>
      </c>
      <c r="E47" s="15">
        <v>38114.98</v>
      </c>
      <c r="F47" s="72">
        <f t="shared" si="1"/>
        <v>115293.2</v>
      </c>
      <c r="G47" s="15">
        <v>36331.9</v>
      </c>
      <c r="H47" s="15">
        <v>34999.91</v>
      </c>
      <c r="I47" s="15">
        <v>33102.35</v>
      </c>
      <c r="J47" s="72">
        <f t="shared" si="2"/>
        <v>104434.16</v>
      </c>
      <c r="K47" s="15">
        <v>38371.76</v>
      </c>
      <c r="L47" s="15"/>
      <c r="M47" s="15"/>
      <c r="N47" s="72">
        <f t="shared" si="3"/>
        <v>38371.76</v>
      </c>
      <c r="O47" s="15"/>
      <c r="P47" s="15"/>
      <c r="Q47" s="15"/>
      <c r="R47" s="72">
        <f t="shared" si="4"/>
        <v>0</v>
      </c>
      <c r="S47" s="72">
        <f t="shared" si="5"/>
        <v>258099.12</v>
      </c>
      <c r="T47" s="15">
        <v>2505.6099999999997</v>
      </c>
      <c r="U47" s="15">
        <v>1978.62</v>
      </c>
      <c r="V47" s="15">
        <v>1688.17</v>
      </c>
      <c r="W47" s="72">
        <f t="shared" si="6"/>
        <v>6172.4</v>
      </c>
      <c r="X47" s="15">
        <v>2567.3</v>
      </c>
      <c r="Y47" s="16">
        <v>2405.64</v>
      </c>
      <c r="Z47" s="16">
        <v>1189.4</v>
      </c>
      <c r="AA47" s="72">
        <f t="shared" si="7"/>
        <v>6162.34</v>
      </c>
      <c r="AB47" s="15">
        <v>3042.96</v>
      </c>
      <c r="AC47" s="15"/>
      <c r="AD47" s="15"/>
      <c r="AE47" s="72">
        <f t="shared" si="8"/>
        <v>3042.96</v>
      </c>
      <c r="AF47" s="15"/>
      <c r="AG47" s="15"/>
      <c r="AH47" s="15"/>
      <c r="AI47" s="72">
        <f t="shared" si="9"/>
        <v>0</v>
      </c>
      <c r="AJ47" s="72">
        <f t="shared" si="0"/>
        <v>15377.7</v>
      </c>
      <c r="AK47" s="73">
        <v>0</v>
      </c>
      <c r="AL47" s="73">
        <v>0</v>
      </c>
      <c r="AM47" s="73">
        <v>0</v>
      </c>
      <c r="AN47" s="25">
        <f t="shared" si="10"/>
        <v>0</v>
      </c>
      <c r="AO47" s="73">
        <v>0</v>
      </c>
      <c r="AP47" s="73">
        <v>0</v>
      </c>
      <c r="AQ47" s="73">
        <v>0</v>
      </c>
      <c r="AR47" s="25">
        <f t="shared" si="11"/>
        <v>0</v>
      </c>
      <c r="AS47" s="73">
        <v>0</v>
      </c>
      <c r="AT47" s="73"/>
      <c r="AU47" s="73"/>
      <c r="AV47" s="25">
        <f t="shared" si="12"/>
        <v>0</v>
      </c>
      <c r="AW47" s="73"/>
      <c r="AX47" s="73"/>
      <c r="AY47" s="74"/>
      <c r="AZ47" s="75">
        <f t="shared" si="13"/>
        <v>0</v>
      </c>
      <c r="BA47" s="25">
        <f t="shared" si="14"/>
        <v>0</v>
      </c>
      <c r="BB47" s="76">
        <f t="shared" si="15"/>
        <v>273476.82</v>
      </c>
      <c r="BC47" s="77"/>
      <c r="BE47" s="17"/>
      <c r="BF47" s="17"/>
    </row>
    <row r="48" spans="1:58" ht="12.75">
      <c r="A48" s="69" t="s">
        <v>87</v>
      </c>
      <c r="B48" s="80" t="s">
        <v>88</v>
      </c>
      <c r="C48" s="71">
        <v>21794.61</v>
      </c>
      <c r="D48" s="15">
        <v>22159.63</v>
      </c>
      <c r="E48" s="15">
        <v>20490.67</v>
      </c>
      <c r="F48" s="72">
        <f t="shared" si="1"/>
        <v>64444.91</v>
      </c>
      <c r="G48" s="15">
        <v>19678.62</v>
      </c>
      <c r="H48" s="15">
        <v>20433.31</v>
      </c>
      <c r="I48" s="15">
        <v>19201.55</v>
      </c>
      <c r="J48" s="72">
        <f t="shared" si="2"/>
        <v>59313.48</v>
      </c>
      <c r="K48" s="15">
        <v>17955.18</v>
      </c>
      <c r="L48" s="15"/>
      <c r="M48" s="15"/>
      <c r="N48" s="72">
        <f t="shared" si="3"/>
        <v>17955.18</v>
      </c>
      <c r="O48" s="15"/>
      <c r="P48" s="15"/>
      <c r="Q48" s="15"/>
      <c r="R48" s="72">
        <f t="shared" si="4"/>
        <v>0</v>
      </c>
      <c r="S48" s="72">
        <f t="shared" si="5"/>
        <v>141713.57</v>
      </c>
      <c r="T48" s="15">
        <v>340.65</v>
      </c>
      <c r="U48" s="15">
        <v>293.63</v>
      </c>
      <c r="V48" s="15">
        <v>189.09</v>
      </c>
      <c r="W48" s="72">
        <f t="shared" si="6"/>
        <v>823.37</v>
      </c>
      <c r="X48" s="15">
        <v>414.39</v>
      </c>
      <c r="Y48" s="16">
        <v>218.07</v>
      </c>
      <c r="Z48" s="16">
        <v>63.35</v>
      </c>
      <c r="AA48" s="72">
        <f t="shared" si="7"/>
        <v>695.81</v>
      </c>
      <c r="AB48" s="15">
        <v>358.12</v>
      </c>
      <c r="AC48" s="15"/>
      <c r="AD48" s="15"/>
      <c r="AE48" s="72">
        <f t="shared" si="8"/>
        <v>358.12</v>
      </c>
      <c r="AF48" s="15"/>
      <c r="AG48" s="15"/>
      <c r="AH48" s="15"/>
      <c r="AI48" s="72">
        <f t="shared" si="9"/>
        <v>0</v>
      </c>
      <c r="AJ48" s="72">
        <f t="shared" si="0"/>
        <v>1877.3</v>
      </c>
      <c r="AK48" s="73">
        <v>0</v>
      </c>
      <c r="AL48" s="73">
        <v>0</v>
      </c>
      <c r="AM48" s="73">
        <v>0</v>
      </c>
      <c r="AN48" s="25">
        <f t="shared" si="10"/>
        <v>0</v>
      </c>
      <c r="AO48" s="73">
        <v>0</v>
      </c>
      <c r="AP48" s="73">
        <v>0</v>
      </c>
      <c r="AQ48" s="73">
        <v>0</v>
      </c>
      <c r="AR48" s="25">
        <f t="shared" si="11"/>
        <v>0</v>
      </c>
      <c r="AS48" s="73">
        <v>0</v>
      </c>
      <c r="AT48" s="73"/>
      <c r="AU48" s="73"/>
      <c r="AV48" s="25">
        <f t="shared" si="12"/>
        <v>0</v>
      </c>
      <c r="AW48" s="73"/>
      <c r="AX48" s="73"/>
      <c r="AY48" s="74"/>
      <c r="AZ48" s="75">
        <f t="shared" si="13"/>
        <v>0</v>
      </c>
      <c r="BA48" s="25">
        <f t="shared" si="14"/>
        <v>0</v>
      </c>
      <c r="BB48" s="76">
        <f t="shared" si="15"/>
        <v>143590.87</v>
      </c>
      <c r="BC48" s="77"/>
      <c r="BE48" s="17"/>
      <c r="BF48" s="17"/>
    </row>
    <row r="49" spans="1:58" ht="12.75">
      <c r="A49" s="81" t="s">
        <v>89</v>
      </c>
      <c r="B49" s="80" t="s">
        <v>90</v>
      </c>
      <c r="C49" s="71">
        <v>5710.66</v>
      </c>
      <c r="D49" s="15">
        <v>7691.72</v>
      </c>
      <c r="E49" s="15">
        <v>5288.73</v>
      </c>
      <c r="F49" s="72">
        <f t="shared" si="1"/>
        <v>18691.11</v>
      </c>
      <c r="G49" s="15">
        <v>6809.14</v>
      </c>
      <c r="H49" s="15">
        <v>6858.48</v>
      </c>
      <c r="I49" s="15">
        <v>4360.15</v>
      </c>
      <c r="J49" s="72">
        <f t="shared" si="2"/>
        <v>18027.77</v>
      </c>
      <c r="K49" s="15">
        <v>5099.79</v>
      </c>
      <c r="L49" s="15"/>
      <c r="M49" s="15"/>
      <c r="N49" s="72">
        <f t="shared" si="3"/>
        <v>5099.79</v>
      </c>
      <c r="O49" s="15"/>
      <c r="P49" s="15"/>
      <c r="Q49" s="15"/>
      <c r="R49" s="72">
        <f>ROUND(O49+P49+Q49,2)</f>
        <v>0</v>
      </c>
      <c r="S49" s="72">
        <f>ROUND(F49+J49+N49+R49,2)</f>
        <v>41818.67</v>
      </c>
      <c r="T49" s="15">
        <v>70.61</v>
      </c>
      <c r="U49" s="15">
        <v>146.34</v>
      </c>
      <c r="V49" s="15">
        <v>64.79</v>
      </c>
      <c r="W49" s="72">
        <f t="shared" si="6"/>
        <v>281.74</v>
      </c>
      <c r="X49" s="15">
        <v>151.12</v>
      </c>
      <c r="Y49" s="16">
        <v>92.56</v>
      </c>
      <c r="Z49" s="16">
        <v>64.32</v>
      </c>
      <c r="AA49" s="72">
        <f t="shared" si="7"/>
        <v>308</v>
      </c>
      <c r="AB49" s="15">
        <v>266.13</v>
      </c>
      <c r="AC49" s="15"/>
      <c r="AD49" s="15"/>
      <c r="AE49" s="72">
        <f t="shared" si="8"/>
        <v>266.13</v>
      </c>
      <c r="AF49" s="15"/>
      <c r="AG49" s="15"/>
      <c r="AH49" s="15"/>
      <c r="AI49" s="72">
        <f>ROUND(AF49+AG49+AH49,2)</f>
        <v>0</v>
      </c>
      <c r="AJ49" s="72">
        <f t="shared" si="0"/>
        <v>855.87</v>
      </c>
      <c r="AK49" s="73">
        <v>0</v>
      </c>
      <c r="AL49" s="73">
        <v>0</v>
      </c>
      <c r="AM49" s="73">
        <v>0</v>
      </c>
      <c r="AN49" s="25">
        <f t="shared" si="10"/>
        <v>0</v>
      </c>
      <c r="AO49" s="73">
        <v>0</v>
      </c>
      <c r="AP49" s="73">
        <v>0</v>
      </c>
      <c r="AQ49" s="73">
        <v>0</v>
      </c>
      <c r="AR49" s="25">
        <f t="shared" si="11"/>
        <v>0</v>
      </c>
      <c r="AS49" s="73">
        <v>0</v>
      </c>
      <c r="AT49" s="73"/>
      <c r="AU49" s="73"/>
      <c r="AV49" s="25">
        <f t="shared" si="12"/>
        <v>0</v>
      </c>
      <c r="AW49" s="73"/>
      <c r="AX49" s="73"/>
      <c r="AY49" s="74"/>
      <c r="AZ49" s="75">
        <f t="shared" si="13"/>
        <v>0</v>
      </c>
      <c r="BA49" s="25">
        <f t="shared" si="14"/>
        <v>0</v>
      </c>
      <c r="BB49" s="76">
        <f t="shared" si="15"/>
        <v>42674.54</v>
      </c>
      <c r="BC49" s="77"/>
      <c r="BE49" s="17"/>
      <c r="BF49" s="17"/>
    </row>
    <row r="50" spans="1:58" s="144" customFormat="1" ht="13.5">
      <c r="A50" s="146" t="s">
        <v>91</v>
      </c>
      <c r="B50" s="147" t="s">
        <v>92</v>
      </c>
      <c r="C50" s="135">
        <v>19605.81</v>
      </c>
      <c r="D50" s="136">
        <v>15844.98</v>
      </c>
      <c r="E50" s="136">
        <v>16518</v>
      </c>
      <c r="F50" s="137">
        <f t="shared" si="1"/>
        <v>51968.79</v>
      </c>
      <c r="G50" s="136">
        <v>13777.07</v>
      </c>
      <c r="H50" s="136">
        <v>11026.49</v>
      </c>
      <c r="I50" s="136">
        <v>0</v>
      </c>
      <c r="J50" s="137">
        <f t="shared" si="2"/>
        <v>24803.56</v>
      </c>
      <c r="K50" s="136">
        <v>0</v>
      </c>
      <c r="L50" s="136"/>
      <c r="M50" s="136"/>
      <c r="N50" s="137">
        <f t="shared" si="3"/>
        <v>0</v>
      </c>
      <c r="O50" s="136"/>
      <c r="P50" s="136"/>
      <c r="Q50" s="136"/>
      <c r="R50" s="137">
        <f t="shared" si="4"/>
        <v>0</v>
      </c>
      <c r="S50" s="137">
        <f t="shared" si="5"/>
        <v>76772.35</v>
      </c>
      <c r="T50" s="136">
        <v>695.11</v>
      </c>
      <c r="U50" s="136">
        <v>652.6</v>
      </c>
      <c r="V50" s="136">
        <v>668.25</v>
      </c>
      <c r="W50" s="137">
        <f t="shared" si="6"/>
        <v>2015.96</v>
      </c>
      <c r="X50" s="136">
        <v>1050.89</v>
      </c>
      <c r="Y50" s="148">
        <v>455.22</v>
      </c>
      <c r="Z50" s="148">
        <v>0</v>
      </c>
      <c r="AA50" s="137">
        <f t="shared" si="7"/>
        <v>1506.11</v>
      </c>
      <c r="AB50" s="136">
        <v>0</v>
      </c>
      <c r="AC50" s="136"/>
      <c r="AD50" s="136"/>
      <c r="AE50" s="137">
        <f t="shared" si="8"/>
        <v>0</v>
      </c>
      <c r="AF50" s="136"/>
      <c r="AG50" s="136"/>
      <c r="AH50" s="136"/>
      <c r="AI50" s="137">
        <f t="shared" si="9"/>
        <v>0</v>
      </c>
      <c r="AJ50" s="137">
        <f t="shared" si="0"/>
        <v>3522.07</v>
      </c>
      <c r="AK50" s="139">
        <v>0</v>
      </c>
      <c r="AL50" s="139">
        <v>0</v>
      </c>
      <c r="AM50" s="139">
        <v>0</v>
      </c>
      <c r="AN50" s="137">
        <f t="shared" si="10"/>
        <v>0</v>
      </c>
      <c r="AO50" s="139">
        <v>0</v>
      </c>
      <c r="AP50" s="139">
        <v>0</v>
      </c>
      <c r="AQ50" s="139">
        <v>0</v>
      </c>
      <c r="AR50" s="137">
        <f t="shared" si="11"/>
        <v>0</v>
      </c>
      <c r="AS50" s="139">
        <v>0</v>
      </c>
      <c r="AT50" s="139"/>
      <c r="AU50" s="139"/>
      <c r="AV50" s="137">
        <f t="shared" si="12"/>
        <v>0</v>
      </c>
      <c r="AW50" s="139"/>
      <c r="AX50" s="139"/>
      <c r="AY50" s="140"/>
      <c r="AZ50" s="141">
        <f t="shared" si="13"/>
        <v>0</v>
      </c>
      <c r="BA50" s="137">
        <f t="shared" si="14"/>
        <v>0</v>
      </c>
      <c r="BB50" s="142">
        <f t="shared" si="15"/>
        <v>80294.42</v>
      </c>
      <c r="BC50" s="143"/>
      <c r="BE50" s="145"/>
      <c r="BF50" s="145"/>
    </row>
    <row r="51" spans="1:58" ht="12.75">
      <c r="A51" s="69" t="s">
        <v>93</v>
      </c>
      <c r="B51" s="82" t="s">
        <v>94</v>
      </c>
      <c r="C51" s="71">
        <v>20642.92</v>
      </c>
      <c r="D51" s="15">
        <v>21370.35</v>
      </c>
      <c r="E51" s="15">
        <v>19245.77</v>
      </c>
      <c r="F51" s="72">
        <f t="shared" si="1"/>
        <v>61259.04</v>
      </c>
      <c r="G51" s="15">
        <v>15654.33</v>
      </c>
      <c r="H51" s="15">
        <v>16839.51</v>
      </c>
      <c r="I51" s="15">
        <v>15814.99</v>
      </c>
      <c r="J51" s="72">
        <f t="shared" si="2"/>
        <v>48308.83</v>
      </c>
      <c r="K51" s="15">
        <v>15539.15</v>
      </c>
      <c r="L51" s="15"/>
      <c r="M51" s="15"/>
      <c r="N51" s="72">
        <f t="shared" si="3"/>
        <v>15539.15</v>
      </c>
      <c r="O51" s="15"/>
      <c r="P51" s="15"/>
      <c r="Q51" s="15"/>
      <c r="R51" s="72">
        <f t="shared" si="4"/>
        <v>0</v>
      </c>
      <c r="S51" s="72">
        <f t="shared" si="5"/>
        <v>125107.02</v>
      </c>
      <c r="T51" s="15">
        <v>528.54</v>
      </c>
      <c r="U51" s="15">
        <v>543.73</v>
      </c>
      <c r="V51" s="15">
        <v>421.99</v>
      </c>
      <c r="W51" s="72">
        <f t="shared" si="6"/>
        <v>1494.26</v>
      </c>
      <c r="X51" s="15">
        <v>726.8</v>
      </c>
      <c r="Y51" s="16">
        <v>440.08</v>
      </c>
      <c r="Z51" s="16">
        <v>292.42</v>
      </c>
      <c r="AA51" s="72">
        <f t="shared" si="7"/>
        <v>1459.3</v>
      </c>
      <c r="AB51" s="15">
        <v>605.4</v>
      </c>
      <c r="AC51" s="15"/>
      <c r="AD51" s="15"/>
      <c r="AE51" s="72">
        <f t="shared" si="8"/>
        <v>605.4</v>
      </c>
      <c r="AF51" s="15"/>
      <c r="AG51" s="15"/>
      <c r="AH51" s="15"/>
      <c r="AI51" s="72">
        <f t="shared" si="9"/>
        <v>0</v>
      </c>
      <c r="AJ51" s="72">
        <f t="shared" si="0"/>
        <v>3558.96</v>
      </c>
      <c r="AK51" s="73">
        <v>0</v>
      </c>
      <c r="AL51" s="73">
        <v>0</v>
      </c>
      <c r="AM51" s="73">
        <v>0</v>
      </c>
      <c r="AN51" s="25">
        <f t="shared" si="10"/>
        <v>0</v>
      </c>
      <c r="AO51" s="73">
        <v>0</v>
      </c>
      <c r="AP51" s="73">
        <v>0</v>
      </c>
      <c r="AQ51" s="73">
        <v>0</v>
      </c>
      <c r="AR51" s="25">
        <f t="shared" si="11"/>
        <v>0</v>
      </c>
      <c r="AS51" s="73">
        <v>0</v>
      </c>
      <c r="AT51" s="73"/>
      <c r="AU51" s="73"/>
      <c r="AV51" s="25">
        <f t="shared" si="12"/>
        <v>0</v>
      </c>
      <c r="AW51" s="73"/>
      <c r="AX51" s="73"/>
      <c r="AY51" s="74"/>
      <c r="AZ51" s="75">
        <f t="shared" si="13"/>
        <v>0</v>
      </c>
      <c r="BA51" s="25">
        <f t="shared" si="14"/>
        <v>0</v>
      </c>
      <c r="BB51" s="76">
        <f t="shared" si="15"/>
        <v>128665.98</v>
      </c>
      <c r="BC51" s="77"/>
      <c r="BE51" s="17"/>
      <c r="BF51" s="17"/>
    </row>
    <row r="52" spans="1:58" ht="12.75">
      <c r="A52" s="69" t="s">
        <v>95</v>
      </c>
      <c r="B52" s="82" t="s">
        <v>96</v>
      </c>
      <c r="C52" s="71">
        <v>7022.83</v>
      </c>
      <c r="D52" s="15">
        <v>7064.35</v>
      </c>
      <c r="E52" s="15">
        <v>7167.6</v>
      </c>
      <c r="F52" s="72">
        <f t="shared" si="1"/>
        <v>21254.78</v>
      </c>
      <c r="G52" s="15">
        <v>5838.95</v>
      </c>
      <c r="H52" s="15">
        <v>6654.04</v>
      </c>
      <c r="I52" s="15">
        <v>7471.85</v>
      </c>
      <c r="J52" s="72">
        <f t="shared" si="2"/>
        <v>19964.84</v>
      </c>
      <c r="K52" s="15">
        <v>7053.5</v>
      </c>
      <c r="L52" s="15"/>
      <c r="M52" s="15"/>
      <c r="N52" s="72">
        <f t="shared" si="3"/>
        <v>7053.5</v>
      </c>
      <c r="O52" s="15"/>
      <c r="P52" s="15"/>
      <c r="Q52" s="15"/>
      <c r="R52" s="72">
        <f t="shared" si="4"/>
        <v>0</v>
      </c>
      <c r="S52" s="72">
        <f t="shared" si="5"/>
        <v>48273.12</v>
      </c>
      <c r="T52" s="15">
        <v>619.29</v>
      </c>
      <c r="U52" s="15">
        <v>515.78</v>
      </c>
      <c r="V52" s="15">
        <v>396.1</v>
      </c>
      <c r="W52" s="72">
        <f t="shared" si="6"/>
        <v>1531.17</v>
      </c>
      <c r="X52" s="15">
        <v>635.32</v>
      </c>
      <c r="Y52" s="16">
        <v>456.01</v>
      </c>
      <c r="Z52" s="16">
        <v>286.18</v>
      </c>
      <c r="AA52" s="72">
        <f t="shared" si="7"/>
        <v>1377.51</v>
      </c>
      <c r="AB52" s="15">
        <v>820.57</v>
      </c>
      <c r="AC52" s="15"/>
      <c r="AD52" s="15"/>
      <c r="AE52" s="72">
        <f t="shared" si="8"/>
        <v>820.57</v>
      </c>
      <c r="AF52" s="15"/>
      <c r="AG52" s="15"/>
      <c r="AH52" s="15"/>
      <c r="AI52" s="72">
        <f t="shared" si="9"/>
        <v>0</v>
      </c>
      <c r="AJ52" s="72">
        <f t="shared" si="0"/>
        <v>3729.25</v>
      </c>
      <c r="AK52" s="73">
        <v>0</v>
      </c>
      <c r="AL52" s="73">
        <v>0</v>
      </c>
      <c r="AM52" s="73">
        <v>0</v>
      </c>
      <c r="AN52" s="25">
        <f t="shared" si="10"/>
        <v>0</v>
      </c>
      <c r="AO52" s="73">
        <v>0</v>
      </c>
      <c r="AP52" s="73">
        <v>0</v>
      </c>
      <c r="AQ52" s="73">
        <v>0</v>
      </c>
      <c r="AR52" s="25">
        <f t="shared" si="11"/>
        <v>0</v>
      </c>
      <c r="AS52" s="73">
        <v>0</v>
      </c>
      <c r="AT52" s="73"/>
      <c r="AU52" s="73"/>
      <c r="AV52" s="25">
        <f t="shared" si="12"/>
        <v>0</v>
      </c>
      <c r="AW52" s="73"/>
      <c r="AX52" s="73"/>
      <c r="AY52" s="74"/>
      <c r="AZ52" s="75">
        <f t="shared" si="13"/>
        <v>0</v>
      </c>
      <c r="BA52" s="25">
        <f t="shared" si="14"/>
        <v>0</v>
      </c>
      <c r="BB52" s="76">
        <f t="shared" si="15"/>
        <v>52002.37</v>
      </c>
      <c r="BC52" s="77"/>
      <c r="BE52" s="17"/>
      <c r="BF52" s="17"/>
    </row>
    <row r="53" spans="1:58" ht="12.75">
      <c r="A53" s="69" t="s">
        <v>97</v>
      </c>
      <c r="B53" s="83" t="s">
        <v>98</v>
      </c>
      <c r="C53" s="71">
        <v>282189.46</v>
      </c>
      <c r="D53" s="15">
        <v>280209.28</v>
      </c>
      <c r="E53" s="15">
        <v>283003.32</v>
      </c>
      <c r="F53" s="72">
        <f t="shared" si="1"/>
        <v>845402.06</v>
      </c>
      <c r="G53" s="15">
        <v>257318.33</v>
      </c>
      <c r="H53" s="15">
        <v>285924.69</v>
      </c>
      <c r="I53" s="15">
        <v>260161.39</v>
      </c>
      <c r="J53" s="72">
        <f t="shared" si="2"/>
        <v>803404.41</v>
      </c>
      <c r="K53" s="15">
        <v>280956.47</v>
      </c>
      <c r="L53" s="15"/>
      <c r="M53" s="15"/>
      <c r="N53" s="72">
        <f t="shared" si="3"/>
        <v>280956.47</v>
      </c>
      <c r="O53" s="15"/>
      <c r="P53" s="15"/>
      <c r="Q53" s="15"/>
      <c r="R53" s="72">
        <f t="shared" si="4"/>
        <v>0</v>
      </c>
      <c r="S53" s="72">
        <f t="shared" si="5"/>
        <v>1929762.94</v>
      </c>
      <c r="T53" s="15">
        <v>5660.97</v>
      </c>
      <c r="U53" s="15">
        <v>4948.929999999999</v>
      </c>
      <c r="V53" s="15">
        <v>4447.27</v>
      </c>
      <c r="W53" s="72">
        <f t="shared" si="6"/>
        <v>15057.17</v>
      </c>
      <c r="X53" s="15">
        <v>6622.95</v>
      </c>
      <c r="Y53" s="16">
        <v>5771.0199999999995</v>
      </c>
      <c r="Z53" s="16">
        <v>3411.64</v>
      </c>
      <c r="AA53" s="72">
        <f t="shared" si="7"/>
        <v>15805.61</v>
      </c>
      <c r="AB53" s="15">
        <v>8556.85</v>
      </c>
      <c r="AC53" s="15"/>
      <c r="AD53" s="15"/>
      <c r="AE53" s="72">
        <f t="shared" si="8"/>
        <v>8556.85</v>
      </c>
      <c r="AF53" s="15"/>
      <c r="AG53" s="15"/>
      <c r="AH53" s="15"/>
      <c r="AI53" s="72">
        <f t="shared" si="9"/>
        <v>0</v>
      </c>
      <c r="AJ53" s="72">
        <f t="shared" si="0"/>
        <v>39419.63</v>
      </c>
      <c r="AK53" s="73">
        <v>980.34</v>
      </c>
      <c r="AL53" s="73">
        <v>1657.24</v>
      </c>
      <c r="AM53" s="73">
        <v>1330.46</v>
      </c>
      <c r="AN53" s="25">
        <f t="shared" si="10"/>
        <v>3968.04</v>
      </c>
      <c r="AO53" s="73">
        <v>1307.12</v>
      </c>
      <c r="AP53" s="73">
        <v>653.56</v>
      </c>
      <c r="AQ53" s="73">
        <v>980.34</v>
      </c>
      <c r="AR53" s="25">
        <f t="shared" si="11"/>
        <v>2941.02</v>
      </c>
      <c r="AS53" s="73">
        <v>980.34</v>
      </c>
      <c r="AT53" s="73"/>
      <c r="AU53" s="73"/>
      <c r="AV53" s="25">
        <f t="shared" si="12"/>
        <v>980.34</v>
      </c>
      <c r="AW53" s="73"/>
      <c r="AX53" s="73"/>
      <c r="AY53" s="74"/>
      <c r="AZ53" s="75">
        <f t="shared" si="13"/>
        <v>0</v>
      </c>
      <c r="BA53" s="25">
        <f t="shared" si="14"/>
        <v>7889.4</v>
      </c>
      <c r="BB53" s="76">
        <f t="shared" si="15"/>
        <v>1977071.97</v>
      </c>
      <c r="BC53" s="77"/>
      <c r="BE53" s="17"/>
      <c r="BF53" s="17"/>
    </row>
    <row r="54" spans="1:58" ht="12.75">
      <c r="A54" s="69" t="s">
        <v>99</v>
      </c>
      <c r="B54" s="84" t="s">
        <v>100</v>
      </c>
      <c r="C54" s="71">
        <v>233326.22</v>
      </c>
      <c r="D54" s="15">
        <v>211325.49</v>
      </c>
      <c r="E54" s="15">
        <v>236465.08</v>
      </c>
      <c r="F54" s="72">
        <f t="shared" si="1"/>
        <v>681116.79</v>
      </c>
      <c r="G54" s="15">
        <v>207382.12</v>
      </c>
      <c r="H54" s="15">
        <v>232475.07</v>
      </c>
      <c r="I54" s="15">
        <v>223117.33</v>
      </c>
      <c r="J54" s="72">
        <f t="shared" si="2"/>
        <v>662974.52</v>
      </c>
      <c r="K54" s="15">
        <v>243462.33</v>
      </c>
      <c r="L54" s="15"/>
      <c r="M54" s="15"/>
      <c r="N54" s="72">
        <f t="shared" si="3"/>
        <v>243462.33</v>
      </c>
      <c r="O54" s="15"/>
      <c r="P54" s="15"/>
      <c r="Q54" s="15"/>
      <c r="R54" s="72">
        <f t="shared" si="4"/>
        <v>0</v>
      </c>
      <c r="S54" s="72">
        <f t="shared" si="5"/>
        <v>1587553.64</v>
      </c>
      <c r="T54" s="15">
        <v>7072.509999999999</v>
      </c>
      <c r="U54" s="15">
        <v>6918.310000000001</v>
      </c>
      <c r="V54" s="15">
        <v>6241.22</v>
      </c>
      <c r="W54" s="72">
        <f t="shared" si="6"/>
        <v>20232.04</v>
      </c>
      <c r="X54" s="15">
        <v>9489.33</v>
      </c>
      <c r="Y54" s="16">
        <v>7367.15</v>
      </c>
      <c r="Z54" s="16">
        <v>3879.17</v>
      </c>
      <c r="AA54" s="72">
        <f t="shared" si="7"/>
        <v>20735.65</v>
      </c>
      <c r="AB54" s="15">
        <v>11359.93</v>
      </c>
      <c r="AC54" s="15"/>
      <c r="AD54" s="15"/>
      <c r="AE54" s="72">
        <f t="shared" si="8"/>
        <v>11359.93</v>
      </c>
      <c r="AF54" s="15"/>
      <c r="AG54" s="15"/>
      <c r="AH54" s="15"/>
      <c r="AI54" s="72">
        <f t="shared" si="9"/>
        <v>0</v>
      </c>
      <c r="AJ54" s="72">
        <f t="shared" si="0"/>
        <v>52327.62</v>
      </c>
      <c r="AK54" s="73">
        <v>0</v>
      </c>
      <c r="AL54" s="73">
        <v>0</v>
      </c>
      <c r="AM54" s="73">
        <v>326.78</v>
      </c>
      <c r="AN54" s="25">
        <f t="shared" si="10"/>
        <v>326.78</v>
      </c>
      <c r="AO54" s="73">
        <v>0</v>
      </c>
      <c r="AP54" s="73">
        <v>326.78</v>
      </c>
      <c r="AQ54" s="73">
        <v>0</v>
      </c>
      <c r="AR54" s="25">
        <f t="shared" si="11"/>
        <v>326.78</v>
      </c>
      <c r="AS54" s="73">
        <v>326.78</v>
      </c>
      <c r="AT54" s="73"/>
      <c r="AU54" s="73"/>
      <c r="AV54" s="25">
        <f t="shared" si="12"/>
        <v>326.78</v>
      </c>
      <c r="AW54" s="73"/>
      <c r="AX54" s="73"/>
      <c r="AY54" s="74"/>
      <c r="AZ54" s="75">
        <f t="shared" si="13"/>
        <v>0</v>
      </c>
      <c r="BA54" s="25">
        <f t="shared" si="14"/>
        <v>980.34</v>
      </c>
      <c r="BB54" s="76">
        <f t="shared" si="15"/>
        <v>1640861.6</v>
      </c>
      <c r="BC54" s="77"/>
      <c r="BE54" s="17"/>
      <c r="BF54" s="17"/>
    </row>
    <row r="55" spans="1:58" ht="12.75">
      <c r="A55" s="85" t="s">
        <v>101</v>
      </c>
      <c r="B55" s="86" t="s">
        <v>102</v>
      </c>
      <c r="C55" s="71">
        <v>382103.99</v>
      </c>
      <c r="D55" s="15">
        <v>305442.83</v>
      </c>
      <c r="E55" s="15">
        <v>345896.99</v>
      </c>
      <c r="F55" s="72">
        <f t="shared" si="1"/>
        <v>1033443.81</v>
      </c>
      <c r="G55" s="15">
        <v>318133.56</v>
      </c>
      <c r="H55" s="15">
        <v>337852.62</v>
      </c>
      <c r="I55" s="15">
        <v>354693.75</v>
      </c>
      <c r="J55" s="72">
        <f t="shared" si="2"/>
        <v>1010679.93</v>
      </c>
      <c r="K55" s="15">
        <v>349042.77</v>
      </c>
      <c r="L55" s="15"/>
      <c r="M55" s="15"/>
      <c r="N55" s="72">
        <f t="shared" si="3"/>
        <v>349042.77</v>
      </c>
      <c r="O55" s="15"/>
      <c r="P55" s="15"/>
      <c r="Q55" s="15"/>
      <c r="R55" s="72">
        <f t="shared" si="4"/>
        <v>0</v>
      </c>
      <c r="S55" s="72">
        <f t="shared" si="5"/>
        <v>2393166.51</v>
      </c>
      <c r="T55" s="15">
        <v>9638.95</v>
      </c>
      <c r="U55" s="15">
        <v>8718.32</v>
      </c>
      <c r="V55" s="15">
        <v>7633.08</v>
      </c>
      <c r="W55" s="72">
        <f t="shared" si="6"/>
        <v>25990.35</v>
      </c>
      <c r="X55" s="15">
        <v>11574.08</v>
      </c>
      <c r="Y55" s="16">
        <v>9290.49</v>
      </c>
      <c r="Z55" s="16">
        <v>5150.47</v>
      </c>
      <c r="AA55" s="72">
        <f t="shared" si="7"/>
        <v>26015.04</v>
      </c>
      <c r="AB55" s="15">
        <v>13001.33</v>
      </c>
      <c r="AC55" s="15"/>
      <c r="AD55" s="15"/>
      <c r="AE55" s="72">
        <f t="shared" si="8"/>
        <v>13001.33</v>
      </c>
      <c r="AF55" s="15"/>
      <c r="AG55" s="15"/>
      <c r="AH55" s="15"/>
      <c r="AI55" s="72">
        <f t="shared" si="9"/>
        <v>0</v>
      </c>
      <c r="AJ55" s="72">
        <f t="shared" si="0"/>
        <v>65006.72</v>
      </c>
      <c r="AK55" s="73">
        <v>326.78</v>
      </c>
      <c r="AL55" s="73">
        <v>653.56</v>
      </c>
      <c r="AM55" s="73">
        <v>980.34</v>
      </c>
      <c r="AN55" s="25">
        <f t="shared" si="10"/>
        <v>1960.68</v>
      </c>
      <c r="AO55" s="73">
        <v>653.56</v>
      </c>
      <c r="AP55" s="73">
        <v>1633.9</v>
      </c>
      <c r="AQ55" s="73">
        <v>980.34</v>
      </c>
      <c r="AR55" s="25">
        <f t="shared" si="11"/>
        <v>3267.8</v>
      </c>
      <c r="AS55" s="73">
        <v>980.34</v>
      </c>
      <c r="AT55" s="73"/>
      <c r="AU55" s="73"/>
      <c r="AV55" s="25">
        <f t="shared" si="12"/>
        <v>980.34</v>
      </c>
      <c r="AW55" s="73"/>
      <c r="AX55" s="73"/>
      <c r="AY55" s="74"/>
      <c r="AZ55" s="75">
        <f t="shared" si="13"/>
        <v>0</v>
      </c>
      <c r="BA55" s="25">
        <f t="shared" si="14"/>
        <v>6208.82</v>
      </c>
      <c r="BB55" s="76">
        <f t="shared" si="15"/>
        <v>2464382.05</v>
      </c>
      <c r="BC55" s="77"/>
      <c r="BE55" s="17"/>
      <c r="BF55" s="17"/>
    </row>
    <row r="56" spans="1:58" ht="12.75">
      <c r="A56" s="85" t="s">
        <v>103</v>
      </c>
      <c r="B56" s="86" t="s">
        <v>104</v>
      </c>
      <c r="C56" s="71">
        <v>9524.45</v>
      </c>
      <c r="D56" s="15">
        <v>6927.1</v>
      </c>
      <c r="E56" s="15">
        <v>7472.83</v>
      </c>
      <c r="F56" s="72">
        <f t="shared" si="1"/>
        <v>23924.38</v>
      </c>
      <c r="G56" s="15">
        <v>6760.67</v>
      </c>
      <c r="H56" s="15">
        <v>8877.69</v>
      </c>
      <c r="I56" s="15">
        <v>7525.94</v>
      </c>
      <c r="J56" s="72">
        <f t="shared" si="2"/>
        <v>23164.3</v>
      </c>
      <c r="K56" s="15">
        <v>7948.48</v>
      </c>
      <c r="L56" s="15"/>
      <c r="M56" s="15"/>
      <c r="N56" s="72">
        <f t="shared" si="3"/>
        <v>7948.48</v>
      </c>
      <c r="O56" s="15"/>
      <c r="P56" s="15"/>
      <c r="Q56" s="15"/>
      <c r="R56" s="72">
        <f t="shared" si="4"/>
        <v>0</v>
      </c>
      <c r="S56" s="72">
        <f t="shared" si="5"/>
        <v>55037.16</v>
      </c>
      <c r="T56" s="15">
        <v>84.33</v>
      </c>
      <c r="U56" s="15">
        <v>94.41</v>
      </c>
      <c r="V56" s="15">
        <v>88.4</v>
      </c>
      <c r="W56" s="72">
        <f t="shared" si="6"/>
        <v>267.14</v>
      </c>
      <c r="X56" s="15">
        <v>133.16</v>
      </c>
      <c r="Y56" s="16">
        <v>177.53</v>
      </c>
      <c r="Z56" s="16">
        <v>54.21</v>
      </c>
      <c r="AA56" s="72">
        <f t="shared" si="7"/>
        <v>364.9</v>
      </c>
      <c r="AB56" s="15">
        <v>244.5</v>
      </c>
      <c r="AC56" s="15"/>
      <c r="AD56" s="15"/>
      <c r="AE56" s="72">
        <f t="shared" si="8"/>
        <v>244.5</v>
      </c>
      <c r="AF56" s="15"/>
      <c r="AG56" s="15"/>
      <c r="AH56" s="15"/>
      <c r="AI56" s="72">
        <f t="shared" si="9"/>
        <v>0</v>
      </c>
      <c r="AJ56" s="72">
        <f t="shared" si="0"/>
        <v>876.54</v>
      </c>
      <c r="AK56" s="73">
        <v>0</v>
      </c>
      <c r="AL56" s="73">
        <v>0</v>
      </c>
      <c r="AM56" s="73">
        <v>0</v>
      </c>
      <c r="AN56" s="25">
        <f t="shared" si="10"/>
        <v>0</v>
      </c>
      <c r="AO56" s="73">
        <v>0</v>
      </c>
      <c r="AP56" s="73">
        <v>0</v>
      </c>
      <c r="AQ56" s="73">
        <v>0</v>
      </c>
      <c r="AR56" s="25">
        <f t="shared" si="11"/>
        <v>0</v>
      </c>
      <c r="AS56" s="73">
        <v>0</v>
      </c>
      <c r="AT56" s="73"/>
      <c r="AU56" s="73"/>
      <c r="AV56" s="25">
        <f t="shared" si="12"/>
        <v>0</v>
      </c>
      <c r="AW56" s="73"/>
      <c r="AX56" s="73"/>
      <c r="AY56" s="74"/>
      <c r="AZ56" s="75">
        <f t="shared" si="13"/>
        <v>0</v>
      </c>
      <c r="BA56" s="25">
        <f t="shared" si="14"/>
        <v>0</v>
      </c>
      <c r="BB56" s="76">
        <f t="shared" si="15"/>
        <v>55913.7</v>
      </c>
      <c r="BC56" s="77"/>
      <c r="BE56" s="17"/>
      <c r="BF56" s="17"/>
    </row>
    <row r="57" spans="1:58" ht="12.75">
      <c r="A57" s="85" t="s">
        <v>105</v>
      </c>
      <c r="B57" s="87" t="s">
        <v>106</v>
      </c>
      <c r="C57" s="71">
        <v>230002.62</v>
      </c>
      <c r="D57" s="15">
        <v>208498.53</v>
      </c>
      <c r="E57" s="15">
        <v>230785.24</v>
      </c>
      <c r="F57" s="72">
        <f t="shared" si="1"/>
        <v>669286.39</v>
      </c>
      <c r="G57" s="15">
        <v>234448.65</v>
      </c>
      <c r="H57" s="15">
        <v>249889.51</v>
      </c>
      <c r="I57" s="15">
        <v>230476.47</v>
      </c>
      <c r="J57" s="72">
        <f t="shared" si="2"/>
        <v>714814.63</v>
      </c>
      <c r="K57" s="15">
        <v>257156.46</v>
      </c>
      <c r="L57" s="15"/>
      <c r="M57" s="15"/>
      <c r="N57" s="72">
        <f t="shared" si="3"/>
        <v>257156.46</v>
      </c>
      <c r="O57" s="15"/>
      <c r="P57" s="15"/>
      <c r="Q57" s="15"/>
      <c r="R57" s="72">
        <f t="shared" si="4"/>
        <v>0</v>
      </c>
      <c r="S57" s="72">
        <f t="shared" si="5"/>
        <v>1641257.48</v>
      </c>
      <c r="T57" s="15">
        <v>3745.07</v>
      </c>
      <c r="U57" s="15">
        <v>3670.9</v>
      </c>
      <c r="V57" s="15">
        <v>3726.23</v>
      </c>
      <c r="W57" s="72">
        <f t="shared" si="6"/>
        <v>11142.2</v>
      </c>
      <c r="X57" s="15">
        <v>4612.07</v>
      </c>
      <c r="Y57" s="15">
        <v>5041.49</v>
      </c>
      <c r="Z57" s="15">
        <v>2109.88</v>
      </c>
      <c r="AA57" s="72">
        <f t="shared" si="7"/>
        <v>11763.44</v>
      </c>
      <c r="AB57" s="15">
        <v>6257.54</v>
      </c>
      <c r="AC57" s="15"/>
      <c r="AD57" s="15"/>
      <c r="AE57" s="72">
        <f t="shared" si="8"/>
        <v>6257.54</v>
      </c>
      <c r="AF57" s="15"/>
      <c r="AG57" s="15"/>
      <c r="AH57" s="15"/>
      <c r="AI57" s="72">
        <f t="shared" si="9"/>
        <v>0</v>
      </c>
      <c r="AJ57" s="72">
        <f t="shared" si="0"/>
        <v>29163.18</v>
      </c>
      <c r="AK57" s="73">
        <v>653.56</v>
      </c>
      <c r="AL57" s="73">
        <v>326.78</v>
      </c>
      <c r="AM57" s="73">
        <v>653.56</v>
      </c>
      <c r="AN57" s="25">
        <f t="shared" si="10"/>
        <v>1633.9</v>
      </c>
      <c r="AO57" s="73">
        <v>653.56</v>
      </c>
      <c r="AP57" s="73">
        <v>1307.12</v>
      </c>
      <c r="AQ57" s="73">
        <v>1307.12</v>
      </c>
      <c r="AR57" s="25">
        <f t="shared" si="11"/>
        <v>3267.8</v>
      </c>
      <c r="AS57" s="73">
        <v>980.34</v>
      </c>
      <c r="AT57" s="73"/>
      <c r="AU57" s="73"/>
      <c r="AV57" s="25">
        <f t="shared" si="12"/>
        <v>980.34</v>
      </c>
      <c r="AW57" s="73"/>
      <c r="AX57" s="73"/>
      <c r="AY57" s="74"/>
      <c r="AZ57" s="75">
        <f t="shared" si="13"/>
        <v>0</v>
      </c>
      <c r="BA57" s="25">
        <f t="shared" si="14"/>
        <v>5882.04</v>
      </c>
      <c r="BB57" s="76">
        <f t="shared" si="15"/>
        <v>1676302.7</v>
      </c>
      <c r="BC57" s="77"/>
      <c r="BE57" s="17"/>
      <c r="BF57" s="17"/>
    </row>
    <row r="58" spans="1:58" ht="12.75">
      <c r="A58" s="85" t="s">
        <v>107</v>
      </c>
      <c r="B58" s="86" t="s">
        <v>108</v>
      </c>
      <c r="C58" s="71">
        <v>134304.88</v>
      </c>
      <c r="D58" s="15">
        <v>129138.32</v>
      </c>
      <c r="E58" s="15">
        <v>130885.31</v>
      </c>
      <c r="F58" s="72">
        <f t="shared" si="1"/>
        <v>394328.51</v>
      </c>
      <c r="G58" s="15">
        <v>114780.39</v>
      </c>
      <c r="H58" s="15">
        <v>95451.78</v>
      </c>
      <c r="I58" s="15">
        <v>82726.47</v>
      </c>
      <c r="J58" s="72">
        <f t="shared" si="2"/>
        <v>292958.64</v>
      </c>
      <c r="K58" s="15">
        <v>92326.2</v>
      </c>
      <c r="L58" s="15"/>
      <c r="M58" s="15"/>
      <c r="N58" s="72">
        <f t="shared" si="3"/>
        <v>92326.2</v>
      </c>
      <c r="O58" s="15"/>
      <c r="P58" s="15"/>
      <c r="Q58" s="15"/>
      <c r="R58" s="72">
        <f>ROUND(O58+P58+Q58,2)</f>
        <v>0</v>
      </c>
      <c r="S58" s="72">
        <f>ROUND(F58+J58+N58+R58,2)</f>
        <v>779613.35</v>
      </c>
      <c r="T58" s="15">
        <v>1571.04</v>
      </c>
      <c r="U58" s="15">
        <v>1346.48</v>
      </c>
      <c r="V58" s="15">
        <v>1113.09</v>
      </c>
      <c r="W58" s="72">
        <f t="shared" si="6"/>
        <v>4030.61</v>
      </c>
      <c r="X58" s="15">
        <v>1869.85</v>
      </c>
      <c r="Y58" s="15">
        <v>1429.0100000000002</v>
      </c>
      <c r="Z58" s="15">
        <v>695.6</v>
      </c>
      <c r="AA58" s="72">
        <f t="shared" si="7"/>
        <v>3994.46</v>
      </c>
      <c r="AB58" s="15">
        <v>1626.84</v>
      </c>
      <c r="AC58" s="15"/>
      <c r="AD58" s="15"/>
      <c r="AE58" s="72">
        <f t="shared" si="8"/>
        <v>1626.84</v>
      </c>
      <c r="AF58" s="15"/>
      <c r="AG58" s="15"/>
      <c r="AH58" s="15"/>
      <c r="AI58" s="72">
        <f>ROUND(AF58+AG58+AH58,2)</f>
        <v>0</v>
      </c>
      <c r="AJ58" s="72">
        <f t="shared" si="0"/>
        <v>9651.91</v>
      </c>
      <c r="AK58" s="73">
        <v>0</v>
      </c>
      <c r="AL58" s="73">
        <v>326.78</v>
      </c>
      <c r="AM58" s="73">
        <v>326.78</v>
      </c>
      <c r="AN58" s="25">
        <f t="shared" si="10"/>
        <v>653.56</v>
      </c>
      <c r="AO58" s="73">
        <v>326.78</v>
      </c>
      <c r="AP58" s="73">
        <v>326.78</v>
      </c>
      <c r="AQ58" s="73">
        <v>653.56</v>
      </c>
      <c r="AR58" s="25">
        <f t="shared" si="11"/>
        <v>1307.12</v>
      </c>
      <c r="AS58" s="73">
        <v>653.56</v>
      </c>
      <c r="AT58" s="73"/>
      <c r="AU58" s="73"/>
      <c r="AV58" s="25">
        <f t="shared" si="12"/>
        <v>653.56</v>
      </c>
      <c r="AW58" s="73"/>
      <c r="AX58" s="73"/>
      <c r="AY58" s="74"/>
      <c r="AZ58" s="75">
        <f t="shared" si="13"/>
        <v>0</v>
      </c>
      <c r="BA58" s="25">
        <f t="shared" si="14"/>
        <v>2614.24</v>
      </c>
      <c r="BB58" s="76">
        <f t="shared" si="15"/>
        <v>791879.5</v>
      </c>
      <c r="BC58" s="77"/>
      <c r="BE58" s="17"/>
      <c r="BF58" s="17"/>
    </row>
    <row r="59" spans="1:58" ht="12.75">
      <c r="A59" s="85" t="s">
        <v>109</v>
      </c>
      <c r="B59" s="86" t="s">
        <v>110</v>
      </c>
      <c r="C59" s="71">
        <v>3084.58</v>
      </c>
      <c r="D59" s="15">
        <v>2068.44</v>
      </c>
      <c r="E59" s="15">
        <v>2164.51</v>
      </c>
      <c r="F59" s="72">
        <f t="shared" si="1"/>
        <v>7317.53</v>
      </c>
      <c r="G59" s="15">
        <v>2402.92</v>
      </c>
      <c r="H59" s="15">
        <v>2920.31</v>
      </c>
      <c r="I59" s="15">
        <v>1381.69</v>
      </c>
      <c r="J59" s="72">
        <f t="shared" si="2"/>
        <v>6704.92</v>
      </c>
      <c r="K59" s="15">
        <v>2531.88</v>
      </c>
      <c r="L59" s="15"/>
      <c r="M59" s="15"/>
      <c r="N59" s="72">
        <f t="shared" si="3"/>
        <v>2531.88</v>
      </c>
      <c r="O59" s="15"/>
      <c r="P59" s="15"/>
      <c r="Q59" s="15"/>
      <c r="R59" s="72">
        <f t="shared" si="4"/>
        <v>0</v>
      </c>
      <c r="S59" s="72">
        <f t="shared" si="5"/>
        <v>16554.33</v>
      </c>
      <c r="T59" s="15">
        <v>0</v>
      </c>
      <c r="U59" s="15">
        <v>0</v>
      </c>
      <c r="V59" s="15">
        <v>0</v>
      </c>
      <c r="W59" s="72">
        <f t="shared" si="6"/>
        <v>0</v>
      </c>
      <c r="X59" s="15">
        <v>0</v>
      </c>
      <c r="Y59" s="15">
        <v>0</v>
      </c>
      <c r="Z59" s="15">
        <v>0</v>
      </c>
      <c r="AA59" s="72">
        <f t="shared" si="7"/>
        <v>0</v>
      </c>
      <c r="AB59" s="15">
        <v>0</v>
      </c>
      <c r="AC59" s="15"/>
      <c r="AD59" s="15"/>
      <c r="AE59" s="72">
        <f t="shared" si="8"/>
        <v>0</v>
      </c>
      <c r="AF59" s="15"/>
      <c r="AG59" s="15"/>
      <c r="AH59" s="15"/>
      <c r="AI59" s="72">
        <f t="shared" si="9"/>
        <v>0</v>
      </c>
      <c r="AJ59" s="72">
        <f t="shared" si="0"/>
        <v>0</v>
      </c>
      <c r="AK59" s="73">
        <v>0</v>
      </c>
      <c r="AL59" s="73">
        <v>0</v>
      </c>
      <c r="AM59" s="73">
        <v>0</v>
      </c>
      <c r="AN59" s="25">
        <f t="shared" si="10"/>
        <v>0</v>
      </c>
      <c r="AO59" s="73">
        <v>0</v>
      </c>
      <c r="AP59" s="73">
        <v>0</v>
      </c>
      <c r="AQ59" s="73">
        <v>0</v>
      </c>
      <c r="AR59" s="25">
        <f t="shared" si="11"/>
        <v>0</v>
      </c>
      <c r="AS59" s="73">
        <v>0</v>
      </c>
      <c r="AT59" s="73"/>
      <c r="AU59" s="73"/>
      <c r="AV59" s="25">
        <f t="shared" si="12"/>
        <v>0</v>
      </c>
      <c r="AW59" s="73"/>
      <c r="AX59" s="73"/>
      <c r="AY59" s="74"/>
      <c r="AZ59" s="75">
        <f t="shared" si="13"/>
        <v>0</v>
      </c>
      <c r="BA59" s="25">
        <f t="shared" si="14"/>
        <v>0</v>
      </c>
      <c r="BB59" s="76">
        <f t="shared" si="15"/>
        <v>16554.33</v>
      </c>
      <c r="BC59" s="77"/>
      <c r="BE59" s="17"/>
      <c r="BF59" s="17"/>
    </row>
    <row r="60" spans="1:58" s="144" customFormat="1" ht="13.5">
      <c r="A60" s="133" t="s">
        <v>111</v>
      </c>
      <c r="B60" s="149" t="s">
        <v>112</v>
      </c>
      <c r="C60" s="135">
        <v>9727.73</v>
      </c>
      <c r="D60" s="136">
        <v>7416</v>
      </c>
      <c r="E60" s="136">
        <v>8340.02</v>
      </c>
      <c r="F60" s="137">
        <f t="shared" si="1"/>
        <v>25483.75</v>
      </c>
      <c r="G60" s="136">
        <v>3536.32</v>
      </c>
      <c r="H60" s="136">
        <v>3542.42</v>
      </c>
      <c r="I60" s="136">
        <v>2869.24</v>
      </c>
      <c r="J60" s="137">
        <f t="shared" si="2"/>
        <v>9947.98</v>
      </c>
      <c r="K60" s="136">
        <v>0</v>
      </c>
      <c r="L60" s="136"/>
      <c r="M60" s="136"/>
      <c r="N60" s="137">
        <f t="shared" si="3"/>
        <v>0</v>
      </c>
      <c r="O60" s="136"/>
      <c r="P60" s="136"/>
      <c r="Q60" s="136"/>
      <c r="R60" s="137">
        <f t="shared" si="4"/>
        <v>0</v>
      </c>
      <c r="S60" s="137">
        <f t="shared" si="5"/>
        <v>35431.73</v>
      </c>
      <c r="T60" s="136">
        <v>570.22</v>
      </c>
      <c r="U60" s="136">
        <v>460.31</v>
      </c>
      <c r="V60" s="136">
        <v>512.8</v>
      </c>
      <c r="W60" s="137">
        <f t="shared" si="6"/>
        <v>1543.33</v>
      </c>
      <c r="X60" s="136">
        <v>456.69</v>
      </c>
      <c r="Y60" s="136">
        <v>340.3</v>
      </c>
      <c r="Z60" s="136">
        <v>97.32</v>
      </c>
      <c r="AA60" s="137">
        <f t="shared" si="7"/>
        <v>894.31</v>
      </c>
      <c r="AB60" s="136">
        <v>76.46</v>
      </c>
      <c r="AC60" s="136"/>
      <c r="AD60" s="136"/>
      <c r="AE60" s="137">
        <f t="shared" si="8"/>
        <v>76.46</v>
      </c>
      <c r="AF60" s="136"/>
      <c r="AG60" s="136"/>
      <c r="AH60" s="136"/>
      <c r="AI60" s="137">
        <f t="shared" si="9"/>
        <v>0</v>
      </c>
      <c r="AJ60" s="137">
        <f t="shared" si="0"/>
        <v>2514.1</v>
      </c>
      <c r="AK60" s="139">
        <v>0</v>
      </c>
      <c r="AL60" s="139">
        <v>0</v>
      </c>
      <c r="AM60" s="139">
        <v>0</v>
      </c>
      <c r="AN60" s="137">
        <f t="shared" si="10"/>
        <v>0</v>
      </c>
      <c r="AO60" s="139">
        <v>0</v>
      </c>
      <c r="AP60" s="139">
        <v>0</v>
      </c>
      <c r="AQ60" s="139">
        <v>0</v>
      </c>
      <c r="AR60" s="137">
        <f t="shared" si="11"/>
        <v>0</v>
      </c>
      <c r="AS60" s="139">
        <v>0</v>
      </c>
      <c r="AT60" s="139"/>
      <c r="AU60" s="139"/>
      <c r="AV60" s="137">
        <f t="shared" si="12"/>
        <v>0</v>
      </c>
      <c r="AW60" s="139"/>
      <c r="AX60" s="139"/>
      <c r="AY60" s="140"/>
      <c r="AZ60" s="141">
        <f t="shared" si="13"/>
        <v>0</v>
      </c>
      <c r="BA60" s="137">
        <f t="shared" si="14"/>
        <v>0</v>
      </c>
      <c r="BB60" s="142">
        <f t="shared" si="15"/>
        <v>37945.83</v>
      </c>
      <c r="BC60" s="143"/>
      <c r="BE60" s="145"/>
      <c r="BF60" s="145"/>
    </row>
    <row r="61" spans="1:58" ht="12.75">
      <c r="A61" s="85" t="s">
        <v>113</v>
      </c>
      <c r="B61" s="86" t="s">
        <v>114</v>
      </c>
      <c r="C61" s="71">
        <v>42900.47</v>
      </c>
      <c r="D61" s="15">
        <v>52899.66</v>
      </c>
      <c r="E61" s="15">
        <v>48883.03</v>
      </c>
      <c r="F61" s="72">
        <f t="shared" si="1"/>
        <v>144683.16</v>
      </c>
      <c r="G61" s="15">
        <v>40453.66</v>
      </c>
      <c r="H61" s="15">
        <v>48122.72</v>
      </c>
      <c r="I61" s="15">
        <v>46747.26</v>
      </c>
      <c r="J61" s="72">
        <f t="shared" si="2"/>
        <v>135323.64</v>
      </c>
      <c r="K61" s="15">
        <v>36081.82</v>
      </c>
      <c r="L61" s="15"/>
      <c r="M61" s="15"/>
      <c r="N61" s="72">
        <f t="shared" si="3"/>
        <v>36081.82</v>
      </c>
      <c r="O61" s="15"/>
      <c r="P61" s="15"/>
      <c r="Q61" s="88"/>
      <c r="R61" s="72">
        <f t="shared" si="4"/>
        <v>0</v>
      </c>
      <c r="S61" s="72">
        <f t="shared" si="5"/>
        <v>316088.62</v>
      </c>
      <c r="T61" s="15">
        <v>367.17</v>
      </c>
      <c r="U61" s="15">
        <v>896.59</v>
      </c>
      <c r="V61" s="15">
        <v>482.06</v>
      </c>
      <c r="W61" s="72">
        <f t="shared" si="6"/>
        <v>1745.82</v>
      </c>
      <c r="X61" s="15">
        <v>729.25</v>
      </c>
      <c r="Y61" s="15">
        <v>480.58000000000004</v>
      </c>
      <c r="Z61" s="15">
        <v>412.45</v>
      </c>
      <c r="AA61" s="72">
        <f t="shared" si="7"/>
        <v>1622.28</v>
      </c>
      <c r="AB61" s="15">
        <v>769.21</v>
      </c>
      <c r="AC61" s="15"/>
      <c r="AD61" s="15"/>
      <c r="AE61" s="72">
        <f t="shared" si="8"/>
        <v>769.21</v>
      </c>
      <c r="AF61" s="15"/>
      <c r="AG61" s="15"/>
      <c r="AH61" s="15"/>
      <c r="AI61" s="72">
        <f t="shared" si="9"/>
        <v>0</v>
      </c>
      <c r="AJ61" s="72">
        <f t="shared" si="0"/>
        <v>4137.31</v>
      </c>
      <c r="AK61" s="73">
        <v>0</v>
      </c>
      <c r="AL61" s="73">
        <v>0</v>
      </c>
      <c r="AM61" s="73">
        <v>0</v>
      </c>
      <c r="AN61" s="25">
        <f t="shared" si="10"/>
        <v>0</v>
      </c>
      <c r="AO61" s="73">
        <v>0</v>
      </c>
      <c r="AP61" s="73">
        <v>0</v>
      </c>
      <c r="AQ61" s="73">
        <v>0</v>
      </c>
      <c r="AR61" s="25">
        <f t="shared" si="11"/>
        <v>0</v>
      </c>
      <c r="AS61" s="73">
        <v>326.78</v>
      </c>
      <c r="AT61" s="73"/>
      <c r="AU61" s="73"/>
      <c r="AV61" s="25">
        <f t="shared" si="12"/>
        <v>326.78</v>
      </c>
      <c r="AW61" s="73"/>
      <c r="AX61" s="73"/>
      <c r="AY61" s="74"/>
      <c r="AZ61" s="75">
        <f t="shared" si="13"/>
        <v>0</v>
      </c>
      <c r="BA61" s="25">
        <f t="shared" si="14"/>
        <v>326.78</v>
      </c>
      <c r="BB61" s="76">
        <f t="shared" si="15"/>
        <v>320552.71</v>
      </c>
      <c r="BC61" s="77"/>
      <c r="BE61" s="17"/>
      <c r="BF61" s="17"/>
    </row>
    <row r="62" spans="1:58" ht="12.75">
      <c r="A62" s="85" t="s">
        <v>115</v>
      </c>
      <c r="B62" s="5" t="s">
        <v>116</v>
      </c>
      <c r="C62" s="71">
        <v>9737.2</v>
      </c>
      <c r="D62" s="15">
        <v>7755.03</v>
      </c>
      <c r="E62" s="15">
        <v>9525.05</v>
      </c>
      <c r="F62" s="72">
        <f t="shared" si="1"/>
        <v>27017.28</v>
      </c>
      <c r="G62" s="15">
        <v>7747.02</v>
      </c>
      <c r="H62" s="15">
        <v>9104.15</v>
      </c>
      <c r="I62" s="15">
        <v>7988.44</v>
      </c>
      <c r="J62" s="72">
        <f t="shared" si="2"/>
        <v>24839.61</v>
      </c>
      <c r="K62" s="15">
        <v>5337.27</v>
      </c>
      <c r="L62" s="15"/>
      <c r="M62" s="15"/>
      <c r="N62" s="72">
        <f t="shared" si="3"/>
        <v>5337.27</v>
      </c>
      <c r="O62" s="15"/>
      <c r="P62" s="15"/>
      <c r="Q62" s="88"/>
      <c r="R62" s="72">
        <f t="shared" si="4"/>
        <v>0</v>
      </c>
      <c r="S62" s="72">
        <f t="shared" si="5"/>
        <v>57194.16</v>
      </c>
      <c r="T62" s="15">
        <v>748.59</v>
      </c>
      <c r="U62" s="15">
        <v>535.64</v>
      </c>
      <c r="V62" s="15">
        <v>381.82</v>
      </c>
      <c r="W62" s="72">
        <f t="shared" si="6"/>
        <v>1666.05</v>
      </c>
      <c r="X62" s="15">
        <v>592.22</v>
      </c>
      <c r="Y62" s="15">
        <v>705.48</v>
      </c>
      <c r="Z62" s="15">
        <v>228.7</v>
      </c>
      <c r="AA62" s="72">
        <f t="shared" si="7"/>
        <v>1526.4</v>
      </c>
      <c r="AB62" s="15">
        <v>622.15</v>
      </c>
      <c r="AC62" s="15"/>
      <c r="AD62" s="15"/>
      <c r="AE62" s="72">
        <f t="shared" si="8"/>
        <v>622.15</v>
      </c>
      <c r="AF62" s="15"/>
      <c r="AG62" s="15"/>
      <c r="AH62" s="15"/>
      <c r="AI62" s="72">
        <f t="shared" si="9"/>
        <v>0</v>
      </c>
      <c r="AJ62" s="72">
        <f t="shared" si="0"/>
        <v>3814.6</v>
      </c>
      <c r="AK62" s="73">
        <v>0</v>
      </c>
      <c r="AL62" s="73">
        <v>0</v>
      </c>
      <c r="AM62" s="73">
        <v>0</v>
      </c>
      <c r="AN62" s="25">
        <f t="shared" si="10"/>
        <v>0</v>
      </c>
      <c r="AO62" s="73">
        <v>0</v>
      </c>
      <c r="AP62" s="73">
        <v>0</v>
      </c>
      <c r="AQ62" s="73">
        <v>0</v>
      </c>
      <c r="AR62" s="25">
        <f t="shared" si="11"/>
        <v>0</v>
      </c>
      <c r="AS62" s="73">
        <v>0</v>
      </c>
      <c r="AT62" s="73"/>
      <c r="AU62" s="73"/>
      <c r="AV62" s="25">
        <f t="shared" si="12"/>
        <v>0</v>
      </c>
      <c r="AW62" s="73"/>
      <c r="AX62" s="73"/>
      <c r="AY62" s="74"/>
      <c r="AZ62" s="75">
        <f t="shared" si="13"/>
        <v>0</v>
      </c>
      <c r="BA62" s="25">
        <f t="shared" si="14"/>
        <v>0</v>
      </c>
      <c r="BB62" s="76">
        <f t="shared" si="15"/>
        <v>61008.76</v>
      </c>
      <c r="BC62" s="77"/>
      <c r="BE62" s="17"/>
      <c r="BF62" s="17"/>
    </row>
    <row r="63" spans="1:58" ht="12.75">
      <c r="A63" s="85" t="s">
        <v>117</v>
      </c>
      <c r="B63" s="5" t="s">
        <v>118</v>
      </c>
      <c r="C63" s="71">
        <v>24751.39</v>
      </c>
      <c r="D63" s="15">
        <v>23286.26</v>
      </c>
      <c r="E63" s="15">
        <v>23160.18</v>
      </c>
      <c r="F63" s="72">
        <f t="shared" si="1"/>
        <v>71197.83</v>
      </c>
      <c r="G63" s="15">
        <v>20907.31</v>
      </c>
      <c r="H63" s="15">
        <v>21150.08</v>
      </c>
      <c r="I63" s="15">
        <v>19490.06</v>
      </c>
      <c r="J63" s="72">
        <f t="shared" si="2"/>
        <v>61547.45</v>
      </c>
      <c r="K63" s="15">
        <v>19778.4</v>
      </c>
      <c r="L63" s="15"/>
      <c r="M63" s="15"/>
      <c r="N63" s="72">
        <f t="shared" si="3"/>
        <v>19778.4</v>
      </c>
      <c r="O63" s="15"/>
      <c r="P63" s="15"/>
      <c r="Q63" s="88"/>
      <c r="R63" s="72">
        <f t="shared" si="4"/>
        <v>0</v>
      </c>
      <c r="S63" s="72">
        <f t="shared" si="5"/>
        <v>152523.68</v>
      </c>
      <c r="T63" s="15">
        <v>1541.63</v>
      </c>
      <c r="U63" s="15">
        <v>1119.78</v>
      </c>
      <c r="V63" s="15">
        <v>1180.79</v>
      </c>
      <c r="W63" s="72">
        <f t="shared" si="6"/>
        <v>3842.2</v>
      </c>
      <c r="X63" s="15">
        <v>1650.49</v>
      </c>
      <c r="Y63" s="15">
        <v>1406.1399999999999</v>
      </c>
      <c r="Z63" s="15">
        <v>687.65</v>
      </c>
      <c r="AA63" s="72">
        <f t="shared" si="7"/>
        <v>3744.28</v>
      </c>
      <c r="AB63" s="15">
        <v>1866.15</v>
      </c>
      <c r="AC63" s="15"/>
      <c r="AD63" s="15"/>
      <c r="AE63" s="72">
        <f t="shared" si="8"/>
        <v>1866.15</v>
      </c>
      <c r="AF63" s="15"/>
      <c r="AG63" s="15"/>
      <c r="AH63" s="15"/>
      <c r="AI63" s="72">
        <f t="shared" si="9"/>
        <v>0</v>
      </c>
      <c r="AJ63" s="72">
        <f t="shared" si="0"/>
        <v>9452.63</v>
      </c>
      <c r="AK63" s="73">
        <v>0</v>
      </c>
      <c r="AL63" s="73">
        <v>0</v>
      </c>
      <c r="AM63" s="73">
        <v>0</v>
      </c>
      <c r="AN63" s="25">
        <f t="shared" si="10"/>
        <v>0</v>
      </c>
      <c r="AO63" s="73">
        <v>0</v>
      </c>
      <c r="AP63" s="73">
        <v>0</v>
      </c>
      <c r="AQ63" s="73">
        <v>0</v>
      </c>
      <c r="AR63" s="25">
        <f t="shared" si="11"/>
        <v>0</v>
      </c>
      <c r="AS63" s="73">
        <v>0</v>
      </c>
      <c r="AT63" s="73"/>
      <c r="AU63" s="73"/>
      <c r="AV63" s="25">
        <f t="shared" si="12"/>
        <v>0</v>
      </c>
      <c r="AW63" s="73"/>
      <c r="AX63" s="73"/>
      <c r="AY63" s="74"/>
      <c r="AZ63" s="75">
        <f t="shared" si="13"/>
        <v>0</v>
      </c>
      <c r="BA63" s="25">
        <f t="shared" si="14"/>
        <v>0</v>
      </c>
      <c r="BB63" s="76">
        <f t="shared" si="15"/>
        <v>161976.31</v>
      </c>
      <c r="BC63" s="77"/>
      <c r="BE63" s="17"/>
      <c r="BF63" s="17"/>
    </row>
    <row r="64" spans="1:58" ht="12.75">
      <c r="A64" s="85" t="s">
        <v>119</v>
      </c>
      <c r="B64" s="5" t="s">
        <v>120</v>
      </c>
      <c r="C64" s="71">
        <v>12155.44</v>
      </c>
      <c r="D64" s="15">
        <v>8732.15</v>
      </c>
      <c r="E64" s="15">
        <v>9135.47</v>
      </c>
      <c r="F64" s="72">
        <f t="shared" si="1"/>
        <v>30023.06</v>
      </c>
      <c r="G64" s="15">
        <v>9496.41</v>
      </c>
      <c r="H64" s="15">
        <v>10196.4</v>
      </c>
      <c r="I64" s="15">
        <v>9036.66</v>
      </c>
      <c r="J64" s="72">
        <f t="shared" si="2"/>
        <v>28729.47</v>
      </c>
      <c r="K64" s="15">
        <v>6840.91</v>
      </c>
      <c r="L64" s="15"/>
      <c r="M64" s="15"/>
      <c r="N64" s="72">
        <f t="shared" si="3"/>
        <v>6840.91</v>
      </c>
      <c r="O64" s="15"/>
      <c r="P64" s="15"/>
      <c r="Q64" s="88"/>
      <c r="R64" s="72">
        <f t="shared" si="4"/>
        <v>0</v>
      </c>
      <c r="S64" s="72">
        <f t="shared" si="5"/>
        <v>65593.44</v>
      </c>
      <c r="T64" s="15">
        <v>1013.71</v>
      </c>
      <c r="U64" s="15">
        <v>737.38</v>
      </c>
      <c r="V64" s="15">
        <v>625.38</v>
      </c>
      <c r="W64" s="72">
        <f t="shared" si="6"/>
        <v>2376.47</v>
      </c>
      <c r="X64" s="15">
        <v>844.75</v>
      </c>
      <c r="Y64" s="15">
        <v>831.79</v>
      </c>
      <c r="Z64" s="15">
        <v>375.77</v>
      </c>
      <c r="AA64" s="72">
        <f t="shared" si="7"/>
        <v>2052.31</v>
      </c>
      <c r="AB64" s="15">
        <v>584.03</v>
      </c>
      <c r="AC64" s="15"/>
      <c r="AD64" s="15"/>
      <c r="AE64" s="72">
        <f t="shared" si="8"/>
        <v>584.03</v>
      </c>
      <c r="AF64" s="15"/>
      <c r="AG64" s="15"/>
      <c r="AH64" s="15"/>
      <c r="AI64" s="72">
        <f t="shared" si="9"/>
        <v>0</v>
      </c>
      <c r="AJ64" s="72">
        <f t="shared" si="0"/>
        <v>5012.81</v>
      </c>
      <c r="AK64" s="73">
        <v>0</v>
      </c>
      <c r="AL64" s="73">
        <v>0</v>
      </c>
      <c r="AM64" s="73">
        <v>0</v>
      </c>
      <c r="AN64" s="25">
        <f t="shared" si="10"/>
        <v>0</v>
      </c>
      <c r="AO64" s="73">
        <v>0</v>
      </c>
      <c r="AP64" s="73">
        <v>0</v>
      </c>
      <c r="AQ64" s="73">
        <v>0</v>
      </c>
      <c r="AR64" s="25">
        <f t="shared" si="11"/>
        <v>0</v>
      </c>
      <c r="AS64" s="73">
        <v>0</v>
      </c>
      <c r="AT64" s="73"/>
      <c r="AU64" s="73"/>
      <c r="AV64" s="25">
        <f t="shared" si="12"/>
        <v>0</v>
      </c>
      <c r="AW64" s="73"/>
      <c r="AX64" s="73"/>
      <c r="AY64" s="74"/>
      <c r="AZ64" s="75">
        <f t="shared" si="13"/>
        <v>0</v>
      </c>
      <c r="BA64" s="25">
        <f t="shared" si="14"/>
        <v>0</v>
      </c>
      <c r="BB64" s="76">
        <f t="shared" si="15"/>
        <v>70606.25</v>
      </c>
      <c r="BC64" s="77"/>
      <c r="BE64" s="17"/>
      <c r="BF64" s="17"/>
    </row>
    <row r="65" spans="1:58" ht="12.75">
      <c r="A65" s="85" t="s">
        <v>121</v>
      </c>
      <c r="B65" s="5" t="s">
        <v>122</v>
      </c>
      <c r="C65" s="71">
        <v>9661.51</v>
      </c>
      <c r="D65" s="15">
        <v>8860.8</v>
      </c>
      <c r="E65" s="15">
        <v>11505.65</v>
      </c>
      <c r="F65" s="72">
        <f t="shared" si="1"/>
        <v>30027.96</v>
      </c>
      <c r="G65" s="15">
        <v>7700.61</v>
      </c>
      <c r="H65" s="15">
        <v>10458.75</v>
      </c>
      <c r="I65" s="15">
        <v>11407.49</v>
      </c>
      <c r="J65" s="72">
        <f t="shared" si="2"/>
        <v>29566.85</v>
      </c>
      <c r="K65" s="15">
        <v>14249.4</v>
      </c>
      <c r="L65" s="15"/>
      <c r="M65" s="15"/>
      <c r="N65" s="72">
        <f t="shared" si="3"/>
        <v>14249.4</v>
      </c>
      <c r="O65" s="15"/>
      <c r="P65" s="15"/>
      <c r="Q65" s="88"/>
      <c r="R65" s="72">
        <f t="shared" si="4"/>
        <v>0</v>
      </c>
      <c r="S65" s="72">
        <f t="shared" si="5"/>
        <v>73844.21</v>
      </c>
      <c r="T65" s="15">
        <v>706.4</v>
      </c>
      <c r="U65" s="15">
        <v>586.85</v>
      </c>
      <c r="V65" s="15">
        <v>350.3</v>
      </c>
      <c r="W65" s="72">
        <f t="shared" si="6"/>
        <v>1643.55</v>
      </c>
      <c r="X65" s="15">
        <v>1001.56</v>
      </c>
      <c r="Y65" s="15">
        <v>469.36</v>
      </c>
      <c r="Z65" s="15">
        <v>420.88</v>
      </c>
      <c r="AA65" s="72">
        <f t="shared" si="7"/>
        <v>1891.8</v>
      </c>
      <c r="AB65" s="15">
        <v>1631.8</v>
      </c>
      <c r="AC65" s="15"/>
      <c r="AD65" s="15"/>
      <c r="AE65" s="72">
        <f t="shared" si="8"/>
        <v>1631.8</v>
      </c>
      <c r="AF65" s="15"/>
      <c r="AG65" s="15"/>
      <c r="AH65" s="15"/>
      <c r="AI65" s="72">
        <f t="shared" si="9"/>
        <v>0</v>
      </c>
      <c r="AJ65" s="72">
        <f t="shared" si="0"/>
        <v>5167.15</v>
      </c>
      <c r="AK65" s="73">
        <v>0</v>
      </c>
      <c r="AL65" s="73">
        <v>0</v>
      </c>
      <c r="AM65" s="73">
        <v>0</v>
      </c>
      <c r="AN65" s="25">
        <f t="shared" si="10"/>
        <v>0</v>
      </c>
      <c r="AO65" s="73">
        <v>0</v>
      </c>
      <c r="AP65" s="73">
        <v>0</v>
      </c>
      <c r="AQ65" s="73">
        <v>326.78</v>
      </c>
      <c r="AR65" s="25">
        <f t="shared" si="11"/>
        <v>326.78</v>
      </c>
      <c r="AS65" s="73">
        <v>326.78</v>
      </c>
      <c r="AT65" s="73"/>
      <c r="AU65" s="73"/>
      <c r="AV65" s="25">
        <f t="shared" si="12"/>
        <v>326.78</v>
      </c>
      <c r="AW65" s="73"/>
      <c r="AX65" s="73"/>
      <c r="AY65" s="74"/>
      <c r="AZ65" s="75">
        <f t="shared" si="13"/>
        <v>0</v>
      </c>
      <c r="BA65" s="25">
        <f t="shared" si="14"/>
        <v>653.56</v>
      </c>
      <c r="BB65" s="76">
        <f t="shared" si="15"/>
        <v>79664.92</v>
      </c>
      <c r="BC65" s="77"/>
      <c r="BE65" s="17"/>
      <c r="BF65" s="17"/>
    </row>
    <row r="66" spans="1:58" ht="12.75">
      <c r="A66" s="85" t="s">
        <v>123</v>
      </c>
      <c r="B66" s="5" t="s">
        <v>124</v>
      </c>
      <c r="C66" s="71">
        <v>52068.04</v>
      </c>
      <c r="D66" s="15">
        <v>45704.8</v>
      </c>
      <c r="E66" s="15">
        <v>45745.36</v>
      </c>
      <c r="F66" s="72">
        <f t="shared" si="1"/>
        <v>143518.2</v>
      </c>
      <c r="G66" s="15">
        <v>41473.38</v>
      </c>
      <c r="H66" s="15">
        <v>44802.52</v>
      </c>
      <c r="I66" s="15">
        <v>46280.49</v>
      </c>
      <c r="J66" s="72">
        <f t="shared" si="2"/>
        <v>132556.39</v>
      </c>
      <c r="K66" s="15">
        <v>43956.25</v>
      </c>
      <c r="L66" s="15"/>
      <c r="M66" s="15"/>
      <c r="N66" s="72">
        <f t="shared" si="3"/>
        <v>43956.25</v>
      </c>
      <c r="O66" s="15"/>
      <c r="P66" s="15"/>
      <c r="Q66" s="88"/>
      <c r="R66" s="72">
        <f t="shared" si="4"/>
        <v>0</v>
      </c>
      <c r="S66" s="72">
        <f t="shared" si="5"/>
        <v>320030.84</v>
      </c>
      <c r="T66" s="15">
        <v>3058.09</v>
      </c>
      <c r="U66" s="15">
        <v>3109.58</v>
      </c>
      <c r="V66" s="15">
        <v>2846.75</v>
      </c>
      <c r="W66" s="72">
        <f t="shared" si="6"/>
        <v>9014.42</v>
      </c>
      <c r="X66" s="15">
        <v>3541.2</v>
      </c>
      <c r="Y66" s="15">
        <v>3008.09</v>
      </c>
      <c r="Z66" s="15">
        <v>1674.64</v>
      </c>
      <c r="AA66" s="72">
        <f t="shared" si="7"/>
        <v>8223.93</v>
      </c>
      <c r="AB66" s="15">
        <v>4158.93</v>
      </c>
      <c r="AC66" s="15"/>
      <c r="AD66" s="15"/>
      <c r="AE66" s="72">
        <f t="shared" si="8"/>
        <v>4158.93</v>
      </c>
      <c r="AF66" s="15"/>
      <c r="AG66" s="15"/>
      <c r="AH66" s="15"/>
      <c r="AI66" s="72">
        <f t="shared" si="9"/>
        <v>0</v>
      </c>
      <c r="AJ66" s="72">
        <f t="shared" si="0"/>
        <v>21397.28</v>
      </c>
      <c r="AK66" s="73">
        <v>0</v>
      </c>
      <c r="AL66" s="73">
        <v>326.78</v>
      </c>
      <c r="AM66" s="73">
        <v>326.78</v>
      </c>
      <c r="AN66" s="25">
        <f t="shared" si="10"/>
        <v>653.56</v>
      </c>
      <c r="AO66" s="73">
        <v>326.78</v>
      </c>
      <c r="AP66" s="73">
        <v>326.78</v>
      </c>
      <c r="AQ66" s="73">
        <v>326.78</v>
      </c>
      <c r="AR66" s="25">
        <f t="shared" si="11"/>
        <v>980.34</v>
      </c>
      <c r="AS66" s="73">
        <v>326.78</v>
      </c>
      <c r="AT66" s="73"/>
      <c r="AU66" s="73"/>
      <c r="AV66" s="25">
        <f t="shared" si="12"/>
        <v>326.78</v>
      </c>
      <c r="AW66" s="73"/>
      <c r="AX66" s="73"/>
      <c r="AY66" s="74"/>
      <c r="AZ66" s="75">
        <f t="shared" si="13"/>
        <v>0</v>
      </c>
      <c r="BA66" s="25">
        <f t="shared" si="14"/>
        <v>1960.68</v>
      </c>
      <c r="BB66" s="76">
        <f t="shared" si="15"/>
        <v>343388.8</v>
      </c>
      <c r="BC66" s="77"/>
      <c r="BE66" s="17"/>
      <c r="BF66" s="17"/>
    </row>
    <row r="67" spans="1:58" ht="12.75">
      <c r="A67" s="85" t="s">
        <v>125</v>
      </c>
      <c r="B67" s="5" t="s">
        <v>126</v>
      </c>
      <c r="C67" s="71">
        <v>16568.97</v>
      </c>
      <c r="D67" s="15">
        <v>25081.71</v>
      </c>
      <c r="E67" s="15">
        <v>13057.72</v>
      </c>
      <c r="F67" s="72">
        <f t="shared" si="1"/>
        <v>54708.4</v>
      </c>
      <c r="G67" s="15">
        <v>33229.67</v>
      </c>
      <c r="H67" s="15">
        <v>33463.28</v>
      </c>
      <c r="I67" s="15">
        <v>15266.74</v>
      </c>
      <c r="J67" s="72">
        <f t="shared" si="2"/>
        <v>81959.69</v>
      </c>
      <c r="K67" s="15">
        <v>32730.38</v>
      </c>
      <c r="L67" s="15"/>
      <c r="M67" s="15"/>
      <c r="N67" s="72">
        <f t="shared" si="3"/>
        <v>32730.38</v>
      </c>
      <c r="O67" s="15"/>
      <c r="P67" s="15"/>
      <c r="Q67" s="88"/>
      <c r="R67" s="72">
        <f t="shared" si="4"/>
        <v>0</v>
      </c>
      <c r="S67" s="72">
        <f t="shared" si="5"/>
        <v>169398.47</v>
      </c>
      <c r="T67" s="15">
        <v>13.83</v>
      </c>
      <c r="U67" s="15">
        <v>19.85</v>
      </c>
      <c r="V67" s="15">
        <v>10.58</v>
      </c>
      <c r="W67" s="72">
        <f t="shared" si="6"/>
        <v>44.26</v>
      </c>
      <c r="X67" s="15">
        <v>12.95</v>
      </c>
      <c r="Y67" s="15">
        <v>24.32</v>
      </c>
      <c r="Z67" s="15">
        <v>7.74</v>
      </c>
      <c r="AA67" s="72">
        <f t="shared" si="7"/>
        <v>45.01</v>
      </c>
      <c r="AB67" s="15">
        <v>19.92</v>
      </c>
      <c r="AC67" s="15"/>
      <c r="AD67" s="15"/>
      <c r="AE67" s="72">
        <f t="shared" si="8"/>
        <v>19.92</v>
      </c>
      <c r="AF67" s="15"/>
      <c r="AG67" s="15"/>
      <c r="AH67" s="15"/>
      <c r="AI67" s="72">
        <f t="shared" si="9"/>
        <v>0</v>
      </c>
      <c r="AJ67" s="72">
        <f t="shared" si="0"/>
        <v>109.19</v>
      </c>
      <c r="AK67" s="73">
        <v>0</v>
      </c>
      <c r="AL67" s="73">
        <v>0</v>
      </c>
      <c r="AM67" s="73">
        <v>0</v>
      </c>
      <c r="AN67" s="25">
        <f t="shared" si="10"/>
        <v>0</v>
      </c>
      <c r="AO67" s="73">
        <v>0</v>
      </c>
      <c r="AP67" s="73">
        <v>0</v>
      </c>
      <c r="AQ67" s="73">
        <v>0</v>
      </c>
      <c r="AR67" s="25">
        <f t="shared" si="11"/>
        <v>0</v>
      </c>
      <c r="AS67" s="73">
        <v>0</v>
      </c>
      <c r="AT67" s="73"/>
      <c r="AU67" s="73"/>
      <c r="AV67" s="25">
        <f t="shared" si="12"/>
        <v>0</v>
      </c>
      <c r="AW67" s="73"/>
      <c r="AX67" s="73"/>
      <c r="AY67" s="74"/>
      <c r="AZ67" s="75">
        <f t="shared" si="13"/>
        <v>0</v>
      </c>
      <c r="BA67" s="25">
        <f t="shared" si="14"/>
        <v>0</v>
      </c>
      <c r="BB67" s="76">
        <f t="shared" si="15"/>
        <v>169507.66</v>
      </c>
      <c r="BC67" s="77"/>
      <c r="BE67" s="17"/>
      <c r="BF67" s="17"/>
    </row>
    <row r="68" spans="1:58" ht="12.75">
      <c r="A68" s="85" t="s">
        <v>127</v>
      </c>
      <c r="B68" s="5" t="s">
        <v>128</v>
      </c>
      <c r="C68" s="71">
        <v>15395.21</v>
      </c>
      <c r="D68" s="15">
        <v>14590.9</v>
      </c>
      <c r="E68" s="15">
        <v>13355.31</v>
      </c>
      <c r="F68" s="72">
        <f t="shared" si="1"/>
        <v>43341.42</v>
      </c>
      <c r="G68" s="15">
        <v>13425.1</v>
      </c>
      <c r="H68" s="15">
        <v>13435.82</v>
      </c>
      <c r="I68" s="15">
        <v>13212.02</v>
      </c>
      <c r="J68" s="72">
        <f t="shared" si="2"/>
        <v>40072.94</v>
      </c>
      <c r="K68" s="15">
        <v>13866.46</v>
      </c>
      <c r="L68" s="15"/>
      <c r="M68" s="15"/>
      <c r="N68" s="72">
        <f t="shared" si="3"/>
        <v>13866.46</v>
      </c>
      <c r="O68" s="15"/>
      <c r="P68" s="15"/>
      <c r="Q68" s="88"/>
      <c r="R68" s="72">
        <f t="shared" si="4"/>
        <v>0</v>
      </c>
      <c r="S68" s="72">
        <f>ROUND(F68+J68+N68+R68,2)</f>
        <v>97280.82</v>
      </c>
      <c r="T68" s="15">
        <v>1145.84</v>
      </c>
      <c r="U68" s="15">
        <v>922.33</v>
      </c>
      <c r="V68" s="15">
        <v>887.39</v>
      </c>
      <c r="W68" s="72">
        <f t="shared" si="6"/>
        <v>2955.56</v>
      </c>
      <c r="X68" s="15">
        <v>1178.12</v>
      </c>
      <c r="Y68" s="15">
        <v>847.34</v>
      </c>
      <c r="Z68" s="15">
        <v>638.63</v>
      </c>
      <c r="AA68" s="72">
        <f t="shared" si="7"/>
        <v>2664.09</v>
      </c>
      <c r="AB68" s="15">
        <v>1353.55</v>
      </c>
      <c r="AC68" s="15"/>
      <c r="AD68" s="15"/>
      <c r="AE68" s="72">
        <f t="shared" si="8"/>
        <v>1353.55</v>
      </c>
      <c r="AF68" s="15"/>
      <c r="AG68" s="15"/>
      <c r="AH68" s="15"/>
      <c r="AI68" s="72">
        <f t="shared" si="9"/>
        <v>0</v>
      </c>
      <c r="AJ68" s="72">
        <f t="shared" si="0"/>
        <v>6973.2</v>
      </c>
      <c r="AK68" s="73">
        <v>0</v>
      </c>
      <c r="AL68" s="73">
        <v>0</v>
      </c>
      <c r="AM68" s="73">
        <v>0</v>
      </c>
      <c r="AN68" s="25">
        <f t="shared" si="10"/>
        <v>0</v>
      </c>
      <c r="AO68" s="73">
        <v>0</v>
      </c>
      <c r="AP68" s="73">
        <v>0</v>
      </c>
      <c r="AQ68" s="73">
        <v>0</v>
      </c>
      <c r="AR68" s="25">
        <f t="shared" si="11"/>
        <v>0</v>
      </c>
      <c r="AS68" s="73">
        <v>0</v>
      </c>
      <c r="AT68" s="73"/>
      <c r="AU68" s="73"/>
      <c r="AV68" s="25">
        <f t="shared" si="12"/>
        <v>0</v>
      </c>
      <c r="AW68" s="73"/>
      <c r="AX68" s="73"/>
      <c r="AY68" s="74"/>
      <c r="AZ68" s="75">
        <f t="shared" si="13"/>
        <v>0</v>
      </c>
      <c r="BA68" s="25">
        <f t="shared" si="14"/>
        <v>0</v>
      </c>
      <c r="BB68" s="76">
        <f t="shared" si="15"/>
        <v>104254.02</v>
      </c>
      <c r="BC68" s="77"/>
      <c r="BE68" s="17"/>
      <c r="BF68" s="17"/>
    </row>
    <row r="69" spans="1:58" s="90" customFormat="1" ht="12.75">
      <c r="A69" s="85" t="s">
        <v>129</v>
      </c>
      <c r="B69" s="5" t="s">
        <v>130</v>
      </c>
      <c r="C69" s="71">
        <v>18900.94</v>
      </c>
      <c r="D69" s="15">
        <v>19575.08</v>
      </c>
      <c r="E69" s="15">
        <v>26025.88</v>
      </c>
      <c r="F69" s="72">
        <f t="shared" si="1"/>
        <v>64501.9</v>
      </c>
      <c r="G69" s="15">
        <v>21888.84</v>
      </c>
      <c r="H69" s="15">
        <v>23994.5</v>
      </c>
      <c r="I69" s="15">
        <v>22371.76</v>
      </c>
      <c r="J69" s="72">
        <f t="shared" si="2"/>
        <v>68255.1</v>
      </c>
      <c r="K69" s="15">
        <v>23377.79</v>
      </c>
      <c r="L69" s="15"/>
      <c r="M69" s="15"/>
      <c r="N69" s="72">
        <f t="shared" si="3"/>
        <v>23377.79</v>
      </c>
      <c r="O69" s="15"/>
      <c r="P69" s="15"/>
      <c r="Q69" s="88"/>
      <c r="R69" s="72">
        <f t="shared" si="4"/>
        <v>0</v>
      </c>
      <c r="S69" s="72">
        <f aca="true" t="shared" si="16" ref="S69:S83">ROUND(F69+J69+N69+R69,2)</f>
        <v>156134.79</v>
      </c>
      <c r="T69" s="15">
        <v>245.73</v>
      </c>
      <c r="U69" s="15">
        <v>118.84</v>
      </c>
      <c r="V69" s="15">
        <v>184.9</v>
      </c>
      <c r="W69" s="72">
        <f t="shared" si="6"/>
        <v>549.47</v>
      </c>
      <c r="X69" s="15">
        <v>251.32</v>
      </c>
      <c r="Y69" s="15">
        <v>254.39</v>
      </c>
      <c r="Z69" s="15">
        <v>153.42</v>
      </c>
      <c r="AA69" s="72">
        <f t="shared" si="7"/>
        <v>659.13</v>
      </c>
      <c r="AB69" s="15">
        <v>467.98</v>
      </c>
      <c r="AC69" s="15"/>
      <c r="AD69" s="15"/>
      <c r="AE69" s="72">
        <f t="shared" si="8"/>
        <v>467.98</v>
      </c>
      <c r="AF69" s="15"/>
      <c r="AG69" s="15"/>
      <c r="AH69" s="15"/>
      <c r="AI69" s="72">
        <f t="shared" si="9"/>
        <v>0</v>
      </c>
      <c r="AJ69" s="72">
        <f t="shared" si="0"/>
        <v>1676.58</v>
      </c>
      <c r="AK69" s="73">
        <v>0</v>
      </c>
      <c r="AL69" s="73">
        <v>0</v>
      </c>
      <c r="AM69" s="73">
        <v>0</v>
      </c>
      <c r="AN69" s="25">
        <f t="shared" si="10"/>
        <v>0</v>
      </c>
      <c r="AO69" s="73">
        <v>0</v>
      </c>
      <c r="AP69" s="73">
        <v>0</v>
      </c>
      <c r="AQ69" s="73">
        <v>0</v>
      </c>
      <c r="AR69" s="25">
        <f t="shared" si="11"/>
        <v>0</v>
      </c>
      <c r="AS69" s="73">
        <v>0</v>
      </c>
      <c r="AT69" s="73"/>
      <c r="AU69" s="73"/>
      <c r="AV69" s="25">
        <f t="shared" si="12"/>
        <v>0</v>
      </c>
      <c r="AW69" s="73"/>
      <c r="AX69" s="73"/>
      <c r="AY69" s="74"/>
      <c r="AZ69" s="75">
        <f t="shared" si="13"/>
        <v>0</v>
      </c>
      <c r="BA69" s="25">
        <f t="shared" si="14"/>
        <v>0</v>
      </c>
      <c r="BB69" s="76">
        <f t="shared" si="15"/>
        <v>157811.37</v>
      </c>
      <c r="BC69" s="89"/>
      <c r="BE69" s="91"/>
      <c r="BF69" s="91"/>
    </row>
    <row r="70" spans="1:58" s="90" customFormat="1" ht="12.75">
      <c r="A70" s="85" t="s">
        <v>131</v>
      </c>
      <c r="B70" s="6" t="s">
        <v>132</v>
      </c>
      <c r="C70" s="71">
        <v>23483.95</v>
      </c>
      <c r="D70" s="15">
        <v>21403.85</v>
      </c>
      <c r="E70" s="15">
        <v>29146.26</v>
      </c>
      <c r="F70" s="72">
        <f t="shared" si="1"/>
        <v>74034.06</v>
      </c>
      <c r="G70" s="15">
        <v>24799.28</v>
      </c>
      <c r="H70" s="15">
        <v>23224.23</v>
      </c>
      <c r="I70" s="15">
        <v>20080.52</v>
      </c>
      <c r="J70" s="72">
        <f t="shared" si="2"/>
        <v>68104.03</v>
      </c>
      <c r="K70" s="15">
        <v>23371.43</v>
      </c>
      <c r="L70" s="15"/>
      <c r="M70" s="15"/>
      <c r="N70" s="72">
        <f t="shared" si="3"/>
        <v>23371.43</v>
      </c>
      <c r="O70" s="15"/>
      <c r="P70" s="15"/>
      <c r="Q70" s="88"/>
      <c r="R70" s="72">
        <f t="shared" si="4"/>
        <v>0</v>
      </c>
      <c r="S70" s="72">
        <f t="shared" si="16"/>
        <v>165509.52</v>
      </c>
      <c r="T70" s="15">
        <v>637.83</v>
      </c>
      <c r="U70" s="15">
        <v>411.25</v>
      </c>
      <c r="V70" s="15">
        <v>587.79</v>
      </c>
      <c r="W70" s="72">
        <f t="shared" si="6"/>
        <v>1636.87</v>
      </c>
      <c r="X70" s="15">
        <v>1023.19</v>
      </c>
      <c r="Y70" s="15">
        <v>958.9499999999999</v>
      </c>
      <c r="Z70" s="15">
        <v>356.93</v>
      </c>
      <c r="AA70" s="72">
        <f t="shared" si="7"/>
        <v>2339.07</v>
      </c>
      <c r="AB70" s="15">
        <v>996.73</v>
      </c>
      <c r="AC70" s="15"/>
      <c r="AD70" s="15"/>
      <c r="AE70" s="72">
        <f t="shared" si="8"/>
        <v>996.73</v>
      </c>
      <c r="AF70" s="15"/>
      <c r="AG70" s="15"/>
      <c r="AH70" s="15"/>
      <c r="AI70" s="72">
        <f t="shared" si="9"/>
        <v>0</v>
      </c>
      <c r="AJ70" s="72">
        <f aca="true" t="shared" si="17" ref="AJ70:AJ85">ROUND(W70+AA70+AE70+AI70,2)</f>
        <v>4972.67</v>
      </c>
      <c r="AK70" s="73">
        <v>0</v>
      </c>
      <c r="AL70" s="73">
        <v>0</v>
      </c>
      <c r="AM70" s="73">
        <v>0</v>
      </c>
      <c r="AN70" s="25">
        <f t="shared" si="10"/>
        <v>0</v>
      </c>
      <c r="AO70" s="73">
        <v>0</v>
      </c>
      <c r="AP70" s="73">
        <v>0</v>
      </c>
      <c r="AQ70" s="73">
        <v>0</v>
      </c>
      <c r="AR70" s="25">
        <f t="shared" si="11"/>
        <v>0</v>
      </c>
      <c r="AS70" s="73">
        <v>0</v>
      </c>
      <c r="AT70" s="73"/>
      <c r="AU70" s="73"/>
      <c r="AV70" s="25">
        <f t="shared" si="12"/>
        <v>0</v>
      </c>
      <c r="AW70" s="73"/>
      <c r="AX70" s="73"/>
      <c r="AY70" s="74"/>
      <c r="AZ70" s="75">
        <f t="shared" si="13"/>
        <v>0</v>
      </c>
      <c r="BA70" s="25">
        <f t="shared" si="14"/>
        <v>0</v>
      </c>
      <c r="BB70" s="76">
        <f t="shared" si="15"/>
        <v>170482.19</v>
      </c>
      <c r="BC70" s="89"/>
      <c r="BE70" s="91"/>
      <c r="BF70" s="91"/>
    </row>
    <row r="71" spans="1:58" ht="12.75">
      <c r="A71" s="85" t="s">
        <v>133</v>
      </c>
      <c r="B71" s="6" t="s">
        <v>134</v>
      </c>
      <c r="C71" s="71">
        <v>40927.7</v>
      </c>
      <c r="D71" s="15">
        <v>34480.85</v>
      </c>
      <c r="E71" s="15">
        <v>35106.04</v>
      </c>
      <c r="F71" s="72">
        <f aca="true" t="shared" si="18" ref="F71:F85">ROUND(C71+D71+E71,2)</f>
        <v>110514.59</v>
      </c>
      <c r="G71" s="15">
        <v>34677.65</v>
      </c>
      <c r="H71" s="15">
        <v>35494.06</v>
      </c>
      <c r="I71" s="15">
        <v>37661.35</v>
      </c>
      <c r="J71" s="72">
        <f aca="true" t="shared" si="19" ref="J71:J81">ROUND(G71+H71+I71,2)</f>
        <v>107833.06</v>
      </c>
      <c r="K71" s="15">
        <v>37775.4</v>
      </c>
      <c r="L71" s="15"/>
      <c r="M71" s="15"/>
      <c r="N71" s="72">
        <f aca="true" t="shared" si="20" ref="N71:N85">ROUND(K71+L71+M71,2)</f>
        <v>37775.4</v>
      </c>
      <c r="O71" s="15"/>
      <c r="P71" s="15"/>
      <c r="Q71" s="88"/>
      <c r="R71" s="72">
        <f aca="true" t="shared" si="21" ref="R71:R83">ROUND(O71+P71+Q71,2)</f>
        <v>0</v>
      </c>
      <c r="S71" s="72">
        <f t="shared" si="16"/>
        <v>256123.05</v>
      </c>
      <c r="T71" s="15">
        <v>320.97</v>
      </c>
      <c r="U71" s="15">
        <v>143.28</v>
      </c>
      <c r="V71" s="15">
        <v>146.23</v>
      </c>
      <c r="W71" s="72">
        <f aca="true" t="shared" si="22" ref="W71:W81">ROUND(T71+U71+V71,2)</f>
        <v>610.48</v>
      </c>
      <c r="X71" s="15">
        <v>233.19</v>
      </c>
      <c r="Y71" s="15">
        <v>142.22</v>
      </c>
      <c r="Z71" s="15">
        <v>142.14</v>
      </c>
      <c r="AA71" s="72">
        <f aca="true" t="shared" si="23" ref="AA71:AA81">ROUND(X71+Y71+Z71,2)</f>
        <v>517.55</v>
      </c>
      <c r="AB71" s="15">
        <v>410.38</v>
      </c>
      <c r="AC71" s="15"/>
      <c r="AD71" s="15"/>
      <c r="AE71" s="72">
        <f aca="true" t="shared" si="24" ref="AE71:AE83">ROUND(AB71+AC71+AD71,2)</f>
        <v>410.38</v>
      </c>
      <c r="AF71" s="15"/>
      <c r="AG71" s="15"/>
      <c r="AH71" s="15"/>
      <c r="AI71" s="72">
        <f aca="true" t="shared" si="25" ref="AI71:AI83">ROUND(AF71+AG71+AH71,2)</f>
        <v>0</v>
      </c>
      <c r="AJ71" s="72">
        <f t="shared" si="17"/>
        <v>1538.41</v>
      </c>
      <c r="AK71" s="73">
        <v>0</v>
      </c>
      <c r="AL71" s="73">
        <v>0</v>
      </c>
      <c r="AM71" s="73">
        <v>0</v>
      </c>
      <c r="AN71" s="25">
        <f aca="true" t="shared" si="26" ref="AN71:AN85">ROUND(AK71+AL71+AM71,2)</f>
        <v>0</v>
      </c>
      <c r="AO71" s="73">
        <v>0</v>
      </c>
      <c r="AP71" s="73">
        <v>0</v>
      </c>
      <c r="AQ71" s="73">
        <v>0</v>
      </c>
      <c r="AR71" s="25">
        <f aca="true" t="shared" si="27" ref="AR71:AR85">ROUND(AO71+AP71+AQ71,2)</f>
        <v>0</v>
      </c>
      <c r="AS71" s="73">
        <v>0</v>
      </c>
      <c r="AT71" s="73"/>
      <c r="AU71" s="73"/>
      <c r="AV71" s="25">
        <f aca="true" t="shared" si="28" ref="AV71:AV85">ROUND(AS71+AT71+AU71,2)</f>
        <v>0</v>
      </c>
      <c r="AW71" s="73"/>
      <c r="AX71" s="73"/>
      <c r="AY71" s="74"/>
      <c r="AZ71" s="75">
        <f aca="true" t="shared" si="29" ref="AZ71:AZ85">ROUND(AW71+AX71+AY71,2)</f>
        <v>0</v>
      </c>
      <c r="BA71" s="25">
        <f aca="true" t="shared" si="30" ref="BA71:BA85">ROUND(AN71+AR71+AV71+AZ71,2)</f>
        <v>0</v>
      </c>
      <c r="BB71" s="76">
        <f aca="true" t="shared" si="31" ref="BB71:BB85">ROUND(S71+AJ71+BA71,2)</f>
        <v>257661.46</v>
      </c>
      <c r="BC71" s="77"/>
      <c r="BE71" s="17"/>
      <c r="BF71" s="17"/>
    </row>
    <row r="72" spans="1:58" s="90" customFormat="1" ht="24">
      <c r="A72" s="85" t="s">
        <v>135</v>
      </c>
      <c r="B72" s="6" t="s">
        <v>136</v>
      </c>
      <c r="C72" s="71">
        <v>55227.15</v>
      </c>
      <c r="D72" s="15">
        <v>48512.63</v>
      </c>
      <c r="E72" s="15">
        <v>50439.03</v>
      </c>
      <c r="F72" s="72">
        <f t="shared" si="18"/>
        <v>154178.81</v>
      </c>
      <c r="G72" s="15">
        <v>47781.09</v>
      </c>
      <c r="H72" s="15">
        <v>44113.7</v>
      </c>
      <c r="I72" s="15">
        <v>45327.09</v>
      </c>
      <c r="J72" s="72">
        <f t="shared" si="19"/>
        <v>137221.88</v>
      </c>
      <c r="K72" s="15">
        <v>46585.96</v>
      </c>
      <c r="L72" s="15"/>
      <c r="M72" s="15"/>
      <c r="N72" s="72">
        <f t="shared" si="20"/>
        <v>46585.96</v>
      </c>
      <c r="O72" s="15"/>
      <c r="P72" s="15"/>
      <c r="Q72" s="88"/>
      <c r="R72" s="72">
        <f t="shared" si="21"/>
        <v>0</v>
      </c>
      <c r="S72" s="72">
        <f t="shared" si="16"/>
        <v>337986.65</v>
      </c>
      <c r="T72" s="15">
        <v>441.18</v>
      </c>
      <c r="U72" s="15">
        <v>503.43</v>
      </c>
      <c r="V72" s="15">
        <v>372.5</v>
      </c>
      <c r="W72" s="72">
        <f t="shared" si="22"/>
        <v>1317.11</v>
      </c>
      <c r="X72" s="15">
        <v>514.19</v>
      </c>
      <c r="Y72" s="15">
        <v>435.39000000000004</v>
      </c>
      <c r="Z72" s="15">
        <v>292.2</v>
      </c>
      <c r="AA72" s="72">
        <f t="shared" si="23"/>
        <v>1241.78</v>
      </c>
      <c r="AB72" s="15">
        <v>695.42</v>
      </c>
      <c r="AC72" s="15"/>
      <c r="AD72" s="15"/>
      <c r="AE72" s="72">
        <f t="shared" si="24"/>
        <v>695.42</v>
      </c>
      <c r="AF72" s="15"/>
      <c r="AG72" s="15"/>
      <c r="AH72" s="15"/>
      <c r="AI72" s="72">
        <f t="shared" si="25"/>
        <v>0</v>
      </c>
      <c r="AJ72" s="72">
        <f t="shared" si="17"/>
        <v>3254.31</v>
      </c>
      <c r="AK72" s="73">
        <v>0</v>
      </c>
      <c r="AL72" s="73">
        <v>0</v>
      </c>
      <c r="AM72" s="73">
        <v>0</v>
      </c>
      <c r="AN72" s="25">
        <f t="shared" si="26"/>
        <v>0</v>
      </c>
      <c r="AO72" s="73">
        <v>0</v>
      </c>
      <c r="AP72" s="73">
        <v>0</v>
      </c>
      <c r="AQ72" s="73">
        <v>0</v>
      </c>
      <c r="AR72" s="25">
        <f t="shared" si="27"/>
        <v>0</v>
      </c>
      <c r="AS72" s="73">
        <v>0</v>
      </c>
      <c r="AT72" s="73"/>
      <c r="AU72" s="73"/>
      <c r="AV72" s="25">
        <f t="shared" si="28"/>
        <v>0</v>
      </c>
      <c r="AW72" s="73"/>
      <c r="AX72" s="73"/>
      <c r="AY72" s="74"/>
      <c r="AZ72" s="75">
        <f t="shared" si="29"/>
        <v>0</v>
      </c>
      <c r="BA72" s="25">
        <f t="shared" si="30"/>
        <v>0</v>
      </c>
      <c r="BB72" s="76">
        <f t="shared" si="31"/>
        <v>341240.96</v>
      </c>
      <c r="BC72" s="89"/>
      <c r="BE72" s="91"/>
      <c r="BF72" s="91"/>
    </row>
    <row r="73" spans="1:58" s="90" customFormat="1" ht="12.75">
      <c r="A73" s="85" t="s">
        <v>137</v>
      </c>
      <c r="B73" s="7" t="s">
        <v>138</v>
      </c>
      <c r="C73" s="71">
        <v>5756.6</v>
      </c>
      <c r="D73" s="15">
        <v>7078.27</v>
      </c>
      <c r="E73" s="15">
        <v>4264.99</v>
      </c>
      <c r="F73" s="72">
        <f t="shared" si="18"/>
        <v>17099.86</v>
      </c>
      <c r="G73" s="15">
        <v>4347.37</v>
      </c>
      <c r="H73" s="15">
        <v>4911.41</v>
      </c>
      <c r="I73" s="15">
        <v>4054.85</v>
      </c>
      <c r="J73" s="72">
        <f t="shared" si="19"/>
        <v>13313.63</v>
      </c>
      <c r="K73" s="15">
        <v>4285.64</v>
      </c>
      <c r="L73" s="15"/>
      <c r="M73" s="15"/>
      <c r="N73" s="72">
        <f t="shared" si="20"/>
        <v>4285.64</v>
      </c>
      <c r="O73" s="15"/>
      <c r="P73" s="15"/>
      <c r="Q73" s="88"/>
      <c r="R73" s="72">
        <f t="shared" si="21"/>
        <v>0</v>
      </c>
      <c r="S73" s="72">
        <f t="shared" si="16"/>
        <v>34699.13</v>
      </c>
      <c r="T73" s="15">
        <v>278.38</v>
      </c>
      <c r="U73" s="15">
        <v>195.49</v>
      </c>
      <c r="V73" s="15">
        <v>242.19</v>
      </c>
      <c r="W73" s="72">
        <f t="shared" si="22"/>
        <v>716.06</v>
      </c>
      <c r="X73" s="15">
        <v>350.95</v>
      </c>
      <c r="Y73" s="15">
        <v>263.02</v>
      </c>
      <c r="Z73" s="15">
        <v>138.8</v>
      </c>
      <c r="AA73" s="72">
        <f t="shared" si="23"/>
        <v>752.77</v>
      </c>
      <c r="AB73" s="15">
        <v>383.53</v>
      </c>
      <c r="AC73" s="15"/>
      <c r="AD73" s="15"/>
      <c r="AE73" s="72">
        <f t="shared" si="24"/>
        <v>383.53</v>
      </c>
      <c r="AF73" s="15"/>
      <c r="AG73" s="15"/>
      <c r="AH73" s="15"/>
      <c r="AI73" s="72">
        <f t="shared" si="25"/>
        <v>0</v>
      </c>
      <c r="AJ73" s="72">
        <f t="shared" si="17"/>
        <v>1852.36</v>
      </c>
      <c r="AK73" s="73">
        <v>0</v>
      </c>
      <c r="AL73" s="73">
        <v>0</v>
      </c>
      <c r="AM73" s="73">
        <v>0</v>
      </c>
      <c r="AN73" s="25">
        <f t="shared" si="26"/>
        <v>0</v>
      </c>
      <c r="AO73" s="73">
        <v>0</v>
      </c>
      <c r="AP73" s="73">
        <v>0</v>
      </c>
      <c r="AQ73" s="73">
        <v>0</v>
      </c>
      <c r="AR73" s="25">
        <f t="shared" si="27"/>
        <v>0</v>
      </c>
      <c r="AS73" s="73">
        <v>0</v>
      </c>
      <c r="AT73" s="73"/>
      <c r="AU73" s="73"/>
      <c r="AV73" s="25">
        <f t="shared" si="28"/>
        <v>0</v>
      </c>
      <c r="AW73" s="73"/>
      <c r="AX73" s="73"/>
      <c r="AY73" s="74"/>
      <c r="AZ73" s="75">
        <f t="shared" si="29"/>
        <v>0</v>
      </c>
      <c r="BA73" s="25">
        <f t="shared" si="30"/>
        <v>0</v>
      </c>
      <c r="BB73" s="76">
        <f t="shared" si="31"/>
        <v>36551.49</v>
      </c>
      <c r="BC73" s="89"/>
      <c r="BE73" s="91"/>
      <c r="BF73" s="91"/>
    </row>
    <row r="74" spans="1:58" s="90" customFormat="1" ht="12.75">
      <c r="A74" s="85" t="s">
        <v>139</v>
      </c>
      <c r="B74" s="7" t="s">
        <v>140</v>
      </c>
      <c r="C74" s="71">
        <v>22137.04</v>
      </c>
      <c r="D74" s="15">
        <v>18328.19</v>
      </c>
      <c r="E74" s="15">
        <v>27975.27</v>
      </c>
      <c r="F74" s="72">
        <f t="shared" si="18"/>
        <v>68440.5</v>
      </c>
      <c r="G74" s="15">
        <v>22633.33</v>
      </c>
      <c r="H74" s="15">
        <v>24695.71</v>
      </c>
      <c r="I74" s="15">
        <v>21849.91</v>
      </c>
      <c r="J74" s="72">
        <f t="shared" si="19"/>
        <v>69178.95</v>
      </c>
      <c r="K74" s="15">
        <v>25977.11</v>
      </c>
      <c r="L74" s="15"/>
      <c r="M74" s="15"/>
      <c r="N74" s="72">
        <f t="shared" si="20"/>
        <v>25977.11</v>
      </c>
      <c r="O74" s="15"/>
      <c r="P74" s="15"/>
      <c r="Q74" s="88"/>
      <c r="R74" s="72">
        <f t="shared" si="21"/>
        <v>0</v>
      </c>
      <c r="S74" s="72">
        <f t="shared" si="16"/>
        <v>163596.56</v>
      </c>
      <c r="T74" s="15">
        <v>1232.82</v>
      </c>
      <c r="U74" s="15">
        <v>975.61</v>
      </c>
      <c r="V74" s="15">
        <v>1354.85</v>
      </c>
      <c r="W74" s="72">
        <f t="shared" si="22"/>
        <v>3563.28</v>
      </c>
      <c r="X74" s="15">
        <v>1658.1</v>
      </c>
      <c r="Y74" s="15">
        <v>1604.93</v>
      </c>
      <c r="Z74" s="15">
        <v>576.74</v>
      </c>
      <c r="AA74" s="72">
        <f t="shared" si="23"/>
        <v>3839.77</v>
      </c>
      <c r="AB74" s="15">
        <v>1940.91</v>
      </c>
      <c r="AC74" s="15"/>
      <c r="AD74" s="15"/>
      <c r="AE74" s="72">
        <f t="shared" si="24"/>
        <v>1940.91</v>
      </c>
      <c r="AF74" s="15"/>
      <c r="AG74" s="15"/>
      <c r="AH74" s="15"/>
      <c r="AI74" s="72">
        <f t="shared" si="25"/>
        <v>0</v>
      </c>
      <c r="AJ74" s="72">
        <f t="shared" si="17"/>
        <v>9343.96</v>
      </c>
      <c r="AK74" s="73">
        <v>0</v>
      </c>
      <c r="AL74" s="73">
        <v>0</v>
      </c>
      <c r="AM74" s="73">
        <v>0</v>
      </c>
      <c r="AN74" s="25">
        <f t="shared" si="26"/>
        <v>0</v>
      </c>
      <c r="AO74" s="73">
        <v>0</v>
      </c>
      <c r="AP74" s="73">
        <v>0</v>
      </c>
      <c r="AQ74" s="73">
        <v>0</v>
      </c>
      <c r="AR74" s="25">
        <f t="shared" si="27"/>
        <v>0</v>
      </c>
      <c r="AS74" s="73">
        <v>0</v>
      </c>
      <c r="AT74" s="73"/>
      <c r="AU74" s="73"/>
      <c r="AV74" s="25">
        <f t="shared" si="28"/>
        <v>0</v>
      </c>
      <c r="AW74" s="73"/>
      <c r="AX74" s="73"/>
      <c r="AY74" s="74"/>
      <c r="AZ74" s="75">
        <f t="shared" si="29"/>
        <v>0</v>
      </c>
      <c r="BA74" s="25">
        <f t="shared" si="30"/>
        <v>0</v>
      </c>
      <c r="BB74" s="76">
        <f t="shared" si="31"/>
        <v>172940.52</v>
      </c>
      <c r="BC74" s="89"/>
      <c r="BE74" s="91"/>
      <c r="BF74" s="91"/>
    </row>
    <row r="75" spans="1:58" s="90" customFormat="1" ht="12.75">
      <c r="A75" s="85" t="s">
        <v>141</v>
      </c>
      <c r="B75" s="7" t="s">
        <v>142</v>
      </c>
      <c r="C75" s="71">
        <v>20863.65</v>
      </c>
      <c r="D75" s="15">
        <v>18663.07</v>
      </c>
      <c r="E75" s="15">
        <v>25639.96</v>
      </c>
      <c r="F75" s="72">
        <f t="shared" si="18"/>
        <v>65166.68</v>
      </c>
      <c r="G75" s="15">
        <v>17026.17</v>
      </c>
      <c r="H75" s="15">
        <v>18612.41</v>
      </c>
      <c r="I75" s="15">
        <v>18761.1</v>
      </c>
      <c r="J75" s="72">
        <f t="shared" si="19"/>
        <v>54399.68</v>
      </c>
      <c r="K75" s="15">
        <v>17736.02</v>
      </c>
      <c r="L75" s="15"/>
      <c r="M75" s="15"/>
      <c r="N75" s="72">
        <f t="shared" si="20"/>
        <v>17736.02</v>
      </c>
      <c r="O75" s="15"/>
      <c r="P75" s="15"/>
      <c r="Q75" s="88"/>
      <c r="R75" s="72">
        <f t="shared" si="21"/>
        <v>0</v>
      </c>
      <c r="S75" s="72">
        <f t="shared" si="16"/>
        <v>137302.38</v>
      </c>
      <c r="T75" s="15">
        <v>939.28</v>
      </c>
      <c r="U75" s="15">
        <v>1136.65</v>
      </c>
      <c r="V75" s="15">
        <v>701.65</v>
      </c>
      <c r="W75" s="72">
        <f t="shared" si="22"/>
        <v>2777.58</v>
      </c>
      <c r="X75" s="15">
        <v>1214.3</v>
      </c>
      <c r="Y75" s="15">
        <v>867.59</v>
      </c>
      <c r="Z75" s="15">
        <v>715.04</v>
      </c>
      <c r="AA75" s="72">
        <f t="shared" si="23"/>
        <v>2796.93</v>
      </c>
      <c r="AB75" s="15">
        <v>1534.56</v>
      </c>
      <c r="AC75" s="15"/>
      <c r="AD75" s="15"/>
      <c r="AE75" s="72">
        <f t="shared" si="24"/>
        <v>1534.56</v>
      </c>
      <c r="AF75" s="15"/>
      <c r="AG75" s="15"/>
      <c r="AH75" s="15"/>
      <c r="AI75" s="72">
        <f t="shared" si="25"/>
        <v>0</v>
      </c>
      <c r="AJ75" s="72">
        <f t="shared" si="17"/>
        <v>7109.07</v>
      </c>
      <c r="AK75" s="73">
        <v>0</v>
      </c>
      <c r="AL75" s="73">
        <v>0</v>
      </c>
      <c r="AM75" s="73">
        <v>0</v>
      </c>
      <c r="AN75" s="25">
        <f t="shared" si="26"/>
        <v>0</v>
      </c>
      <c r="AO75" s="73">
        <v>0</v>
      </c>
      <c r="AP75" s="73">
        <v>0</v>
      </c>
      <c r="AQ75" s="73">
        <v>0</v>
      </c>
      <c r="AR75" s="25">
        <f t="shared" si="27"/>
        <v>0</v>
      </c>
      <c r="AS75" s="73">
        <v>0</v>
      </c>
      <c r="AT75" s="73"/>
      <c r="AU75" s="73"/>
      <c r="AV75" s="25">
        <f t="shared" si="28"/>
        <v>0</v>
      </c>
      <c r="AW75" s="73"/>
      <c r="AX75" s="73"/>
      <c r="AY75" s="74"/>
      <c r="AZ75" s="75">
        <f t="shared" si="29"/>
        <v>0</v>
      </c>
      <c r="BA75" s="25">
        <f t="shared" si="30"/>
        <v>0</v>
      </c>
      <c r="BB75" s="76">
        <f t="shared" si="31"/>
        <v>144411.45</v>
      </c>
      <c r="BC75" s="89"/>
      <c r="BE75" s="91"/>
      <c r="BF75" s="91"/>
    </row>
    <row r="76" spans="1:58" s="90" customFormat="1" ht="12.75">
      <c r="A76" s="85" t="s">
        <v>143</v>
      </c>
      <c r="B76" s="7" t="s">
        <v>144</v>
      </c>
      <c r="C76" s="71">
        <v>36248.12</v>
      </c>
      <c r="D76" s="15">
        <v>32097.51</v>
      </c>
      <c r="E76" s="15">
        <v>39476.69</v>
      </c>
      <c r="F76" s="72">
        <f t="shared" si="18"/>
        <v>107822.32</v>
      </c>
      <c r="G76" s="15">
        <v>29756.21</v>
      </c>
      <c r="H76" s="15">
        <v>31841.38</v>
      </c>
      <c r="I76" s="15">
        <v>32943.08</v>
      </c>
      <c r="J76" s="72">
        <f t="shared" si="19"/>
        <v>94540.67</v>
      </c>
      <c r="K76" s="15">
        <v>33779.54</v>
      </c>
      <c r="L76" s="15"/>
      <c r="M76" s="15"/>
      <c r="N76" s="72">
        <f t="shared" si="20"/>
        <v>33779.54</v>
      </c>
      <c r="O76" s="15"/>
      <c r="P76" s="15"/>
      <c r="Q76" s="88"/>
      <c r="R76" s="72">
        <f t="shared" si="21"/>
        <v>0</v>
      </c>
      <c r="S76" s="72">
        <f t="shared" si="16"/>
        <v>236142.53</v>
      </c>
      <c r="T76" s="15">
        <v>2093.9300000000003</v>
      </c>
      <c r="U76" s="15">
        <v>1764.31</v>
      </c>
      <c r="V76" s="15">
        <v>1945.6</v>
      </c>
      <c r="W76" s="72">
        <f t="shared" si="22"/>
        <v>5803.84</v>
      </c>
      <c r="X76" s="15">
        <v>2211.09</v>
      </c>
      <c r="Y76" s="15">
        <v>2448.26</v>
      </c>
      <c r="Z76" s="15">
        <v>1274.54</v>
      </c>
      <c r="AA76" s="72">
        <f t="shared" si="23"/>
        <v>5933.89</v>
      </c>
      <c r="AB76" s="15">
        <v>3320.26</v>
      </c>
      <c r="AC76" s="15"/>
      <c r="AD76" s="15"/>
      <c r="AE76" s="72">
        <f t="shared" si="24"/>
        <v>3320.26</v>
      </c>
      <c r="AF76" s="15"/>
      <c r="AG76" s="15"/>
      <c r="AH76" s="15"/>
      <c r="AI76" s="72">
        <f t="shared" si="25"/>
        <v>0</v>
      </c>
      <c r="AJ76" s="72">
        <f t="shared" si="17"/>
        <v>15057.99</v>
      </c>
      <c r="AK76" s="73">
        <v>0</v>
      </c>
      <c r="AL76" s="73">
        <v>0</v>
      </c>
      <c r="AM76" s="73">
        <v>0</v>
      </c>
      <c r="AN76" s="25">
        <f t="shared" si="26"/>
        <v>0</v>
      </c>
      <c r="AO76" s="73">
        <v>0</v>
      </c>
      <c r="AP76" s="73">
        <v>0</v>
      </c>
      <c r="AQ76" s="73">
        <v>0</v>
      </c>
      <c r="AR76" s="25">
        <f t="shared" si="27"/>
        <v>0</v>
      </c>
      <c r="AS76" s="73">
        <v>0</v>
      </c>
      <c r="AT76" s="73"/>
      <c r="AU76" s="73"/>
      <c r="AV76" s="25">
        <f t="shared" si="28"/>
        <v>0</v>
      </c>
      <c r="AW76" s="73"/>
      <c r="AX76" s="73"/>
      <c r="AY76" s="74"/>
      <c r="AZ76" s="75">
        <f t="shared" si="29"/>
        <v>0</v>
      </c>
      <c r="BA76" s="25">
        <f t="shared" si="30"/>
        <v>0</v>
      </c>
      <c r="BB76" s="76">
        <f t="shared" si="31"/>
        <v>251200.52</v>
      </c>
      <c r="BC76" s="89"/>
      <c r="BE76" s="91"/>
      <c r="BF76" s="91"/>
    </row>
    <row r="77" spans="1:58" s="90" customFormat="1" ht="12.75">
      <c r="A77" s="85" t="s">
        <v>145</v>
      </c>
      <c r="B77" s="7" t="s">
        <v>146</v>
      </c>
      <c r="C77" s="71">
        <v>152146.81</v>
      </c>
      <c r="D77" s="15">
        <v>155974.3</v>
      </c>
      <c r="E77" s="15">
        <v>165693.76</v>
      </c>
      <c r="F77" s="72">
        <f t="shared" si="18"/>
        <v>473814.87</v>
      </c>
      <c r="G77" s="15">
        <v>146592.26</v>
      </c>
      <c r="H77" s="15">
        <v>162143.34</v>
      </c>
      <c r="I77" s="15">
        <v>155502.15</v>
      </c>
      <c r="J77" s="72">
        <f t="shared" si="19"/>
        <v>464237.75</v>
      </c>
      <c r="K77" s="15">
        <v>177450.95</v>
      </c>
      <c r="L77" s="15"/>
      <c r="M77" s="15"/>
      <c r="N77" s="72">
        <f t="shared" si="20"/>
        <v>177450.95</v>
      </c>
      <c r="O77" s="15"/>
      <c r="P77" s="15"/>
      <c r="Q77" s="88"/>
      <c r="R77" s="72">
        <f t="shared" si="21"/>
        <v>0</v>
      </c>
      <c r="S77" s="72">
        <f t="shared" si="16"/>
        <v>1115503.57</v>
      </c>
      <c r="T77" s="15">
        <v>6853.55</v>
      </c>
      <c r="U77" s="15">
        <v>6336.430000000001</v>
      </c>
      <c r="V77" s="15">
        <v>5199.17</v>
      </c>
      <c r="W77" s="72">
        <f t="shared" si="22"/>
        <v>18389.15</v>
      </c>
      <c r="X77" s="15">
        <v>8594.99</v>
      </c>
      <c r="Y77" s="15">
        <v>7304.58</v>
      </c>
      <c r="Z77" s="15">
        <v>4479.47</v>
      </c>
      <c r="AA77" s="72">
        <f t="shared" si="23"/>
        <v>20379.04</v>
      </c>
      <c r="AB77" s="15">
        <v>11734.49</v>
      </c>
      <c r="AC77" s="15"/>
      <c r="AD77" s="15"/>
      <c r="AE77" s="72">
        <f t="shared" si="24"/>
        <v>11734.49</v>
      </c>
      <c r="AF77" s="15"/>
      <c r="AG77" s="15"/>
      <c r="AH77" s="15"/>
      <c r="AI77" s="72">
        <f t="shared" si="25"/>
        <v>0</v>
      </c>
      <c r="AJ77" s="72">
        <f t="shared" si="17"/>
        <v>50502.68</v>
      </c>
      <c r="AK77" s="73">
        <v>0</v>
      </c>
      <c r="AL77" s="73">
        <v>350.12</v>
      </c>
      <c r="AM77" s="73">
        <v>350.12</v>
      </c>
      <c r="AN77" s="25">
        <f t="shared" si="26"/>
        <v>700.24</v>
      </c>
      <c r="AO77" s="73">
        <v>326.78</v>
      </c>
      <c r="AP77" s="73">
        <v>326.78</v>
      </c>
      <c r="AQ77" s="73">
        <v>571.86</v>
      </c>
      <c r="AR77" s="25">
        <f t="shared" si="27"/>
        <v>1225.42</v>
      </c>
      <c r="AS77" s="73">
        <v>653.56</v>
      </c>
      <c r="AT77" s="73"/>
      <c r="AU77" s="73"/>
      <c r="AV77" s="25">
        <f t="shared" si="28"/>
        <v>653.56</v>
      </c>
      <c r="AW77" s="73"/>
      <c r="AX77" s="73"/>
      <c r="AY77" s="74"/>
      <c r="AZ77" s="75">
        <f t="shared" si="29"/>
        <v>0</v>
      </c>
      <c r="BA77" s="25">
        <f t="shared" si="30"/>
        <v>2579.22</v>
      </c>
      <c r="BB77" s="76">
        <f t="shared" si="31"/>
        <v>1168585.47</v>
      </c>
      <c r="BC77" s="89"/>
      <c r="BE77" s="91"/>
      <c r="BF77" s="91"/>
    </row>
    <row r="78" spans="1:58" s="90" customFormat="1" ht="12.75">
      <c r="A78" s="85" t="s">
        <v>147</v>
      </c>
      <c r="B78" s="7" t="s">
        <v>148</v>
      </c>
      <c r="C78" s="71">
        <v>19483.57</v>
      </c>
      <c r="D78" s="15">
        <v>19080.82</v>
      </c>
      <c r="E78" s="15">
        <v>21048.62</v>
      </c>
      <c r="F78" s="72">
        <f t="shared" si="18"/>
        <v>59613.01</v>
      </c>
      <c r="G78" s="15">
        <v>15194.52</v>
      </c>
      <c r="H78" s="15">
        <v>21416.88</v>
      </c>
      <c r="I78" s="15">
        <v>17635.51</v>
      </c>
      <c r="J78" s="72">
        <f t="shared" si="19"/>
        <v>54246.91</v>
      </c>
      <c r="K78" s="15">
        <v>20002.36</v>
      </c>
      <c r="L78" s="15"/>
      <c r="M78" s="15"/>
      <c r="N78" s="72">
        <f t="shared" si="20"/>
        <v>20002.36</v>
      </c>
      <c r="O78" s="15"/>
      <c r="P78" s="15"/>
      <c r="Q78" s="88"/>
      <c r="R78" s="72">
        <f t="shared" si="21"/>
        <v>0</v>
      </c>
      <c r="S78" s="72">
        <f t="shared" si="16"/>
        <v>133862.28</v>
      </c>
      <c r="T78" s="15">
        <v>1546.72</v>
      </c>
      <c r="U78" s="15">
        <v>1520.35</v>
      </c>
      <c r="V78" s="15">
        <v>1365.15</v>
      </c>
      <c r="W78" s="72">
        <f t="shared" si="22"/>
        <v>4432.22</v>
      </c>
      <c r="X78" s="15">
        <v>1763.5</v>
      </c>
      <c r="Y78" s="15">
        <v>1881.21</v>
      </c>
      <c r="Z78" s="15">
        <v>948.22</v>
      </c>
      <c r="AA78" s="72">
        <f t="shared" si="23"/>
        <v>4592.93</v>
      </c>
      <c r="AB78" s="15">
        <v>2217.94</v>
      </c>
      <c r="AC78" s="15"/>
      <c r="AD78" s="15"/>
      <c r="AE78" s="72">
        <f t="shared" si="24"/>
        <v>2217.94</v>
      </c>
      <c r="AF78" s="15"/>
      <c r="AG78" s="15"/>
      <c r="AH78" s="15"/>
      <c r="AI78" s="72">
        <f t="shared" si="25"/>
        <v>0</v>
      </c>
      <c r="AJ78" s="72">
        <f t="shared" si="17"/>
        <v>11243.09</v>
      </c>
      <c r="AK78" s="73">
        <v>0</v>
      </c>
      <c r="AL78" s="73">
        <v>0</v>
      </c>
      <c r="AM78" s="73">
        <v>0</v>
      </c>
      <c r="AN78" s="25">
        <f t="shared" si="26"/>
        <v>0</v>
      </c>
      <c r="AO78" s="73">
        <v>0</v>
      </c>
      <c r="AP78" s="73">
        <v>0</v>
      </c>
      <c r="AQ78" s="73">
        <v>0</v>
      </c>
      <c r="AR78" s="25">
        <f t="shared" si="27"/>
        <v>0</v>
      </c>
      <c r="AS78" s="73">
        <v>0</v>
      </c>
      <c r="AT78" s="73"/>
      <c r="AU78" s="73"/>
      <c r="AV78" s="25">
        <f t="shared" si="28"/>
        <v>0</v>
      </c>
      <c r="AW78" s="73"/>
      <c r="AX78" s="73"/>
      <c r="AY78" s="74"/>
      <c r="AZ78" s="75">
        <f t="shared" si="29"/>
        <v>0</v>
      </c>
      <c r="BA78" s="25">
        <f t="shared" si="30"/>
        <v>0</v>
      </c>
      <c r="BB78" s="76">
        <f t="shared" si="31"/>
        <v>145105.37</v>
      </c>
      <c r="BC78" s="89"/>
      <c r="BE78" s="91"/>
      <c r="BF78" s="91"/>
    </row>
    <row r="79" spans="1:58" s="144" customFormat="1" ht="13.5">
      <c r="A79" s="133" t="s">
        <v>149</v>
      </c>
      <c r="B79" s="134" t="s">
        <v>150</v>
      </c>
      <c r="C79" s="135">
        <v>0</v>
      </c>
      <c r="D79" s="136">
        <v>0</v>
      </c>
      <c r="E79" s="136">
        <v>0</v>
      </c>
      <c r="F79" s="137">
        <f t="shared" si="18"/>
        <v>0</v>
      </c>
      <c r="G79" s="136">
        <v>0</v>
      </c>
      <c r="H79" s="136">
        <v>0</v>
      </c>
      <c r="I79" s="136">
        <v>0</v>
      </c>
      <c r="J79" s="137">
        <f t="shared" si="19"/>
        <v>0</v>
      </c>
      <c r="K79" s="136">
        <v>0</v>
      </c>
      <c r="L79" s="136"/>
      <c r="M79" s="136"/>
      <c r="N79" s="137">
        <f t="shared" si="20"/>
        <v>0</v>
      </c>
      <c r="O79" s="136"/>
      <c r="P79" s="136"/>
      <c r="Q79" s="138"/>
      <c r="R79" s="137">
        <f t="shared" si="21"/>
        <v>0</v>
      </c>
      <c r="S79" s="137">
        <f t="shared" si="16"/>
        <v>0</v>
      </c>
      <c r="T79" s="136">
        <v>0</v>
      </c>
      <c r="U79" s="136">
        <v>0</v>
      </c>
      <c r="V79" s="136">
        <v>0</v>
      </c>
      <c r="W79" s="137">
        <f t="shared" si="22"/>
        <v>0</v>
      </c>
      <c r="X79" s="136">
        <v>0</v>
      </c>
      <c r="Y79" s="136">
        <v>0</v>
      </c>
      <c r="Z79" s="136">
        <v>0</v>
      </c>
      <c r="AA79" s="137">
        <f t="shared" si="23"/>
        <v>0</v>
      </c>
      <c r="AB79" s="136">
        <v>0</v>
      </c>
      <c r="AC79" s="136"/>
      <c r="AD79" s="136"/>
      <c r="AE79" s="137">
        <f t="shared" si="24"/>
        <v>0</v>
      </c>
      <c r="AF79" s="136"/>
      <c r="AG79" s="136"/>
      <c r="AH79" s="136"/>
      <c r="AI79" s="137">
        <f t="shared" si="25"/>
        <v>0</v>
      </c>
      <c r="AJ79" s="137">
        <f t="shared" si="17"/>
        <v>0</v>
      </c>
      <c r="AK79" s="139">
        <v>0</v>
      </c>
      <c r="AL79" s="139">
        <v>0</v>
      </c>
      <c r="AM79" s="139">
        <v>0</v>
      </c>
      <c r="AN79" s="137">
        <f t="shared" si="26"/>
        <v>0</v>
      </c>
      <c r="AO79" s="139">
        <v>0</v>
      </c>
      <c r="AP79" s="139">
        <v>0</v>
      </c>
      <c r="AQ79" s="139">
        <v>0</v>
      </c>
      <c r="AR79" s="137">
        <f t="shared" si="27"/>
        <v>0</v>
      </c>
      <c r="AS79" s="139">
        <v>0</v>
      </c>
      <c r="AT79" s="139"/>
      <c r="AU79" s="139"/>
      <c r="AV79" s="137">
        <f t="shared" si="28"/>
        <v>0</v>
      </c>
      <c r="AW79" s="139"/>
      <c r="AX79" s="139"/>
      <c r="AY79" s="140"/>
      <c r="AZ79" s="141">
        <f t="shared" si="29"/>
        <v>0</v>
      </c>
      <c r="BA79" s="137">
        <f t="shared" si="30"/>
        <v>0</v>
      </c>
      <c r="BB79" s="142">
        <f t="shared" si="31"/>
        <v>0</v>
      </c>
      <c r="BC79" s="143"/>
      <c r="BE79" s="145"/>
      <c r="BF79" s="145"/>
    </row>
    <row r="80" spans="1:58" s="90" customFormat="1" ht="12.75">
      <c r="A80" s="85" t="s">
        <v>151</v>
      </c>
      <c r="B80" s="7" t="s">
        <v>152</v>
      </c>
      <c r="C80" s="71">
        <v>38751.51</v>
      </c>
      <c r="D80" s="15">
        <v>38112.13</v>
      </c>
      <c r="E80" s="15">
        <v>38420.71</v>
      </c>
      <c r="F80" s="72">
        <f t="shared" si="18"/>
        <v>115284.35</v>
      </c>
      <c r="G80" s="15">
        <v>32712.5</v>
      </c>
      <c r="H80" s="15">
        <v>36941.26</v>
      </c>
      <c r="I80" s="15">
        <v>35621.54</v>
      </c>
      <c r="J80" s="72">
        <f t="shared" si="19"/>
        <v>105275.3</v>
      </c>
      <c r="K80" s="15">
        <v>41114.66</v>
      </c>
      <c r="L80" s="15"/>
      <c r="M80" s="15"/>
      <c r="N80" s="72">
        <f t="shared" si="20"/>
        <v>41114.66</v>
      </c>
      <c r="O80" s="15"/>
      <c r="P80" s="15"/>
      <c r="Q80" s="88"/>
      <c r="R80" s="72">
        <f t="shared" si="21"/>
        <v>0</v>
      </c>
      <c r="S80" s="72">
        <f t="shared" si="16"/>
        <v>261674.31</v>
      </c>
      <c r="T80" s="15">
        <v>747.4599999999999</v>
      </c>
      <c r="U80" s="15">
        <v>945.1999999999999</v>
      </c>
      <c r="V80" s="15">
        <v>902.72</v>
      </c>
      <c r="W80" s="72">
        <f t="shared" si="22"/>
        <v>2595.38</v>
      </c>
      <c r="X80" s="15">
        <v>1181.72</v>
      </c>
      <c r="Y80" s="15">
        <v>911.26</v>
      </c>
      <c r="Z80" s="15">
        <v>763.36</v>
      </c>
      <c r="AA80" s="72">
        <f t="shared" si="23"/>
        <v>2856.34</v>
      </c>
      <c r="AB80" s="15">
        <v>1715.65</v>
      </c>
      <c r="AC80" s="15"/>
      <c r="AD80" s="15"/>
      <c r="AE80" s="72">
        <f t="shared" si="24"/>
        <v>1715.65</v>
      </c>
      <c r="AF80" s="15"/>
      <c r="AG80" s="15"/>
      <c r="AH80" s="15"/>
      <c r="AI80" s="72">
        <f t="shared" si="25"/>
        <v>0</v>
      </c>
      <c r="AJ80" s="72">
        <f t="shared" si="17"/>
        <v>7167.37</v>
      </c>
      <c r="AK80" s="73">
        <v>0</v>
      </c>
      <c r="AL80" s="73">
        <v>0</v>
      </c>
      <c r="AM80" s="73">
        <v>0</v>
      </c>
      <c r="AN80" s="25">
        <f t="shared" si="26"/>
        <v>0</v>
      </c>
      <c r="AO80" s="73">
        <v>0</v>
      </c>
      <c r="AP80" s="73">
        <v>0</v>
      </c>
      <c r="AQ80" s="73">
        <v>0</v>
      </c>
      <c r="AR80" s="25">
        <f t="shared" si="27"/>
        <v>0</v>
      </c>
      <c r="AS80" s="73">
        <v>0</v>
      </c>
      <c r="AT80" s="73"/>
      <c r="AU80" s="73"/>
      <c r="AV80" s="25">
        <f t="shared" si="28"/>
        <v>0</v>
      </c>
      <c r="AW80" s="73"/>
      <c r="AX80" s="73"/>
      <c r="AY80" s="74"/>
      <c r="AZ80" s="75">
        <f t="shared" si="29"/>
        <v>0</v>
      </c>
      <c r="BA80" s="25">
        <f t="shared" si="30"/>
        <v>0</v>
      </c>
      <c r="BB80" s="76">
        <f t="shared" si="31"/>
        <v>268841.68</v>
      </c>
      <c r="BC80" s="89"/>
      <c r="BE80" s="91"/>
      <c r="BF80" s="91"/>
    </row>
    <row r="81" spans="1:58" s="90" customFormat="1" ht="12.75">
      <c r="A81" s="85" t="s">
        <v>154</v>
      </c>
      <c r="B81" s="7" t="s">
        <v>155</v>
      </c>
      <c r="C81" s="71">
        <v>18835.17</v>
      </c>
      <c r="D81" s="15">
        <v>16680.23</v>
      </c>
      <c r="E81" s="15">
        <v>13722.41</v>
      </c>
      <c r="F81" s="72">
        <f t="shared" si="18"/>
        <v>49237.81</v>
      </c>
      <c r="G81" s="15">
        <v>16810.01</v>
      </c>
      <c r="H81" s="15">
        <v>12633.74</v>
      </c>
      <c r="I81" s="15">
        <v>16316.06</v>
      </c>
      <c r="J81" s="72">
        <f t="shared" si="19"/>
        <v>45759.81</v>
      </c>
      <c r="K81" s="15">
        <v>9756.15</v>
      </c>
      <c r="L81" s="15"/>
      <c r="M81" s="15"/>
      <c r="N81" s="72">
        <f t="shared" si="20"/>
        <v>9756.15</v>
      </c>
      <c r="O81" s="15"/>
      <c r="P81" s="15"/>
      <c r="Q81" s="88"/>
      <c r="R81" s="72">
        <f t="shared" si="21"/>
        <v>0</v>
      </c>
      <c r="S81" s="72">
        <f t="shared" si="16"/>
        <v>104753.77</v>
      </c>
      <c r="T81" s="15">
        <v>402.09</v>
      </c>
      <c r="U81" s="15">
        <v>477.84</v>
      </c>
      <c r="V81" s="15">
        <v>307.66</v>
      </c>
      <c r="W81" s="72">
        <f t="shared" si="22"/>
        <v>1187.59</v>
      </c>
      <c r="X81" s="15">
        <v>163.89</v>
      </c>
      <c r="Y81" s="15">
        <v>60.89</v>
      </c>
      <c r="Z81" s="15">
        <v>101.72</v>
      </c>
      <c r="AA81" s="72">
        <f t="shared" si="23"/>
        <v>326.5</v>
      </c>
      <c r="AB81" s="15">
        <v>476.03</v>
      </c>
      <c r="AC81" s="15"/>
      <c r="AD81" s="15"/>
      <c r="AE81" s="72">
        <f t="shared" si="24"/>
        <v>476.03</v>
      </c>
      <c r="AF81" s="15"/>
      <c r="AG81" s="15"/>
      <c r="AH81" s="15"/>
      <c r="AI81" s="72">
        <f t="shared" si="25"/>
        <v>0</v>
      </c>
      <c r="AJ81" s="72">
        <f t="shared" si="17"/>
        <v>1990.12</v>
      </c>
      <c r="AK81" s="73">
        <v>0</v>
      </c>
      <c r="AL81" s="73">
        <v>0</v>
      </c>
      <c r="AM81" s="73">
        <v>0</v>
      </c>
      <c r="AN81" s="25">
        <f t="shared" si="26"/>
        <v>0</v>
      </c>
      <c r="AO81" s="73">
        <v>0</v>
      </c>
      <c r="AP81" s="73">
        <v>0</v>
      </c>
      <c r="AQ81" s="73">
        <v>0</v>
      </c>
      <c r="AR81" s="25">
        <f t="shared" si="27"/>
        <v>0</v>
      </c>
      <c r="AS81" s="73">
        <v>0</v>
      </c>
      <c r="AT81" s="73"/>
      <c r="AU81" s="73"/>
      <c r="AV81" s="25">
        <f t="shared" si="28"/>
        <v>0</v>
      </c>
      <c r="AW81" s="73"/>
      <c r="AX81" s="73"/>
      <c r="AY81" s="74"/>
      <c r="AZ81" s="75">
        <f t="shared" si="29"/>
        <v>0</v>
      </c>
      <c r="BA81" s="25">
        <f t="shared" si="30"/>
        <v>0</v>
      </c>
      <c r="BB81" s="76">
        <f t="shared" si="31"/>
        <v>106743.89</v>
      </c>
      <c r="BC81" s="89"/>
      <c r="BE81" s="91"/>
      <c r="BF81" s="91"/>
    </row>
    <row r="82" spans="1:58" s="90" customFormat="1" ht="12.75">
      <c r="A82" s="85" t="s">
        <v>156</v>
      </c>
      <c r="B82" s="7" t="s">
        <v>157</v>
      </c>
      <c r="C82" s="71">
        <v>9601.56</v>
      </c>
      <c r="D82" s="15">
        <v>9399.91</v>
      </c>
      <c r="E82" s="15">
        <v>9850.52</v>
      </c>
      <c r="F82" s="72">
        <f t="shared" si="18"/>
        <v>28851.99</v>
      </c>
      <c r="G82" s="15">
        <v>9230.82</v>
      </c>
      <c r="H82" s="15">
        <v>11609.1</v>
      </c>
      <c r="I82" s="15">
        <v>11817.55</v>
      </c>
      <c r="J82" s="72">
        <f>ROUND(G82+H82+I82,2)</f>
        <v>32657.47</v>
      </c>
      <c r="K82" s="15">
        <v>11778.44</v>
      </c>
      <c r="L82" s="15"/>
      <c r="M82" s="15"/>
      <c r="N82" s="72">
        <f t="shared" si="20"/>
        <v>11778.44</v>
      </c>
      <c r="O82" s="15"/>
      <c r="P82" s="15"/>
      <c r="Q82" s="88"/>
      <c r="R82" s="72">
        <f t="shared" si="21"/>
        <v>0</v>
      </c>
      <c r="S82" s="72">
        <f t="shared" si="16"/>
        <v>73287.9</v>
      </c>
      <c r="T82" s="15">
        <v>582.81</v>
      </c>
      <c r="U82" s="15">
        <v>504.87</v>
      </c>
      <c r="V82" s="15">
        <v>364.51</v>
      </c>
      <c r="W82" s="72">
        <f>ROUND(T82+U82+V82,2)</f>
        <v>1452.19</v>
      </c>
      <c r="X82" s="15">
        <v>598.03</v>
      </c>
      <c r="Y82" s="15">
        <v>617.34</v>
      </c>
      <c r="Z82" s="15">
        <v>334.52</v>
      </c>
      <c r="AA82" s="72">
        <f>ROUND(X82+Y82+Z82,2)</f>
        <v>1549.89</v>
      </c>
      <c r="AB82" s="15">
        <v>746.37</v>
      </c>
      <c r="AC82" s="15"/>
      <c r="AD82" s="15"/>
      <c r="AE82" s="72">
        <f t="shared" si="24"/>
        <v>746.37</v>
      </c>
      <c r="AF82" s="15"/>
      <c r="AG82" s="15"/>
      <c r="AH82" s="15"/>
      <c r="AI82" s="72">
        <f t="shared" si="25"/>
        <v>0</v>
      </c>
      <c r="AJ82" s="72">
        <f t="shared" si="17"/>
        <v>3748.45</v>
      </c>
      <c r="AK82" s="73">
        <v>0</v>
      </c>
      <c r="AL82" s="73">
        <v>0</v>
      </c>
      <c r="AM82" s="73">
        <v>0</v>
      </c>
      <c r="AN82" s="25">
        <f t="shared" si="26"/>
        <v>0</v>
      </c>
      <c r="AO82" s="73">
        <v>0</v>
      </c>
      <c r="AP82" s="73">
        <v>0</v>
      </c>
      <c r="AQ82" s="73">
        <v>0</v>
      </c>
      <c r="AR82" s="25">
        <f t="shared" si="27"/>
        <v>0</v>
      </c>
      <c r="AS82" s="73">
        <v>0</v>
      </c>
      <c r="AT82" s="73"/>
      <c r="AU82" s="73"/>
      <c r="AV82" s="25">
        <f t="shared" si="28"/>
        <v>0</v>
      </c>
      <c r="AW82" s="73"/>
      <c r="AX82" s="73"/>
      <c r="AY82" s="74"/>
      <c r="AZ82" s="75">
        <f t="shared" si="29"/>
        <v>0</v>
      </c>
      <c r="BA82" s="25">
        <f t="shared" si="30"/>
        <v>0</v>
      </c>
      <c r="BB82" s="76">
        <f t="shared" si="31"/>
        <v>77036.35</v>
      </c>
      <c r="BC82" s="89"/>
      <c r="BE82" s="91"/>
      <c r="BF82" s="91"/>
    </row>
    <row r="83" spans="1:58" s="90" customFormat="1" ht="12.75">
      <c r="A83" s="85" t="s">
        <v>158</v>
      </c>
      <c r="B83" s="7" t="s">
        <v>159</v>
      </c>
      <c r="C83" s="71">
        <v>12780.95</v>
      </c>
      <c r="D83" s="15">
        <v>13164.75</v>
      </c>
      <c r="E83" s="15">
        <v>14108.01</v>
      </c>
      <c r="F83" s="72">
        <f t="shared" si="18"/>
        <v>40053.71</v>
      </c>
      <c r="G83" s="15">
        <v>13534.66</v>
      </c>
      <c r="H83" s="15">
        <v>15751.82</v>
      </c>
      <c r="I83" s="15">
        <v>16436.54</v>
      </c>
      <c r="J83" s="72">
        <f>ROUND(G83+H83+I83,2)</f>
        <v>45723.02</v>
      </c>
      <c r="K83" s="15">
        <v>20287.98</v>
      </c>
      <c r="L83" s="15"/>
      <c r="M83" s="15"/>
      <c r="N83" s="72">
        <f t="shared" si="20"/>
        <v>20287.98</v>
      </c>
      <c r="O83" s="15"/>
      <c r="P83" s="15"/>
      <c r="Q83" s="88"/>
      <c r="R83" s="72">
        <f t="shared" si="21"/>
        <v>0</v>
      </c>
      <c r="S83" s="72">
        <f t="shared" si="16"/>
        <v>106064.71</v>
      </c>
      <c r="T83" s="15">
        <v>858.1</v>
      </c>
      <c r="U83" s="15">
        <v>825.56</v>
      </c>
      <c r="V83" s="15">
        <v>683.28</v>
      </c>
      <c r="W83" s="72">
        <f>ROUND(T83+U83+V83,2)</f>
        <v>2366.94</v>
      </c>
      <c r="X83" s="15">
        <v>995.61</v>
      </c>
      <c r="Y83" s="15">
        <v>759.25</v>
      </c>
      <c r="Z83" s="15">
        <v>445.11</v>
      </c>
      <c r="AA83" s="72">
        <f>ROUND(X83+Y83+Z83,2)</f>
        <v>2199.97</v>
      </c>
      <c r="AB83" s="15">
        <v>1503.68</v>
      </c>
      <c r="AC83" s="15"/>
      <c r="AD83" s="15"/>
      <c r="AE83" s="72">
        <f t="shared" si="24"/>
        <v>1503.68</v>
      </c>
      <c r="AF83" s="15"/>
      <c r="AG83" s="15"/>
      <c r="AH83" s="15"/>
      <c r="AI83" s="72">
        <f t="shared" si="25"/>
        <v>0</v>
      </c>
      <c r="AJ83" s="72">
        <f t="shared" si="17"/>
        <v>6070.59</v>
      </c>
      <c r="AK83" s="73">
        <v>0</v>
      </c>
      <c r="AL83" s="73">
        <v>0</v>
      </c>
      <c r="AM83" s="73">
        <v>0</v>
      </c>
      <c r="AN83" s="25">
        <f t="shared" si="26"/>
        <v>0</v>
      </c>
      <c r="AO83" s="73">
        <v>0</v>
      </c>
      <c r="AP83" s="73">
        <v>0</v>
      </c>
      <c r="AQ83" s="73">
        <v>0</v>
      </c>
      <c r="AR83" s="25">
        <f t="shared" si="27"/>
        <v>0</v>
      </c>
      <c r="AS83" s="73">
        <v>0</v>
      </c>
      <c r="AT83" s="73"/>
      <c r="AU83" s="73"/>
      <c r="AV83" s="25">
        <f t="shared" si="28"/>
        <v>0</v>
      </c>
      <c r="AW83" s="73"/>
      <c r="AX83" s="73"/>
      <c r="AY83" s="74"/>
      <c r="AZ83" s="75">
        <f t="shared" si="29"/>
        <v>0</v>
      </c>
      <c r="BA83" s="25">
        <f t="shared" si="30"/>
        <v>0</v>
      </c>
      <c r="BB83" s="76">
        <f t="shared" si="31"/>
        <v>112135.3</v>
      </c>
      <c r="BC83" s="89"/>
      <c r="BE83" s="91"/>
      <c r="BF83" s="91"/>
    </row>
    <row r="84" spans="1:58" s="90" customFormat="1" ht="12.75">
      <c r="A84" s="85" t="s">
        <v>160</v>
      </c>
      <c r="B84" s="7" t="s">
        <v>161</v>
      </c>
      <c r="C84" s="71">
        <v>5430.69</v>
      </c>
      <c r="D84" s="15">
        <v>6397.6</v>
      </c>
      <c r="E84" s="15">
        <v>5248.21</v>
      </c>
      <c r="F84" s="72">
        <f t="shared" si="18"/>
        <v>17076.5</v>
      </c>
      <c r="G84" s="15">
        <v>4749.2</v>
      </c>
      <c r="H84" s="15">
        <v>5157.06</v>
      </c>
      <c r="I84" s="15">
        <v>4976.03</v>
      </c>
      <c r="J84" s="72">
        <f>ROUND(G84+H84+I84,2)</f>
        <v>14882.29</v>
      </c>
      <c r="K84" s="15">
        <v>5136.85</v>
      </c>
      <c r="L84" s="15"/>
      <c r="M84" s="15"/>
      <c r="N84" s="72">
        <f t="shared" si="20"/>
        <v>5136.85</v>
      </c>
      <c r="O84" s="15"/>
      <c r="P84" s="15"/>
      <c r="Q84" s="88"/>
      <c r="R84" s="72">
        <f>ROUND(O84+P84+Q84,2)</f>
        <v>0</v>
      </c>
      <c r="S84" s="72">
        <f>ROUND(F84+J84+N84+R84,2)</f>
        <v>37095.64</v>
      </c>
      <c r="T84" s="15">
        <v>167.75</v>
      </c>
      <c r="U84" s="15">
        <v>439.64</v>
      </c>
      <c r="V84" s="15">
        <v>228.07</v>
      </c>
      <c r="W84" s="72">
        <f>ROUND(T84+U84+V84,2)</f>
        <v>835.46</v>
      </c>
      <c r="X84" s="15">
        <v>268.71</v>
      </c>
      <c r="Y84" s="15">
        <v>371.95</v>
      </c>
      <c r="Z84" s="15">
        <v>109</v>
      </c>
      <c r="AA84" s="72">
        <f>ROUND(X84+Y84+Z84,2)</f>
        <v>749.66</v>
      </c>
      <c r="AB84" s="15">
        <v>450.14</v>
      </c>
      <c r="AC84" s="15"/>
      <c r="AD84" s="15"/>
      <c r="AE84" s="72">
        <f>ROUND(AB84+AC84+AD84,2)</f>
        <v>450.14</v>
      </c>
      <c r="AF84" s="15"/>
      <c r="AG84" s="15"/>
      <c r="AH84" s="15"/>
      <c r="AI84" s="72">
        <f>ROUND(AF84+AG84+AH84,2)</f>
        <v>0</v>
      </c>
      <c r="AJ84" s="72">
        <f t="shared" si="17"/>
        <v>2035.26</v>
      </c>
      <c r="AK84" s="73">
        <v>0</v>
      </c>
      <c r="AL84" s="73">
        <v>0</v>
      </c>
      <c r="AM84" s="73">
        <v>0</v>
      </c>
      <c r="AN84" s="25">
        <f t="shared" si="26"/>
        <v>0</v>
      </c>
      <c r="AO84" s="73">
        <v>0</v>
      </c>
      <c r="AP84" s="73">
        <v>0</v>
      </c>
      <c r="AQ84" s="73">
        <v>0</v>
      </c>
      <c r="AR84" s="25">
        <f t="shared" si="27"/>
        <v>0</v>
      </c>
      <c r="AS84" s="73">
        <v>0</v>
      </c>
      <c r="AT84" s="73"/>
      <c r="AU84" s="73"/>
      <c r="AV84" s="25">
        <f t="shared" si="28"/>
        <v>0</v>
      </c>
      <c r="AW84" s="73"/>
      <c r="AX84" s="73"/>
      <c r="AY84" s="74"/>
      <c r="AZ84" s="75">
        <f t="shared" si="29"/>
        <v>0</v>
      </c>
      <c r="BA84" s="25">
        <f t="shared" si="30"/>
        <v>0</v>
      </c>
      <c r="BB84" s="76">
        <f t="shared" si="31"/>
        <v>39130.9</v>
      </c>
      <c r="BC84" s="89"/>
      <c r="BE84" s="91"/>
      <c r="BF84" s="91"/>
    </row>
    <row r="85" spans="1:58" s="90" customFormat="1" ht="23.25" customHeight="1" thickBot="1">
      <c r="A85" s="92" t="s">
        <v>174</v>
      </c>
      <c r="B85" s="93" t="s">
        <v>175</v>
      </c>
      <c r="C85" s="94">
        <v>178.82</v>
      </c>
      <c r="D85" s="95">
        <v>389.77</v>
      </c>
      <c r="E85" s="95">
        <v>370.36</v>
      </c>
      <c r="F85" s="96">
        <f t="shared" si="18"/>
        <v>938.95</v>
      </c>
      <c r="G85" s="95">
        <v>552.42</v>
      </c>
      <c r="H85" s="95">
        <v>607.72</v>
      </c>
      <c r="I85" s="95">
        <v>1030.43</v>
      </c>
      <c r="J85" s="96">
        <f>ROUND(G85+H85+I85,2)</f>
        <v>2190.57</v>
      </c>
      <c r="K85" s="95">
        <v>935.29</v>
      </c>
      <c r="L85" s="95"/>
      <c r="M85" s="95"/>
      <c r="N85" s="96">
        <f t="shared" si="20"/>
        <v>935.29</v>
      </c>
      <c r="O85" s="95"/>
      <c r="P85" s="95"/>
      <c r="Q85" s="97"/>
      <c r="R85" s="96">
        <f>ROUND(O85+P85+Q85,2)</f>
        <v>0</v>
      </c>
      <c r="S85" s="96">
        <f>ROUND(F85+J85+N85+R85,2)</f>
        <v>4064.81</v>
      </c>
      <c r="T85" s="95">
        <v>8.95</v>
      </c>
      <c r="U85" s="95">
        <v>0</v>
      </c>
      <c r="V85" s="95">
        <v>33.36</v>
      </c>
      <c r="W85" s="96">
        <f>ROUND(T85+U85+V85,2)</f>
        <v>42.31</v>
      </c>
      <c r="X85" s="95">
        <v>53.84</v>
      </c>
      <c r="Y85" s="95">
        <v>47.67</v>
      </c>
      <c r="Z85" s="95">
        <v>26.62</v>
      </c>
      <c r="AA85" s="96">
        <f>ROUND(X85+Y85+Z85,2)</f>
        <v>128.13</v>
      </c>
      <c r="AB85" s="95">
        <v>103.61</v>
      </c>
      <c r="AC85" s="95"/>
      <c r="AD85" s="95"/>
      <c r="AE85" s="96">
        <f>ROUND(AB85+AC85+AD85,2)</f>
        <v>103.61</v>
      </c>
      <c r="AF85" s="95"/>
      <c r="AG85" s="95"/>
      <c r="AH85" s="95"/>
      <c r="AI85" s="96">
        <f>ROUND(AF85+AG85+AH85,2)</f>
        <v>0</v>
      </c>
      <c r="AJ85" s="96">
        <f t="shared" si="17"/>
        <v>274.05</v>
      </c>
      <c r="AK85" s="98">
        <v>0</v>
      </c>
      <c r="AL85" s="98">
        <v>0</v>
      </c>
      <c r="AM85" s="98">
        <v>0</v>
      </c>
      <c r="AN85" s="99">
        <f t="shared" si="26"/>
        <v>0</v>
      </c>
      <c r="AO85" s="98">
        <v>0</v>
      </c>
      <c r="AP85" s="98">
        <v>0</v>
      </c>
      <c r="AQ85" s="98">
        <v>0</v>
      </c>
      <c r="AR85" s="99">
        <f t="shared" si="27"/>
        <v>0</v>
      </c>
      <c r="AS85" s="98">
        <v>0</v>
      </c>
      <c r="AT85" s="98"/>
      <c r="AU85" s="98"/>
      <c r="AV85" s="99">
        <f t="shared" si="28"/>
        <v>0</v>
      </c>
      <c r="AW85" s="98"/>
      <c r="AX85" s="98"/>
      <c r="AY85" s="100"/>
      <c r="AZ85" s="101">
        <f t="shared" si="29"/>
        <v>0</v>
      </c>
      <c r="BA85" s="99">
        <f t="shared" si="30"/>
        <v>0</v>
      </c>
      <c r="BB85" s="102">
        <f t="shared" si="31"/>
        <v>4338.86</v>
      </c>
      <c r="BC85" s="89"/>
      <c r="BE85" s="91"/>
      <c r="BF85" s="91"/>
    </row>
    <row r="86" spans="1:55" ht="13.5" thickBot="1">
      <c r="A86" s="103"/>
      <c r="B86" s="104" t="s">
        <v>153</v>
      </c>
      <c r="C86" s="105">
        <f>SUM(C6:C85)</f>
        <v>7105742.580000001</v>
      </c>
      <c r="D86" s="105">
        <f aca="true" t="shared" si="32" ref="D86:BB86">SUM(D6:D85)</f>
        <v>6576743.569999998</v>
      </c>
      <c r="E86" s="105">
        <f t="shared" si="32"/>
        <v>6902513.849999997</v>
      </c>
      <c r="F86" s="105">
        <f t="shared" si="32"/>
        <v>20584999.99999999</v>
      </c>
      <c r="G86" s="105">
        <f t="shared" si="32"/>
        <v>6501732.91</v>
      </c>
      <c r="H86" s="105">
        <f t="shared" si="32"/>
        <v>6738595.120000002</v>
      </c>
      <c r="I86" s="105">
        <f t="shared" si="32"/>
        <v>6388906.949999997</v>
      </c>
      <c r="J86" s="105">
        <f t="shared" si="32"/>
        <v>19629234.98</v>
      </c>
      <c r="K86" s="105">
        <f t="shared" si="32"/>
        <v>6895086.090000004</v>
      </c>
      <c r="L86" s="105">
        <f t="shared" si="32"/>
        <v>0</v>
      </c>
      <c r="M86" s="105">
        <f t="shared" si="32"/>
        <v>0</v>
      </c>
      <c r="N86" s="105">
        <f t="shared" si="32"/>
        <v>6895086.090000004</v>
      </c>
      <c r="O86" s="105">
        <f t="shared" si="32"/>
        <v>0</v>
      </c>
      <c r="P86" s="105">
        <f t="shared" si="32"/>
        <v>0</v>
      </c>
      <c r="Q86" s="105">
        <f t="shared" si="32"/>
        <v>0</v>
      </c>
      <c r="R86" s="105">
        <f t="shared" si="32"/>
        <v>0</v>
      </c>
      <c r="S86" s="105">
        <f t="shared" si="32"/>
        <v>47109321.06999999</v>
      </c>
      <c r="T86" s="105">
        <f t="shared" si="32"/>
        <v>189165.21999999997</v>
      </c>
      <c r="U86" s="105">
        <f t="shared" si="32"/>
        <v>170983.69999999998</v>
      </c>
      <c r="V86" s="105">
        <f t="shared" si="32"/>
        <v>155851.08000000005</v>
      </c>
      <c r="W86" s="105">
        <f t="shared" si="32"/>
        <v>515999.99999999994</v>
      </c>
      <c r="X86" s="105">
        <f t="shared" si="32"/>
        <v>225793.53</v>
      </c>
      <c r="Y86" s="105">
        <f t="shared" si="32"/>
        <v>191583.65</v>
      </c>
      <c r="Z86" s="105">
        <f t="shared" si="32"/>
        <v>103622.82000000004</v>
      </c>
      <c r="AA86" s="105">
        <f t="shared" si="32"/>
        <v>521000.00000000023</v>
      </c>
      <c r="AB86" s="105">
        <f t="shared" si="32"/>
        <v>269830.76</v>
      </c>
      <c r="AC86" s="105">
        <f t="shared" si="32"/>
        <v>0</v>
      </c>
      <c r="AD86" s="105">
        <f t="shared" si="32"/>
        <v>0</v>
      </c>
      <c r="AE86" s="105">
        <f t="shared" si="32"/>
        <v>269830.76</v>
      </c>
      <c r="AF86" s="105">
        <f t="shared" si="32"/>
        <v>0</v>
      </c>
      <c r="AG86" s="105">
        <f t="shared" si="32"/>
        <v>0</v>
      </c>
      <c r="AH86" s="105">
        <f t="shared" si="32"/>
        <v>0</v>
      </c>
      <c r="AI86" s="105">
        <f t="shared" si="32"/>
        <v>0</v>
      </c>
      <c r="AJ86" s="105">
        <f t="shared" si="32"/>
        <v>1306830.7600000002</v>
      </c>
      <c r="AK86" s="105">
        <f t="shared" si="32"/>
        <v>7329.17</v>
      </c>
      <c r="AL86" s="105">
        <f t="shared" si="32"/>
        <v>10772.050000000001</v>
      </c>
      <c r="AM86" s="105">
        <f t="shared" si="32"/>
        <v>11530.640000000001</v>
      </c>
      <c r="AN86" s="105">
        <f t="shared" si="32"/>
        <v>29631.860000000004</v>
      </c>
      <c r="AO86" s="105">
        <f t="shared" si="32"/>
        <v>12417.619999999997</v>
      </c>
      <c r="AP86" s="105">
        <f t="shared" si="32"/>
        <v>14378.31</v>
      </c>
      <c r="AQ86" s="105">
        <f t="shared" si="32"/>
        <v>15603.74</v>
      </c>
      <c r="AR86" s="105">
        <f t="shared" si="32"/>
        <v>42399.670000000006</v>
      </c>
      <c r="AS86" s="105">
        <f t="shared" si="32"/>
        <v>16829.160000000003</v>
      </c>
      <c r="AT86" s="105">
        <f t="shared" si="32"/>
        <v>0</v>
      </c>
      <c r="AU86" s="105">
        <f t="shared" si="32"/>
        <v>0</v>
      </c>
      <c r="AV86" s="105">
        <f t="shared" si="32"/>
        <v>16829.160000000003</v>
      </c>
      <c r="AW86" s="105">
        <f t="shared" si="32"/>
        <v>0</v>
      </c>
      <c r="AX86" s="105">
        <f t="shared" si="32"/>
        <v>0</v>
      </c>
      <c r="AY86" s="106">
        <f t="shared" si="32"/>
        <v>0</v>
      </c>
      <c r="AZ86" s="107">
        <f t="shared" si="32"/>
        <v>0</v>
      </c>
      <c r="BA86" s="105">
        <f t="shared" si="32"/>
        <v>88860.68999999997</v>
      </c>
      <c r="BB86" s="108">
        <f t="shared" si="32"/>
        <v>48505012.51999998</v>
      </c>
      <c r="BC86" s="18"/>
    </row>
    <row r="87" spans="1:55" ht="12.75">
      <c r="A87" s="109"/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8"/>
    </row>
    <row r="88" spans="1:55" ht="9.75" customHeight="1" thickBot="1">
      <c r="A88" s="109"/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8"/>
    </row>
    <row r="89" spans="18:58" s="112" customFormat="1" ht="12.75" thickBot="1">
      <c r="R89" s="113"/>
      <c r="AC89" s="114"/>
      <c r="AD89" s="114"/>
      <c r="AF89" s="115"/>
      <c r="AG89" s="115"/>
      <c r="AH89" s="115"/>
      <c r="AI89" s="115"/>
      <c r="AJ89" s="114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Z89" s="117" t="s">
        <v>247</v>
      </c>
      <c r="BA89" s="118"/>
      <c r="BB89" s="118"/>
      <c r="BC89" s="118"/>
      <c r="BD89" s="118"/>
      <c r="BE89" s="118"/>
      <c r="BF89" s="119">
        <v>54539000</v>
      </c>
    </row>
    <row r="90" spans="18:58" s="112" customFormat="1" ht="12">
      <c r="R90" s="113"/>
      <c r="AC90" s="115"/>
      <c r="AD90" s="115"/>
      <c r="AF90" s="115"/>
      <c r="AG90" s="115"/>
      <c r="AH90" s="115"/>
      <c r="AI90" s="115"/>
      <c r="AJ90" s="114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Z90" s="120" t="s">
        <v>282</v>
      </c>
      <c r="BF90" s="121">
        <f>S86</f>
        <v>47109321.06999999</v>
      </c>
    </row>
    <row r="91" spans="18:58" s="112" customFormat="1" ht="12">
      <c r="R91" s="113"/>
      <c r="AC91" s="114"/>
      <c r="AD91" s="114"/>
      <c r="AF91" s="115"/>
      <c r="AG91" s="115"/>
      <c r="AH91" s="115"/>
      <c r="AI91" s="115"/>
      <c r="AJ91" s="114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Z91" s="114" t="s">
        <v>270</v>
      </c>
      <c r="BF91" s="122">
        <f>ROUND(BF89-BF90,2)</f>
        <v>7429678.93</v>
      </c>
    </row>
    <row r="92" spans="18:59" s="112" customFormat="1" ht="12">
      <c r="R92" s="113"/>
      <c r="AC92" s="114"/>
      <c r="AD92" s="114"/>
      <c r="AF92" s="115"/>
      <c r="AG92" s="115"/>
      <c r="AH92" s="115"/>
      <c r="AI92" s="115"/>
      <c r="AJ92" s="114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Z92" s="114"/>
      <c r="BF92" s="122"/>
      <c r="BG92" s="123"/>
    </row>
    <row r="93" spans="18:58" s="112" customFormat="1" ht="12.75" thickBot="1">
      <c r="R93" s="113"/>
      <c r="AC93" s="114"/>
      <c r="AD93" s="114"/>
      <c r="AF93" s="115"/>
      <c r="AG93" s="115"/>
      <c r="AH93" s="115"/>
      <c r="AI93" s="115"/>
      <c r="AJ93" s="114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Z93" s="114"/>
      <c r="BF93" s="122"/>
    </row>
    <row r="94" spans="29:58" s="115" customFormat="1" ht="12.75" thickBot="1">
      <c r="AC94" s="114"/>
      <c r="AD94" s="114"/>
      <c r="AZ94" s="117" t="s">
        <v>251</v>
      </c>
      <c r="BA94" s="118"/>
      <c r="BB94" s="118"/>
      <c r="BC94" s="118"/>
      <c r="BD94" s="118"/>
      <c r="BE94" s="118"/>
      <c r="BF94" s="119">
        <v>1707000</v>
      </c>
    </row>
    <row r="95" spans="18:58" s="112" customFormat="1" ht="12">
      <c r="R95" s="113"/>
      <c r="AF95" s="115"/>
      <c r="AG95" s="115"/>
      <c r="AH95" s="115"/>
      <c r="AI95" s="115"/>
      <c r="AJ95" s="114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Z95" s="120" t="s">
        <v>283</v>
      </c>
      <c r="BF95" s="121">
        <f>AJ86</f>
        <v>1306830.7600000002</v>
      </c>
    </row>
    <row r="96" spans="18:58" s="112" customFormat="1" ht="12">
      <c r="R96" s="113"/>
      <c r="AC96" s="114"/>
      <c r="AD96" s="114"/>
      <c r="AG96" s="115"/>
      <c r="AH96" s="115"/>
      <c r="AI96" s="115"/>
      <c r="AJ96" s="114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Z96" s="114" t="s">
        <v>270</v>
      </c>
      <c r="BF96" s="122">
        <f>ROUND(BF94-BF95,2)</f>
        <v>400169.24</v>
      </c>
    </row>
    <row r="97" spans="18:58" s="112" customFormat="1" ht="12">
      <c r="R97" s="113"/>
      <c r="AC97" s="114"/>
      <c r="AD97" s="114"/>
      <c r="AG97" s="115"/>
      <c r="AH97" s="115"/>
      <c r="AI97" s="115"/>
      <c r="AJ97" s="114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Z97" s="114"/>
      <c r="BF97" s="122"/>
    </row>
    <row r="98" spans="18:58" s="112" customFormat="1" ht="12.75" thickBot="1">
      <c r="R98" s="113"/>
      <c r="AC98" s="114"/>
      <c r="AD98" s="114"/>
      <c r="AG98" s="115"/>
      <c r="AH98" s="115"/>
      <c r="AI98" s="115"/>
      <c r="AJ98" s="114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Z98" s="114"/>
      <c r="BF98" s="122"/>
    </row>
    <row r="99" spans="32:58" ht="15.75" thickBot="1">
      <c r="AF99" s="124"/>
      <c r="AG99" s="53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Z99" s="117" t="s">
        <v>254</v>
      </c>
      <c r="BA99" s="132"/>
      <c r="BB99" s="118"/>
      <c r="BC99" s="118"/>
      <c r="BD99" s="118"/>
      <c r="BE99" s="118"/>
      <c r="BF99" s="119">
        <v>363000</v>
      </c>
    </row>
    <row r="100" spans="32:58" ht="15">
      <c r="AF100" s="124"/>
      <c r="AH100" s="112"/>
      <c r="AI100" s="112"/>
      <c r="AJ100" s="125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Z100" s="120" t="s">
        <v>284</v>
      </c>
      <c r="BB100" s="112"/>
      <c r="BC100" s="112"/>
      <c r="BD100" s="112"/>
      <c r="BE100" s="112"/>
      <c r="BF100" s="121">
        <f>BA86</f>
        <v>88860.68999999997</v>
      </c>
    </row>
    <row r="101" spans="31:58" ht="12.75">
      <c r="AE101" s="126"/>
      <c r="AH101" s="112"/>
      <c r="AI101" s="112"/>
      <c r="AJ101" s="125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Z101" s="114" t="s">
        <v>270</v>
      </c>
      <c r="BB101" s="112"/>
      <c r="BC101" s="112"/>
      <c r="BD101" s="112"/>
      <c r="BE101" s="112"/>
      <c r="BF101" s="122">
        <f>ROUND(BF99-BF100,2)</f>
        <v>274139.31</v>
      </c>
    </row>
    <row r="102" spans="31:58" ht="12.75">
      <c r="AE102" s="126"/>
      <c r="AG102" s="114"/>
      <c r="AH102" s="112"/>
      <c r="AI102" s="112"/>
      <c r="AJ102" s="125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Z102" s="112"/>
      <c r="BA102" s="112"/>
      <c r="BB102" s="112"/>
      <c r="BC102" s="112"/>
      <c r="BD102" s="112"/>
      <c r="BE102" s="112"/>
      <c r="BF102" s="122"/>
    </row>
    <row r="103" spans="31:58" ht="12.75">
      <c r="AE103" s="126"/>
      <c r="AG103" s="114"/>
      <c r="AH103" s="112"/>
      <c r="AI103" s="112"/>
      <c r="AJ103" s="125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Z103" s="112"/>
      <c r="BA103" s="112"/>
      <c r="BB103" s="112"/>
      <c r="BC103" s="112"/>
      <c r="BD103" s="112"/>
      <c r="BE103" s="112"/>
      <c r="BF103" s="122"/>
    </row>
    <row r="104" spans="29:59" ht="15.75">
      <c r="AC104" s="127"/>
      <c r="AE104" s="128"/>
      <c r="AH104" s="129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Z104" s="130"/>
      <c r="BA104" s="124"/>
      <c r="BB104" s="130"/>
      <c r="BC104" s="129"/>
      <c r="BD104" s="130"/>
      <c r="BE104" s="130"/>
      <c r="BF104" s="130"/>
      <c r="BG104" s="130"/>
    </row>
    <row r="105" spans="29:59" ht="15">
      <c r="AC105" s="127"/>
      <c r="AH105" s="129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Z105" s="130"/>
      <c r="BA105" s="124"/>
      <c r="BB105" s="130"/>
      <c r="BC105" s="129"/>
      <c r="BD105" s="130"/>
      <c r="BE105" s="130"/>
      <c r="BF105" s="130"/>
      <c r="BG105" s="130"/>
    </row>
  </sheetData>
  <mergeCells count="1">
    <mergeCell ref="C2:N2"/>
  </mergeCells>
  <printOptions/>
  <pageMargins left="0.17" right="0.17" top="0.33" bottom="0.19" header="0.35" footer="0.1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105"/>
  <sheetViews>
    <sheetView workbookViewId="0" topLeftCell="AU71">
      <selection activeCell="AW96" sqref="AW96"/>
    </sheetView>
  </sheetViews>
  <sheetFormatPr defaultColWidth="9.140625" defaultRowHeight="12.75"/>
  <cols>
    <col min="1" max="1" width="5.421875" style="1" customWidth="1"/>
    <col min="2" max="2" width="28.421875" style="1" customWidth="1"/>
    <col min="3" max="3" width="13.7109375" style="1" customWidth="1"/>
    <col min="4" max="5" width="13.8515625" style="1" customWidth="1"/>
    <col min="6" max="6" width="14.7109375" style="1" customWidth="1"/>
    <col min="7" max="7" width="16.140625" style="1" customWidth="1"/>
    <col min="8" max="8" width="13.421875" style="1" customWidth="1"/>
    <col min="9" max="9" width="13.00390625" style="1" customWidth="1"/>
    <col min="10" max="10" width="13.8515625" style="1" customWidth="1"/>
    <col min="11" max="11" width="15.140625" style="1" customWidth="1"/>
    <col min="12" max="17" width="13.8515625" style="1" customWidth="1"/>
    <col min="18" max="18" width="12.8515625" style="10" customWidth="1"/>
    <col min="19" max="19" width="13.8515625" style="1" customWidth="1"/>
    <col min="20" max="20" width="13.00390625" style="1" customWidth="1"/>
    <col min="21" max="21" width="11.28125" style="1" customWidth="1"/>
    <col min="22" max="22" width="12.28125" style="1" customWidth="1"/>
    <col min="23" max="23" width="14.57421875" style="1" customWidth="1"/>
    <col min="24" max="26" width="14.00390625" style="1" customWidth="1"/>
    <col min="27" max="27" width="13.421875" style="1" customWidth="1"/>
    <col min="28" max="28" width="14.00390625" style="1" customWidth="1"/>
    <col min="29" max="29" width="11.57421875" style="1" customWidth="1"/>
    <col min="30" max="30" width="12.140625" style="1" customWidth="1"/>
    <col min="31" max="31" width="13.421875" style="1" customWidth="1"/>
    <col min="32" max="32" width="15.28125" style="1" customWidth="1"/>
    <col min="33" max="34" width="13.8515625" style="1" customWidth="1"/>
    <col min="35" max="35" width="13.421875" style="1" customWidth="1"/>
    <col min="36" max="36" width="13.421875" style="8" customWidth="1"/>
    <col min="37" max="37" width="14.421875" style="1" customWidth="1"/>
    <col min="38" max="53" width="14.7109375" style="1" customWidth="1"/>
    <col min="54" max="54" width="12.421875" style="1" customWidth="1"/>
    <col min="55" max="55" width="12.00390625" style="1" customWidth="1"/>
    <col min="56" max="56" width="12.28125" style="1" customWidth="1"/>
    <col min="57" max="57" width="9.140625" style="1" customWidth="1"/>
    <col min="58" max="58" width="15.00390625" style="1" customWidth="1"/>
    <col min="59" max="59" width="13.421875" style="1" customWidth="1"/>
    <col min="60" max="16384" width="9.140625" style="1" customWidth="1"/>
  </cols>
  <sheetData>
    <row r="1" spans="1:17" ht="12.75">
      <c r="A1" s="8" t="s">
        <v>0</v>
      </c>
      <c r="N1" s="9" t="s">
        <v>176</v>
      </c>
      <c r="P1" s="9"/>
      <c r="Q1" s="9"/>
    </row>
    <row r="2" spans="3:55" ht="46.5" customHeight="1">
      <c r="C2" s="151" t="s">
        <v>285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56"/>
      <c r="P2" s="55"/>
      <c r="Q2" s="55"/>
      <c r="R2" s="57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8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</row>
    <row r="3" spans="3:55" ht="15" customHeight="1" thickBot="1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7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8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</row>
    <row r="4" spans="1:55" ht="83.25" customHeight="1">
      <c r="A4" s="2" t="s">
        <v>1</v>
      </c>
      <c r="B4" s="3" t="s">
        <v>2</v>
      </c>
      <c r="C4" s="59" t="s">
        <v>178</v>
      </c>
      <c r="D4" s="59" t="s">
        <v>179</v>
      </c>
      <c r="E4" s="59" t="s">
        <v>257</v>
      </c>
      <c r="F4" s="60" t="s">
        <v>181</v>
      </c>
      <c r="G4" s="59" t="s">
        <v>267</v>
      </c>
      <c r="H4" s="59" t="s">
        <v>183</v>
      </c>
      <c r="I4" s="59" t="s">
        <v>184</v>
      </c>
      <c r="J4" s="60" t="s">
        <v>185</v>
      </c>
      <c r="K4" s="59" t="s">
        <v>186</v>
      </c>
      <c r="L4" s="59" t="s">
        <v>187</v>
      </c>
      <c r="M4" s="59" t="s">
        <v>188</v>
      </c>
      <c r="N4" s="60" t="s">
        <v>189</v>
      </c>
      <c r="O4" s="59" t="s">
        <v>190</v>
      </c>
      <c r="P4" s="59" t="s">
        <v>191</v>
      </c>
      <c r="Q4" s="59" t="s">
        <v>192</v>
      </c>
      <c r="R4" s="60" t="s">
        <v>193</v>
      </c>
      <c r="S4" s="60" t="s">
        <v>194</v>
      </c>
      <c r="T4" s="59" t="s">
        <v>195</v>
      </c>
      <c r="U4" s="59" t="s">
        <v>196</v>
      </c>
      <c r="V4" s="131" t="s">
        <v>258</v>
      </c>
      <c r="W4" s="60" t="s">
        <v>198</v>
      </c>
      <c r="X4" s="59" t="s">
        <v>268</v>
      </c>
      <c r="Y4" s="59" t="s">
        <v>200</v>
      </c>
      <c r="Z4" s="59" t="s">
        <v>276</v>
      </c>
      <c r="AA4" s="60" t="s">
        <v>202</v>
      </c>
      <c r="AB4" s="59" t="s">
        <v>281</v>
      </c>
      <c r="AC4" s="59" t="s">
        <v>204</v>
      </c>
      <c r="AD4" s="59" t="s">
        <v>205</v>
      </c>
      <c r="AE4" s="60" t="s">
        <v>206</v>
      </c>
      <c r="AF4" s="59" t="s">
        <v>207</v>
      </c>
      <c r="AG4" s="59" t="s">
        <v>208</v>
      </c>
      <c r="AH4" s="59" t="s">
        <v>209</v>
      </c>
      <c r="AI4" s="60" t="s">
        <v>210</v>
      </c>
      <c r="AJ4" s="60" t="s">
        <v>211</v>
      </c>
      <c r="AK4" s="59" t="s">
        <v>212</v>
      </c>
      <c r="AL4" s="59" t="s">
        <v>213</v>
      </c>
      <c r="AM4" s="59" t="s">
        <v>214</v>
      </c>
      <c r="AN4" s="60" t="s">
        <v>215</v>
      </c>
      <c r="AO4" s="59" t="s">
        <v>216</v>
      </c>
      <c r="AP4" s="59" t="s">
        <v>217</v>
      </c>
      <c r="AQ4" s="59" t="s">
        <v>218</v>
      </c>
      <c r="AR4" s="60" t="s">
        <v>219</v>
      </c>
      <c r="AS4" s="59" t="s">
        <v>220</v>
      </c>
      <c r="AT4" s="59" t="s">
        <v>221</v>
      </c>
      <c r="AU4" s="59" t="s">
        <v>222</v>
      </c>
      <c r="AV4" s="60" t="s">
        <v>223</v>
      </c>
      <c r="AW4" s="59" t="s">
        <v>224</v>
      </c>
      <c r="AX4" s="59" t="s">
        <v>225</v>
      </c>
      <c r="AY4" s="61" t="s">
        <v>226</v>
      </c>
      <c r="AZ4" s="62" t="s">
        <v>227</v>
      </c>
      <c r="BA4" s="60" t="s">
        <v>228</v>
      </c>
      <c r="BB4" s="63" t="s">
        <v>229</v>
      </c>
      <c r="BC4" s="64"/>
    </row>
    <row r="5" spans="1:55" s="4" customFormat="1" ht="24.75" customHeight="1">
      <c r="A5" s="11">
        <v>0</v>
      </c>
      <c r="B5" s="12">
        <v>1</v>
      </c>
      <c r="C5" s="12">
        <v>2</v>
      </c>
      <c r="D5" s="12">
        <v>3</v>
      </c>
      <c r="E5" s="12">
        <v>4</v>
      </c>
      <c r="F5" s="13" t="s">
        <v>230</v>
      </c>
      <c r="G5" s="12">
        <v>6</v>
      </c>
      <c r="H5" s="12">
        <v>7</v>
      </c>
      <c r="I5" s="12">
        <v>8</v>
      </c>
      <c r="J5" s="13" t="s">
        <v>231</v>
      </c>
      <c r="K5" s="12">
        <v>10</v>
      </c>
      <c r="L5" s="12">
        <v>11</v>
      </c>
      <c r="M5" s="12">
        <v>12</v>
      </c>
      <c r="N5" s="13" t="s">
        <v>232</v>
      </c>
      <c r="O5" s="12">
        <v>14</v>
      </c>
      <c r="P5" s="12">
        <v>15</v>
      </c>
      <c r="Q5" s="12">
        <v>16</v>
      </c>
      <c r="R5" s="13" t="s">
        <v>233</v>
      </c>
      <c r="S5" s="13" t="s">
        <v>234</v>
      </c>
      <c r="T5" s="12">
        <v>19</v>
      </c>
      <c r="U5" s="12">
        <v>20</v>
      </c>
      <c r="V5" s="12">
        <v>21</v>
      </c>
      <c r="W5" s="13" t="s">
        <v>235</v>
      </c>
      <c r="X5" s="12">
        <v>23</v>
      </c>
      <c r="Y5" s="12">
        <v>24</v>
      </c>
      <c r="Z5" s="12">
        <v>25</v>
      </c>
      <c r="AA5" s="13" t="s">
        <v>236</v>
      </c>
      <c r="AB5" s="12">
        <v>27</v>
      </c>
      <c r="AC5" s="12">
        <v>28</v>
      </c>
      <c r="AD5" s="12">
        <v>29</v>
      </c>
      <c r="AE5" s="13" t="s">
        <v>237</v>
      </c>
      <c r="AF5" s="12">
        <v>31</v>
      </c>
      <c r="AG5" s="12">
        <v>32</v>
      </c>
      <c r="AH5" s="12">
        <v>33</v>
      </c>
      <c r="AI5" s="13" t="s">
        <v>238</v>
      </c>
      <c r="AJ5" s="13" t="s">
        <v>239</v>
      </c>
      <c r="AK5" s="65">
        <v>36</v>
      </c>
      <c r="AL5" s="65">
        <v>37</v>
      </c>
      <c r="AM5" s="65">
        <v>38</v>
      </c>
      <c r="AN5" s="13" t="s">
        <v>240</v>
      </c>
      <c r="AO5" s="65">
        <v>40</v>
      </c>
      <c r="AP5" s="65">
        <v>41</v>
      </c>
      <c r="AQ5" s="65">
        <v>42</v>
      </c>
      <c r="AR5" s="13" t="s">
        <v>241</v>
      </c>
      <c r="AS5" s="65">
        <v>44</v>
      </c>
      <c r="AT5" s="65">
        <v>45</v>
      </c>
      <c r="AU5" s="65">
        <v>46</v>
      </c>
      <c r="AV5" s="13" t="s">
        <v>242</v>
      </c>
      <c r="AW5" s="65">
        <v>48</v>
      </c>
      <c r="AX5" s="65">
        <v>49</v>
      </c>
      <c r="AY5" s="66">
        <v>50</v>
      </c>
      <c r="AZ5" s="67" t="s">
        <v>243</v>
      </c>
      <c r="BA5" s="13" t="s">
        <v>244</v>
      </c>
      <c r="BB5" s="14" t="s">
        <v>245</v>
      </c>
      <c r="BC5" s="68"/>
    </row>
    <row r="6" spans="1:58" ht="12.75">
      <c r="A6" s="69" t="s">
        <v>3</v>
      </c>
      <c r="B6" s="70" t="s">
        <v>4</v>
      </c>
      <c r="C6" s="71">
        <v>21989.14</v>
      </c>
      <c r="D6" s="15">
        <v>18098.03</v>
      </c>
      <c r="E6" s="15">
        <v>25447.19</v>
      </c>
      <c r="F6" s="72">
        <f>ROUND(C6+D6+E6,2)</f>
        <v>65534.36</v>
      </c>
      <c r="G6" s="15">
        <v>18300.5</v>
      </c>
      <c r="H6" s="15">
        <v>22094.39</v>
      </c>
      <c r="I6" s="15">
        <v>17647.97</v>
      </c>
      <c r="J6" s="72">
        <f>ROUND(G6+H6+I6,2)</f>
        <v>58042.86</v>
      </c>
      <c r="K6" s="15">
        <v>18746.62</v>
      </c>
      <c r="L6" s="15">
        <v>19086.51</v>
      </c>
      <c r="M6" s="15"/>
      <c r="N6" s="72">
        <f>ROUND(K6+L6+M6,2)</f>
        <v>37833.13</v>
      </c>
      <c r="O6" s="15"/>
      <c r="P6" s="15"/>
      <c r="Q6" s="15"/>
      <c r="R6" s="72">
        <f>ROUND(O6+P6+Q6,2)</f>
        <v>0</v>
      </c>
      <c r="S6" s="72">
        <f>ROUND(F6+J6+N6+R6,2)</f>
        <v>161410.35</v>
      </c>
      <c r="T6" s="15">
        <v>837.19</v>
      </c>
      <c r="U6" s="15">
        <v>550.56</v>
      </c>
      <c r="V6" s="15">
        <v>650.05</v>
      </c>
      <c r="W6" s="72">
        <f>ROUND(T6+U6+V6,2)</f>
        <v>2037.8</v>
      </c>
      <c r="X6" s="15">
        <v>872.99</v>
      </c>
      <c r="Y6" s="16">
        <v>1031.62</v>
      </c>
      <c r="Z6" s="16">
        <v>220.8</v>
      </c>
      <c r="AA6" s="72">
        <f>ROUND(X6+Y6+Z6,2)</f>
        <v>2125.41</v>
      </c>
      <c r="AB6" s="15">
        <v>755.75</v>
      </c>
      <c r="AC6" s="15">
        <v>636.89</v>
      </c>
      <c r="AD6" s="15"/>
      <c r="AE6" s="72">
        <f>ROUND(AB6+AC6+AD6,2)</f>
        <v>1392.64</v>
      </c>
      <c r="AF6" s="15"/>
      <c r="AG6" s="15"/>
      <c r="AH6" s="15"/>
      <c r="AI6" s="72">
        <f>ROUND(AF6+AG6+AH6,2)</f>
        <v>0</v>
      </c>
      <c r="AJ6" s="72">
        <f aca="true" t="shared" si="0" ref="AJ6:AJ69">ROUND(W6+AA6+AE6+AI6,2)</f>
        <v>5555.85</v>
      </c>
      <c r="AK6" s="73">
        <v>0</v>
      </c>
      <c r="AL6" s="73">
        <v>0</v>
      </c>
      <c r="AM6" s="73">
        <v>0</v>
      </c>
      <c r="AN6" s="25">
        <f>ROUND(AK6+AL6+AM6,2)</f>
        <v>0</v>
      </c>
      <c r="AO6" s="73">
        <v>0</v>
      </c>
      <c r="AP6" s="73">
        <v>0</v>
      </c>
      <c r="AQ6" s="73">
        <v>0</v>
      </c>
      <c r="AR6" s="25">
        <f>ROUND(AO6+AP6+AQ6,2)</f>
        <v>0</v>
      </c>
      <c r="AS6" s="73">
        <v>0</v>
      </c>
      <c r="AT6" s="73">
        <v>0</v>
      </c>
      <c r="AU6" s="73"/>
      <c r="AV6" s="25">
        <f>ROUND(AS6+AT6+AU6,2)</f>
        <v>0</v>
      </c>
      <c r="AW6" s="73"/>
      <c r="AX6" s="73"/>
      <c r="AY6" s="74"/>
      <c r="AZ6" s="75">
        <f>ROUND(AW6+AX6+AY6,2)</f>
        <v>0</v>
      </c>
      <c r="BA6" s="25">
        <f>ROUND(AN6+AR6+AV6+AZ6,2)</f>
        <v>0</v>
      </c>
      <c r="BB6" s="76">
        <f>ROUND(S6+AJ6+BA6,2)</f>
        <v>166966.2</v>
      </c>
      <c r="BC6" s="77"/>
      <c r="BE6" s="17"/>
      <c r="BF6" s="17"/>
    </row>
    <row r="7" spans="1:58" ht="12.75">
      <c r="A7" s="69" t="s">
        <v>5</v>
      </c>
      <c r="B7" s="70" t="s">
        <v>6</v>
      </c>
      <c r="C7" s="71">
        <v>8080.35</v>
      </c>
      <c r="D7" s="15">
        <v>5802.65</v>
      </c>
      <c r="E7" s="15">
        <v>7317.99</v>
      </c>
      <c r="F7" s="72">
        <f aca="true" t="shared" si="1" ref="F7:F70">ROUND(C7+D7+E7,2)</f>
        <v>21200.99</v>
      </c>
      <c r="G7" s="15">
        <v>6245.84</v>
      </c>
      <c r="H7" s="15">
        <v>5462.2</v>
      </c>
      <c r="I7" s="15">
        <v>6192.12</v>
      </c>
      <c r="J7" s="72">
        <f aca="true" t="shared" si="2" ref="J7:J70">ROUND(G7+H7+I7,2)</f>
        <v>17900.16</v>
      </c>
      <c r="K7" s="15">
        <v>6701.85</v>
      </c>
      <c r="L7" s="15">
        <v>6369.58</v>
      </c>
      <c r="M7" s="15"/>
      <c r="N7" s="72">
        <f aca="true" t="shared" si="3" ref="N7:N70">ROUND(K7+L7+M7,2)</f>
        <v>13071.43</v>
      </c>
      <c r="O7" s="15"/>
      <c r="P7" s="15"/>
      <c r="Q7" s="15"/>
      <c r="R7" s="72">
        <f aca="true" t="shared" si="4" ref="R7:R70">ROUND(O7+P7+Q7,2)</f>
        <v>0</v>
      </c>
      <c r="S7" s="72">
        <f aca="true" t="shared" si="5" ref="S7:S67">ROUND(F7+J7+N7+R7,2)</f>
        <v>52172.58</v>
      </c>
      <c r="T7" s="15">
        <v>436.93</v>
      </c>
      <c r="U7" s="15">
        <v>414.57</v>
      </c>
      <c r="V7" s="15">
        <v>205.78</v>
      </c>
      <c r="W7" s="72">
        <f aca="true" t="shared" si="6" ref="W7:W70">ROUND(T7+U7+V7,2)</f>
        <v>1057.28</v>
      </c>
      <c r="X7" s="15">
        <v>391.19</v>
      </c>
      <c r="Y7" s="16">
        <v>378.41</v>
      </c>
      <c r="Z7" s="16">
        <v>140.38</v>
      </c>
      <c r="AA7" s="72">
        <f aca="true" t="shared" si="7" ref="AA7:AA70">ROUND(X7+Y7+Z7,2)</f>
        <v>909.98</v>
      </c>
      <c r="AB7" s="15">
        <v>583.79</v>
      </c>
      <c r="AC7" s="15">
        <v>314.92</v>
      </c>
      <c r="AD7" s="15"/>
      <c r="AE7" s="72">
        <f aca="true" t="shared" si="8" ref="AE7:AE70">ROUND(AB7+AC7+AD7,2)</f>
        <v>898.71</v>
      </c>
      <c r="AF7" s="15"/>
      <c r="AG7" s="15"/>
      <c r="AH7" s="15"/>
      <c r="AI7" s="72">
        <f aca="true" t="shared" si="9" ref="AI7:AI70">ROUND(AF7+AG7+AH7,2)</f>
        <v>0</v>
      </c>
      <c r="AJ7" s="72">
        <f t="shared" si="0"/>
        <v>2865.97</v>
      </c>
      <c r="AK7" s="73">
        <v>0</v>
      </c>
      <c r="AL7" s="73">
        <v>0</v>
      </c>
      <c r="AM7" s="73">
        <v>0</v>
      </c>
      <c r="AN7" s="25">
        <f aca="true" t="shared" si="10" ref="AN7:AN70">ROUND(AK7+AL7+AM7,2)</f>
        <v>0</v>
      </c>
      <c r="AO7" s="73">
        <v>0</v>
      </c>
      <c r="AP7" s="73">
        <v>0</v>
      </c>
      <c r="AQ7" s="73">
        <v>0</v>
      </c>
      <c r="AR7" s="25">
        <f aca="true" t="shared" si="11" ref="AR7:AR70">ROUND(AO7+AP7+AQ7,2)</f>
        <v>0</v>
      </c>
      <c r="AS7" s="73">
        <v>0</v>
      </c>
      <c r="AT7" s="73">
        <v>0</v>
      </c>
      <c r="AU7" s="73"/>
      <c r="AV7" s="25">
        <f aca="true" t="shared" si="12" ref="AV7:AV70">ROUND(AS7+AT7+AU7,2)</f>
        <v>0</v>
      </c>
      <c r="AW7" s="73"/>
      <c r="AX7" s="73"/>
      <c r="AY7" s="74"/>
      <c r="AZ7" s="75">
        <f aca="true" t="shared" si="13" ref="AZ7:AZ70">ROUND(AW7+AX7+AY7,2)</f>
        <v>0</v>
      </c>
      <c r="BA7" s="25">
        <f aca="true" t="shared" si="14" ref="BA7:BA70">ROUND(AN7+AR7+AV7+AZ7,2)</f>
        <v>0</v>
      </c>
      <c r="BB7" s="76">
        <f aca="true" t="shared" si="15" ref="BB7:BB70">ROUND(S7+AJ7+BA7,2)</f>
        <v>55038.55</v>
      </c>
      <c r="BC7" s="77"/>
      <c r="BE7" s="17"/>
      <c r="BF7" s="17"/>
    </row>
    <row r="8" spans="1:58" ht="12.75">
      <c r="A8" s="69" t="s">
        <v>7</v>
      </c>
      <c r="B8" s="70" t="s">
        <v>8</v>
      </c>
      <c r="C8" s="71">
        <v>28431.65</v>
      </c>
      <c r="D8" s="15">
        <v>32259.15</v>
      </c>
      <c r="E8" s="15">
        <v>29427.46</v>
      </c>
      <c r="F8" s="72">
        <f t="shared" si="1"/>
        <v>90118.26</v>
      </c>
      <c r="G8" s="15">
        <v>25983.25</v>
      </c>
      <c r="H8" s="15">
        <v>26555.56</v>
      </c>
      <c r="I8" s="15">
        <v>25351.78</v>
      </c>
      <c r="J8" s="72">
        <f t="shared" si="2"/>
        <v>77890.59</v>
      </c>
      <c r="K8" s="15">
        <v>28432.36</v>
      </c>
      <c r="L8" s="15">
        <v>28036.54</v>
      </c>
      <c r="M8" s="15"/>
      <c r="N8" s="72">
        <f t="shared" si="3"/>
        <v>56468.9</v>
      </c>
      <c r="O8" s="15"/>
      <c r="P8" s="15"/>
      <c r="Q8" s="15"/>
      <c r="R8" s="72">
        <f t="shared" si="4"/>
        <v>0</v>
      </c>
      <c r="S8" s="72">
        <f t="shared" si="5"/>
        <v>224477.75</v>
      </c>
      <c r="T8" s="15">
        <v>1248.51</v>
      </c>
      <c r="U8" s="15">
        <v>1201.29</v>
      </c>
      <c r="V8" s="15">
        <v>1028.72</v>
      </c>
      <c r="W8" s="72">
        <f t="shared" si="6"/>
        <v>3478.52</v>
      </c>
      <c r="X8" s="15">
        <v>1313.91</v>
      </c>
      <c r="Y8" s="16">
        <v>1057.5</v>
      </c>
      <c r="Z8" s="16">
        <v>590.25</v>
      </c>
      <c r="AA8" s="72">
        <f t="shared" si="7"/>
        <v>2961.66</v>
      </c>
      <c r="AB8" s="15">
        <v>1929.98</v>
      </c>
      <c r="AC8" s="15">
        <v>1507.0500000000002</v>
      </c>
      <c r="AD8" s="15"/>
      <c r="AE8" s="72">
        <f t="shared" si="8"/>
        <v>3437.03</v>
      </c>
      <c r="AF8" s="15"/>
      <c r="AG8" s="15"/>
      <c r="AH8" s="15"/>
      <c r="AI8" s="72">
        <f t="shared" si="9"/>
        <v>0</v>
      </c>
      <c r="AJ8" s="72">
        <f t="shared" si="0"/>
        <v>9877.21</v>
      </c>
      <c r="AK8" s="73">
        <v>0</v>
      </c>
      <c r="AL8" s="73">
        <v>0</v>
      </c>
      <c r="AM8" s="73">
        <v>0</v>
      </c>
      <c r="AN8" s="25">
        <f t="shared" si="10"/>
        <v>0</v>
      </c>
      <c r="AO8" s="73">
        <v>0</v>
      </c>
      <c r="AP8" s="73">
        <v>0</v>
      </c>
      <c r="AQ8" s="73">
        <v>326.78</v>
      </c>
      <c r="AR8" s="25">
        <f t="shared" si="11"/>
        <v>326.78</v>
      </c>
      <c r="AS8" s="73">
        <v>326.78</v>
      </c>
      <c r="AT8" s="73">
        <v>653.56</v>
      </c>
      <c r="AU8" s="73"/>
      <c r="AV8" s="25">
        <f t="shared" si="12"/>
        <v>980.34</v>
      </c>
      <c r="AW8" s="73"/>
      <c r="AX8" s="73"/>
      <c r="AY8" s="74"/>
      <c r="AZ8" s="75">
        <f t="shared" si="13"/>
        <v>0</v>
      </c>
      <c r="BA8" s="25">
        <f t="shared" si="14"/>
        <v>1307.12</v>
      </c>
      <c r="BB8" s="76">
        <f t="shared" si="15"/>
        <v>235662.08</v>
      </c>
      <c r="BC8" s="77"/>
      <c r="BE8" s="17"/>
      <c r="BF8" s="17"/>
    </row>
    <row r="9" spans="1:58" ht="12.75">
      <c r="A9" s="69" t="s">
        <v>9</v>
      </c>
      <c r="B9" s="70" t="s">
        <v>10</v>
      </c>
      <c r="C9" s="71">
        <v>30177.04</v>
      </c>
      <c r="D9" s="15">
        <v>34275.6</v>
      </c>
      <c r="E9" s="15">
        <v>34600.73</v>
      </c>
      <c r="F9" s="72">
        <f t="shared" si="1"/>
        <v>99053.37</v>
      </c>
      <c r="G9" s="15">
        <v>26400.51</v>
      </c>
      <c r="H9" s="15">
        <v>31989.98</v>
      </c>
      <c r="I9" s="15">
        <v>34709.02</v>
      </c>
      <c r="J9" s="72">
        <f t="shared" si="2"/>
        <v>93099.51</v>
      </c>
      <c r="K9" s="15">
        <v>33460.26</v>
      </c>
      <c r="L9" s="15">
        <v>31799.26</v>
      </c>
      <c r="M9" s="15"/>
      <c r="N9" s="72">
        <f t="shared" si="3"/>
        <v>65259.52</v>
      </c>
      <c r="O9" s="15"/>
      <c r="P9" s="15"/>
      <c r="Q9" s="15"/>
      <c r="R9" s="72">
        <f t="shared" si="4"/>
        <v>0</v>
      </c>
      <c r="S9" s="72">
        <f t="shared" si="5"/>
        <v>257412.4</v>
      </c>
      <c r="T9" s="15">
        <v>779.69</v>
      </c>
      <c r="U9" s="15">
        <v>810.46</v>
      </c>
      <c r="V9" s="15">
        <v>556.06</v>
      </c>
      <c r="W9" s="72">
        <f t="shared" si="6"/>
        <v>2146.21</v>
      </c>
      <c r="X9" s="15">
        <v>814.84</v>
      </c>
      <c r="Y9" s="16">
        <v>811.86</v>
      </c>
      <c r="Z9" s="16">
        <v>457.92</v>
      </c>
      <c r="AA9" s="72">
        <f t="shared" si="7"/>
        <v>2084.62</v>
      </c>
      <c r="AB9" s="15">
        <v>1096.26</v>
      </c>
      <c r="AC9" s="15">
        <v>917.44</v>
      </c>
      <c r="AD9" s="15"/>
      <c r="AE9" s="72">
        <f t="shared" si="8"/>
        <v>2013.7</v>
      </c>
      <c r="AF9" s="15"/>
      <c r="AG9" s="15"/>
      <c r="AH9" s="15"/>
      <c r="AI9" s="72">
        <f t="shared" si="9"/>
        <v>0</v>
      </c>
      <c r="AJ9" s="72">
        <f t="shared" si="0"/>
        <v>6244.53</v>
      </c>
      <c r="AK9" s="73">
        <v>0</v>
      </c>
      <c r="AL9" s="73">
        <v>0</v>
      </c>
      <c r="AM9" s="73">
        <v>0</v>
      </c>
      <c r="AN9" s="25">
        <f t="shared" si="10"/>
        <v>0</v>
      </c>
      <c r="AO9" s="73">
        <v>0</v>
      </c>
      <c r="AP9" s="73">
        <v>0</v>
      </c>
      <c r="AQ9" s="73">
        <v>0</v>
      </c>
      <c r="AR9" s="25">
        <f t="shared" si="11"/>
        <v>0</v>
      </c>
      <c r="AS9" s="73">
        <v>0</v>
      </c>
      <c r="AT9" s="73">
        <v>0</v>
      </c>
      <c r="AU9" s="73"/>
      <c r="AV9" s="25">
        <f t="shared" si="12"/>
        <v>0</v>
      </c>
      <c r="AW9" s="73"/>
      <c r="AX9" s="73"/>
      <c r="AY9" s="74"/>
      <c r="AZ9" s="75">
        <f t="shared" si="13"/>
        <v>0</v>
      </c>
      <c r="BA9" s="25">
        <f t="shared" si="14"/>
        <v>0</v>
      </c>
      <c r="BB9" s="76">
        <f t="shared" si="15"/>
        <v>263656.93</v>
      </c>
      <c r="BC9" s="77"/>
      <c r="BE9" s="17"/>
      <c r="BF9" s="17"/>
    </row>
    <row r="10" spans="1:58" ht="12.75">
      <c r="A10" s="69" t="s">
        <v>11</v>
      </c>
      <c r="B10" s="70" t="s">
        <v>12</v>
      </c>
      <c r="C10" s="71">
        <v>461348.05</v>
      </c>
      <c r="D10" s="15">
        <v>406040.88</v>
      </c>
      <c r="E10" s="15">
        <v>447073.14</v>
      </c>
      <c r="F10" s="72">
        <f t="shared" si="1"/>
        <v>1314462.07</v>
      </c>
      <c r="G10" s="15">
        <v>393096.35</v>
      </c>
      <c r="H10" s="15">
        <v>417559.83</v>
      </c>
      <c r="I10" s="15">
        <v>394146.03</v>
      </c>
      <c r="J10" s="72">
        <f t="shared" si="2"/>
        <v>1204802.21</v>
      </c>
      <c r="K10" s="15">
        <v>430696.35</v>
      </c>
      <c r="L10" s="15">
        <v>400623.12</v>
      </c>
      <c r="M10" s="15"/>
      <c r="N10" s="72">
        <f t="shared" si="3"/>
        <v>831319.47</v>
      </c>
      <c r="O10" s="15"/>
      <c r="P10" s="15"/>
      <c r="Q10" s="15"/>
      <c r="R10" s="72">
        <f t="shared" si="4"/>
        <v>0</v>
      </c>
      <c r="S10" s="72">
        <f t="shared" si="5"/>
        <v>3350583.75</v>
      </c>
      <c r="T10" s="15">
        <v>12915.130000000001</v>
      </c>
      <c r="U10" s="15">
        <v>11517.970000000001</v>
      </c>
      <c r="V10" s="15">
        <v>10708.89</v>
      </c>
      <c r="W10" s="72">
        <f t="shared" si="6"/>
        <v>35141.99</v>
      </c>
      <c r="X10" s="15">
        <v>16272.29</v>
      </c>
      <c r="Y10" s="16">
        <v>13879.94</v>
      </c>
      <c r="Z10" s="16">
        <v>7077.46</v>
      </c>
      <c r="AA10" s="72">
        <f t="shared" si="7"/>
        <v>37229.69</v>
      </c>
      <c r="AB10" s="15">
        <v>19297.43</v>
      </c>
      <c r="AC10" s="15">
        <v>12779.19</v>
      </c>
      <c r="AD10" s="15"/>
      <c r="AE10" s="72">
        <f t="shared" si="8"/>
        <v>32076.62</v>
      </c>
      <c r="AF10" s="15"/>
      <c r="AG10" s="15"/>
      <c r="AH10" s="15"/>
      <c r="AI10" s="72">
        <f t="shared" si="9"/>
        <v>0</v>
      </c>
      <c r="AJ10" s="72">
        <f t="shared" si="0"/>
        <v>104448.3</v>
      </c>
      <c r="AK10" s="73">
        <v>0</v>
      </c>
      <c r="AL10" s="73">
        <v>0</v>
      </c>
      <c r="AM10" s="73">
        <v>653.56</v>
      </c>
      <c r="AN10" s="25">
        <f t="shared" si="10"/>
        <v>653.56</v>
      </c>
      <c r="AO10" s="73">
        <v>980.34</v>
      </c>
      <c r="AP10" s="73">
        <v>1307.12</v>
      </c>
      <c r="AQ10" s="73">
        <v>1960.68</v>
      </c>
      <c r="AR10" s="25">
        <f t="shared" si="11"/>
        <v>4248.14</v>
      </c>
      <c r="AS10" s="73">
        <v>2287.46</v>
      </c>
      <c r="AT10" s="73">
        <v>1960.68</v>
      </c>
      <c r="AU10" s="73"/>
      <c r="AV10" s="25">
        <f t="shared" si="12"/>
        <v>4248.14</v>
      </c>
      <c r="AW10" s="73"/>
      <c r="AX10" s="73"/>
      <c r="AY10" s="74"/>
      <c r="AZ10" s="75">
        <f t="shared" si="13"/>
        <v>0</v>
      </c>
      <c r="BA10" s="25">
        <f t="shared" si="14"/>
        <v>9149.84</v>
      </c>
      <c r="BB10" s="76">
        <f t="shared" si="15"/>
        <v>3464181.89</v>
      </c>
      <c r="BC10" s="77"/>
      <c r="BE10" s="17"/>
      <c r="BF10" s="17"/>
    </row>
    <row r="11" spans="1:58" ht="12.75">
      <c r="A11" s="69" t="s">
        <v>13</v>
      </c>
      <c r="B11" s="70" t="s">
        <v>14</v>
      </c>
      <c r="C11" s="71">
        <v>11240.34</v>
      </c>
      <c r="D11" s="15">
        <v>13264.86</v>
      </c>
      <c r="E11" s="15">
        <v>19767.09</v>
      </c>
      <c r="F11" s="72">
        <f t="shared" si="1"/>
        <v>44272.29</v>
      </c>
      <c r="G11" s="15">
        <v>11631.54</v>
      </c>
      <c r="H11" s="15">
        <v>11289.85</v>
      </c>
      <c r="I11" s="15">
        <v>15437.13</v>
      </c>
      <c r="J11" s="72">
        <f t="shared" si="2"/>
        <v>38358.52</v>
      </c>
      <c r="K11" s="15">
        <v>11221.36</v>
      </c>
      <c r="L11" s="15">
        <v>10363.88</v>
      </c>
      <c r="M11" s="15"/>
      <c r="N11" s="72">
        <f t="shared" si="3"/>
        <v>21585.24</v>
      </c>
      <c r="O11" s="15"/>
      <c r="P11" s="15"/>
      <c r="Q11" s="15"/>
      <c r="R11" s="72">
        <f t="shared" si="4"/>
        <v>0</v>
      </c>
      <c r="S11" s="72">
        <f t="shared" si="5"/>
        <v>104216.05</v>
      </c>
      <c r="T11" s="15">
        <v>133.58</v>
      </c>
      <c r="U11" s="15">
        <v>185.17</v>
      </c>
      <c r="V11" s="15">
        <v>123.32</v>
      </c>
      <c r="W11" s="72">
        <f t="shared" si="6"/>
        <v>442.07</v>
      </c>
      <c r="X11" s="15">
        <v>293.29</v>
      </c>
      <c r="Y11" s="16">
        <v>150.06</v>
      </c>
      <c r="Z11" s="16">
        <v>218.53</v>
      </c>
      <c r="AA11" s="72">
        <f t="shared" si="7"/>
        <v>661.88</v>
      </c>
      <c r="AB11" s="15">
        <v>311.22</v>
      </c>
      <c r="AC11" s="15">
        <v>223.34</v>
      </c>
      <c r="AD11" s="15"/>
      <c r="AE11" s="72">
        <f t="shared" si="8"/>
        <v>534.56</v>
      </c>
      <c r="AF11" s="15"/>
      <c r="AG11" s="15"/>
      <c r="AH11" s="15"/>
      <c r="AI11" s="72">
        <f t="shared" si="9"/>
        <v>0</v>
      </c>
      <c r="AJ11" s="72">
        <f t="shared" si="0"/>
        <v>1638.51</v>
      </c>
      <c r="AK11" s="73">
        <v>0</v>
      </c>
      <c r="AL11" s="73">
        <v>0</v>
      </c>
      <c r="AM11" s="73">
        <v>0</v>
      </c>
      <c r="AN11" s="25">
        <f t="shared" si="10"/>
        <v>0</v>
      </c>
      <c r="AO11" s="73">
        <v>0</v>
      </c>
      <c r="AP11" s="73">
        <v>0</v>
      </c>
      <c r="AQ11" s="73">
        <v>0</v>
      </c>
      <c r="AR11" s="25">
        <f t="shared" si="11"/>
        <v>0</v>
      </c>
      <c r="AS11" s="73">
        <v>0</v>
      </c>
      <c r="AT11" s="73">
        <v>0</v>
      </c>
      <c r="AU11" s="73"/>
      <c r="AV11" s="25">
        <f t="shared" si="12"/>
        <v>0</v>
      </c>
      <c r="AW11" s="73"/>
      <c r="AX11" s="73"/>
      <c r="AY11" s="74"/>
      <c r="AZ11" s="75">
        <f t="shared" si="13"/>
        <v>0</v>
      </c>
      <c r="BA11" s="25">
        <f t="shared" si="14"/>
        <v>0</v>
      </c>
      <c r="BB11" s="76">
        <f t="shared" si="15"/>
        <v>105854.56</v>
      </c>
      <c r="BC11" s="77"/>
      <c r="BE11" s="17"/>
      <c r="BF11" s="17"/>
    </row>
    <row r="12" spans="1:58" ht="12.75">
      <c r="A12" s="69" t="s">
        <v>15</v>
      </c>
      <c r="B12" s="70" t="s">
        <v>16</v>
      </c>
      <c r="C12" s="71">
        <v>27927.04</v>
      </c>
      <c r="D12" s="15">
        <v>30656.34</v>
      </c>
      <c r="E12" s="15">
        <v>27945.88</v>
      </c>
      <c r="F12" s="72">
        <f t="shared" si="1"/>
        <v>86529.26</v>
      </c>
      <c r="G12" s="15">
        <v>25812.8</v>
      </c>
      <c r="H12" s="15">
        <v>28977.61</v>
      </c>
      <c r="I12" s="15">
        <v>27352.97</v>
      </c>
      <c r="J12" s="72">
        <f t="shared" si="2"/>
        <v>82143.38</v>
      </c>
      <c r="K12" s="15">
        <v>28773.33</v>
      </c>
      <c r="L12" s="15">
        <v>26079.95</v>
      </c>
      <c r="M12" s="15"/>
      <c r="N12" s="72">
        <f t="shared" si="3"/>
        <v>54853.28</v>
      </c>
      <c r="O12" s="15"/>
      <c r="P12" s="15"/>
      <c r="Q12" s="15"/>
      <c r="R12" s="72">
        <f t="shared" si="4"/>
        <v>0</v>
      </c>
      <c r="S12" s="72">
        <f t="shared" si="5"/>
        <v>223525.92</v>
      </c>
      <c r="T12" s="15">
        <v>326.38</v>
      </c>
      <c r="U12" s="15">
        <v>363.32</v>
      </c>
      <c r="V12" s="15">
        <v>604.39</v>
      </c>
      <c r="W12" s="72">
        <f t="shared" si="6"/>
        <v>1294.09</v>
      </c>
      <c r="X12" s="15">
        <v>886.53</v>
      </c>
      <c r="Y12" s="16">
        <v>644.9</v>
      </c>
      <c r="Z12" s="16">
        <v>361.66</v>
      </c>
      <c r="AA12" s="72">
        <f t="shared" si="7"/>
        <v>1893.09</v>
      </c>
      <c r="AB12" s="15">
        <v>1121.4</v>
      </c>
      <c r="AC12" s="15">
        <v>934.56</v>
      </c>
      <c r="AD12" s="15"/>
      <c r="AE12" s="72">
        <f t="shared" si="8"/>
        <v>2055.96</v>
      </c>
      <c r="AF12" s="15"/>
      <c r="AG12" s="15"/>
      <c r="AH12" s="15"/>
      <c r="AI12" s="72">
        <f t="shared" si="9"/>
        <v>0</v>
      </c>
      <c r="AJ12" s="72">
        <f t="shared" si="0"/>
        <v>5243.14</v>
      </c>
      <c r="AK12" s="73">
        <v>326.78</v>
      </c>
      <c r="AL12" s="73">
        <v>0</v>
      </c>
      <c r="AM12" s="73">
        <v>0</v>
      </c>
      <c r="AN12" s="25">
        <f t="shared" si="10"/>
        <v>326.78</v>
      </c>
      <c r="AO12" s="73">
        <v>0</v>
      </c>
      <c r="AP12" s="73">
        <v>0</v>
      </c>
      <c r="AQ12" s="73">
        <v>0</v>
      </c>
      <c r="AR12" s="25">
        <f t="shared" si="11"/>
        <v>0</v>
      </c>
      <c r="AS12" s="73">
        <v>0</v>
      </c>
      <c r="AT12" s="73">
        <v>0</v>
      </c>
      <c r="AU12" s="73"/>
      <c r="AV12" s="25">
        <f t="shared" si="12"/>
        <v>0</v>
      </c>
      <c r="AW12" s="73"/>
      <c r="AX12" s="73"/>
      <c r="AY12" s="74"/>
      <c r="AZ12" s="75">
        <f t="shared" si="13"/>
        <v>0</v>
      </c>
      <c r="BA12" s="25">
        <f t="shared" si="14"/>
        <v>326.78</v>
      </c>
      <c r="BB12" s="76">
        <f t="shared" si="15"/>
        <v>229095.84</v>
      </c>
      <c r="BC12" s="77"/>
      <c r="BE12" s="17"/>
      <c r="BF12" s="17"/>
    </row>
    <row r="13" spans="1:58" ht="12.75">
      <c r="A13" s="69" t="s">
        <v>17</v>
      </c>
      <c r="B13" s="70" t="s">
        <v>18</v>
      </c>
      <c r="C13" s="71">
        <v>28997.33</v>
      </c>
      <c r="D13" s="15">
        <v>37709.65</v>
      </c>
      <c r="E13" s="15">
        <v>38566.27</v>
      </c>
      <c r="F13" s="72">
        <f t="shared" si="1"/>
        <v>105273.25</v>
      </c>
      <c r="G13" s="15">
        <v>26996.53</v>
      </c>
      <c r="H13" s="15">
        <v>33603.97</v>
      </c>
      <c r="I13" s="15">
        <v>34134.3</v>
      </c>
      <c r="J13" s="72">
        <f t="shared" si="2"/>
        <v>94734.8</v>
      </c>
      <c r="K13" s="15">
        <v>31553.88</v>
      </c>
      <c r="L13" s="15">
        <v>32406.26</v>
      </c>
      <c r="M13" s="15"/>
      <c r="N13" s="72">
        <f t="shared" si="3"/>
        <v>63960.14</v>
      </c>
      <c r="O13" s="15"/>
      <c r="P13" s="15"/>
      <c r="Q13" s="15"/>
      <c r="R13" s="72">
        <f t="shared" si="4"/>
        <v>0</v>
      </c>
      <c r="S13" s="72">
        <f t="shared" si="5"/>
        <v>263968.19</v>
      </c>
      <c r="T13" s="15">
        <v>397.79</v>
      </c>
      <c r="U13" s="15">
        <v>200.65</v>
      </c>
      <c r="V13" s="15">
        <v>118.21</v>
      </c>
      <c r="W13" s="72">
        <f t="shared" si="6"/>
        <v>716.65</v>
      </c>
      <c r="X13" s="15">
        <v>575.89</v>
      </c>
      <c r="Y13" s="16">
        <v>175.16</v>
      </c>
      <c r="Z13" s="16">
        <v>54.62</v>
      </c>
      <c r="AA13" s="72">
        <f t="shared" si="7"/>
        <v>805.67</v>
      </c>
      <c r="AB13" s="15">
        <v>204.39</v>
      </c>
      <c r="AC13" s="15">
        <v>161.07</v>
      </c>
      <c r="AD13" s="15"/>
      <c r="AE13" s="72">
        <f t="shared" si="8"/>
        <v>365.46</v>
      </c>
      <c r="AF13" s="15"/>
      <c r="AG13" s="15"/>
      <c r="AH13" s="15"/>
      <c r="AI13" s="72">
        <f t="shared" si="9"/>
        <v>0</v>
      </c>
      <c r="AJ13" s="72">
        <f t="shared" si="0"/>
        <v>1887.78</v>
      </c>
      <c r="AK13" s="73">
        <v>350.12</v>
      </c>
      <c r="AL13" s="73">
        <v>653.56</v>
      </c>
      <c r="AM13" s="73">
        <v>326.78</v>
      </c>
      <c r="AN13" s="25">
        <f t="shared" si="10"/>
        <v>1330.46</v>
      </c>
      <c r="AO13" s="73">
        <v>326.78</v>
      </c>
      <c r="AP13" s="73">
        <v>326.78</v>
      </c>
      <c r="AQ13" s="73">
        <v>326.78</v>
      </c>
      <c r="AR13" s="25">
        <f t="shared" si="11"/>
        <v>980.34</v>
      </c>
      <c r="AS13" s="73">
        <v>326.78</v>
      </c>
      <c r="AT13" s="73">
        <v>326.78</v>
      </c>
      <c r="AU13" s="73"/>
      <c r="AV13" s="25">
        <f t="shared" si="12"/>
        <v>653.56</v>
      </c>
      <c r="AW13" s="73"/>
      <c r="AX13" s="73"/>
      <c r="AY13" s="74"/>
      <c r="AZ13" s="75">
        <f t="shared" si="13"/>
        <v>0</v>
      </c>
      <c r="BA13" s="25">
        <f t="shared" si="14"/>
        <v>2964.36</v>
      </c>
      <c r="BB13" s="76">
        <f t="shared" si="15"/>
        <v>268820.33</v>
      </c>
      <c r="BC13" s="77"/>
      <c r="BE13" s="17"/>
      <c r="BF13" s="17"/>
    </row>
    <row r="14" spans="1:58" ht="12.75">
      <c r="A14" s="69" t="s">
        <v>19</v>
      </c>
      <c r="B14" s="70" t="s">
        <v>20</v>
      </c>
      <c r="C14" s="71">
        <v>52247.05</v>
      </c>
      <c r="D14" s="15">
        <v>52387.48</v>
      </c>
      <c r="E14" s="15">
        <v>48295.78</v>
      </c>
      <c r="F14" s="72">
        <f t="shared" si="1"/>
        <v>152930.31</v>
      </c>
      <c r="G14" s="15">
        <v>41115.74</v>
      </c>
      <c r="H14" s="15">
        <v>48212.89</v>
      </c>
      <c r="I14" s="15">
        <v>43914.51</v>
      </c>
      <c r="J14" s="72">
        <f t="shared" si="2"/>
        <v>133243.14</v>
      </c>
      <c r="K14" s="15">
        <v>45360.66</v>
      </c>
      <c r="L14" s="15">
        <v>42406.6</v>
      </c>
      <c r="M14" s="15"/>
      <c r="N14" s="72">
        <f t="shared" si="3"/>
        <v>87767.26</v>
      </c>
      <c r="O14" s="15"/>
      <c r="P14" s="15"/>
      <c r="Q14" s="15"/>
      <c r="R14" s="72">
        <f t="shared" si="4"/>
        <v>0</v>
      </c>
      <c r="S14" s="72">
        <f t="shared" si="5"/>
        <v>373940.71</v>
      </c>
      <c r="T14" s="15">
        <v>515.11</v>
      </c>
      <c r="U14" s="15">
        <v>563.69</v>
      </c>
      <c r="V14" s="15">
        <v>509.66</v>
      </c>
      <c r="W14" s="72">
        <f t="shared" si="6"/>
        <v>1588.46</v>
      </c>
      <c r="X14" s="15">
        <v>684.06</v>
      </c>
      <c r="Y14" s="16">
        <v>590.04</v>
      </c>
      <c r="Z14" s="16">
        <v>338.17</v>
      </c>
      <c r="AA14" s="72">
        <f t="shared" si="7"/>
        <v>1612.27</v>
      </c>
      <c r="AB14" s="15">
        <v>819.54</v>
      </c>
      <c r="AC14" s="15">
        <v>286.52</v>
      </c>
      <c r="AD14" s="15"/>
      <c r="AE14" s="72">
        <f t="shared" si="8"/>
        <v>1106.06</v>
      </c>
      <c r="AF14" s="15"/>
      <c r="AG14" s="15"/>
      <c r="AH14" s="15"/>
      <c r="AI14" s="72">
        <f t="shared" si="9"/>
        <v>0</v>
      </c>
      <c r="AJ14" s="72">
        <f t="shared" si="0"/>
        <v>4306.79</v>
      </c>
      <c r="AK14" s="73">
        <v>0</v>
      </c>
      <c r="AL14" s="73">
        <v>653.56</v>
      </c>
      <c r="AM14" s="73">
        <v>326.78</v>
      </c>
      <c r="AN14" s="25">
        <f t="shared" si="10"/>
        <v>980.34</v>
      </c>
      <c r="AO14" s="73">
        <v>653.56</v>
      </c>
      <c r="AP14" s="73">
        <v>0</v>
      </c>
      <c r="AQ14" s="73">
        <v>653.56</v>
      </c>
      <c r="AR14" s="25">
        <f t="shared" si="11"/>
        <v>1307.12</v>
      </c>
      <c r="AS14" s="73">
        <v>653.56</v>
      </c>
      <c r="AT14" s="73">
        <v>653.56</v>
      </c>
      <c r="AU14" s="73"/>
      <c r="AV14" s="25">
        <f t="shared" si="12"/>
        <v>1307.12</v>
      </c>
      <c r="AW14" s="73"/>
      <c r="AX14" s="73"/>
      <c r="AY14" s="74"/>
      <c r="AZ14" s="75">
        <f t="shared" si="13"/>
        <v>0</v>
      </c>
      <c r="BA14" s="25">
        <f t="shared" si="14"/>
        <v>3594.58</v>
      </c>
      <c r="BB14" s="76">
        <f t="shared" si="15"/>
        <v>381842.08</v>
      </c>
      <c r="BC14" s="77"/>
      <c r="BE14" s="17"/>
      <c r="BF14" s="17"/>
    </row>
    <row r="15" spans="1:58" ht="12.75">
      <c r="A15" s="69" t="s">
        <v>21</v>
      </c>
      <c r="B15" s="70" t="s">
        <v>22</v>
      </c>
      <c r="C15" s="71">
        <v>36407.41</v>
      </c>
      <c r="D15" s="15">
        <v>36013.74</v>
      </c>
      <c r="E15" s="15">
        <v>41483.59</v>
      </c>
      <c r="F15" s="72">
        <f t="shared" si="1"/>
        <v>113904.74</v>
      </c>
      <c r="G15" s="15">
        <v>36571.02</v>
      </c>
      <c r="H15" s="15">
        <v>35587.75</v>
      </c>
      <c r="I15" s="15">
        <v>35783.76</v>
      </c>
      <c r="J15" s="72">
        <f t="shared" si="2"/>
        <v>107942.53</v>
      </c>
      <c r="K15" s="15">
        <v>39094.91</v>
      </c>
      <c r="L15" s="15">
        <v>34238.21</v>
      </c>
      <c r="M15" s="15"/>
      <c r="N15" s="72">
        <f t="shared" si="3"/>
        <v>73333.12</v>
      </c>
      <c r="O15" s="15"/>
      <c r="P15" s="15"/>
      <c r="Q15" s="15"/>
      <c r="R15" s="72">
        <f t="shared" si="4"/>
        <v>0</v>
      </c>
      <c r="S15" s="72">
        <f t="shared" si="5"/>
        <v>295180.39</v>
      </c>
      <c r="T15" s="15">
        <v>984.68</v>
      </c>
      <c r="U15" s="15">
        <v>823.97</v>
      </c>
      <c r="V15" s="15">
        <v>1073.43</v>
      </c>
      <c r="W15" s="72">
        <f t="shared" si="6"/>
        <v>2882.08</v>
      </c>
      <c r="X15" s="15">
        <v>1709.85</v>
      </c>
      <c r="Y15" s="16">
        <v>907.14</v>
      </c>
      <c r="Z15" s="16">
        <v>679.52</v>
      </c>
      <c r="AA15" s="72">
        <f t="shared" si="7"/>
        <v>3296.51</v>
      </c>
      <c r="AB15" s="15">
        <v>1996.66</v>
      </c>
      <c r="AC15" s="15">
        <v>711.28</v>
      </c>
      <c r="AD15" s="15"/>
      <c r="AE15" s="72">
        <f t="shared" si="8"/>
        <v>2707.94</v>
      </c>
      <c r="AF15" s="15"/>
      <c r="AG15" s="15"/>
      <c r="AH15" s="15"/>
      <c r="AI15" s="72">
        <f t="shared" si="9"/>
        <v>0</v>
      </c>
      <c r="AJ15" s="72">
        <f t="shared" si="0"/>
        <v>8886.53</v>
      </c>
      <c r="AK15" s="73">
        <v>0</v>
      </c>
      <c r="AL15" s="73">
        <v>0</v>
      </c>
      <c r="AM15" s="73">
        <v>0</v>
      </c>
      <c r="AN15" s="25">
        <f t="shared" si="10"/>
        <v>0</v>
      </c>
      <c r="AO15" s="73">
        <v>0</v>
      </c>
      <c r="AP15" s="73">
        <v>0</v>
      </c>
      <c r="AQ15" s="73">
        <v>0</v>
      </c>
      <c r="AR15" s="25">
        <f t="shared" si="11"/>
        <v>0</v>
      </c>
      <c r="AS15" s="73">
        <v>0</v>
      </c>
      <c r="AT15" s="73">
        <v>0</v>
      </c>
      <c r="AU15" s="73"/>
      <c r="AV15" s="25">
        <f t="shared" si="12"/>
        <v>0</v>
      </c>
      <c r="AW15" s="73"/>
      <c r="AX15" s="73"/>
      <c r="AY15" s="74"/>
      <c r="AZ15" s="75">
        <f t="shared" si="13"/>
        <v>0</v>
      </c>
      <c r="BA15" s="25">
        <f t="shared" si="14"/>
        <v>0</v>
      </c>
      <c r="BB15" s="76">
        <f t="shared" si="15"/>
        <v>304066.92</v>
      </c>
      <c r="BC15" s="77"/>
      <c r="BE15" s="17"/>
      <c r="BF15" s="17"/>
    </row>
    <row r="16" spans="1:58" ht="12.75">
      <c r="A16" s="69" t="s">
        <v>23</v>
      </c>
      <c r="B16" s="70" t="s">
        <v>24</v>
      </c>
      <c r="C16" s="71">
        <v>281661.01</v>
      </c>
      <c r="D16" s="15">
        <v>256800.42</v>
      </c>
      <c r="E16" s="15">
        <v>232133.7</v>
      </c>
      <c r="F16" s="72">
        <f t="shared" si="1"/>
        <v>770595.13</v>
      </c>
      <c r="G16" s="15">
        <v>223997.4</v>
      </c>
      <c r="H16" s="15">
        <v>218764.76</v>
      </c>
      <c r="I16" s="15">
        <v>227846.48</v>
      </c>
      <c r="J16" s="72">
        <f t="shared" si="2"/>
        <v>670608.64</v>
      </c>
      <c r="K16" s="15">
        <v>216427.39</v>
      </c>
      <c r="L16" s="15">
        <v>224195.64</v>
      </c>
      <c r="M16" s="15"/>
      <c r="N16" s="72">
        <f t="shared" si="3"/>
        <v>440623.03</v>
      </c>
      <c r="O16" s="15"/>
      <c r="P16" s="15"/>
      <c r="Q16" s="15"/>
      <c r="R16" s="72">
        <f t="shared" si="4"/>
        <v>0</v>
      </c>
      <c r="S16" s="72">
        <f t="shared" si="5"/>
        <v>1881826.8</v>
      </c>
      <c r="T16" s="15">
        <v>2460.61</v>
      </c>
      <c r="U16" s="15">
        <v>1302.47</v>
      </c>
      <c r="V16" s="15">
        <v>1579.38</v>
      </c>
      <c r="W16" s="72">
        <f t="shared" si="6"/>
        <v>5342.46</v>
      </c>
      <c r="X16" s="15">
        <v>2476.3</v>
      </c>
      <c r="Y16" s="16">
        <v>1535.67</v>
      </c>
      <c r="Z16" s="16">
        <v>1027.47</v>
      </c>
      <c r="AA16" s="72">
        <f t="shared" si="7"/>
        <v>5039.44</v>
      </c>
      <c r="AB16" s="15">
        <v>2792.42</v>
      </c>
      <c r="AC16" s="15">
        <v>1875.3000000000002</v>
      </c>
      <c r="AD16" s="15"/>
      <c r="AE16" s="72">
        <f t="shared" si="8"/>
        <v>4667.72</v>
      </c>
      <c r="AF16" s="15"/>
      <c r="AG16" s="15"/>
      <c r="AH16" s="15"/>
      <c r="AI16" s="72">
        <f t="shared" si="9"/>
        <v>0</v>
      </c>
      <c r="AJ16" s="72">
        <f t="shared" si="0"/>
        <v>15049.62</v>
      </c>
      <c r="AK16" s="73">
        <v>0</v>
      </c>
      <c r="AL16" s="73">
        <v>0</v>
      </c>
      <c r="AM16" s="73">
        <v>0</v>
      </c>
      <c r="AN16" s="25">
        <f t="shared" si="10"/>
        <v>0</v>
      </c>
      <c r="AO16" s="73">
        <v>0</v>
      </c>
      <c r="AP16" s="73">
        <v>0</v>
      </c>
      <c r="AQ16" s="73">
        <v>0</v>
      </c>
      <c r="AR16" s="25">
        <f t="shared" si="11"/>
        <v>0</v>
      </c>
      <c r="AS16" s="73">
        <v>0</v>
      </c>
      <c r="AT16" s="73">
        <v>0</v>
      </c>
      <c r="AU16" s="73"/>
      <c r="AV16" s="25">
        <f t="shared" si="12"/>
        <v>0</v>
      </c>
      <c r="AW16" s="73"/>
      <c r="AX16" s="73"/>
      <c r="AY16" s="74"/>
      <c r="AZ16" s="75">
        <f t="shared" si="13"/>
        <v>0</v>
      </c>
      <c r="BA16" s="25">
        <f t="shared" si="14"/>
        <v>0</v>
      </c>
      <c r="BB16" s="76">
        <f t="shared" si="15"/>
        <v>1896876.42</v>
      </c>
      <c r="BC16" s="77"/>
      <c r="BE16" s="17"/>
      <c r="BF16" s="17"/>
    </row>
    <row r="17" spans="1:58" ht="12.75">
      <c r="A17" s="69" t="s">
        <v>25</v>
      </c>
      <c r="B17" s="70" t="s">
        <v>26</v>
      </c>
      <c r="C17" s="71">
        <v>53980.47</v>
      </c>
      <c r="D17" s="15">
        <v>56499.54</v>
      </c>
      <c r="E17" s="15">
        <v>55396.75</v>
      </c>
      <c r="F17" s="72">
        <f t="shared" si="1"/>
        <v>165876.76</v>
      </c>
      <c r="G17" s="15">
        <v>49676.25</v>
      </c>
      <c r="H17" s="15">
        <v>65073.78</v>
      </c>
      <c r="I17" s="15">
        <v>57664.29</v>
      </c>
      <c r="J17" s="72">
        <f t="shared" si="2"/>
        <v>172414.32</v>
      </c>
      <c r="K17" s="15">
        <v>59414.77</v>
      </c>
      <c r="L17" s="15">
        <v>64634.18</v>
      </c>
      <c r="M17" s="15"/>
      <c r="N17" s="72">
        <f t="shared" si="3"/>
        <v>124048.95</v>
      </c>
      <c r="O17" s="15"/>
      <c r="P17" s="15"/>
      <c r="Q17" s="15"/>
      <c r="R17" s="72">
        <f t="shared" si="4"/>
        <v>0</v>
      </c>
      <c r="S17" s="72">
        <f t="shared" si="5"/>
        <v>462340.03</v>
      </c>
      <c r="T17" s="15">
        <v>1041.38</v>
      </c>
      <c r="U17" s="15">
        <v>785.3</v>
      </c>
      <c r="V17" s="15">
        <v>729.87</v>
      </c>
      <c r="W17" s="72">
        <f t="shared" si="6"/>
        <v>2556.55</v>
      </c>
      <c r="X17" s="15">
        <v>1076.87</v>
      </c>
      <c r="Y17" s="16">
        <v>749.25</v>
      </c>
      <c r="Z17" s="16">
        <v>414.53</v>
      </c>
      <c r="AA17" s="72">
        <f t="shared" si="7"/>
        <v>2240.65</v>
      </c>
      <c r="AB17" s="15">
        <v>724.06</v>
      </c>
      <c r="AC17" s="15">
        <v>672.48</v>
      </c>
      <c r="AD17" s="15"/>
      <c r="AE17" s="72">
        <f t="shared" si="8"/>
        <v>1396.54</v>
      </c>
      <c r="AF17" s="15"/>
      <c r="AG17" s="15"/>
      <c r="AH17" s="15"/>
      <c r="AI17" s="72">
        <f t="shared" si="9"/>
        <v>0</v>
      </c>
      <c r="AJ17" s="72">
        <f t="shared" si="0"/>
        <v>6193.74</v>
      </c>
      <c r="AK17" s="73">
        <v>0</v>
      </c>
      <c r="AL17" s="73">
        <v>0</v>
      </c>
      <c r="AM17" s="73">
        <v>326.78</v>
      </c>
      <c r="AN17" s="25">
        <f t="shared" si="10"/>
        <v>326.78</v>
      </c>
      <c r="AO17" s="73">
        <v>326.78</v>
      </c>
      <c r="AP17" s="73">
        <v>0</v>
      </c>
      <c r="AQ17" s="73">
        <v>326.78</v>
      </c>
      <c r="AR17" s="25">
        <f t="shared" si="11"/>
        <v>653.56</v>
      </c>
      <c r="AS17" s="73">
        <v>0</v>
      </c>
      <c r="AT17" s="73">
        <v>326.78</v>
      </c>
      <c r="AU17" s="73"/>
      <c r="AV17" s="25">
        <f t="shared" si="12"/>
        <v>326.78</v>
      </c>
      <c r="AW17" s="73"/>
      <c r="AX17" s="73"/>
      <c r="AY17" s="74"/>
      <c r="AZ17" s="75">
        <f t="shared" si="13"/>
        <v>0</v>
      </c>
      <c r="BA17" s="25">
        <f t="shared" si="14"/>
        <v>1307.12</v>
      </c>
      <c r="BB17" s="76">
        <f t="shared" si="15"/>
        <v>469840.89</v>
      </c>
      <c r="BC17" s="77"/>
      <c r="BE17" s="17"/>
      <c r="BF17" s="17"/>
    </row>
    <row r="18" spans="1:58" ht="12.75">
      <c r="A18" s="69" t="s">
        <v>27</v>
      </c>
      <c r="B18" s="70" t="s">
        <v>28</v>
      </c>
      <c r="C18" s="71">
        <v>41562.46</v>
      </c>
      <c r="D18" s="15">
        <v>37907.7</v>
      </c>
      <c r="E18" s="15">
        <v>31806.51</v>
      </c>
      <c r="F18" s="72">
        <f t="shared" si="1"/>
        <v>111276.67</v>
      </c>
      <c r="G18" s="15">
        <v>30439.66</v>
      </c>
      <c r="H18" s="15">
        <v>36125.16</v>
      </c>
      <c r="I18" s="15">
        <v>34875.34</v>
      </c>
      <c r="J18" s="72">
        <f t="shared" si="2"/>
        <v>101440.16</v>
      </c>
      <c r="K18" s="15">
        <v>35179.05</v>
      </c>
      <c r="L18" s="15">
        <v>25966.93</v>
      </c>
      <c r="M18" s="15"/>
      <c r="N18" s="72">
        <f t="shared" si="3"/>
        <v>61145.98</v>
      </c>
      <c r="O18" s="15"/>
      <c r="P18" s="15"/>
      <c r="Q18" s="15"/>
      <c r="R18" s="72">
        <f t="shared" si="4"/>
        <v>0</v>
      </c>
      <c r="S18" s="72">
        <f t="shared" si="5"/>
        <v>273862.81</v>
      </c>
      <c r="T18" s="15">
        <v>453.12</v>
      </c>
      <c r="U18" s="15">
        <v>448.17</v>
      </c>
      <c r="V18" s="15">
        <v>244.02</v>
      </c>
      <c r="W18" s="72">
        <f t="shared" si="6"/>
        <v>1145.31</v>
      </c>
      <c r="X18" s="15">
        <v>463.1</v>
      </c>
      <c r="Y18" s="16">
        <v>261.23</v>
      </c>
      <c r="Z18" s="16">
        <v>140.61</v>
      </c>
      <c r="AA18" s="72">
        <f t="shared" si="7"/>
        <v>864.94</v>
      </c>
      <c r="AB18" s="15">
        <v>381.55</v>
      </c>
      <c r="AC18" s="15">
        <v>445.12</v>
      </c>
      <c r="AD18" s="15"/>
      <c r="AE18" s="72">
        <f t="shared" si="8"/>
        <v>826.67</v>
      </c>
      <c r="AF18" s="15"/>
      <c r="AG18" s="15"/>
      <c r="AH18" s="15"/>
      <c r="AI18" s="72">
        <f t="shared" si="9"/>
        <v>0</v>
      </c>
      <c r="AJ18" s="72">
        <f t="shared" si="0"/>
        <v>2836.92</v>
      </c>
      <c r="AK18" s="73">
        <v>326.78</v>
      </c>
      <c r="AL18" s="73">
        <v>326.78</v>
      </c>
      <c r="AM18" s="73">
        <v>326.78</v>
      </c>
      <c r="AN18" s="25">
        <f t="shared" si="10"/>
        <v>980.34</v>
      </c>
      <c r="AO18" s="73">
        <v>326.78</v>
      </c>
      <c r="AP18" s="73">
        <v>0</v>
      </c>
      <c r="AQ18" s="73">
        <v>0</v>
      </c>
      <c r="AR18" s="25">
        <f t="shared" si="11"/>
        <v>326.78</v>
      </c>
      <c r="AS18" s="73">
        <v>0</v>
      </c>
      <c r="AT18" s="73">
        <v>0</v>
      </c>
      <c r="AU18" s="73"/>
      <c r="AV18" s="25">
        <f t="shared" si="12"/>
        <v>0</v>
      </c>
      <c r="AW18" s="73"/>
      <c r="AX18" s="73"/>
      <c r="AY18" s="74"/>
      <c r="AZ18" s="75">
        <f t="shared" si="13"/>
        <v>0</v>
      </c>
      <c r="BA18" s="25">
        <f t="shared" si="14"/>
        <v>1307.12</v>
      </c>
      <c r="BB18" s="76">
        <f t="shared" si="15"/>
        <v>278006.85</v>
      </c>
      <c r="BC18" s="77"/>
      <c r="BE18" s="17"/>
      <c r="BF18" s="17"/>
    </row>
    <row r="19" spans="1:58" ht="12.75">
      <c r="A19" s="69" t="s">
        <v>29</v>
      </c>
      <c r="B19" s="70" t="s">
        <v>30</v>
      </c>
      <c r="C19" s="71">
        <v>94938.69</v>
      </c>
      <c r="D19" s="15">
        <v>86592.45</v>
      </c>
      <c r="E19" s="15">
        <v>91246.37</v>
      </c>
      <c r="F19" s="72">
        <f t="shared" si="1"/>
        <v>272777.51</v>
      </c>
      <c r="G19" s="15">
        <v>84275.38</v>
      </c>
      <c r="H19" s="15">
        <v>89045.92</v>
      </c>
      <c r="I19" s="15">
        <v>84281.66</v>
      </c>
      <c r="J19" s="72">
        <f t="shared" si="2"/>
        <v>257602.96</v>
      </c>
      <c r="K19" s="15">
        <v>87445.15</v>
      </c>
      <c r="L19" s="15">
        <v>89032.5</v>
      </c>
      <c r="M19" s="15"/>
      <c r="N19" s="72">
        <f t="shared" si="3"/>
        <v>176477.65</v>
      </c>
      <c r="O19" s="15"/>
      <c r="P19" s="15"/>
      <c r="Q19" s="15"/>
      <c r="R19" s="72">
        <f t="shared" si="4"/>
        <v>0</v>
      </c>
      <c r="S19" s="72">
        <f t="shared" si="5"/>
        <v>706858.12</v>
      </c>
      <c r="T19" s="15">
        <v>5182.68</v>
      </c>
      <c r="U19" s="15">
        <v>4108.08</v>
      </c>
      <c r="V19" s="15">
        <v>3835.14</v>
      </c>
      <c r="W19" s="72">
        <f t="shared" si="6"/>
        <v>13125.9</v>
      </c>
      <c r="X19" s="15">
        <v>5931.89</v>
      </c>
      <c r="Y19" s="16">
        <v>4915.98</v>
      </c>
      <c r="Z19" s="16">
        <v>2619.09</v>
      </c>
      <c r="AA19" s="72">
        <f t="shared" si="7"/>
        <v>13466.96</v>
      </c>
      <c r="AB19" s="15">
        <v>6979.37</v>
      </c>
      <c r="AC19" s="15">
        <v>4627.71</v>
      </c>
      <c r="AD19" s="15"/>
      <c r="AE19" s="72">
        <f t="shared" si="8"/>
        <v>11607.08</v>
      </c>
      <c r="AF19" s="15"/>
      <c r="AG19" s="15"/>
      <c r="AH19" s="15"/>
      <c r="AI19" s="72">
        <f t="shared" si="9"/>
        <v>0</v>
      </c>
      <c r="AJ19" s="72">
        <f t="shared" si="0"/>
        <v>38199.94</v>
      </c>
      <c r="AK19" s="73">
        <v>326.78</v>
      </c>
      <c r="AL19" s="73">
        <v>0</v>
      </c>
      <c r="AM19" s="73">
        <v>0</v>
      </c>
      <c r="AN19" s="25">
        <f t="shared" si="10"/>
        <v>326.78</v>
      </c>
      <c r="AO19" s="73">
        <v>0</v>
      </c>
      <c r="AP19" s="73">
        <v>0</v>
      </c>
      <c r="AQ19" s="73">
        <v>0</v>
      </c>
      <c r="AR19" s="25">
        <f t="shared" si="11"/>
        <v>0</v>
      </c>
      <c r="AS19" s="73">
        <v>0</v>
      </c>
      <c r="AT19" s="73">
        <v>0</v>
      </c>
      <c r="AU19" s="73"/>
      <c r="AV19" s="25">
        <f t="shared" si="12"/>
        <v>0</v>
      </c>
      <c r="AW19" s="73"/>
      <c r="AX19" s="73"/>
      <c r="AY19" s="74"/>
      <c r="AZ19" s="75">
        <f t="shared" si="13"/>
        <v>0</v>
      </c>
      <c r="BA19" s="25">
        <f t="shared" si="14"/>
        <v>326.78</v>
      </c>
      <c r="BB19" s="76">
        <f t="shared" si="15"/>
        <v>745384.84</v>
      </c>
      <c r="BC19" s="77"/>
      <c r="BE19" s="17"/>
      <c r="BF19" s="17"/>
    </row>
    <row r="20" spans="1:58" ht="12.75">
      <c r="A20" s="69" t="s">
        <v>31</v>
      </c>
      <c r="B20" s="70" t="s">
        <v>32</v>
      </c>
      <c r="C20" s="71">
        <v>44873.54</v>
      </c>
      <c r="D20" s="15">
        <v>44823.93</v>
      </c>
      <c r="E20" s="15">
        <v>50678.2</v>
      </c>
      <c r="F20" s="72">
        <f t="shared" si="1"/>
        <v>140375.67</v>
      </c>
      <c r="G20" s="15">
        <v>43069.9</v>
      </c>
      <c r="H20" s="15">
        <v>53395.14</v>
      </c>
      <c r="I20" s="15">
        <v>39962.39</v>
      </c>
      <c r="J20" s="72">
        <f t="shared" si="2"/>
        <v>136427.43</v>
      </c>
      <c r="K20" s="15">
        <v>47022.75</v>
      </c>
      <c r="L20" s="15">
        <v>43171.81</v>
      </c>
      <c r="M20" s="15"/>
      <c r="N20" s="72">
        <f t="shared" si="3"/>
        <v>90194.56</v>
      </c>
      <c r="O20" s="15"/>
      <c r="P20" s="15"/>
      <c r="Q20" s="15"/>
      <c r="R20" s="72">
        <f t="shared" si="4"/>
        <v>0</v>
      </c>
      <c r="S20" s="72">
        <f t="shared" si="5"/>
        <v>366997.66</v>
      </c>
      <c r="T20" s="15">
        <v>2442.26</v>
      </c>
      <c r="U20" s="15">
        <v>2400.91</v>
      </c>
      <c r="V20" s="15">
        <v>2084.5</v>
      </c>
      <c r="W20" s="72">
        <f t="shared" si="6"/>
        <v>6927.67</v>
      </c>
      <c r="X20" s="15">
        <v>2982.35</v>
      </c>
      <c r="Y20" s="16">
        <v>2933.26</v>
      </c>
      <c r="Z20" s="16">
        <v>1261.33</v>
      </c>
      <c r="AA20" s="72">
        <f t="shared" si="7"/>
        <v>7176.94</v>
      </c>
      <c r="AB20" s="15">
        <v>3503.91</v>
      </c>
      <c r="AC20" s="15">
        <v>3008.7</v>
      </c>
      <c r="AD20" s="15"/>
      <c r="AE20" s="72">
        <f t="shared" si="8"/>
        <v>6512.61</v>
      </c>
      <c r="AF20" s="15"/>
      <c r="AG20" s="15"/>
      <c r="AH20" s="15"/>
      <c r="AI20" s="72">
        <f t="shared" si="9"/>
        <v>0</v>
      </c>
      <c r="AJ20" s="72">
        <f t="shared" si="0"/>
        <v>20617.22</v>
      </c>
      <c r="AK20" s="73">
        <v>0</v>
      </c>
      <c r="AL20" s="73">
        <v>0</v>
      </c>
      <c r="AM20" s="73">
        <v>0</v>
      </c>
      <c r="AN20" s="25">
        <f t="shared" si="10"/>
        <v>0</v>
      </c>
      <c r="AO20" s="73">
        <v>0</v>
      </c>
      <c r="AP20" s="73">
        <v>326.78</v>
      </c>
      <c r="AQ20" s="73">
        <v>326.78</v>
      </c>
      <c r="AR20" s="25">
        <f t="shared" si="11"/>
        <v>653.56</v>
      </c>
      <c r="AS20" s="73">
        <v>326.78</v>
      </c>
      <c r="AT20" s="73">
        <v>326.78</v>
      </c>
      <c r="AU20" s="73"/>
      <c r="AV20" s="25">
        <f t="shared" si="12"/>
        <v>653.56</v>
      </c>
      <c r="AW20" s="73"/>
      <c r="AX20" s="73"/>
      <c r="AY20" s="74"/>
      <c r="AZ20" s="75">
        <f t="shared" si="13"/>
        <v>0</v>
      </c>
      <c r="BA20" s="25">
        <f t="shared" si="14"/>
        <v>1307.12</v>
      </c>
      <c r="BB20" s="76">
        <f t="shared" si="15"/>
        <v>388922</v>
      </c>
      <c r="BC20" s="77"/>
      <c r="BE20" s="17"/>
      <c r="BF20" s="17"/>
    </row>
    <row r="21" spans="1:58" ht="12.75">
      <c r="A21" s="69" t="s">
        <v>33</v>
      </c>
      <c r="B21" s="70" t="s">
        <v>34</v>
      </c>
      <c r="C21" s="71">
        <v>68409.57</v>
      </c>
      <c r="D21" s="15">
        <v>61325.42</v>
      </c>
      <c r="E21" s="15">
        <v>72622.02</v>
      </c>
      <c r="F21" s="72">
        <f t="shared" si="1"/>
        <v>202357.01</v>
      </c>
      <c r="G21" s="15">
        <v>64031.16</v>
      </c>
      <c r="H21" s="15">
        <v>59163.29</v>
      </c>
      <c r="I21" s="15">
        <v>48203.99</v>
      </c>
      <c r="J21" s="72">
        <f t="shared" si="2"/>
        <v>171398.44</v>
      </c>
      <c r="K21" s="15">
        <v>58769.92</v>
      </c>
      <c r="L21" s="15">
        <v>51664.86</v>
      </c>
      <c r="M21" s="15"/>
      <c r="N21" s="72">
        <f t="shared" si="3"/>
        <v>110434.78</v>
      </c>
      <c r="O21" s="15"/>
      <c r="P21" s="15"/>
      <c r="Q21" s="15"/>
      <c r="R21" s="72">
        <f t="shared" si="4"/>
        <v>0</v>
      </c>
      <c r="S21" s="72">
        <f t="shared" si="5"/>
        <v>484190.23</v>
      </c>
      <c r="T21" s="15">
        <v>3602.5600000000004</v>
      </c>
      <c r="U21" s="15">
        <v>3248.8599999999997</v>
      </c>
      <c r="V21" s="15">
        <v>3371.12</v>
      </c>
      <c r="W21" s="72">
        <f t="shared" si="6"/>
        <v>10222.54</v>
      </c>
      <c r="X21" s="15">
        <v>4232.43</v>
      </c>
      <c r="Y21" s="16">
        <v>3777.54</v>
      </c>
      <c r="Z21" s="16">
        <v>1849.16</v>
      </c>
      <c r="AA21" s="72">
        <f t="shared" si="7"/>
        <v>9859.13</v>
      </c>
      <c r="AB21" s="15">
        <v>4510.56</v>
      </c>
      <c r="AC21" s="15">
        <v>3028.44</v>
      </c>
      <c r="AD21" s="15"/>
      <c r="AE21" s="72">
        <f t="shared" si="8"/>
        <v>7539</v>
      </c>
      <c r="AF21" s="15"/>
      <c r="AG21" s="15"/>
      <c r="AH21" s="15"/>
      <c r="AI21" s="72">
        <f t="shared" si="9"/>
        <v>0</v>
      </c>
      <c r="AJ21" s="72">
        <f t="shared" si="0"/>
        <v>27620.67</v>
      </c>
      <c r="AK21" s="73">
        <v>0</v>
      </c>
      <c r="AL21" s="73">
        <v>0</v>
      </c>
      <c r="AM21" s="73">
        <v>0</v>
      </c>
      <c r="AN21" s="25">
        <f t="shared" si="10"/>
        <v>0</v>
      </c>
      <c r="AO21" s="73">
        <v>0</v>
      </c>
      <c r="AP21" s="73">
        <v>0</v>
      </c>
      <c r="AQ21" s="73">
        <v>0</v>
      </c>
      <c r="AR21" s="25">
        <f t="shared" si="11"/>
        <v>0</v>
      </c>
      <c r="AS21" s="73">
        <v>0</v>
      </c>
      <c r="AT21" s="73">
        <v>0</v>
      </c>
      <c r="AU21" s="73"/>
      <c r="AV21" s="25">
        <f t="shared" si="12"/>
        <v>0</v>
      </c>
      <c r="AW21" s="73"/>
      <c r="AX21" s="73"/>
      <c r="AY21" s="74"/>
      <c r="AZ21" s="75">
        <f t="shared" si="13"/>
        <v>0</v>
      </c>
      <c r="BA21" s="25">
        <f t="shared" si="14"/>
        <v>0</v>
      </c>
      <c r="BB21" s="76">
        <f t="shared" si="15"/>
        <v>511810.9</v>
      </c>
      <c r="BC21" s="77"/>
      <c r="BE21" s="17"/>
      <c r="BF21" s="17"/>
    </row>
    <row r="22" spans="1:58" ht="12.75">
      <c r="A22" s="69" t="s">
        <v>35</v>
      </c>
      <c r="B22" s="70" t="s">
        <v>36</v>
      </c>
      <c r="C22" s="71">
        <v>80765.44</v>
      </c>
      <c r="D22" s="15">
        <v>63984.38</v>
      </c>
      <c r="E22" s="15">
        <v>64425.96</v>
      </c>
      <c r="F22" s="72">
        <f t="shared" si="1"/>
        <v>209175.78</v>
      </c>
      <c r="G22" s="15">
        <v>57258.29</v>
      </c>
      <c r="H22" s="15">
        <v>72024.11</v>
      </c>
      <c r="I22" s="15">
        <v>74366.99</v>
      </c>
      <c r="J22" s="72">
        <f t="shared" si="2"/>
        <v>203649.39</v>
      </c>
      <c r="K22" s="15">
        <v>69711.71</v>
      </c>
      <c r="L22" s="15">
        <v>60628.67</v>
      </c>
      <c r="M22" s="15"/>
      <c r="N22" s="72">
        <f t="shared" si="3"/>
        <v>130340.38</v>
      </c>
      <c r="O22" s="15"/>
      <c r="P22" s="15"/>
      <c r="Q22" s="15"/>
      <c r="R22" s="72">
        <f t="shared" si="4"/>
        <v>0</v>
      </c>
      <c r="S22" s="72">
        <f t="shared" si="5"/>
        <v>543165.55</v>
      </c>
      <c r="T22" s="15">
        <v>1335.29</v>
      </c>
      <c r="U22" s="15">
        <v>617.95</v>
      </c>
      <c r="V22" s="15">
        <v>587.54</v>
      </c>
      <c r="W22" s="72">
        <f t="shared" si="6"/>
        <v>2540.78</v>
      </c>
      <c r="X22" s="15">
        <v>876.81</v>
      </c>
      <c r="Y22" s="16">
        <v>706.03</v>
      </c>
      <c r="Z22" s="16">
        <v>327.16</v>
      </c>
      <c r="AA22" s="72">
        <f t="shared" si="7"/>
        <v>1910</v>
      </c>
      <c r="AB22" s="15">
        <v>1169.48</v>
      </c>
      <c r="AC22" s="15">
        <v>717.01</v>
      </c>
      <c r="AD22" s="15"/>
      <c r="AE22" s="72">
        <f t="shared" si="8"/>
        <v>1886.49</v>
      </c>
      <c r="AF22" s="15"/>
      <c r="AG22" s="15"/>
      <c r="AH22" s="15"/>
      <c r="AI22" s="72">
        <f t="shared" si="9"/>
        <v>0</v>
      </c>
      <c r="AJ22" s="72">
        <f t="shared" si="0"/>
        <v>6337.27</v>
      </c>
      <c r="AK22" s="73">
        <v>350.12</v>
      </c>
      <c r="AL22" s="73">
        <v>350.12</v>
      </c>
      <c r="AM22" s="73">
        <v>350.12</v>
      </c>
      <c r="AN22" s="25">
        <f t="shared" si="10"/>
        <v>1050.36</v>
      </c>
      <c r="AO22" s="73">
        <v>326.78</v>
      </c>
      <c r="AP22" s="73">
        <v>326.78</v>
      </c>
      <c r="AQ22" s="73">
        <v>326.78</v>
      </c>
      <c r="AR22" s="25">
        <f t="shared" si="11"/>
        <v>980.34</v>
      </c>
      <c r="AS22" s="73">
        <v>326.78</v>
      </c>
      <c r="AT22" s="73">
        <v>326.78</v>
      </c>
      <c r="AU22" s="73"/>
      <c r="AV22" s="25">
        <f t="shared" si="12"/>
        <v>653.56</v>
      </c>
      <c r="AW22" s="73"/>
      <c r="AX22" s="73"/>
      <c r="AY22" s="74"/>
      <c r="AZ22" s="75">
        <f t="shared" si="13"/>
        <v>0</v>
      </c>
      <c r="BA22" s="25">
        <f t="shared" si="14"/>
        <v>2684.26</v>
      </c>
      <c r="BB22" s="76">
        <f t="shared" si="15"/>
        <v>552187.08</v>
      </c>
      <c r="BC22" s="77"/>
      <c r="BE22" s="17"/>
      <c r="BF22" s="17"/>
    </row>
    <row r="23" spans="1:58" ht="12.75">
      <c r="A23" s="69" t="s">
        <v>37</v>
      </c>
      <c r="B23" s="70" t="s">
        <v>38</v>
      </c>
      <c r="C23" s="71">
        <v>49433.67</v>
      </c>
      <c r="D23" s="15">
        <v>40767.97</v>
      </c>
      <c r="E23" s="15">
        <v>43812.41</v>
      </c>
      <c r="F23" s="72">
        <f t="shared" si="1"/>
        <v>134014.05</v>
      </c>
      <c r="G23" s="15">
        <v>38730.57</v>
      </c>
      <c r="H23" s="15">
        <v>36948.52</v>
      </c>
      <c r="I23" s="15">
        <v>36282.51</v>
      </c>
      <c r="J23" s="72">
        <f t="shared" si="2"/>
        <v>111961.6</v>
      </c>
      <c r="K23" s="15">
        <v>35023.76</v>
      </c>
      <c r="L23" s="15">
        <v>37942.94</v>
      </c>
      <c r="M23" s="15"/>
      <c r="N23" s="72">
        <f t="shared" si="3"/>
        <v>72966.7</v>
      </c>
      <c r="O23" s="15"/>
      <c r="P23" s="15"/>
      <c r="Q23" s="15"/>
      <c r="R23" s="72">
        <f t="shared" si="4"/>
        <v>0</v>
      </c>
      <c r="S23" s="72">
        <f t="shared" si="5"/>
        <v>318942.35</v>
      </c>
      <c r="T23" s="15">
        <v>510.83</v>
      </c>
      <c r="U23" s="15">
        <v>247.55</v>
      </c>
      <c r="V23" s="15">
        <v>359.27</v>
      </c>
      <c r="W23" s="72">
        <f t="shared" si="6"/>
        <v>1117.65</v>
      </c>
      <c r="X23" s="15">
        <v>607.76</v>
      </c>
      <c r="Y23" s="16">
        <v>379.06</v>
      </c>
      <c r="Z23" s="16">
        <v>311.26</v>
      </c>
      <c r="AA23" s="72">
        <f t="shared" si="7"/>
        <v>1298.08</v>
      </c>
      <c r="AB23" s="15">
        <v>640.02</v>
      </c>
      <c r="AC23" s="15">
        <v>811.13</v>
      </c>
      <c r="AD23" s="15"/>
      <c r="AE23" s="72">
        <f t="shared" si="8"/>
        <v>1451.15</v>
      </c>
      <c r="AF23" s="15"/>
      <c r="AG23" s="15"/>
      <c r="AH23" s="15"/>
      <c r="AI23" s="72">
        <f t="shared" si="9"/>
        <v>0</v>
      </c>
      <c r="AJ23" s="72">
        <f t="shared" si="0"/>
        <v>3866.88</v>
      </c>
      <c r="AK23" s="73">
        <v>0</v>
      </c>
      <c r="AL23" s="73">
        <v>350.12</v>
      </c>
      <c r="AM23" s="73">
        <v>0</v>
      </c>
      <c r="AN23" s="25">
        <f t="shared" si="10"/>
        <v>350.12</v>
      </c>
      <c r="AO23" s="73">
        <v>326.78</v>
      </c>
      <c r="AP23" s="73">
        <v>0</v>
      </c>
      <c r="AQ23" s="73">
        <v>326.78</v>
      </c>
      <c r="AR23" s="25">
        <f t="shared" si="11"/>
        <v>653.56</v>
      </c>
      <c r="AS23" s="73">
        <v>326.78</v>
      </c>
      <c r="AT23" s="73">
        <v>326.78</v>
      </c>
      <c r="AU23" s="73"/>
      <c r="AV23" s="25">
        <f t="shared" si="12"/>
        <v>653.56</v>
      </c>
      <c r="AW23" s="73"/>
      <c r="AX23" s="73"/>
      <c r="AY23" s="74"/>
      <c r="AZ23" s="75">
        <f t="shared" si="13"/>
        <v>0</v>
      </c>
      <c r="BA23" s="25">
        <f t="shared" si="14"/>
        <v>1657.24</v>
      </c>
      <c r="BB23" s="76">
        <f t="shared" si="15"/>
        <v>324466.47</v>
      </c>
      <c r="BC23" s="77"/>
      <c r="BE23" s="17"/>
      <c r="BF23" s="17"/>
    </row>
    <row r="24" spans="1:58" ht="12.75">
      <c r="A24" s="69" t="s">
        <v>39</v>
      </c>
      <c r="B24" s="78" t="s">
        <v>40</v>
      </c>
      <c r="C24" s="71">
        <v>312115.87</v>
      </c>
      <c r="D24" s="15">
        <v>247149.79</v>
      </c>
      <c r="E24" s="15">
        <v>175052.69</v>
      </c>
      <c r="F24" s="72">
        <f t="shared" si="1"/>
        <v>734318.35</v>
      </c>
      <c r="G24" s="15">
        <v>284694.1</v>
      </c>
      <c r="H24" s="15">
        <v>286259.8</v>
      </c>
      <c r="I24" s="15">
        <v>173225.26</v>
      </c>
      <c r="J24" s="72">
        <f t="shared" si="2"/>
        <v>744179.16</v>
      </c>
      <c r="K24" s="15">
        <v>279672.33</v>
      </c>
      <c r="L24" s="15">
        <v>255495.42</v>
      </c>
      <c r="M24" s="15"/>
      <c r="N24" s="72">
        <f t="shared" si="3"/>
        <v>535167.75</v>
      </c>
      <c r="O24" s="15"/>
      <c r="P24" s="15"/>
      <c r="Q24" s="15"/>
      <c r="R24" s="72">
        <f t="shared" si="4"/>
        <v>0</v>
      </c>
      <c r="S24" s="72">
        <f t="shared" si="5"/>
        <v>2013665.26</v>
      </c>
      <c r="T24" s="15">
        <v>330.51</v>
      </c>
      <c r="U24" s="15">
        <v>444.33000000000004</v>
      </c>
      <c r="V24" s="15">
        <v>439.28</v>
      </c>
      <c r="W24" s="72">
        <f t="shared" si="6"/>
        <v>1214.12</v>
      </c>
      <c r="X24" s="15">
        <v>596.62</v>
      </c>
      <c r="Y24" s="16">
        <v>575.1</v>
      </c>
      <c r="Z24" s="16">
        <v>245.75</v>
      </c>
      <c r="AA24" s="72">
        <f t="shared" si="7"/>
        <v>1417.47</v>
      </c>
      <c r="AB24" s="15">
        <v>1005.54</v>
      </c>
      <c r="AC24" s="15">
        <v>431.88</v>
      </c>
      <c r="AD24" s="15"/>
      <c r="AE24" s="72">
        <f t="shared" si="8"/>
        <v>1437.42</v>
      </c>
      <c r="AF24" s="15"/>
      <c r="AG24" s="15"/>
      <c r="AH24" s="15"/>
      <c r="AI24" s="72">
        <f t="shared" si="9"/>
        <v>0</v>
      </c>
      <c r="AJ24" s="72">
        <f t="shared" si="0"/>
        <v>4069.01</v>
      </c>
      <c r="AK24" s="73">
        <v>0</v>
      </c>
      <c r="AL24" s="73">
        <v>0</v>
      </c>
      <c r="AM24" s="73">
        <v>0</v>
      </c>
      <c r="AN24" s="25">
        <f t="shared" si="10"/>
        <v>0</v>
      </c>
      <c r="AO24" s="73">
        <v>0</v>
      </c>
      <c r="AP24" s="73">
        <v>0</v>
      </c>
      <c r="AQ24" s="73">
        <v>0</v>
      </c>
      <c r="AR24" s="25">
        <f t="shared" si="11"/>
        <v>0</v>
      </c>
      <c r="AS24" s="73">
        <v>0</v>
      </c>
      <c r="AT24" s="73">
        <v>0</v>
      </c>
      <c r="AU24" s="73"/>
      <c r="AV24" s="25">
        <f t="shared" si="12"/>
        <v>0</v>
      </c>
      <c r="AW24" s="73"/>
      <c r="AX24" s="73"/>
      <c r="AY24" s="74"/>
      <c r="AZ24" s="75">
        <f t="shared" si="13"/>
        <v>0</v>
      </c>
      <c r="BA24" s="25">
        <f t="shared" si="14"/>
        <v>0</v>
      </c>
      <c r="BB24" s="76">
        <f t="shared" si="15"/>
        <v>2017734.27</v>
      </c>
      <c r="BC24" s="77"/>
      <c r="BE24" s="17"/>
      <c r="BF24" s="17"/>
    </row>
    <row r="25" spans="1:58" ht="12.75">
      <c r="A25" s="69" t="s">
        <v>41</v>
      </c>
      <c r="B25" s="70" t="s">
        <v>42</v>
      </c>
      <c r="C25" s="71">
        <v>247451.02</v>
      </c>
      <c r="D25" s="15">
        <v>233224.35</v>
      </c>
      <c r="E25" s="15">
        <v>262080.21</v>
      </c>
      <c r="F25" s="72">
        <f t="shared" si="1"/>
        <v>742755.58</v>
      </c>
      <c r="G25" s="15">
        <v>211267.65</v>
      </c>
      <c r="H25" s="15">
        <v>227874.25</v>
      </c>
      <c r="I25" s="15">
        <v>234166.29</v>
      </c>
      <c r="J25" s="72">
        <f t="shared" si="2"/>
        <v>673308.19</v>
      </c>
      <c r="K25" s="15">
        <v>239794.89</v>
      </c>
      <c r="L25" s="15">
        <v>226603.03</v>
      </c>
      <c r="M25" s="15"/>
      <c r="N25" s="72">
        <f t="shared" si="3"/>
        <v>466397.92</v>
      </c>
      <c r="O25" s="15"/>
      <c r="P25" s="15"/>
      <c r="Q25" s="15"/>
      <c r="R25" s="72">
        <f t="shared" si="4"/>
        <v>0</v>
      </c>
      <c r="S25" s="72">
        <f t="shared" si="5"/>
        <v>1882461.69</v>
      </c>
      <c r="T25" s="15">
        <v>3357.8199999999997</v>
      </c>
      <c r="U25" s="15">
        <v>3202.74</v>
      </c>
      <c r="V25" s="15">
        <v>3577.56</v>
      </c>
      <c r="W25" s="72">
        <f t="shared" si="6"/>
        <v>10138.12</v>
      </c>
      <c r="X25" s="15">
        <v>4858.3</v>
      </c>
      <c r="Y25" s="16">
        <v>4170.12</v>
      </c>
      <c r="Z25" s="16">
        <v>2362.8</v>
      </c>
      <c r="AA25" s="72">
        <f t="shared" si="7"/>
        <v>11391.22</v>
      </c>
      <c r="AB25" s="15">
        <v>5194.03</v>
      </c>
      <c r="AC25" s="15">
        <v>3523.38</v>
      </c>
      <c r="AD25" s="15"/>
      <c r="AE25" s="72">
        <f t="shared" si="8"/>
        <v>8717.41</v>
      </c>
      <c r="AF25" s="15"/>
      <c r="AG25" s="15"/>
      <c r="AH25" s="15"/>
      <c r="AI25" s="72">
        <f t="shared" si="9"/>
        <v>0</v>
      </c>
      <c r="AJ25" s="72">
        <f t="shared" si="0"/>
        <v>30246.75</v>
      </c>
      <c r="AK25" s="73">
        <v>0</v>
      </c>
      <c r="AL25" s="73">
        <v>653.56</v>
      </c>
      <c r="AM25" s="73">
        <v>653.56</v>
      </c>
      <c r="AN25" s="25">
        <f t="shared" si="10"/>
        <v>1307.12</v>
      </c>
      <c r="AO25" s="73">
        <v>653.56</v>
      </c>
      <c r="AP25" s="73">
        <v>653.56</v>
      </c>
      <c r="AQ25" s="73">
        <v>653.56</v>
      </c>
      <c r="AR25" s="25">
        <f t="shared" si="11"/>
        <v>1960.68</v>
      </c>
      <c r="AS25" s="73">
        <v>326.78</v>
      </c>
      <c r="AT25" s="73">
        <v>653.56</v>
      </c>
      <c r="AU25" s="73"/>
      <c r="AV25" s="25">
        <f t="shared" si="12"/>
        <v>980.34</v>
      </c>
      <c r="AW25" s="73"/>
      <c r="AX25" s="73"/>
      <c r="AY25" s="74"/>
      <c r="AZ25" s="75">
        <f t="shared" si="13"/>
        <v>0</v>
      </c>
      <c r="BA25" s="25">
        <f t="shared" si="14"/>
        <v>4248.14</v>
      </c>
      <c r="BB25" s="76">
        <f t="shared" si="15"/>
        <v>1916956.58</v>
      </c>
      <c r="BC25" s="77"/>
      <c r="BE25" s="17"/>
      <c r="BF25" s="17"/>
    </row>
    <row r="26" spans="1:58" ht="12.75">
      <c r="A26" s="69" t="s">
        <v>43</v>
      </c>
      <c r="B26" s="70" t="s">
        <v>44</v>
      </c>
      <c r="C26" s="71">
        <v>990304.36</v>
      </c>
      <c r="D26" s="15">
        <v>928212.98</v>
      </c>
      <c r="E26" s="15">
        <v>969303.15</v>
      </c>
      <c r="F26" s="72">
        <f t="shared" si="1"/>
        <v>2887820.49</v>
      </c>
      <c r="G26" s="15">
        <v>1046913.44</v>
      </c>
      <c r="H26" s="15">
        <v>940711.65</v>
      </c>
      <c r="I26" s="15">
        <v>1001939.85</v>
      </c>
      <c r="J26" s="72">
        <f t="shared" si="2"/>
        <v>2989564.94</v>
      </c>
      <c r="K26" s="15">
        <v>1062411.41</v>
      </c>
      <c r="L26" s="15">
        <v>932613.32</v>
      </c>
      <c r="M26" s="15"/>
      <c r="N26" s="72">
        <f t="shared" si="3"/>
        <v>1995024.73</v>
      </c>
      <c r="O26" s="15"/>
      <c r="P26" s="15"/>
      <c r="Q26" s="15"/>
      <c r="R26" s="72">
        <f t="shared" si="4"/>
        <v>0</v>
      </c>
      <c r="S26" s="72">
        <f t="shared" si="5"/>
        <v>7872410.16</v>
      </c>
      <c r="T26" s="15">
        <v>21331.6</v>
      </c>
      <c r="U26" s="15">
        <v>20565.899999999998</v>
      </c>
      <c r="V26" s="15">
        <v>19239.96</v>
      </c>
      <c r="W26" s="72">
        <f t="shared" si="6"/>
        <v>61137.46</v>
      </c>
      <c r="X26" s="15">
        <v>28343.71</v>
      </c>
      <c r="Y26" s="16">
        <v>23398.78</v>
      </c>
      <c r="Z26" s="16">
        <v>13357.33</v>
      </c>
      <c r="AA26" s="72">
        <f t="shared" si="7"/>
        <v>65099.82</v>
      </c>
      <c r="AB26" s="15">
        <v>34483.92</v>
      </c>
      <c r="AC26" s="15">
        <v>25097.789999999997</v>
      </c>
      <c r="AD26" s="15"/>
      <c r="AE26" s="72">
        <f t="shared" si="8"/>
        <v>59581.71</v>
      </c>
      <c r="AF26" s="15"/>
      <c r="AG26" s="15"/>
      <c r="AH26" s="15"/>
      <c r="AI26" s="72">
        <f t="shared" si="9"/>
        <v>0</v>
      </c>
      <c r="AJ26" s="72">
        <f t="shared" si="0"/>
        <v>185818.99</v>
      </c>
      <c r="AK26" s="73">
        <v>980.34</v>
      </c>
      <c r="AL26" s="73">
        <v>1307.12</v>
      </c>
      <c r="AM26" s="73">
        <v>980.34</v>
      </c>
      <c r="AN26" s="25">
        <f t="shared" si="10"/>
        <v>3267.8</v>
      </c>
      <c r="AO26" s="73">
        <v>980.34</v>
      </c>
      <c r="AP26" s="73">
        <v>2614.24</v>
      </c>
      <c r="AQ26" s="73">
        <v>2941.02</v>
      </c>
      <c r="AR26" s="25">
        <f t="shared" si="11"/>
        <v>6535.6</v>
      </c>
      <c r="AS26" s="73">
        <v>1960.68</v>
      </c>
      <c r="AT26" s="73">
        <v>2287.46</v>
      </c>
      <c r="AU26" s="73"/>
      <c r="AV26" s="25">
        <f t="shared" si="12"/>
        <v>4248.14</v>
      </c>
      <c r="AW26" s="73"/>
      <c r="AX26" s="73"/>
      <c r="AY26" s="74"/>
      <c r="AZ26" s="75">
        <f t="shared" si="13"/>
        <v>0</v>
      </c>
      <c r="BA26" s="25">
        <f t="shared" si="14"/>
        <v>14051.54</v>
      </c>
      <c r="BB26" s="76">
        <f t="shared" si="15"/>
        <v>8072280.69</v>
      </c>
      <c r="BC26" s="77"/>
      <c r="BE26" s="17"/>
      <c r="BF26" s="17"/>
    </row>
    <row r="27" spans="1:58" ht="12.75">
      <c r="A27" s="69" t="s">
        <v>45</v>
      </c>
      <c r="B27" s="79" t="s">
        <v>46</v>
      </c>
      <c r="C27" s="71">
        <v>143691.18</v>
      </c>
      <c r="D27" s="15">
        <v>202637.73</v>
      </c>
      <c r="E27" s="15">
        <v>215112.63</v>
      </c>
      <c r="F27" s="72">
        <f t="shared" si="1"/>
        <v>561441.54</v>
      </c>
      <c r="G27" s="15">
        <v>215070.2</v>
      </c>
      <c r="H27" s="15">
        <v>223025.33</v>
      </c>
      <c r="I27" s="15">
        <v>207907.92</v>
      </c>
      <c r="J27" s="72">
        <f t="shared" si="2"/>
        <v>646003.45</v>
      </c>
      <c r="K27" s="15">
        <v>223279.66</v>
      </c>
      <c r="L27" s="15">
        <v>205294.18</v>
      </c>
      <c r="M27" s="15"/>
      <c r="N27" s="72">
        <f t="shared" si="3"/>
        <v>428573.84</v>
      </c>
      <c r="O27" s="15"/>
      <c r="P27" s="15"/>
      <c r="Q27" s="15"/>
      <c r="R27" s="72">
        <f t="shared" si="4"/>
        <v>0</v>
      </c>
      <c r="S27" s="72">
        <f t="shared" si="5"/>
        <v>1636018.83</v>
      </c>
      <c r="T27" s="15">
        <v>1526.67</v>
      </c>
      <c r="U27" s="15">
        <v>1522.88</v>
      </c>
      <c r="V27" s="15">
        <v>1183.56</v>
      </c>
      <c r="W27" s="72">
        <f t="shared" si="6"/>
        <v>4233.11</v>
      </c>
      <c r="X27" s="15">
        <v>2002.87</v>
      </c>
      <c r="Y27" s="16">
        <v>1564.03</v>
      </c>
      <c r="Z27" s="16">
        <v>761.17</v>
      </c>
      <c r="AA27" s="72">
        <f t="shared" si="7"/>
        <v>4328.07</v>
      </c>
      <c r="AB27" s="15">
        <v>2000.63</v>
      </c>
      <c r="AC27" s="15">
        <v>1377.69</v>
      </c>
      <c r="AD27" s="15"/>
      <c r="AE27" s="72">
        <f t="shared" si="8"/>
        <v>3378.32</v>
      </c>
      <c r="AF27" s="15"/>
      <c r="AG27" s="15"/>
      <c r="AH27" s="15"/>
      <c r="AI27" s="72">
        <f t="shared" si="9"/>
        <v>0</v>
      </c>
      <c r="AJ27" s="72">
        <f t="shared" si="0"/>
        <v>11939.5</v>
      </c>
      <c r="AK27" s="73">
        <v>0</v>
      </c>
      <c r="AL27" s="73">
        <v>326.78</v>
      </c>
      <c r="AM27" s="73">
        <v>653.56</v>
      </c>
      <c r="AN27" s="25">
        <f t="shared" si="10"/>
        <v>980.34</v>
      </c>
      <c r="AO27" s="73">
        <v>653.56</v>
      </c>
      <c r="AP27" s="73">
        <v>653.56</v>
      </c>
      <c r="AQ27" s="73">
        <v>653.56</v>
      </c>
      <c r="AR27" s="25">
        <f t="shared" si="11"/>
        <v>1960.68</v>
      </c>
      <c r="AS27" s="73">
        <v>653.56</v>
      </c>
      <c r="AT27" s="73">
        <v>980.34</v>
      </c>
      <c r="AU27" s="73"/>
      <c r="AV27" s="25">
        <f t="shared" si="12"/>
        <v>1633.9</v>
      </c>
      <c r="AW27" s="73"/>
      <c r="AX27" s="73"/>
      <c r="AY27" s="74"/>
      <c r="AZ27" s="75">
        <f t="shared" si="13"/>
        <v>0</v>
      </c>
      <c r="BA27" s="25">
        <f t="shared" si="14"/>
        <v>4574.92</v>
      </c>
      <c r="BB27" s="76">
        <f t="shared" si="15"/>
        <v>1652533.25</v>
      </c>
      <c r="BC27" s="77"/>
      <c r="BE27" s="17"/>
      <c r="BF27" s="17"/>
    </row>
    <row r="28" spans="1:58" ht="12.75">
      <c r="A28" s="69" t="s">
        <v>47</v>
      </c>
      <c r="B28" s="70" t="s">
        <v>48</v>
      </c>
      <c r="C28" s="71">
        <v>87483.08</v>
      </c>
      <c r="D28" s="15">
        <v>76773.3</v>
      </c>
      <c r="E28" s="15">
        <v>83081.38</v>
      </c>
      <c r="F28" s="72">
        <f t="shared" si="1"/>
        <v>247337.76</v>
      </c>
      <c r="G28" s="15">
        <v>77367.74</v>
      </c>
      <c r="H28" s="15">
        <v>76766.3</v>
      </c>
      <c r="I28" s="15">
        <v>72501.34</v>
      </c>
      <c r="J28" s="72">
        <f t="shared" si="2"/>
        <v>226635.38</v>
      </c>
      <c r="K28" s="15">
        <v>85693</v>
      </c>
      <c r="L28" s="15">
        <v>78209.78</v>
      </c>
      <c r="M28" s="15"/>
      <c r="N28" s="72">
        <f t="shared" si="3"/>
        <v>163902.78</v>
      </c>
      <c r="O28" s="15"/>
      <c r="P28" s="15"/>
      <c r="Q28" s="15"/>
      <c r="R28" s="72">
        <f t="shared" si="4"/>
        <v>0</v>
      </c>
      <c r="S28" s="72">
        <f t="shared" si="5"/>
        <v>637875.92</v>
      </c>
      <c r="T28" s="15">
        <v>6431.750000000001</v>
      </c>
      <c r="U28" s="15">
        <v>5040.8099999999995</v>
      </c>
      <c r="V28" s="15">
        <v>4952.08</v>
      </c>
      <c r="W28" s="72">
        <f t="shared" si="6"/>
        <v>16424.64</v>
      </c>
      <c r="X28" s="15">
        <v>7041.67</v>
      </c>
      <c r="Y28" s="16">
        <v>5459.63</v>
      </c>
      <c r="Z28" s="16">
        <v>3134.97</v>
      </c>
      <c r="AA28" s="72">
        <f t="shared" si="7"/>
        <v>15636.27</v>
      </c>
      <c r="AB28" s="15">
        <v>9121.44</v>
      </c>
      <c r="AC28" s="15">
        <v>5964.34</v>
      </c>
      <c r="AD28" s="15"/>
      <c r="AE28" s="72">
        <f t="shared" si="8"/>
        <v>15085.78</v>
      </c>
      <c r="AF28" s="15"/>
      <c r="AG28" s="15"/>
      <c r="AH28" s="15"/>
      <c r="AI28" s="72">
        <f t="shared" si="9"/>
        <v>0</v>
      </c>
      <c r="AJ28" s="72">
        <f t="shared" si="0"/>
        <v>47146.69</v>
      </c>
      <c r="AK28" s="73">
        <v>350.12</v>
      </c>
      <c r="AL28" s="73">
        <v>326.78</v>
      </c>
      <c r="AM28" s="73">
        <v>326.78</v>
      </c>
      <c r="AN28" s="25">
        <f t="shared" si="10"/>
        <v>1003.68</v>
      </c>
      <c r="AO28" s="73">
        <v>653.56</v>
      </c>
      <c r="AP28" s="73">
        <v>653.56</v>
      </c>
      <c r="AQ28" s="73">
        <v>653.56</v>
      </c>
      <c r="AR28" s="25">
        <f t="shared" si="11"/>
        <v>1960.68</v>
      </c>
      <c r="AS28" s="73">
        <v>653.56</v>
      </c>
      <c r="AT28" s="73">
        <v>653.56</v>
      </c>
      <c r="AU28" s="73"/>
      <c r="AV28" s="25">
        <f t="shared" si="12"/>
        <v>1307.12</v>
      </c>
      <c r="AW28" s="73"/>
      <c r="AX28" s="73"/>
      <c r="AY28" s="74"/>
      <c r="AZ28" s="75">
        <f t="shared" si="13"/>
        <v>0</v>
      </c>
      <c r="BA28" s="25">
        <f t="shared" si="14"/>
        <v>4271.48</v>
      </c>
      <c r="BB28" s="76">
        <f t="shared" si="15"/>
        <v>689294.09</v>
      </c>
      <c r="BC28" s="77"/>
      <c r="BE28" s="17"/>
      <c r="BF28" s="17"/>
    </row>
    <row r="29" spans="1:58" ht="12.75">
      <c r="A29" s="69" t="s">
        <v>49</v>
      </c>
      <c r="B29" s="70" t="s">
        <v>50</v>
      </c>
      <c r="C29" s="71">
        <v>31984.93</v>
      </c>
      <c r="D29" s="15">
        <v>29091.02</v>
      </c>
      <c r="E29" s="15">
        <v>30033.86</v>
      </c>
      <c r="F29" s="72">
        <f t="shared" si="1"/>
        <v>91109.81</v>
      </c>
      <c r="G29" s="15">
        <v>28860.92</v>
      </c>
      <c r="H29" s="15">
        <v>32046.43</v>
      </c>
      <c r="I29" s="15">
        <v>26917.87</v>
      </c>
      <c r="J29" s="72">
        <f t="shared" si="2"/>
        <v>87825.22</v>
      </c>
      <c r="K29" s="15">
        <v>29928.22</v>
      </c>
      <c r="L29" s="15">
        <v>31810.14</v>
      </c>
      <c r="M29" s="15"/>
      <c r="N29" s="72">
        <f t="shared" si="3"/>
        <v>61738.36</v>
      </c>
      <c r="O29" s="15"/>
      <c r="P29" s="15"/>
      <c r="Q29" s="15"/>
      <c r="R29" s="72">
        <f t="shared" si="4"/>
        <v>0</v>
      </c>
      <c r="S29" s="72">
        <f t="shared" si="5"/>
        <v>240673.39</v>
      </c>
      <c r="T29" s="15">
        <v>1318.83</v>
      </c>
      <c r="U29" s="15">
        <v>1158.19</v>
      </c>
      <c r="V29" s="15">
        <v>983.41</v>
      </c>
      <c r="W29" s="72">
        <f t="shared" si="6"/>
        <v>3460.43</v>
      </c>
      <c r="X29" s="15">
        <v>1807.78</v>
      </c>
      <c r="Y29" s="16">
        <v>1537.17</v>
      </c>
      <c r="Z29" s="16">
        <v>674.42</v>
      </c>
      <c r="AA29" s="72">
        <f t="shared" si="7"/>
        <v>4019.37</v>
      </c>
      <c r="AB29" s="15">
        <v>1720.61</v>
      </c>
      <c r="AC29" s="15">
        <v>1302.63</v>
      </c>
      <c r="AD29" s="15"/>
      <c r="AE29" s="72">
        <f t="shared" si="8"/>
        <v>3023.24</v>
      </c>
      <c r="AF29" s="15"/>
      <c r="AG29" s="15"/>
      <c r="AH29" s="15"/>
      <c r="AI29" s="72">
        <f t="shared" si="9"/>
        <v>0</v>
      </c>
      <c r="AJ29" s="72">
        <f t="shared" si="0"/>
        <v>10503.04</v>
      </c>
      <c r="AK29" s="73">
        <v>0</v>
      </c>
      <c r="AL29" s="73">
        <v>0</v>
      </c>
      <c r="AM29" s="73">
        <v>0</v>
      </c>
      <c r="AN29" s="25">
        <f t="shared" si="10"/>
        <v>0</v>
      </c>
      <c r="AO29" s="73">
        <v>0</v>
      </c>
      <c r="AP29" s="73">
        <v>0</v>
      </c>
      <c r="AQ29" s="73">
        <v>0</v>
      </c>
      <c r="AR29" s="25">
        <f t="shared" si="11"/>
        <v>0</v>
      </c>
      <c r="AS29" s="73">
        <v>0</v>
      </c>
      <c r="AT29" s="73">
        <v>0</v>
      </c>
      <c r="AU29" s="73"/>
      <c r="AV29" s="25">
        <f t="shared" si="12"/>
        <v>0</v>
      </c>
      <c r="AW29" s="73"/>
      <c r="AX29" s="73"/>
      <c r="AY29" s="74"/>
      <c r="AZ29" s="75">
        <f t="shared" si="13"/>
        <v>0</v>
      </c>
      <c r="BA29" s="25">
        <f t="shared" si="14"/>
        <v>0</v>
      </c>
      <c r="BB29" s="76">
        <f t="shared" si="15"/>
        <v>251176.43</v>
      </c>
      <c r="BC29" s="77"/>
      <c r="BE29" s="17"/>
      <c r="BF29" s="17"/>
    </row>
    <row r="30" spans="1:58" ht="12.75">
      <c r="A30" s="69" t="s">
        <v>51</v>
      </c>
      <c r="B30" s="70" t="s">
        <v>52</v>
      </c>
      <c r="C30" s="71">
        <v>9754.94</v>
      </c>
      <c r="D30" s="15">
        <v>8535.76</v>
      </c>
      <c r="E30" s="15">
        <v>11868.82</v>
      </c>
      <c r="F30" s="72">
        <f t="shared" si="1"/>
        <v>30159.52</v>
      </c>
      <c r="G30" s="15">
        <v>9805.86</v>
      </c>
      <c r="H30" s="15">
        <v>10576.37</v>
      </c>
      <c r="I30" s="15">
        <v>9951.52</v>
      </c>
      <c r="J30" s="72">
        <f t="shared" si="2"/>
        <v>30333.75</v>
      </c>
      <c r="K30" s="15">
        <v>11185.83</v>
      </c>
      <c r="L30" s="15">
        <v>9928.34</v>
      </c>
      <c r="M30" s="15"/>
      <c r="N30" s="72">
        <f t="shared" si="3"/>
        <v>21114.17</v>
      </c>
      <c r="O30" s="15"/>
      <c r="P30" s="15"/>
      <c r="Q30" s="15"/>
      <c r="R30" s="72">
        <f t="shared" si="4"/>
        <v>0</v>
      </c>
      <c r="S30" s="72">
        <f t="shared" si="5"/>
        <v>81607.44</v>
      </c>
      <c r="T30" s="15">
        <v>403.45</v>
      </c>
      <c r="U30" s="15">
        <v>217.92000000000002</v>
      </c>
      <c r="V30" s="15">
        <v>215.94</v>
      </c>
      <c r="W30" s="72">
        <f t="shared" si="6"/>
        <v>837.31</v>
      </c>
      <c r="X30" s="15">
        <v>301.54</v>
      </c>
      <c r="Y30" s="16">
        <v>254.58</v>
      </c>
      <c r="Z30" s="16">
        <v>185.29</v>
      </c>
      <c r="AA30" s="72">
        <f t="shared" si="7"/>
        <v>741.41</v>
      </c>
      <c r="AB30" s="15">
        <v>408.28</v>
      </c>
      <c r="AC30" s="15">
        <v>169.97</v>
      </c>
      <c r="AD30" s="15"/>
      <c r="AE30" s="72">
        <f t="shared" si="8"/>
        <v>578.25</v>
      </c>
      <c r="AF30" s="15"/>
      <c r="AG30" s="15"/>
      <c r="AH30" s="15"/>
      <c r="AI30" s="72">
        <f t="shared" si="9"/>
        <v>0</v>
      </c>
      <c r="AJ30" s="72">
        <f t="shared" si="0"/>
        <v>2156.97</v>
      </c>
      <c r="AK30" s="73">
        <v>0</v>
      </c>
      <c r="AL30" s="73">
        <v>0</v>
      </c>
      <c r="AM30" s="73">
        <v>0</v>
      </c>
      <c r="AN30" s="25">
        <f t="shared" si="10"/>
        <v>0</v>
      </c>
      <c r="AO30" s="73">
        <v>0</v>
      </c>
      <c r="AP30" s="73">
        <v>0</v>
      </c>
      <c r="AQ30" s="73">
        <v>0</v>
      </c>
      <c r="AR30" s="25">
        <f t="shared" si="11"/>
        <v>0</v>
      </c>
      <c r="AS30" s="73">
        <v>0</v>
      </c>
      <c r="AT30" s="73">
        <v>0</v>
      </c>
      <c r="AU30" s="73"/>
      <c r="AV30" s="25">
        <f t="shared" si="12"/>
        <v>0</v>
      </c>
      <c r="AW30" s="73"/>
      <c r="AX30" s="73"/>
      <c r="AY30" s="74"/>
      <c r="AZ30" s="75">
        <f t="shared" si="13"/>
        <v>0</v>
      </c>
      <c r="BA30" s="25">
        <f t="shared" si="14"/>
        <v>0</v>
      </c>
      <c r="BB30" s="76">
        <f t="shared" si="15"/>
        <v>83764.41</v>
      </c>
      <c r="BC30" s="77"/>
      <c r="BE30" s="17"/>
      <c r="BF30" s="17"/>
    </row>
    <row r="31" spans="1:58" ht="12.75">
      <c r="A31" s="69" t="s">
        <v>53</v>
      </c>
      <c r="B31" s="70" t="s">
        <v>54</v>
      </c>
      <c r="C31" s="71">
        <v>38238.04</v>
      </c>
      <c r="D31" s="15">
        <v>38029.54</v>
      </c>
      <c r="E31" s="15">
        <v>41171.13</v>
      </c>
      <c r="F31" s="72">
        <f t="shared" si="1"/>
        <v>117438.71</v>
      </c>
      <c r="G31" s="15">
        <v>39749.23</v>
      </c>
      <c r="H31" s="15">
        <v>37341.28</v>
      </c>
      <c r="I31" s="15">
        <v>38008.96</v>
      </c>
      <c r="J31" s="72">
        <f t="shared" si="2"/>
        <v>115099.47</v>
      </c>
      <c r="K31" s="15">
        <v>37314.36</v>
      </c>
      <c r="L31" s="15">
        <v>37546.42</v>
      </c>
      <c r="M31" s="15"/>
      <c r="N31" s="72">
        <f t="shared" si="3"/>
        <v>74860.78</v>
      </c>
      <c r="O31" s="15"/>
      <c r="P31" s="15"/>
      <c r="Q31" s="15"/>
      <c r="R31" s="72">
        <f t="shared" si="4"/>
        <v>0</v>
      </c>
      <c r="S31" s="72">
        <f t="shared" si="5"/>
        <v>307398.96</v>
      </c>
      <c r="T31" s="15">
        <v>850.14</v>
      </c>
      <c r="U31" s="15">
        <v>580.24</v>
      </c>
      <c r="V31" s="15">
        <v>566.78</v>
      </c>
      <c r="W31" s="72">
        <f t="shared" si="6"/>
        <v>1997.16</v>
      </c>
      <c r="X31" s="15">
        <v>1119.95</v>
      </c>
      <c r="Y31" s="16">
        <v>1186.85</v>
      </c>
      <c r="Z31" s="16">
        <v>508.89</v>
      </c>
      <c r="AA31" s="72">
        <f t="shared" si="7"/>
        <v>2815.69</v>
      </c>
      <c r="AB31" s="15">
        <v>1448.53</v>
      </c>
      <c r="AC31" s="15">
        <v>2889.58</v>
      </c>
      <c r="AD31" s="15"/>
      <c r="AE31" s="72">
        <f t="shared" si="8"/>
        <v>4338.11</v>
      </c>
      <c r="AF31" s="15"/>
      <c r="AG31" s="15"/>
      <c r="AH31" s="15"/>
      <c r="AI31" s="72">
        <f t="shared" si="9"/>
        <v>0</v>
      </c>
      <c r="AJ31" s="72">
        <f t="shared" si="0"/>
        <v>9150.96</v>
      </c>
      <c r="AK31" s="73">
        <v>0</v>
      </c>
      <c r="AL31" s="73">
        <v>0</v>
      </c>
      <c r="AM31" s="73">
        <v>0</v>
      </c>
      <c r="AN31" s="25">
        <f t="shared" si="10"/>
        <v>0</v>
      </c>
      <c r="AO31" s="73">
        <v>0</v>
      </c>
      <c r="AP31" s="73">
        <v>0</v>
      </c>
      <c r="AQ31" s="73">
        <v>0</v>
      </c>
      <c r="AR31" s="25">
        <f t="shared" si="11"/>
        <v>0</v>
      </c>
      <c r="AS31" s="73">
        <v>0</v>
      </c>
      <c r="AT31" s="73">
        <v>0</v>
      </c>
      <c r="AU31" s="73"/>
      <c r="AV31" s="25">
        <f t="shared" si="12"/>
        <v>0</v>
      </c>
      <c r="AW31" s="73"/>
      <c r="AX31" s="73"/>
      <c r="AY31" s="74"/>
      <c r="AZ31" s="75">
        <f t="shared" si="13"/>
        <v>0</v>
      </c>
      <c r="BA31" s="25">
        <f t="shared" si="14"/>
        <v>0</v>
      </c>
      <c r="BB31" s="76">
        <f t="shared" si="15"/>
        <v>316549.92</v>
      </c>
      <c r="BC31" s="77"/>
      <c r="BE31" s="17"/>
      <c r="BF31" s="17"/>
    </row>
    <row r="32" spans="1:58" ht="12.75">
      <c r="A32" s="69" t="s">
        <v>55</v>
      </c>
      <c r="B32" s="70" t="s">
        <v>56</v>
      </c>
      <c r="C32" s="71">
        <v>34139.06</v>
      </c>
      <c r="D32" s="15">
        <v>33931.5</v>
      </c>
      <c r="E32" s="15">
        <v>36535.72</v>
      </c>
      <c r="F32" s="72">
        <f t="shared" si="1"/>
        <v>104606.28</v>
      </c>
      <c r="G32" s="15">
        <v>32754.61</v>
      </c>
      <c r="H32" s="15">
        <v>34158.56</v>
      </c>
      <c r="I32" s="15">
        <v>30856.8</v>
      </c>
      <c r="J32" s="72">
        <f t="shared" si="2"/>
        <v>97769.97</v>
      </c>
      <c r="K32" s="15">
        <v>34345.87</v>
      </c>
      <c r="L32" s="15">
        <v>31473.85</v>
      </c>
      <c r="M32" s="15"/>
      <c r="N32" s="72">
        <f t="shared" si="3"/>
        <v>65819.72</v>
      </c>
      <c r="O32" s="15"/>
      <c r="P32" s="15"/>
      <c r="Q32" s="15"/>
      <c r="R32" s="72">
        <f t="shared" si="4"/>
        <v>0</v>
      </c>
      <c r="S32" s="72">
        <f t="shared" si="5"/>
        <v>268195.97</v>
      </c>
      <c r="T32" s="15">
        <v>266.11</v>
      </c>
      <c r="U32" s="15">
        <v>201.76</v>
      </c>
      <c r="V32" s="15">
        <v>151.84</v>
      </c>
      <c r="W32" s="72">
        <f t="shared" si="6"/>
        <v>619.71</v>
      </c>
      <c r="X32" s="15">
        <v>443.1</v>
      </c>
      <c r="Y32" s="16">
        <v>259</v>
      </c>
      <c r="Z32" s="16">
        <v>171.57</v>
      </c>
      <c r="AA32" s="72">
        <f t="shared" si="7"/>
        <v>873.67</v>
      </c>
      <c r="AB32" s="15">
        <v>517.72</v>
      </c>
      <c r="AC32" s="15">
        <v>318.46</v>
      </c>
      <c r="AD32" s="15"/>
      <c r="AE32" s="72">
        <f t="shared" si="8"/>
        <v>836.18</v>
      </c>
      <c r="AF32" s="15"/>
      <c r="AG32" s="15"/>
      <c r="AH32" s="15"/>
      <c r="AI32" s="72">
        <f t="shared" si="9"/>
        <v>0</v>
      </c>
      <c r="AJ32" s="72">
        <f t="shared" si="0"/>
        <v>2329.56</v>
      </c>
      <c r="AK32" s="73">
        <v>0</v>
      </c>
      <c r="AL32" s="73">
        <v>0</v>
      </c>
      <c r="AM32" s="73">
        <v>0</v>
      </c>
      <c r="AN32" s="25">
        <f t="shared" si="10"/>
        <v>0</v>
      </c>
      <c r="AO32" s="73">
        <v>0</v>
      </c>
      <c r="AP32" s="73">
        <v>0</v>
      </c>
      <c r="AQ32" s="73">
        <v>0</v>
      </c>
      <c r="AR32" s="25">
        <f t="shared" si="11"/>
        <v>0</v>
      </c>
      <c r="AS32" s="73">
        <v>0</v>
      </c>
      <c r="AT32" s="73">
        <v>0</v>
      </c>
      <c r="AU32" s="73"/>
      <c r="AV32" s="25">
        <f t="shared" si="12"/>
        <v>0</v>
      </c>
      <c r="AW32" s="73"/>
      <c r="AX32" s="73"/>
      <c r="AY32" s="74"/>
      <c r="AZ32" s="75">
        <f t="shared" si="13"/>
        <v>0</v>
      </c>
      <c r="BA32" s="25">
        <f t="shared" si="14"/>
        <v>0</v>
      </c>
      <c r="BB32" s="76">
        <f t="shared" si="15"/>
        <v>270525.53</v>
      </c>
      <c r="BC32" s="77"/>
      <c r="BE32" s="17"/>
      <c r="BF32" s="17"/>
    </row>
    <row r="33" spans="1:58" ht="12.75">
      <c r="A33" s="69" t="s">
        <v>57</v>
      </c>
      <c r="B33" s="70" t="s">
        <v>58</v>
      </c>
      <c r="C33" s="71">
        <v>40905.57</v>
      </c>
      <c r="D33" s="15">
        <v>35002.73</v>
      </c>
      <c r="E33" s="15">
        <v>40043.26</v>
      </c>
      <c r="F33" s="72">
        <f t="shared" si="1"/>
        <v>115951.56</v>
      </c>
      <c r="G33" s="15">
        <v>36093.9</v>
      </c>
      <c r="H33" s="15">
        <v>39673.67</v>
      </c>
      <c r="I33" s="15">
        <v>35446.96</v>
      </c>
      <c r="J33" s="72">
        <f t="shared" si="2"/>
        <v>111214.53</v>
      </c>
      <c r="K33" s="15">
        <v>43121.7</v>
      </c>
      <c r="L33" s="15">
        <v>39810.19</v>
      </c>
      <c r="M33" s="15"/>
      <c r="N33" s="72">
        <f t="shared" si="3"/>
        <v>82931.89</v>
      </c>
      <c r="O33" s="15"/>
      <c r="P33" s="15"/>
      <c r="Q33" s="15"/>
      <c r="R33" s="72">
        <f t="shared" si="4"/>
        <v>0</v>
      </c>
      <c r="S33" s="72">
        <f t="shared" si="5"/>
        <v>310097.98</v>
      </c>
      <c r="T33" s="15">
        <v>680.88</v>
      </c>
      <c r="U33" s="15">
        <v>672.66</v>
      </c>
      <c r="V33" s="15">
        <v>834.35</v>
      </c>
      <c r="W33" s="72">
        <f t="shared" si="6"/>
        <v>2187.89</v>
      </c>
      <c r="X33" s="15">
        <v>1162.23</v>
      </c>
      <c r="Y33" s="16">
        <v>951.51</v>
      </c>
      <c r="Z33" s="16">
        <v>454.97</v>
      </c>
      <c r="AA33" s="72">
        <f t="shared" si="7"/>
        <v>2568.71</v>
      </c>
      <c r="AB33" s="15">
        <v>1052.93</v>
      </c>
      <c r="AC33" s="15">
        <v>1021.91</v>
      </c>
      <c r="AD33" s="15"/>
      <c r="AE33" s="72">
        <f t="shared" si="8"/>
        <v>2074.84</v>
      </c>
      <c r="AF33" s="15"/>
      <c r="AG33" s="15"/>
      <c r="AH33" s="15"/>
      <c r="AI33" s="72">
        <f t="shared" si="9"/>
        <v>0</v>
      </c>
      <c r="AJ33" s="72">
        <f t="shared" si="0"/>
        <v>6831.44</v>
      </c>
      <c r="AK33" s="73">
        <v>0</v>
      </c>
      <c r="AL33" s="73">
        <v>0</v>
      </c>
      <c r="AM33" s="73">
        <v>0</v>
      </c>
      <c r="AN33" s="25">
        <f t="shared" si="10"/>
        <v>0</v>
      </c>
      <c r="AO33" s="73">
        <v>0</v>
      </c>
      <c r="AP33" s="73">
        <v>0</v>
      </c>
      <c r="AQ33" s="73">
        <v>0</v>
      </c>
      <c r="AR33" s="25">
        <f t="shared" si="11"/>
        <v>0</v>
      </c>
      <c r="AS33" s="73">
        <v>0</v>
      </c>
      <c r="AT33" s="73">
        <v>0</v>
      </c>
      <c r="AU33" s="73"/>
      <c r="AV33" s="25">
        <f t="shared" si="12"/>
        <v>0</v>
      </c>
      <c r="AW33" s="73"/>
      <c r="AX33" s="73"/>
      <c r="AY33" s="74"/>
      <c r="AZ33" s="75">
        <f t="shared" si="13"/>
        <v>0</v>
      </c>
      <c r="BA33" s="25">
        <f t="shared" si="14"/>
        <v>0</v>
      </c>
      <c r="BB33" s="76">
        <f t="shared" si="15"/>
        <v>316929.42</v>
      </c>
      <c r="BC33" s="77"/>
      <c r="BE33" s="17"/>
      <c r="BF33" s="17"/>
    </row>
    <row r="34" spans="1:58" ht="12.75">
      <c r="A34" s="69" t="s">
        <v>59</v>
      </c>
      <c r="B34" s="70" t="s">
        <v>60</v>
      </c>
      <c r="C34" s="71">
        <v>58246.04</v>
      </c>
      <c r="D34" s="15">
        <v>58559.31</v>
      </c>
      <c r="E34" s="15">
        <v>60422.1</v>
      </c>
      <c r="F34" s="72">
        <f t="shared" si="1"/>
        <v>177227.45</v>
      </c>
      <c r="G34" s="15">
        <v>48439.8</v>
      </c>
      <c r="H34" s="15">
        <v>58017.75</v>
      </c>
      <c r="I34" s="15">
        <v>53441.78</v>
      </c>
      <c r="J34" s="72">
        <f t="shared" si="2"/>
        <v>159899.33</v>
      </c>
      <c r="K34" s="15">
        <v>54101.37</v>
      </c>
      <c r="L34" s="15">
        <v>54830.44</v>
      </c>
      <c r="M34" s="15"/>
      <c r="N34" s="72">
        <f t="shared" si="3"/>
        <v>108931.81</v>
      </c>
      <c r="O34" s="15"/>
      <c r="P34" s="15"/>
      <c r="Q34" s="15"/>
      <c r="R34" s="72">
        <f t="shared" si="4"/>
        <v>0</v>
      </c>
      <c r="S34" s="72">
        <f t="shared" si="5"/>
        <v>446058.59</v>
      </c>
      <c r="T34" s="15">
        <v>1290.07</v>
      </c>
      <c r="U34" s="15">
        <v>981.28</v>
      </c>
      <c r="V34" s="15">
        <v>942.15</v>
      </c>
      <c r="W34" s="72">
        <f t="shared" si="6"/>
        <v>3213.5</v>
      </c>
      <c r="X34" s="15">
        <v>1289.59</v>
      </c>
      <c r="Y34" s="16">
        <v>1039.15</v>
      </c>
      <c r="Z34" s="16">
        <v>548.17</v>
      </c>
      <c r="AA34" s="72">
        <f t="shared" si="7"/>
        <v>2876.91</v>
      </c>
      <c r="AB34" s="15">
        <v>1387.49</v>
      </c>
      <c r="AC34" s="15">
        <v>1293.62</v>
      </c>
      <c r="AD34" s="15"/>
      <c r="AE34" s="72">
        <f t="shared" si="8"/>
        <v>2681.11</v>
      </c>
      <c r="AF34" s="15"/>
      <c r="AG34" s="15"/>
      <c r="AH34" s="15"/>
      <c r="AI34" s="72">
        <f t="shared" si="9"/>
        <v>0</v>
      </c>
      <c r="AJ34" s="72">
        <f t="shared" si="0"/>
        <v>8771.52</v>
      </c>
      <c r="AK34" s="73">
        <v>350.12</v>
      </c>
      <c r="AL34" s="73">
        <v>350.12</v>
      </c>
      <c r="AM34" s="73">
        <v>0</v>
      </c>
      <c r="AN34" s="25">
        <f t="shared" si="10"/>
        <v>700.24</v>
      </c>
      <c r="AO34" s="73">
        <v>326.78</v>
      </c>
      <c r="AP34" s="73">
        <v>326.78</v>
      </c>
      <c r="AQ34" s="73">
        <v>0</v>
      </c>
      <c r="AR34" s="25">
        <f t="shared" si="11"/>
        <v>653.56</v>
      </c>
      <c r="AS34" s="73">
        <v>326.78</v>
      </c>
      <c r="AT34" s="73">
        <v>653.56</v>
      </c>
      <c r="AU34" s="73"/>
      <c r="AV34" s="25">
        <f t="shared" si="12"/>
        <v>980.34</v>
      </c>
      <c r="AW34" s="73"/>
      <c r="AX34" s="73"/>
      <c r="AY34" s="74"/>
      <c r="AZ34" s="75">
        <f t="shared" si="13"/>
        <v>0</v>
      </c>
      <c r="BA34" s="25">
        <f t="shared" si="14"/>
        <v>2334.14</v>
      </c>
      <c r="BB34" s="76">
        <f t="shared" si="15"/>
        <v>457164.25</v>
      </c>
      <c r="BC34" s="77"/>
      <c r="BE34" s="17"/>
      <c r="BF34" s="17"/>
    </row>
    <row r="35" spans="1:58" ht="12.75">
      <c r="A35" s="69" t="s">
        <v>61</v>
      </c>
      <c r="B35" s="70" t="s">
        <v>62</v>
      </c>
      <c r="C35" s="71">
        <v>162640.19</v>
      </c>
      <c r="D35" s="15">
        <v>134618.4</v>
      </c>
      <c r="E35" s="15">
        <v>151920.26</v>
      </c>
      <c r="F35" s="72">
        <f t="shared" si="1"/>
        <v>449178.85</v>
      </c>
      <c r="G35" s="15">
        <v>133431.37</v>
      </c>
      <c r="H35" s="15">
        <v>135905.29</v>
      </c>
      <c r="I35" s="15">
        <v>128695.63</v>
      </c>
      <c r="J35" s="72">
        <f t="shared" si="2"/>
        <v>398032.29</v>
      </c>
      <c r="K35" s="15">
        <v>136616.98</v>
      </c>
      <c r="L35" s="15">
        <v>142750.03</v>
      </c>
      <c r="M35" s="15"/>
      <c r="N35" s="72">
        <f t="shared" si="3"/>
        <v>279367.01</v>
      </c>
      <c r="O35" s="15"/>
      <c r="P35" s="15"/>
      <c r="Q35" s="15"/>
      <c r="R35" s="72">
        <f t="shared" si="4"/>
        <v>0</v>
      </c>
      <c r="S35" s="72">
        <f t="shared" si="5"/>
        <v>1126578.15</v>
      </c>
      <c r="T35" s="15">
        <v>7622.41</v>
      </c>
      <c r="U35" s="15">
        <v>6085.790000000001</v>
      </c>
      <c r="V35" s="15">
        <v>5998.65</v>
      </c>
      <c r="W35" s="72">
        <f t="shared" si="6"/>
        <v>19706.85</v>
      </c>
      <c r="X35" s="15">
        <v>7763.55</v>
      </c>
      <c r="Y35" s="16">
        <v>6209.98</v>
      </c>
      <c r="Z35" s="16">
        <v>3726.01</v>
      </c>
      <c r="AA35" s="72">
        <f t="shared" si="7"/>
        <v>17699.54</v>
      </c>
      <c r="AB35" s="15">
        <v>10571.3</v>
      </c>
      <c r="AC35" s="15">
        <v>5630.98</v>
      </c>
      <c r="AD35" s="15"/>
      <c r="AE35" s="72">
        <f t="shared" si="8"/>
        <v>16202.28</v>
      </c>
      <c r="AF35" s="15"/>
      <c r="AG35" s="15"/>
      <c r="AH35" s="15"/>
      <c r="AI35" s="72">
        <f t="shared" si="9"/>
        <v>0</v>
      </c>
      <c r="AJ35" s="72">
        <f t="shared" si="0"/>
        <v>53608.67</v>
      </c>
      <c r="AK35" s="73">
        <v>0</v>
      </c>
      <c r="AL35" s="73">
        <v>0</v>
      </c>
      <c r="AM35" s="73">
        <v>0</v>
      </c>
      <c r="AN35" s="25">
        <f t="shared" si="10"/>
        <v>0</v>
      </c>
      <c r="AO35" s="73">
        <v>0</v>
      </c>
      <c r="AP35" s="73">
        <v>0</v>
      </c>
      <c r="AQ35" s="73">
        <v>0</v>
      </c>
      <c r="AR35" s="25">
        <f t="shared" si="11"/>
        <v>0</v>
      </c>
      <c r="AS35" s="73">
        <v>0</v>
      </c>
      <c r="AT35" s="73">
        <v>0</v>
      </c>
      <c r="AU35" s="73"/>
      <c r="AV35" s="25">
        <f t="shared" si="12"/>
        <v>0</v>
      </c>
      <c r="AW35" s="73"/>
      <c r="AX35" s="73"/>
      <c r="AY35" s="74"/>
      <c r="AZ35" s="75">
        <f t="shared" si="13"/>
        <v>0</v>
      </c>
      <c r="BA35" s="25">
        <f t="shared" si="14"/>
        <v>0</v>
      </c>
      <c r="BB35" s="76">
        <f t="shared" si="15"/>
        <v>1180186.82</v>
      </c>
      <c r="BC35" s="77"/>
      <c r="BE35" s="17"/>
      <c r="BF35" s="17"/>
    </row>
    <row r="36" spans="1:58" ht="12.75">
      <c r="A36" s="69" t="s">
        <v>63</v>
      </c>
      <c r="B36" s="70" t="s">
        <v>64</v>
      </c>
      <c r="C36" s="71">
        <v>200571.34</v>
      </c>
      <c r="D36" s="15">
        <v>196013.7</v>
      </c>
      <c r="E36" s="15">
        <v>196871.86</v>
      </c>
      <c r="F36" s="72">
        <f t="shared" si="1"/>
        <v>593456.9</v>
      </c>
      <c r="G36" s="15">
        <v>171893.92</v>
      </c>
      <c r="H36" s="15">
        <v>200718.54</v>
      </c>
      <c r="I36" s="15">
        <v>185984.03</v>
      </c>
      <c r="J36" s="72">
        <f t="shared" si="2"/>
        <v>558596.49</v>
      </c>
      <c r="K36" s="15">
        <v>220477.22</v>
      </c>
      <c r="L36" s="15">
        <v>166729.83</v>
      </c>
      <c r="M36" s="15"/>
      <c r="N36" s="72">
        <f t="shared" si="3"/>
        <v>387207.05</v>
      </c>
      <c r="O36" s="15"/>
      <c r="P36" s="15"/>
      <c r="Q36" s="15"/>
      <c r="R36" s="72">
        <f t="shared" si="4"/>
        <v>0</v>
      </c>
      <c r="S36" s="72">
        <f t="shared" si="5"/>
        <v>1539260.44</v>
      </c>
      <c r="T36" s="15">
        <v>7843.05</v>
      </c>
      <c r="U36" s="15">
        <v>7857.27</v>
      </c>
      <c r="V36" s="15">
        <v>6223.01</v>
      </c>
      <c r="W36" s="72">
        <f t="shared" si="6"/>
        <v>21923.33</v>
      </c>
      <c r="X36" s="15">
        <v>8784.32</v>
      </c>
      <c r="Y36" s="16">
        <v>7472.65</v>
      </c>
      <c r="Z36" s="16">
        <v>3429.98</v>
      </c>
      <c r="AA36" s="72">
        <f t="shared" si="7"/>
        <v>19686.95</v>
      </c>
      <c r="AB36" s="15">
        <v>9176.47</v>
      </c>
      <c r="AC36" s="15">
        <v>6536.02</v>
      </c>
      <c r="AD36" s="15"/>
      <c r="AE36" s="72">
        <f t="shared" si="8"/>
        <v>15712.49</v>
      </c>
      <c r="AF36" s="15"/>
      <c r="AG36" s="15"/>
      <c r="AH36" s="15"/>
      <c r="AI36" s="72">
        <f t="shared" si="9"/>
        <v>0</v>
      </c>
      <c r="AJ36" s="72">
        <f t="shared" si="0"/>
        <v>57322.77</v>
      </c>
      <c r="AK36" s="73">
        <v>350.12</v>
      </c>
      <c r="AL36" s="73">
        <v>175.06</v>
      </c>
      <c r="AM36" s="73">
        <v>350.12</v>
      </c>
      <c r="AN36" s="25">
        <f t="shared" si="10"/>
        <v>875.3</v>
      </c>
      <c r="AO36" s="73">
        <v>326.78</v>
      </c>
      <c r="AP36" s="73">
        <v>326.78</v>
      </c>
      <c r="AQ36" s="73">
        <v>326.78</v>
      </c>
      <c r="AR36" s="25">
        <f t="shared" si="11"/>
        <v>980.34</v>
      </c>
      <c r="AS36" s="73">
        <v>653.56</v>
      </c>
      <c r="AT36" s="73">
        <v>653.56</v>
      </c>
      <c r="AU36" s="73"/>
      <c r="AV36" s="25">
        <f t="shared" si="12"/>
        <v>1307.12</v>
      </c>
      <c r="AW36" s="73"/>
      <c r="AX36" s="73"/>
      <c r="AY36" s="74"/>
      <c r="AZ36" s="75">
        <f t="shared" si="13"/>
        <v>0</v>
      </c>
      <c r="BA36" s="25">
        <f t="shared" si="14"/>
        <v>3162.76</v>
      </c>
      <c r="BB36" s="76">
        <f t="shared" si="15"/>
        <v>1599745.97</v>
      </c>
      <c r="BC36" s="77"/>
      <c r="BE36" s="17"/>
      <c r="BF36" s="17"/>
    </row>
    <row r="37" spans="1:58" ht="12.75">
      <c r="A37" s="69" t="s">
        <v>65</v>
      </c>
      <c r="B37" s="70" t="s">
        <v>66</v>
      </c>
      <c r="C37" s="71">
        <v>28458</v>
      </c>
      <c r="D37" s="15">
        <v>31346.18</v>
      </c>
      <c r="E37" s="15">
        <v>39182.86</v>
      </c>
      <c r="F37" s="72">
        <f t="shared" si="1"/>
        <v>98987.04</v>
      </c>
      <c r="G37" s="15">
        <v>26458.69</v>
      </c>
      <c r="H37" s="15">
        <v>30771.94</v>
      </c>
      <c r="I37" s="15">
        <v>31258.21</v>
      </c>
      <c r="J37" s="72">
        <f t="shared" si="2"/>
        <v>88488.84</v>
      </c>
      <c r="K37" s="15">
        <v>28316.37</v>
      </c>
      <c r="L37" s="15">
        <v>30641.04</v>
      </c>
      <c r="M37" s="15"/>
      <c r="N37" s="72">
        <f t="shared" si="3"/>
        <v>58957.41</v>
      </c>
      <c r="O37" s="15"/>
      <c r="P37" s="15"/>
      <c r="Q37" s="15"/>
      <c r="R37" s="72">
        <f t="shared" si="4"/>
        <v>0</v>
      </c>
      <c r="S37" s="72">
        <f t="shared" si="5"/>
        <v>246433.29</v>
      </c>
      <c r="T37" s="15">
        <v>1668.31</v>
      </c>
      <c r="U37" s="15">
        <v>1163.1100000000001</v>
      </c>
      <c r="V37" s="15">
        <v>1438.99</v>
      </c>
      <c r="W37" s="72">
        <f t="shared" si="6"/>
        <v>4270.41</v>
      </c>
      <c r="X37" s="15">
        <v>1724.38</v>
      </c>
      <c r="Y37" s="16">
        <v>1878.26</v>
      </c>
      <c r="Z37" s="16">
        <v>836.71</v>
      </c>
      <c r="AA37" s="72">
        <f t="shared" si="7"/>
        <v>4439.35</v>
      </c>
      <c r="AB37" s="15">
        <v>2651.73</v>
      </c>
      <c r="AC37" s="15">
        <v>1254.94</v>
      </c>
      <c r="AD37" s="15"/>
      <c r="AE37" s="72">
        <f t="shared" si="8"/>
        <v>3906.67</v>
      </c>
      <c r="AF37" s="15"/>
      <c r="AG37" s="15"/>
      <c r="AH37" s="15"/>
      <c r="AI37" s="72">
        <f t="shared" si="9"/>
        <v>0</v>
      </c>
      <c r="AJ37" s="72">
        <f t="shared" si="0"/>
        <v>12616.43</v>
      </c>
      <c r="AK37" s="73">
        <v>0</v>
      </c>
      <c r="AL37" s="73">
        <v>0</v>
      </c>
      <c r="AM37" s="73">
        <v>0</v>
      </c>
      <c r="AN37" s="25">
        <f t="shared" si="10"/>
        <v>0</v>
      </c>
      <c r="AO37" s="73">
        <v>0</v>
      </c>
      <c r="AP37" s="73">
        <v>0</v>
      </c>
      <c r="AQ37" s="73">
        <v>0</v>
      </c>
      <c r="AR37" s="25">
        <f t="shared" si="11"/>
        <v>0</v>
      </c>
      <c r="AS37" s="73">
        <v>0</v>
      </c>
      <c r="AT37" s="73">
        <v>0</v>
      </c>
      <c r="AU37" s="73"/>
      <c r="AV37" s="25">
        <f t="shared" si="12"/>
        <v>0</v>
      </c>
      <c r="AW37" s="73"/>
      <c r="AX37" s="73"/>
      <c r="AY37" s="74"/>
      <c r="AZ37" s="75">
        <f t="shared" si="13"/>
        <v>0</v>
      </c>
      <c r="BA37" s="25">
        <f t="shared" si="14"/>
        <v>0</v>
      </c>
      <c r="BB37" s="76">
        <f t="shared" si="15"/>
        <v>259049.72</v>
      </c>
      <c r="BC37" s="77"/>
      <c r="BE37" s="17"/>
      <c r="BF37" s="17"/>
    </row>
    <row r="38" spans="1:58" ht="12.75">
      <c r="A38" s="69" t="s">
        <v>67</v>
      </c>
      <c r="B38" s="70" t="s">
        <v>68</v>
      </c>
      <c r="C38" s="71">
        <v>108302.13</v>
      </c>
      <c r="D38" s="15">
        <v>104874.88</v>
      </c>
      <c r="E38" s="15">
        <v>96666.53</v>
      </c>
      <c r="F38" s="72">
        <f t="shared" si="1"/>
        <v>309843.54</v>
      </c>
      <c r="G38" s="15">
        <v>96343.99</v>
      </c>
      <c r="H38" s="15">
        <v>93280.06</v>
      </c>
      <c r="I38" s="15">
        <v>93028.98</v>
      </c>
      <c r="J38" s="72">
        <f t="shared" si="2"/>
        <v>282653.03</v>
      </c>
      <c r="K38" s="15">
        <v>82113.68</v>
      </c>
      <c r="L38" s="15">
        <v>91841.99</v>
      </c>
      <c r="M38" s="15"/>
      <c r="N38" s="72">
        <f t="shared" si="3"/>
        <v>173955.67</v>
      </c>
      <c r="O38" s="15"/>
      <c r="P38" s="15"/>
      <c r="Q38" s="15"/>
      <c r="R38" s="72">
        <f t="shared" si="4"/>
        <v>0</v>
      </c>
      <c r="S38" s="72">
        <f t="shared" si="5"/>
        <v>766452.24</v>
      </c>
      <c r="T38" s="15">
        <v>4174.6900000000005</v>
      </c>
      <c r="U38" s="15">
        <v>4229.46</v>
      </c>
      <c r="V38" s="15">
        <v>3318.64</v>
      </c>
      <c r="W38" s="72">
        <f t="shared" si="6"/>
        <v>11722.79</v>
      </c>
      <c r="X38" s="15">
        <v>5418.05</v>
      </c>
      <c r="Y38" s="16">
        <v>3937.9900000000002</v>
      </c>
      <c r="Z38" s="16">
        <v>2619.54</v>
      </c>
      <c r="AA38" s="72">
        <f t="shared" si="7"/>
        <v>11975.58</v>
      </c>
      <c r="AB38" s="15">
        <v>5634.59</v>
      </c>
      <c r="AC38" s="15">
        <v>4248.15</v>
      </c>
      <c r="AD38" s="15"/>
      <c r="AE38" s="72">
        <f t="shared" si="8"/>
        <v>9882.74</v>
      </c>
      <c r="AF38" s="15"/>
      <c r="AG38" s="15"/>
      <c r="AH38" s="15"/>
      <c r="AI38" s="72">
        <f t="shared" si="9"/>
        <v>0</v>
      </c>
      <c r="AJ38" s="72">
        <f t="shared" si="0"/>
        <v>33581.11</v>
      </c>
      <c r="AK38" s="73">
        <v>0</v>
      </c>
      <c r="AL38" s="73">
        <v>326.78</v>
      </c>
      <c r="AM38" s="73">
        <v>326.78</v>
      </c>
      <c r="AN38" s="25">
        <f t="shared" si="10"/>
        <v>653.56</v>
      </c>
      <c r="AO38" s="73">
        <v>326.78</v>
      </c>
      <c r="AP38" s="73">
        <v>0</v>
      </c>
      <c r="AQ38" s="73">
        <v>0</v>
      </c>
      <c r="AR38" s="25">
        <f t="shared" si="11"/>
        <v>326.78</v>
      </c>
      <c r="AS38" s="73">
        <v>490.17</v>
      </c>
      <c r="AT38" s="73">
        <v>653.56</v>
      </c>
      <c r="AU38" s="73"/>
      <c r="AV38" s="25">
        <f t="shared" si="12"/>
        <v>1143.73</v>
      </c>
      <c r="AW38" s="73"/>
      <c r="AX38" s="73"/>
      <c r="AY38" s="74"/>
      <c r="AZ38" s="75">
        <f t="shared" si="13"/>
        <v>0</v>
      </c>
      <c r="BA38" s="25">
        <f t="shared" si="14"/>
        <v>2124.07</v>
      </c>
      <c r="BB38" s="76">
        <f t="shared" si="15"/>
        <v>802157.42</v>
      </c>
      <c r="BC38" s="77"/>
      <c r="BE38" s="17"/>
      <c r="BF38" s="17"/>
    </row>
    <row r="39" spans="1:58" ht="12.75">
      <c r="A39" s="69" t="s">
        <v>69</v>
      </c>
      <c r="B39" s="70" t="s">
        <v>70</v>
      </c>
      <c r="C39" s="71">
        <v>64348.54</v>
      </c>
      <c r="D39" s="15">
        <v>62028.15</v>
      </c>
      <c r="E39" s="15">
        <v>64957.01</v>
      </c>
      <c r="F39" s="72">
        <f t="shared" si="1"/>
        <v>191333.7</v>
      </c>
      <c r="G39" s="15">
        <v>60585.01</v>
      </c>
      <c r="H39" s="15">
        <v>60361.16</v>
      </c>
      <c r="I39" s="15">
        <v>65938.6</v>
      </c>
      <c r="J39" s="72">
        <f t="shared" si="2"/>
        <v>186884.77</v>
      </c>
      <c r="K39" s="15">
        <v>62259.93</v>
      </c>
      <c r="L39" s="15">
        <v>57030.92</v>
      </c>
      <c r="M39" s="15"/>
      <c r="N39" s="72">
        <f t="shared" si="3"/>
        <v>119290.85</v>
      </c>
      <c r="O39" s="15"/>
      <c r="P39" s="15"/>
      <c r="Q39" s="15"/>
      <c r="R39" s="72">
        <f t="shared" si="4"/>
        <v>0</v>
      </c>
      <c r="S39" s="72">
        <f t="shared" si="5"/>
        <v>497509.32</v>
      </c>
      <c r="T39" s="15">
        <v>4960.82</v>
      </c>
      <c r="U39" s="15">
        <v>4545.200000000001</v>
      </c>
      <c r="V39" s="15">
        <v>3879.95</v>
      </c>
      <c r="W39" s="72">
        <f t="shared" si="6"/>
        <v>13385.97</v>
      </c>
      <c r="X39" s="15">
        <v>5819.41</v>
      </c>
      <c r="Y39" s="16">
        <v>4893.27</v>
      </c>
      <c r="Z39" s="16">
        <v>3320.69</v>
      </c>
      <c r="AA39" s="72">
        <f t="shared" si="7"/>
        <v>14033.37</v>
      </c>
      <c r="AB39" s="15">
        <v>7230.01</v>
      </c>
      <c r="AC39" s="15">
        <v>4931.49</v>
      </c>
      <c r="AD39" s="15"/>
      <c r="AE39" s="72">
        <f t="shared" si="8"/>
        <v>12161.5</v>
      </c>
      <c r="AF39" s="15"/>
      <c r="AG39" s="15"/>
      <c r="AH39" s="15"/>
      <c r="AI39" s="72">
        <f t="shared" si="9"/>
        <v>0</v>
      </c>
      <c r="AJ39" s="72">
        <f t="shared" si="0"/>
        <v>39580.84</v>
      </c>
      <c r="AK39" s="73">
        <v>0</v>
      </c>
      <c r="AL39" s="73">
        <v>0</v>
      </c>
      <c r="AM39" s="73">
        <v>0</v>
      </c>
      <c r="AN39" s="25">
        <f t="shared" si="10"/>
        <v>0</v>
      </c>
      <c r="AO39" s="73">
        <v>0</v>
      </c>
      <c r="AP39" s="73">
        <v>0</v>
      </c>
      <c r="AQ39" s="73">
        <v>0</v>
      </c>
      <c r="AR39" s="25">
        <f t="shared" si="11"/>
        <v>0</v>
      </c>
      <c r="AS39" s="73">
        <v>0</v>
      </c>
      <c r="AT39" s="73">
        <v>0</v>
      </c>
      <c r="AU39" s="73"/>
      <c r="AV39" s="25">
        <f t="shared" si="12"/>
        <v>0</v>
      </c>
      <c r="AW39" s="73"/>
      <c r="AX39" s="73"/>
      <c r="AY39" s="74"/>
      <c r="AZ39" s="75">
        <f t="shared" si="13"/>
        <v>0</v>
      </c>
      <c r="BA39" s="25">
        <f t="shared" si="14"/>
        <v>0</v>
      </c>
      <c r="BB39" s="76">
        <f t="shared" si="15"/>
        <v>537090.16</v>
      </c>
      <c r="BC39" s="77"/>
      <c r="BE39" s="17"/>
      <c r="BF39" s="17"/>
    </row>
    <row r="40" spans="1:58" ht="12.75">
      <c r="A40" s="69" t="s">
        <v>71</v>
      </c>
      <c r="B40" s="70" t="s">
        <v>72</v>
      </c>
      <c r="C40" s="71">
        <v>526126.21</v>
      </c>
      <c r="D40" s="15">
        <v>444636.32</v>
      </c>
      <c r="E40" s="15">
        <v>504774.75</v>
      </c>
      <c r="F40" s="72">
        <f t="shared" si="1"/>
        <v>1475537.28</v>
      </c>
      <c r="G40" s="15">
        <v>452950.68</v>
      </c>
      <c r="H40" s="15">
        <v>490107.93</v>
      </c>
      <c r="I40" s="15">
        <v>414802.43</v>
      </c>
      <c r="J40" s="72">
        <f t="shared" si="2"/>
        <v>1357861.04</v>
      </c>
      <c r="K40" s="15">
        <v>476203.65</v>
      </c>
      <c r="L40" s="15">
        <v>436552.59</v>
      </c>
      <c r="M40" s="15"/>
      <c r="N40" s="72">
        <f t="shared" si="3"/>
        <v>912756.24</v>
      </c>
      <c r="O40" s="15"/>
      <c r="P40" s="15"/>
      <c r="Q40" s="15"/>
      <c r="R40" s="72">
        <f t="shared" si="4"/>
        <v>0</v>
      </c>
      <c r="S40" s="72">
        <f t="shared" si="5"/>
        <v>3746154.56</v>
      </c>
      <c r="T40" s="15">
        <v>10331.65</v>
      </c>
      <c r="U40" s="15">
        <v>9557.429999999998</v>
      </c>
      <c r="V40" s="15">
        <v>9127.43</v>
      </c>
      <c r="W40" s="72">
        <f t="shared" si="6"/>
        <v>29016.51</v>
      </c>
      <c r="X40" s="15">
        <v>11900.61</v>
      </c>
      <c r="Y40" s="16">
        <v>11029.07</v>
      </c>
      <c r="Z40" s="16">
        <v>5360.72</v>
      </c>
      <c r="AA40" s="72">
        <f t="shared" si="7"/>
        <v>28290.4</v>
      </c>
      <c r="AB40" s="15">
        <v>13534.94</v>
      </c>
      <c r="AC40" s="15">
        <v>9695.52</v>
      </c>
      <c r="AD40" s="15"/>
      <c r="AE40" s="72">
        <f t="shared" si="8"/>
        <v>23230.46</v>
      </c>
      <c r="AF40" s="15"/>
      <c r="AG40" s="15"/>
      <c r="AH40" s="15"/>
      <c r="AI40" s="72">
        <f t="shared" si="9"/>
        <v>0</v>
      </c>
      <c r="AJ40" s="72">
        <f t="shared" si="0"/>
        <v>80537.37</v>
      </c>
      <c r="AK40" s="73">
        <v>980.31</v>
      </c>
      <c r="AL40" s="73">
        <v>326.77</v>
      </c>
      <c r="AM40" s="73">
        <v>653.54</v>
      </c>
      <c r="AN40" s="25">
        <f t="shared" si="10"/>
        <v>1960.62</v>
      </c>
      <c r="AO40" s="73">
        <v>653.54</v>
      </c>
      <c r="AP40" s="73">
        <v>326.77</v>
      </c>
      <c r="AQ40" s="73">
        <v>0</v>
      </c>
      <c r="AR40" s="25">
        <f t="shared" si="11"/>
        <v>980.31</v>
      </c>
      <c r="AS40" s="73">
        <v>326.77</v>
      </c>
      <c r="AT40" s="73">
        <v>0</v>
      </c>
      <c r="AU40" s="73"/>
      <c r="AV40" s="25">
        <f t="shared" si="12"/>
        <v>326.77</v>
      </c>
      <c r="AW40" s="73"/>
      <c r="AX40" s="73"/>
      <c r="AY40" s="74"/>
      <c r="AZ40" s="75">
        <f t="shared" si="13"/>
        <v>0</v>
      </c>
      <c r="BA40" s="25">
        <f t="shared" si="14"/>
        <v>3267.7</v>
      </c>
      <c r="BB40" s="76">
        <f t="shared" si="15"/>
        <v>3829959.63</v>
      </c>
      <c r="BC40" s="77"/>
      <c r="BE40" s="17"/>
      <c r="BF40" s="17"/>
    </row>
    <row r="41" spans="1:58" ht="12.75">
      <c r="A41" s="69" t="s">
        <v>73</v>
      </c>
      <c r="B41" s="70" t="s">
        <v>74</v>
      </c>
      <c r="C41" s="71">
        <v>14880.01</v>
      </c>
      <c r="D41" s="15">
        <v>18219.06</v>
      </c>
      <c r="E41" s="15">
        <v>15058.33</v>
      </c>
      <c r="F41" s="72">
        <f t="shared" si="1"/>
        <v>48157.4</v>
      </c>
      <c r="G41" s="15">
        <v>12139.21</v>
      </c>
      <c r="H41" s="15">
        <v>13962.56</v>
      </c>
      <c r="I41" s="15">
        <v>13532.4</v>
      </c>
      <c r="J41" s="72">
        <f t="shared" si="2"/>
        <v>39634.17</v>
      </c>
      <c r="K41" s="15">
        <v>13739.32</v>
      </c>
      <c r="L41" s="15">
        <v>13049.24</v>
      </c>
      <c r="M41" s="15"/>
      <c r="N41" s="72">
        <f t="shared" si="3"/>
        <v>26788.56</v>
      </c>
      <c r="O41" s="15"/>
      <c r="P41" s="15"/>
      <c r="Q41" s="15"/>
      <c r="R41" s="72">
        <f t="shared" si="4"/>
        <v>0</v>
      </c>
      <c r="S41" s="72">
        <f t="shared" si="5"/>
        <v>114580.13</v>
      </c>
      <c r="T41" s="15">
        <v>662.38</v>
      </c>
      <c r="U41" s="15">
        <v>689.47</v>
      </c>
      <c r="V41" s="15">
        <v>601.62</v>
      </c>
      <c r="W41" s="72">
        <f t="shared" si="6"/>
        <v>1953.47</v>
      </c>
      <c r="X41" s="15">
        <v>695.35</v>
      </c>
      <c r="Y41" s="16">
        <v>843.15</v>
      </c>
      <c r="Z41" s="16">
        <v>467.04</v>
      </c>
      <c r="AA41" s="72">
        <f t="shared" si="7"/>
        <v>2005.54</v>
      </c>
      <c r="AB41" s="15">
        <v>1080.18</v>
      </c>
      <c r="AC41" s="15">
        <v>691.44</v>
      </c>
      <c r="AD41" s="15"/>
      <c r="AE41" s="72">
        <f t="shared" si="8"/>
        <v>1771.62</v>
      </c>
      <c r="AF41" s="15"/>
      <c r="AG41" s="15"/>
      <c r="AH41" s="15"/>
      <c r="AI41" s="72">
        <f t="shared" si="9"/>
        <v>0</v>
      </c>
      <c r="AJ41" s="72">
        <f t="shared" si="0"/>
        <v>5730.63</v>
      </c>
      <c r="AK41" s="73">
        <v>0</v>
      </c>
      <c r="AL41" s="73">
        <v>0</v>
      </c>
      <c r="AM41" s="73">
        <v>0</v>
      </c>
      <c r="AN41" s="25">
        <f t="shared" si="10"/>
        <v>0</v>
      </c>
      <c r="AO41" s="73">
        <v>0</v>
      </c>
      <c r="AP41" s="73">
        <v>0</v>
      </c>
      <c r="AQ41" s="73">
        <v>0</v>
      </c>
      <c r="AR41" s="25">
        <f t="shared" si="11"/>
        <v>0</v>
      </c>
      <c r="AS41" s="73">
        <v>0</v>
      </c>
      <c r="AT41" s="73">
        <v>0</v>
      </c>
      <c r="AU41" s="73"/>
      <c r="AV41" s="25">
        <f t="shared" si="12"/>
        <v>0</v>
      </c>
      <c r="AW41" s="73"/>
      <c r="AX41" s="73"/>
      <c r="AY41" s="74"/>
      <c r="AZ41" s="75">
        <f t="shared" si="13"/>
        <v>0</v>
      </c>
      <c r="BA41" s="25">
        <f t="shared" si="14"/>
        <v>0</v>
      </c>
      <c r="BB41" s="76">
        <f t="shared" si="15"/>
        <v>120310.76</v>
      </c>
      <c r="BC41" s="77"/>
      <c r="BE41" s="17"/>
      <c r="BF41" s="17"/>
    </row>
    <row r="42" spans="1:58" ht="12.75">
      <c r="A42" s="69" t="s">
        <v>75</v>
      </c>
      <c r="B42" s="70" t="s">
        <v>76</v>
      </c>
      <c r="C42" s="71">
        <v>91980.21</v>
      </c>
      <c r="D42" s="15">
        <v>83992.51</v>
      </c>
      <c r="E42" s="15">
        <v>90345.09</v>
      </c>
      <c r="F42" s="72">
        <f t="shared" si="1"/>
        <v>266317.81</v>
      </c>
      <c r="G42" s="15">
        <v>86707.7</v>
      </c>
      <c r="H42" s="15">
        <v>74277.78</v>
      </c>
      <c r="I42" s="15">
        <v>76040.39</v>
      </c>
      <c r="J42" s="72">
        <f t="shared" si="2"/>
        <v>237025.87</v>
      </c>
      <c r="K42" s="15">
        <v>109060.59</v>
      </c>
      <c r="L42" s="15">
        <v>74955.26</v>
      </c>
      <c r="M42" s="15"/>
      <c r="N42" s="72">
        <f t="shared" si="3"/>
        <v>184015.85</v>
      </c>
      <c r="O42" s="15"/>
      <c r="P42" s="15"/>
      <c r="Q42" s="15"/>
      <c r="R42" s="72">
        <f t="shared" si="4"/>
        <v>0</v>
      </c>
      <c r="S42" s="72">
        <f t="shared" si="5"/>
        <v>687359.53</v>
      </c>
      <c r="T42" s="15">
        <v>1737.3999999999999</v>
      </c>
      <c r="U42" s="15">
        <v>1593.9</v>
      </c>
      <c r="V42" s="15">
        <v>1375.52</v>
      </c>
      <c r="W42" s="72">
        <f t="shared" si="6"/>
        <v>4706.82</v>
      </c>
      <c r="X42" s="15">
        <v>1547.52</v>
      </c>
      <c r="Y42" s="16">
        <v>2237.29</v>
      </c>
      <c r="Z42" s="16">
        <v>1322.61</v>
      </c>
      <c r="AA42" s="72">
        <f t="shared" si="7"/>
        <v>5107.42</v>
      </c>
      <c r="AB42" s="15">
        <v>2900.27</v>
      </c>
      <c r="AC42" s="15">
        <v>1776.56</v>
      </c>
      <c r="AD42" s="15"/>
      <c r="AE42" s="72">
        <f t="shared" si="8"/>
        <v>4676.83</v>
      </c>
      <c r="AF42" s="15"/>
      <c r="AG42" s="15"/>
      <c r="AH42" s="15"/>
      <c r="AI42" s="72">
        <f t="shared" si="9"/>
        <v>0</v>
      </c>
      <c r="AJ42" s="72">
        <f t="shared" si="0"/>
        <v>14491.07</v>
      </c>
      <c r="AK42" s="73">
        <v>350.12</v>
      </c>
      <c r="AL42" s="73">
        <v>0</v>
      </c>
      <c r="AM42" s="73">
        <v>0</v>
      </c>
      <c r="AN42" s="25">
        <f t="shared" si="10"/>
        <v>350.12</v>
      </c>
      <c r="AO42" s="73">
        <v>326.78</v>
      </c>
      <c r="AP42" s="73">
        <v>326.78</v>
      </c>
      <c r="AQ42" s="73">
        <v>0</v>
      </c>
      <c r="AR42" s="25">
        <f t="shared" si="11"/>
        <v>653.56</v>
      </c>
      <c r="AS42" s="73">
        <v>326.78</v>
      </c>
      <c r="AT42" s="73">
        <v>326.78</v>
      </c>
      <c r="AU42" s="73"/>
      <c r="AV42" s="25">
        <f t="shared" si="12"/>
        <v>653.56</v>
      </c>
      <c r="AW42" s="73"/>
      <c r="AX42" s="73"/>
      <c r="AY42" s="74"/>
      <c r="AZ42" s="75">
        <f t="shared" si="13"/>
        <v>0</v>
      </c>
      <c r="BA42" s="25">
        <f t="shared" si="14"/>
        <v>1657.24</v>
      </c>
      <c r="BB42" s="76">
        <f t="shared" si="15"/>
        <v>703507.84</v>
      </c>
      <c r="BC42" s="77"/>
      <c r="BE42" s="17"/>
      <c r="BF42" s="17"/>
    </row>
    <row r="43" spans="1:58" ht="12.75">
      <c r="A43" s="69" t="s">
        <v>77</v>
      </c>
      <c r="B43" s="70" t="s">
        <v>78</v>
      </c>
      <c r="C43" s="71">
        <v>189003.11</v>
      </c>
      <c r="D43" s="15">
        <v>168749.7</v>
      </c>
      <c r="E43" s="15">
        <v>189141.12</v>
      </c>
      <c r="F43" s="72">
        <f t="shared" si="1"/>
        <v>546893.93</v>
      </c>
      <c r="G43" s="15">
        <v>162231.62</v>
      </c>
      <c r="H43" s="15">
        <v>178478.54</v>
      </c>
      <c r="I43" s="15">
        <v>174722.7</v>
      </c>
      <c r="J43" s="72">
        <f t="shared" si="2"/>
        <v>515432.86</v>
      </c>
      <c r="K43" s="15">
        <v>180258.93</v>
      </c>
      <c r="L43" s="15">
        <v>173803.95</v>
      </c>
      <c r="M43" s="15"/>
      <c r="N43" s="72">
        <f t="shared" si="3"/>
        <v>354062.88</v>
      </c>
      <c r="O43" s="15"/>
      <c r="P43" s="15"/>
      <c r="Q43" s="15"/>
      <c r="R43" s="72">
        <f t="shared" si="4"/>
        <v>0</v>
      </c>
      <c r="S43" s="72">
        <f t="shared" si="5"/>
        <v>1416389.67</v>
      </c>
      <c r="T43" s="15">
        <v>10057.910000000002</v>
      </c>
      <c r="U43" s="15">
        <v>8732.32</v>
      </c>
      <c r="V43" s="15">
        <v>7700.93</v>
      </c>
      <c r="W43" s="72">
        <f t="shared" si="6"/>
        <v>26491.16</v>
      </c>
      <c r="X43" s="15">
        <v>10880.22</v>
      </c>
      <c r="Y43" s="16">
        <v>10498.58</v>
      </c>
      <c r="Z43" s="16">
        <v>5459.78</v>
      </c>
      <c r="AA43" s="72">
        <f t="shared" si="7"/>
        <v>26838.58</v>
      </c>
      <c r="AB43" s="15">
        <v>13507.75</v>
      </c>
      <c r="AC43" s="15">
        <v>9266.56</v>
      </c>
      <c r="AD43" s="15"/>
      <c r="AE43" s="72">
        <f t="shared" si="8"/>
        <v>22774.31</v>
      </c>
      <c r="AF43" s="15"/>
      <c r="AG43" s="15"/>
      <c r="AH43" s="15"/>
      <c r="AI43" s="72">
        <f t="shared" si="9"/>
        <v>0</v>
      </c>
      <c r="AJ43" s="72">
        <f t="shared" si="0"/>
        <v>76104.05</v>
      </c>
      <c r="AK43" s="73">
        <v>0</v>
      </c>
      <c r="AL43" s="73">
        <v>350.12</v>
      </c>
      <c r="AM43" s="73">
        <v>326.78</v>
      </c>
      <c r="AN43" s="25">
        <f t="shared" si="10"/>
        <v>676.9</v>
      </c>
      <c r="AO43" s="73">
        <v>326.78</v>
      </c>
      <c r="AP43" s="73">
        <v>326.78</v>
      </c>
      <c r="AQ43" s="73">
        <v>0</v>
      </c>
      <c r="AR43" s="25">
        <f t="shared" si="11"/>
        <v>653.56</v>
      </c>
      <c r="AS43" s="73">
        <v>326.78</v>
      </c>
      <c r="AT43" s="73">
        <v>326.78</v>
      </c>
      <c r="AU43" s="73"/>
      <c r="AV43" s="25">
        <f t="shared" si="12"/>
        <v>653.56</v>
      </c>
      <c r="AW43" s="73"/>
      <c r="AX43" s="73"/>
      <c r="AY43" s="74"/>
      <c r="AZ43" s="75">
        <f t="shared" si="13"/>
        <v>0</v>
      </c>
      <c r="BA43" s="25">
        <f t="shared" si="14"/>
        <v>1984.02</v>
      </c>
      <c r="BB43" s="76">
        <f t="shared" si="15"/>
        <v>1494477.74</v>
      </c>
      <c r="BC43" s="77"/>
      <c r="BE43" s="17"/>
      <c r="BF43" s="17"/>
    </row>
    <row r="44" spans="1:58" ht="12.75">
      <c r="A44" s="69" t="s">
        <v>79</v>
      </c>
      <c r="B44" s="70" t="s">
        <v>80</v>
      </c>
      <c r="C44" s="71">
        <v>89803.56</v>
      </c>
      <c r="D44" s="15">
        <v>78159.93</v>
      </c>
      <c r="E44" s="15">
        <v>77783.14</v>
      </c>
      <c r="F44" s="72">
        <f t="shared" si="1"/>
        <v>245746.63</v>
      </c>
      <c r="G44" s="15">
        <v>75079.12</v>
      </c>
      <c r="H44" s="15">
        <v>78666.18</v>
      </c>
      <c r="I44" s="15">
        <v>75049.33</v>
      </c>
      <c r="J44" s="72">
        <f t="shared" si="2"/>
        <v>228794.63</v>
      </c>
      <c r="K44" s="15">
        <v>75648.57</v>
      </c>
      <c r="L44" s="15">
        <v>82906.43</v>
      </c>
      <c r="M44" s="15"/>
      <c r="N44" s="72">
        <f t="shared" si="3"/>
        <v>158555</v>
      </c>
      <c r="O44" s="15"/>
      <c r="P44" s="15"/>
      <c r="Q44" s="15"/>
      <c r="R44" s="72">
        <f t="shared" si="4"/>
        <v>0</v>
      </c>
      <c r="S44" s="72">
        <f t="shared" si="5"/>
        <v>633096.26</v>
      </c>
      <c r="T44" s="15">
        <v>2315.89</v>
      </c>
      <c r="U44" s="15">
        <v>1946.52</v>
      </c>
      <c r="V44" s="15">
        <v>1700.99</v>
      </c>
      <c r="W44" s="72">
        <f t="shared" si="6"/>
        <v>5963.4</v>
      </c>
      <c r="X44" s="15">
        <v>2760.68</v>
      </c>
      <c r="Y44" s="16">
        <v>2292.08</v>
      </c>
      <c r="Z44" s="16">
        <v>1112.08</v>
      </c>
      <c r="AA44" s="72">
        <f t="shared" si="7"/>
        <v>6164.84</v>
      </c>
      <c r="AB44" s="15">
        <v>2704.19</v>
      </c>
      <c r="AC44" s="15">
        <v>2174.3199999999997</v>
      </c>
      <c r="AD44" s="15"/>
      <c r="AE44" s="72">
        <f t="shared" si="8"/>
        <v>4878.51</v>
      </c>
      <c r="AF44" s="15"/>
      <c r="AG44" s="15"/>
      <c r="AH44" s="15"/>
      <c r="AI44" s="72">
        <f t="shared" si="9"/>
        <v>0</v>
      </c>
      <c r="AJ44" s="72">
        <f t="shared" si="0"/>
        <v>17006.75</v>
      </c>
      <c r="AK44" s="73">
        <v>326.78</v>
      </c>
      <c r="AL44" s="73">
        <v>653.56</v>
      </c>
      <c r="AM44" s="73">
        <v>653.56</v>
      </c>
      <c r="AN44" s="25">
        <f t="shared" si="10"/>
        <v>1633.9</v>
      </c>
      <c r="AO44" s="73">
        <v>326.78</v>
      </c>
      <c r="AP44" s="73">
        <v>980.34</v>
      </c>
      <c r="AQ44" s="73">
        <v>653.56</v>
      </c>
      <c r="AR44" s="25">
        <f t="shared" si="11"/>
        <v>1960.68</v>
      </c>
      <c r="AS44" s="73">
        <v>653.56</v>
      </c>
      <c r="AT44" s="73">
        <v>653.56</v>
      </c>
      <c r="AU44" s="73"/>
      <c r="AV44" s="25">
        <f t="shared" si="12"/>
        <v>1307.12</v>
      </c>
      <c r="AW44" s="73"/>
      <c r="AX44" s="73"/>
      <c r="AY44" s="74"/>
      <c r="AZ44" s="75">
        <f t="shared" si="13"/>
        <v>0</v>
      </c>
      <c r="BA44" s="25">
        <f t="shared" si="14"/>
        <v>4901.7</v>
      </c>
      <c r="BB44" s="76">
        <f t="shared" si="15"/>
        <v>655004.71</v>
      </c>
      <c r="BC44" s="77"/>
      <c r="BE44" s="17"/>
      <c r="BF44" s="17"/>
    </row>
    <row r="45" spans="1:58" ht="12.75">
      <c r="A45" s="69" t="s">
        <v>81</v>
      </c>
      <c r="B45" s="70" t="s">
        <v>82</v>
      </c>
      <c r="C45" s="71">
        <v>61851.14</v>
      </c>
      <c r="D45" s="15">
        <v>59780.58</v>
      </c>
      <c r="E45" s="15">
        <v>64507.72</v>
      </c>
      <c r="F45" s="72">
        <f t="shared" si="1"/>
        <v>186139.44</v>
      </c>
      <c r="G45" s="15">
        <v>51703.88</v>
      </c>
      <c r="H45" s="15">
        <v>59513.69</v>
      </c>
      <c r="I45" s="15">
        <v>56002.04</v>
      </c>
      <c r="J45" s="72">
        <f t="shared" si="2"/>
        <v>167219.61</v>
      </c>
      <c r="K45" s="15">
        <v>53924.66</v>
      </c>
      <c r="L45" s="15">
        <v>54049.52</v>
      </c>
      <c r="M45" s="15"/>
      <c r="N45" s="72">
        <f t="shared" si="3"/>
        <v>107974.18</v>
      </c>
      <c r="O45" s="15"/>
      <c r="P45" s="15"/>
      <c r="Q45" s="15"/>
      <c r="R45" s="72">
        <f t="shared" si="4"/>
        <v>0</v>
      </c>
      <c r="S45" s="72">
        <f t="shared" si="5"/>
        <v>461333.23</v>
      </c>
      <c r="T45" s="15">
        <v>2742.83</v>
      </c>
      <c r="U45" s="15">
        <v>3106.54</v>
      </c>
      <c r="V45" s="15">
        <v>2347.89</v>
      </c>
      <c r="W45" s="72">
        <f t="shared" si="6"/>
        <v>8197.26</v>
      </c>
      <c r="X45" s="15">
        <v>3079.57</v>
      </c>
      <c r="Y45" s="16">
        <v>2718.01</v>
      </c>
      <c r="Z45" s="16">
        <v>1678.86</v>
      </c>
      <c r="AA45" s="72">
        <f t="shared" si="7"/>
        <v>7476.44</v>
      </c>
      <c r="AB45" s="15">
        <v>4496.04</v>
      </c>
      <c r="AC45" s="15">
        <v>2772.2400000000002</v>
      </c>
      <c r="AD45" s="15"/>
      <c r="AE45" s="72">
        <f t="shared" si="8"/>
        <v>7268.28</v>
      </c>
      <c r="AF45" s="15"/>
      <c r="AG45" s="15"/>
      <c r="AH45" s="15"/>
      <c r="AI45" s="72">
        <f t="shared" si="9"/>
        <v>0</v>
      </c>
      <c r="AJ45" s="72">
        <f t="shared" si="0"/>
        <v>22941.98</v>
      </c>
      <c r="AK45" s="73">
        <v>0</v>
      </c>
      <c r="AL45" s="73">
        <v>0</v>
      </c>
      <c r="AM45" s="73">
        <v>0</v>
      </c>
      <c r="AN45" s="25">
        <f t="shared" si="10"/>
        <v>0</v>
      </c>
      <c r="AO45" s="73">
        <v>0</v>
      </c>
      <c r="AP45" s="73">
        <v>0</v>
      </c>
      <c r="AQ45" s="73">
        <v>0</v>
      </c>
      <c r="AR45" s="25">
        <f t="shared" si="11"/>
        <v>0</v>
      </c>
      <c r="AS45" s="73">
        <v>0</v>
      </c>
      <c r="AT45" s="73">
        <v>0</v>
      </c>
      <c r="AU45" s="73"/>
      <c r="AV45" s="25">
        <f t="shared" si="12"/>
        <v>0</v>
      </c>
      <c r="AW45" s="73"/>
      <c r="AX45" s="73"/>
      <c r="AY45" s="74"/>
      <c r="AZ45" s="75">
        <f t="shared" si="13"/>
        <v>0</v>
      </c>
      <c r="BA45" s="25">
        <f t="shared" si="14"/>
        <v>0</v>
      </c>
      <c r="BB45" s="76">
        <f t="shared" si="15"/>
        <v>484275.21</v>
      </c>
      <c r="BC45" s="77"/>
      <c r="BE45" s="17"/>
      <c r="BF45" s="17"/>
    </row>
    <row r="46" spans="1:58" ht="12.75">
      <c r="A46" s="69" t="s">
        <v>83</v>
      </c>
      <c r="B46" s="70" t="s">
        <v>84</v>
      </c>
      <c r="C46" s="71">
        <v>87320.9</v>
      </c>
      <c r="D46" s="15">
        <v>80020.13</v>
      </c>
      <c r="E46" s="15">
        <v>91809.65</v>
      </c>
      <c r="F46" s="72">
        <f t="shared" si="1"/>
        <v>259150.68</v>
      </c>
      <c r="G46" s="15">
        <v>77985.12</v>
      </c>
      <c r="H46" s="15">
        <v>86597.48</v>
      </c>
      <c r="I46" s="15">
        <v>76616.62</v>
      </c>
      <c r="J46" s="72">
        <f t="shared" si="2"/>
        <v>241199.22</v>
      </c>
      <c r="K46" s="15">
        <v>82945.04</v>
      </c>
      <c r="L46" s="15">
        <v>69119.5</v>
      </c>
      <c r="M46" s="15"/>
      <c r="N46" s="72">
        <f t="shared" si="3"/>
        <v>152064.54</v>
      </c>
      <c r="O46" s="15"/>
      <c r="P46" s="15"/>
      <c r="Q46" s="15"/>
      <c r="R46" s="72">
        <f t="shared" si="4"/>
        <v>0</v>
      </c>
      <c r="S46" s="72">
        <f t="shared" si="5"/>
        <v>652414.44</v>
      </c>
      <c r="T46" s="15">
        <v>2600.62</v>
      </c>
      <c r="U46" s="15">
        <v>2581.93</v>
      </c>
      <c r="V46" s="15">
        <v>2106.02</v>
      </c>
      <c r="W46" s="72">
        <f t="shared" si="6"/>
        <v>7288.57</v>
      </c>
      <c r="X46" s="15">
        <v>3059.05</v>
      </c>
      <c r="Y46" s="16">
        <v>2106.18</v>
      </c>
      <c r="Z46" s="16">
        <v>1195.3</v>
      </c>
      <c r="AA46" s="72">
        <f t="shared" si="7"/>
        <v>6360.53</v>
      </c>
      <c r="AB46" s="15">
        <v>3264.33</v>
      </c>
      <c r="AC46" s="15">
        <v>2420.13</v>
      </c>
      <c r="AD46" s="15"/>
      <c r="AE46" s="72">
        <f t="shared" si="8"/>
        <v>5684.46</v>
      </c>
      <c r="AF46" s="15"/>
      <c r="AG46" s="15"/>
      <c r="AH46" s="15"/>
      <c r="AI46" s="72">
        <f t="shared" si="9"/>
        <v>0</v>
      </c>
      <c r="AJ46" s="72">
        <f t="shared" si="0"/>
        <v>19333.56</v>
      </c>
      <c r="AK46" s="73">
        <v>0</v>
      </c>
      <c r="AL46" s="73">
        <v>0</v>
      </c>
      <c r="AM46" s="73">
        <v>0</v>
      </c>
      <c r="AN46" s="25">
        <f t="shared" si="10"/>
        <v>0</v>
      </c>
      <c r="AO46" s="73">
        <v>0</v>
      </c>
      <c r="AP46" s="73">
        <v>0</v>
      </c>
      <c r="AQ46" s="73">
        <v>0</v>
      </c>
      <c r="AR46" s="25">
        <f t="shared" si="11"/>
        <v>0</v>
      </c>
      <c r="AS46" s="73">
        <v>0</v>
      </c>
      <c r="AT46" s="73">
        <v>0</v>
      </c>
      <c r="AU46" s="73"/>
      <c r="AV46" s="25">
        <f t="shared" si="12"/>
        <v>0</v>
      </c>
      <c r="AW46" s="73"/>
      <c r="AX46" s="73"/>
      <c r="AY46" s="74"/>
      <c r="AZ46" s="75">
        <f t="shared" si="13"/>
        <v>0</v>
      </c>
      <c r="BA46" s="25">
        <f t="shared" si="14"/>
        <v>0</v>
      </c>
      <c r="BB46" s="76">
        <f t="shared" si="15"/>
        <v>671748</v>
      </c>
      <c r="BC46" s="77"/>
      <c r="BE46" s="17"/>
      <c r="BF46" s="17"/>
    </row>
    <row r="47" spans="1:58" ht="12.75">
      <c r="A47" s="69" t="s">
        <v>85</v>
      </c>
      <c r="B47" s="70" t="s">
        <v>86</v>
      </c>
      <c r="C47" s="71">
        <v>40639.68</v>
      </c>
      <c r="D47" s="15">
        <v>36538.54</v>
      </c>
      <c r="E47" s="15">
        <v>38114.98</v>
      </c>
      <c r="F47" s="72">
        <f t="shared" si="1"/>
        <v>115293.2</v>
      </c>
      <c r="G47" s="15">
        <v>36331.9</v>
      </c>
      <c r="H47" s="15">
        <v>34999.91</v>
      </c>
      <c r="I47" s="15">
        <v>33102.35</v>
      </c>
      <c r="J47" s="72">
        <f t="shared" si="2"/>
        <v>104434.16</v>
      </c>
      <c r="K47" s="15">
        <v>38371.76</v>
      </c>
      <c r="L47" s="15">
        <v>35953.63</v>
      </c>
      <c r="M47" s="15"/>
      <c r="N47" s="72">
        <f t="shared" si="3"/>
        <v>74325.39</v>
      </c>
      <c r="O47" s="15"/>
      <c r="P47" s="15"/>
      <c r="Q47" s="15"/>
      <c r="R47" s="72">
        <f t="shared" si="4"/>
        <v>0</v>
      </c>
      <c r="S47" s="72">
        <f t="shared" si="5"/>
        <v>294052.75</v>
      </c>
      <c r="T47" s="15">
        <v>2505.6099999999997</v>
      </c>
      <c r="U47" s="15">
        <v>1978.62</v>
      </c>
      <c r="V47" s="15">
        <v>1688.17</v>
      </c>
      <c r="W47" s="72">
        <f t="shared" si="6"/>
        <v>6172.4</v>
      </c>
      <c r="X47" s="15">
        <v>2567.3</v>
      </c>
      <c r="Y47" s="16">
        <v>2405.64</v>
      </c>
      <c r="Z47" s="16">
        <v>1189.4</v>
      </c>
      <c r="AA47" s="72">
        <f t="shared" si="7"/>
        <v>6162.34</v>
      </c>
      <c r="AB47" s="15">
        <v>3042.96</v>
      </c>
      <c r="AC47" s="15">
        <v>2468</v>
      </c>
      <c r="AD47" s="15"/>
      <c r="AE47" s="72">
        <f t="shared" si="8"/>
        <v>5510.96</v>
      </c>
      <c r="AF47" s="15"/>
      <c r="AG47" s="15"/>
      <c r="AH47" s="15"/>
      <c r="AI47" s="72">
        <f t="shared" si="9"/>
        <v>0</v>
      </c>
      <c r="AJ47" s="72">
        <f t="shared" si="0"/>
        <v>17845.7</v>
      </c>
      <c r="AK47" s="73">
        <v>0</v>
      </c>
      <c r="AL47" s="73">
        <v>0</v>
      </c>
      <c r="AM47" s="73">
        <v>0</v>
      </c>
      <c r="AN47" s="25">
        <f t="shared" si="10"/>
        <v>0</v>
      </c>
      <c r="AO47" s="73">
        <v>0</v>
      </c>
      <c r="AP47" s="73">
        <v>0</v>
      </c>
      <c r="AQ47" s="73">
        <v>0</v>
      </c>
      <c r="AR47" s="25">
        <f t="shared" si="11"/>
        <v>0</v>
      </c>
      <c r="AS47" s="73">
        <v>0</v>
      </c>
      <c r="AT47" s="73">
        <v>0</v>
      </c>
      <c r="AU47" s="73"/>
      <c r="AV47" s="25">
        <f t="shared" si="12"/>
        <v>0</v>
      </c>
      <c r="AW47" s="73"/>
      <c r="AX47" s="73"/>
      <c r="AY47" s="74"/>
      <c r="AZ47" s="75">
        <f t="shared" si="13"/>
        <v>0</v>
      </c>
      <c r="BA47" s="25">
        <f t="shared" si="14"/>
        <v>0</v>
      </c>
      <c r="BB47" s="76">
        <f t="shared" si="15"/>
        <v>311898.45</v>
      </c>
      <c r="BC47" s="77"/>
      <c r="BE47" s="17"/>
      <c r="BF47" s="17"/>
    </row>
    <row r="48" spans="1:58" ht="12.75">
      <c r="A48" s="69" t="s">
        <v>87</v>
      </c>
      <c r="B48" s="80" t="s">
        <v>88</v>
      </c>
      <c r="C48" s="71">
        <v>21794.61</v>
      </c>
      <c r="D48" s="15">
        <v>22159.63</v>
      </c>
      <c r="E48" s="15">
        <v>20490.67</v>
      </c>
      <c r="F48" s="72">
        <f t="shared" si="1"/>
        <v>64444.91</v>
      </c>
      <c r="G48" s="15">
        <v>19678.62</v>
      </c>
      <c r="H48" s="15">
        <v>20433.31</v>
      </c>
      <c r="I48" s="15">
        <v>19201.55</v>
      </c>
      <c r="J48" s="72">
        <f t="shared" si="2"/>
        <v>59313.48</v>
      </c>
      <c r="K48" s="15">
        <v>17955.18</v>
      </c>
      <c r="L48" s="15">
        <v>17099.53</v>
      </c>
      <c r="M48" s="15"/>
      <c r="N48" s="72">
        <f t="shared" si="3"/>
        <v>35054.71</v>
      </c>
      <c r="O48" s="15"/>
      <c r="P48" s="15"/>
      <c r="Q48" s="15"/>
      <c r="R48" s="72">
        <f t="shared" si="4"/>
        <v>0</v>
      </c>
      <c r="S48" s="72">
        <f t="shared" si="5"/>
        <v>158813.1</v>
      </c>
      <c r="T48" s="15">
        <v>340.65</v>
      </c>
      <c r="U48" s="15">
        <v>293.63</v>
      </c>
      <c r="V48" s="15">
        <v>189.09</v>
      </c>
      <c r="W48" s="72">
        <f t="shared" si="6"/>
        <v>823.37</v>
      </c>
      <c r="X48" s="15">
        <v>414.39</v>
      </c>
      <c r="Y48" s="16">
        <v>218.07</v>
      </c>
      <c r="Z48" s="16">
        <v>63.35</v>
      </c>
      <c r="AA48" s="72">
        <f t="shared" si="7"/>
        <v>695.81</v>
      </c>
      <c r="AB48" s="15">
        <v>358.12</v>
      </c>
      <c r="AC48" s="15">
        <v>186.73</v>
      </c>
      <c r="AD48" s="15"/>
      <c r="AE48" s="72">
        <f t="shared" si="8"/>
        <v>544.85</v>
      </c>
      <c r="AF48" s="15"/>
      <c r="AG48" s="15"/>
      <c r="AH48" s="15"/>
      <c r="AI48" s="72">
        <f t="shared" si="9"/>
        <v>0</v>
      </c>
      <c r="AJ48" s="72">
        <f t="shared" si="0"/>
        <v>2064.03</v>
      </c>
      <c r="AK48" s="73">
        <v>0</v>
      </c>
      <c r="AL48" s="73">
        <v>0</v>
      </c>
      <c r="AM48" s="73">
        <v>0</v>
      </c>
      <c r="AN48" s="25">
        <f t="shared" si="10"/>
        <v>0</v>
      </c>
      <c r="AO48" s="73">
        <v>0</v>
      </c>
      <c r="AP48" s="73">
        <v>0</v>
      </c>
      <c r="AQ48" s="73">
        <v>0</v>
      </c>
      <c r="AR48" s="25">
        <f t="shared" si="11"/>
        <v>0</v>
      </c>
      <c r="AS48" s="73">
        <v>0</v>
      </c>
      <c r="AT48" s="73">
        <v>0</v>
      </c>
      <c r="AU48" s="73"/>
      <c r="AV48" s="25">
        <f t="shared" si="12"/>
        <v>0</v>
      </c>
      <c r="AW48" s="73"/>
      <c r="AX48" s="73"/>
      <c r="AY48" s="74"/>
      <c r="AZ48" s="75">
        <f t="shared" si="13"/>
        <v>0</v>
      </c>
      <c r="BA48" s="25">
        <f t="shared" si="14"/>
        <v>0</v>
      </c>
      <c r="BB48" s="76">
        <f t="shared" si="15"/>
        <v>160877.13</v>
      </c>
      <c r="BC48" s="77"/>
      <c r="BE48" s="17"/>
      <c r="BF48" s="17"/>
    </row>
    <row r="49" spans="1:58" ht="12.75">
      <c r="A49" s="81" t="s">
        <v>89</v>
      </c>
      <c r="B49" s="80" t="s">
        <v>90</v>
      </c>
      <c r="C49" s="71">
        <v>5710.66</v>
      </c>
      <c r="D49" s="15">
        <v>7691.72</v>
      </c>
      <c r="E49" s="15">
        <v>5288.73</v>
      </c>
      <c r="F49" s="72">
        <f t="shared" si="1"/>
        <v>18691.11</v>
      </c>
      <c r="G49" s="15">
        <v>6809.14</v>
      </c>
      <c r="H49" s="15">
        <v>6858.48</v>
      </c>
      <c r="I49" s="15">
        <v>4360.15</v>
      </c>
      <c r="J49" s="72">
        <f t="shared" si="2"/>
        <v>18027.77</v>
      </c>
      <c r="K49" s="15">
        <v>5099.79</v>
      </c>
      <c r="L49" s="15">
        <v>5149.14</v>
      </c>
      <c r="M49" s="15"/>
      <c r="N49" s="72">
        <f t="shared" si="3"/>
        <v>10248.93</v>
      </c>
      <c r="O49" s="15"/>
      <c r="P49" s="15"/>
      <c r="Q49" s="15"/>
      <c r="R49" s="72">
        <f>ROUND(O49+P49+Q49,2)</f>
        <v>0</v>
      </c>
      <c r="S49" s="72">
        <f>ROUND(F49+J49+N49+R49,2)</f>
        <v>46967.81</v>
      </c>
      <c r="T49" s="15">
        <v>70.61</v>
      </c>
      <c r="U49" s="15">
        <v>146.34</v>
      </c>
      <c r="V49" s="15">
        <v>64.79</v>
      </c>
      <c r="W49" s="72">
        <f t="shared" si="6"/>
        <v>281.74</v>
      </c>
      <c r="X49" s="15">
        <v>151.12</v>
      </c>
      <c r="Y49" s="16">
        <v>92.56</v>
      </c>
      <c r="Z49" s="16">
        <v>64.32</v>
      </c>
      <c r="AA49" s="72">
        <f t="shared" si="7"/>
        <v>308</v>
      </c>
      <c r="AB49" s="15">
        <v>266.13</v>
      </c>
      <c r="AC49" s="15">
        <v>211.57</v>
      </c>
      <c r="AD49" s="15"/>
      <c r="AE49" s="72">
        <f t="shared" si="8"/>
        <v>477.7</v>
      </c>
      <c r="AF49" s="15"/>
      <c r="AG49" s="15"/>
      <c r="AH49" s="15"/>
      <c r="AI49" s="72">
        <f>ROUND(AF49+AG49+AH49,2)</f>
        <v>0</v>
      </c>
      <c r="AJ49" s="72">
        <f t="shared" si="0"/>
        <v>1067.44</v>
      </c>
      <c r="AK49" s="73">
        <v>0</v>
      </c>
      <c r="AL49" s="73">
        <v>0</v>
      </c>
      <c r="AM49" s="73">
        <v>0</v>
      </c>
      <c r="AN49" s="25">
        <f t="shared" si="10"/>
        <v>0</v>
      </c>
      <c r="AO49" s="73">
        <v>0</v>
      </c>
      <c r="AP49" s="73">
        <v>0</v>
      </c>
      <c r="AQ49" s="73">
        <v>0</v>
      </c>
      <c r="AR49" s="25">
        <f t="shared" si="11"/>
        <v>0</v>
      </c>
      <c r="AS49" s="73">
        <v>0</v>
      </c>
      <c r="AT49" s="73">
        <v>0</v>
      </c>
      <c r="AU49" s="73"/>
      <c r="AV49" s="25">
        <f t="shared" si="12"/>
        <v>0</v>
      </c>
      <c r="AW49" s="73"/>
      <c r="AX49" s="73"/>
      <c r="AY49" s="74"/>
      <c r="AZ49" s="75">
        <f t="shared" si="13"/>
        <v>0</v>
      </c>
      <c r="BA49" s="25">
        <f t="shared" si="14"/>
        <v>0</v>
      </c>
      <c r="BB49" s="76">
        <f t="shared" si="15"/>
        <v>48035.25</v>
      </c>
      <c r="BC49" s="77"/>
      <c r="BE49" s="17"/>
      <c r="BF49" s="17"/>
    </row>
    <row r="50" spans="1:58" s="144" customFormat="1" ht="13.5">
      <c r="A50" s="146" t="s">
        <v>91</v>
      </c>
      <c r="B50" s="147" t="s">
        <v>92</v>
      </c>
      <c r="C50" s="135">
        <v>19605.81</v>
      </c>
      <c r="D50" s="136">
        <v>15844.98</v>
      </c>
      <c r="E50" s="136">
        <v>16518</v>
      </c>
      <c r="F50" s="137">
        <f t="shared" si="1"/>
        <v>51968.79</v>
      </c>
      <c r="G50" s="136">
        <v>13777.07</v>
      </c>
      <c r="H50" s="136">
        <v>11026.49</v>
      </c>
      <c r="I50" s="136">
        <v>0</v>
      </c>
      <c r="J50" s="137">
        <f t="shared" si="2"/>
        <v>24803.56</v>
      </c>
      <c r="K50" s="136">
        <v>0</v>
      </c>
      <c r="L50" s="136">
        <v>0</v>
      </c>
      <c r="M50" s="136"/>
      <c r="N50" s="137">
        <f t="shared" si="3"/>
        <v>0</v>
      </c>
      <c r="O50" s="136"/>
      <c r="P50" s="136"/>
      <c r="Q50" s="136"/>
      <c r="R50" s="137">
        <f t="shared" si="4"/>
        <v>0</v>
      </c>
      <c r="S50" s="137">
        <f t="shared" si="5"/>
        <v>76772.35</v>
      </c>
      <c r="T50" s="136">
        <v>695.11</v>
      </c>
      <c r="U50" s="136">
        <v>652.6</v>
      </c>
      <c r="V50" s="136">
        <v>668.25</v>
      </c>
      <c r="W50" s="137">
        <f t="shared" si="6"/>
        <v>2015.96</v>
      </c>
      <c r="X50" s="136">
        <v>1050.89</v>
      </c>
      <c r="Y50" s="148">
        <v>455.22</v>
      </c>
      <c r="Z50" s="148">
        <v>0</v>
      </c>
      <c r="AA50" s="137">
        <f t="shared" si="7"/>
        <v>1506.11</v>
      </c>
      <c r="AB50" s="136">
        <v>0</v>
      </c>
      <c r="AC50" s="136">
        <v>0</v>
      </c>
      <c r="AD50" s="136"/>
      <c r="AE50" s="137">
        <f t="shared" si="8"/>
        <v>0</v>
      </c>
      <c r="AF50" s="136"/>
      <c r="AG50" s="136"/>
      <c r="AH50" s="136"/>
      <c r="AI50" s="137">
        <f t="shared" si="9"/>
        <v>0</v>
      </c>
      <c r="AJ50" s="137">
        <f t="shared" si="0"/>
        <v>3522.07</v>
      </c>
      <c r="AK50" s="139">
        <v>0</v>
      </c>
      <c r="AL50" s="139">
        <v>0</v>
      </c>
      <c r="AM50" s="139">
        <v>0</v>
      </c>
      <c r="AN50" s="137">
        <f t="shared" si="10"/>
        <v>0</v>
      </c>
      <c r="AO50" s="139">
        <v>0</v>
      </c>
      <c r="AP50" s="139">
        <v>0</v>
      </c>
      <c r="AQ50" s="139">
        <v>0</v>
      </c>
      <c r="AR50" s="137">
        <f t="shared" si="11"/>
        <v>0</v>
      </c>
      <c r="AS50" s="139">
        <v>0</v>
      </c>
      <c r="AT50" s="139">
        <v>0</v>
      </c>
      <c r="AU50" s="139"/>
      <c r="AV50" s="137">
        <f t="shared" si="12"/>
        <v>0</v>
      </c>
      <c r="AW50" s="139"/>
      <c r="AX50" s="139"/>
      <c r="AY50" s="140"/>
      <c r="AZ50" s="141">
        <f t="shared" si="13"/>
        <v>0</v>
      </c>
      <c r="BA50" s="137">
        <f t="shared" si="14"/>
        <v>0</v>
      </c>
      <c r="BB50" s="142">
        <f t="shared" si="15"/>
        <v>80294.42</v>
      </c>
      <c r="BC50" s="143"/>
      <c r="BE50" s="145"/>
      <c r="BF50" s="145"/>
    </row>
    <row r="51" spans="1:58" ht="12.75">
      <c r="A51" s="69" t="s">
        <v>93</v>
      </c>
      <c r="B51" s="82" t="s">
        <v>94</v>
      </c>
      <c r="C51" s="71">
        <v>20642.92</v>
      </c>
      <c r="D51" s="15">
        <v>21370.35</v>
      </c>
      <c r="E51" s="15">
        <v>19245.77</v>
      </c>
      <c r="F51" s="72">
        <f t="shared" si="1"/>
        <v>61259.04</v>
      </c>
      <c r="G51" s="15">
        <v>15654.33</v>
      </c>
      <c r="H51" s="15">
        <v>16839.51</v>
      </c>
      <c r="I51" s="15">
        <v>15814.99</v>
      </c>
      <c r="J51" s="72">
        <f t="shared" si="2"/>
        <v>48308.83</v>
      </c>
      <c r="K51" s="15">
        <v>15539.15</v>
      </c>
      <c r="L51" s="15">
        <v>15723.38</v>
      </c>
      <c r="M51" s="15"/>
      <c r="N51" s="72">
        <f t="shared" si="3"/>
        <v>31262.53</v>
      </c>
      <c r="O51" s="15"/>
      <c r="P51" s="15"/>
      <c r="Q51" s="15"/>
      <c r="R51" s="72">
        <f t="shared" si="4"/>
        <v>0</v>
      </c>
      <c r="S51" s="72">
        <f t="shared" si="5"/>
        <v>140830.4</v>
      </c>
      <c r="T51" s="15">
        <v>528.54</v>
      </c>
      <c r="U51" s="15">
        <v>543.73</v>
      </c>
      <c r="V51" s="15">
        <v>421.99</v>
      </c>
      <c r="W51" s="72">
        <f t="shared" si="6"/>
        <v>1494.26</v>
      </c>
      <c r="X51" s="15">
        <v>726.8</v>
      </c>
      <c r="Y51" s="16">
        <v>440.08</v>
      </c>
      <c r="Z51" s="16">
        <v>292.42</v>
      </c>
      <c r="AA51" s="72">
        <f t="shared" si="7"/>
        <v>1459.3</v>
      </c>
      <c r="AB51" s="15">
        <v>605.4</v>
      </c>
      <c r="AC51" s="15">
        <v>386.39</v>
      </c>
      <c r="AD51" s="15"/>
      <c r="AE51" s="72">
        <f t="shared" si="8"/>
        <v>991.79</v>
      </c>
      <c r="AF51" s="15"/>
      <c r="AG51" s="15"/>
      <c r="AH51" s="15"/>
      <c r="AI51" s="72">
        <f t="shared" si="9"/>
        <v>0</v>
      </c>
      <c r="AJ51" s="72">
        <f t="shared" si="0"/>
        <v>3945.35</v>
      </c>
      <c r="AK51" s="73">
        <v>0</v>
      </c>
      <c r="AL51" s="73">
        <v>0</v>
      </c>
      <c r="AM51" s="73">
        <v>0</v>
      </c>
      <c r="AN51" s="25">
        <f t="shared" si="10"/>
        <v>0</v>
      </c>
      <c r="AO51" s="73">
        <v>0</v>
      </c>
      <c r="AP51" s="73">
        <v>0</v>
      </c>
      <c r="AQ51" s="73">
        <v>0</v>
      </c>
      <c r="AR51" s="25">
        <f t="shared" si="11"/>
        <v>0</v>
      </c>
      <c r="AS51" s="73">
        <v>0</v>
      </c>
      <c r="AT51" s="73">
        <v>0</v>
      </c>
      <c r="AU51" s="73"/>
      <c r="AV51" s="25">
        <f t="shared" si="12"/>
        <v>0</v>
      </c>
      <c r="AW51" s="73"/>
      <c r="AX51" s="73"/>
      <c r="AY51" s="74"/>
      <c r="AZ51" s="75">
        <f t="shared" si="13"/>
        <v>0</v>
      </c>
      <c r="BA51" s="25">
        <f t="shared" si="14"/>
        <v>0</v>
      </c>
      <c r="BB51" s="76">
        <f t="shared" si="15"/>
        <v>144775.75</v>
      </c>
      <c r="BC51" s="77"/>
      <c r="BE51" s="17"/>
      <c r="BF51" s="17"/>
    </row>
    <row r="52" spans="1:58" ht="12.75">
      <c r="A52" s="69" t="s">
        <v>95</v>
      </c>
      <c r="B52" s="82" t="s">
        <v>96</v>
      </c>
      <c r="C52" s="71">
        <v>7022.83</v>
      </c>
      <c r="D52" s="15">
        <v>7064.35</v>
      </c>
      <c r="E52" s="15">
        <v>7167.6</v>
      </c>
      <c r="F52" s="72">
        <f t="shared" si="1"/>
        <v>21254.78</v>
      </c>
      <c r="G52" s="15">
        <v>5838.95</v>
      </c>
      <c r="H52" s="15">
        <v>6654.04</v>
      </c>
      <c r="I52" s="15">
        <v>7471.85</v>
      </c>
      <c r="J52" s="72">
        <f t="shared" si="2"/>
        <v>19964.84</v>
      </c>
      <c r="K52" s="15">
        <v>7053.5</v>
      </c>
      <c r="L52" s="15">
        <v>8547.42</v>
      </c>
      <c r="M52" s="15"/>
      <c r="N52" s="72">
        <f t="shared" si="3"/>
        <v>15600.92</v>
      </c>
      <c r="O52" s="15"/>
      <c r="P52" s="15"/>
      <c r="Q52" s="15"/>
      <c r="R52" s="72">
        <f t="shared" si="4"/>
        <v>0</v>
      </c>
      <c r="S52" s="72">
        <f t="shared" si="5"/>
        <v>56820.54</v>
      </c>
      <c r="T52" s="15">
        <v>619.29</v>
      </c>
      <c r="U52" s="15">
        <v>515.78</v>
      </c>
      <c r="V52" s="15">
        <v>396.1</v>
      </c>
      <c r="W52" s="72">
        <f t="shared" si="6"/>
        <v>1531.17</v>
      </c>
      <c r="X52" s="15">
        <v>635.32</v>
      </c>
      <c r="Y52" s="16">
        <v>456.01</v>
      </c>
      <c r="Z52" s="16">
        <v>286.18</v>
      </c>
      <c r="AA52" s="72">
        <f t="shared" si="7"/>
        <v>1377.51</v>
      </c>
      <c r="AB52" s="15">
        <v>820.57</v>
      </c>
      <c r="AC52" s="15">
        <v>607.72</v>
      </c>
      <c r="AD52" s="15"/>
      <c r="AE52" s="72">
        <f t="shared" si="8"/>
        <v>1428.29</v>
      </c>
      <c r="AF52" s="15"/>
      <c r="AG52" s="15"/>
      <c r="AH52" s="15"/>
      <c r="AI52" s="72">
        <f t="shared" si="9"/>
        <v>0</v>
      </c>
      <c r="AJ52" s="72">
        <f t="shared" si="0"/>
        <v>4336.97</v>
      </c>
      <c r="AK52" s="73">
        <v>0</v>
      </c>
      <c r="AL52" s="73">
        <v>0</v>
      </c>
      <c r="AM52" s="73">
        <v>0</v>
      </c>
      <c r="AN52" s="25">
        <f t="shared" si="10"/>
        <v>0</v>
      </c>
      <c r="AO52" s="73">
        <v>0</v>
      </c>
      <c r="AP52" s="73">
        <v>0</v>
      </c>
      <c r="AQ52" s="73">
        <v>0</v>
      </c>
      <c r="AR52" s="25">
        <f t="shared" si="11"/>
        <v>0</v>
      </c>
      <c r="AS52" s="73">
        <v>0</v>
      </c>
      <c r="AT52" s="73">
        <v>0</v>
      </c>
      <c r="AU52" s="73"/>
      <c r="AV52" s="25">
        <f t="shared" si="12"/>
        <v>0</v>
      </c>
      <c r="AW52" s="73"/>
      <c r="AX52" s="73"/>
      <c r="AY52" s="74"/>
      <c r="AZ52" s="75">
        <f t="shared" si="13"/>
        <v>0</v>
      </c>
      <c r="BA52" s="25">
        <f t="shared" si="14"/>
        <v>0</v>
      </c>
      <c r="BB52" s="76">
        <f t="shared" si="15"/>
        <v>61157.51</v>
      </c>
      <c r="BC52" s="77"/>
      <c r="BE52" s="17"/>
      <c r="BF52" s="17"/>
    </row>
    <row r="53" spans="1:58" ht="12.75">
      <c r="A53" s="69" t="s">
        <v>97</v>
      </c>
      <c r="B53" s="83" t="s">
        <v>98</v>
      </c>
      <c r="C53" s="71">
        <v>282189.46</v>
      </c>
      <c r="D53" s="15">
        <v>280209.28</v>
      </c>
      <c r="E53" s="15">
        <v>283003.32</v>
      </c>
      <c r="F53" s="72">
        <f t="shared" si="1"/>
        <v>845402.06</v>
      </c>
      <c r="G53" s="15">
        <v>257318.33</v>
      </c>
      <c r="H53" s="15">
        <v>285924.69</v>
      </c>
      <c r="I53" s="15">
        <v>260161.39</v>
      </c>
      <c r="J53" s="72">
        <f t="shared" si="2"/>
        <v>803404.41</v>
      </c>
      <c r="K53" s="15">
        <v>280956.47</v>
      </c>
      <c r="L53" s="15">
        <v>277030.48</v>
      </c>
      <c r="M53" s="15"/>
      <c r="N53" s="72">
        <f t="shared" si="3"/>
        <v>557986.95</v>
      </c>
      <c r="O53" s="15"/>
      <c r="P53" s="15"/>
      <c r="Q53" s="15"/>
      <c r="R53" s="72">
        <f t="shared" si="4"/>
        <v>0</v>
      </c>
      <c r="S53" s="72">
        <f t="shared" si="5"/>
        <v>2206793.42</v>
      </c>
      <c r="T53" s="15">
        <v>5660.97</v>
      </c>
      <c r="U53" s="15">
        <v>4948.929999999999</v>
      </c>
      <c r="V53" s="15">
        <v>4447.27</v>
      </c>
      <c r="W53" s="72">
        <f t="shared" si="6"/>
        <v>15057.17</v>
      </c>
      <c r="X53" s="15">
        <v>6622.95</v>
      </c>
      <c r="Y53" s="16">
        <v>5771.0199999999995</v>
      </c>
      <c r="Z53" s="16">
        <v>3411.64</v>
      </c>
      <c r="AA53" s="72">
        <f t="shared" si="7"/>
        <v>15805.61</v>
      </c>
      <c r="AB53" s="15">
        <v>8556.85</v>
      </c>
      <c r="AC53" s="15">
        <v>5113.54</v>
      </c>
      <c r="AD53" s="15"/>
      <c r="AE53" s="72">
        <f t="shared" si="8"/>
        <v>13670.39</v>
      </c>
      <c r="AF53" s="15"/>
      <c r="AG53" s="15"/>
      <c r="AH53" s="15"/>
      <c r="AI53" s="72">
        <f t="shared" si="9"/>
        <v>0</v>
      </c>
      <c r="AJ53" s="72">
        <f t="shared" si="0"/>
        <v>44533.17</v>
      </c>
      <c r="AK53" s="73">
        <v>980.34</v>
      </c>
      <c r="AL53" s="73">
        <v>1657.24</v>
      </c>
      <c r="AM53" s="73">
        <v>1330.46</v>
      </c>
      <c r="AN53" s="25">
        <f t="shared" si="10"/>
        <v>3968.04</v>
      </c>
      <c r="AO53" s="73">
        <v>1307.12</v>
      </c>
      <c r="AP53" s="73">
        <v>653.56</v>
      </c>
      <c r="AQ53" s="73">
        <v>980.34</v>
      </c>
      <c r="AR53" s="25">
        <f t="shared" si="11"/>
        <v>2941.02</v>
      </c>
      <c r="AS53" s="73">
        <v>980.34</v>
      </c>
      <c r="AT53" s="73">
        <v>1143.73</v>
      </c>
      <c r="AU53" s="73"/>
      <c r="AV53" s="25">
        <f t="shared" si="12"/>
        <v>2124.07</v>
      </c>
      <c r="AW53" s="73"/>
      <c r="AX53" s="73"/>
      <c r="AY53" s="74"/>
      <c r="AZ53" s="75">
        <f t="shared" si="13"/>
        <v>0</v>
      </c>
      <c r="BA53" s="25">
        <f t="shared" si="14"/>
        <v>9033.13</v>
      </c>
      <c r="BB53" s="76">
        <f t="shared" si="15"/>
        <v>2260359.72</v>
      </c>
      <c r="BC53" s="77"/>
      <c r="BE53" s="17"/>
      <c r="BF53" s="17"/>
    </row>
    <row r="54" spans="1:58" ht="12.75">
      <c r="A54" s="69" t="s">
        <v>99</v>
      </c>
      <c r="B54" s="84" t="s">
        <v>100</v>
      </c>
      <c r="C54" s="71">
        <v>233326.22</v>
      </c>
      <c r="D54" s="15">
        <v>211325.49</v>
      </c>
      <c r="E54" s="15">
        <v>236465.08</v>
      </c>
      <c r="F54" s="72">
        <f t="shared" si="1"/>
        <v>681116.79</v>
      </c>
      <c r="G54" s="15">
        <v>207382.12</v>
      </c>
      <c r="H54" s="15">
        <v>232475.07</v>
      </c>
      <c r="I54" s="15">
        <v>223117.33</v>
      </c>
      <c r="J54" s="72">
        <f t="shared" si="2"/>
        <v>662974.52</v>
      </c>
      <c r="K54" s="15">
        <v>243462.33</v>
      </c>
      <c r="L54" s="15">
        <v>238381.06</v>
      </c>
      <c r="M54" s="15"/>
      <c r="N54" s="72">
        <f t="shared" si="3"/>
        <v>481843.39</v>
      </c>
      <c r="O54" s="15"/>
      <c r="P54" s="15"/>
      <c r="Q54" s="15"/>
      <c r="R54" s="72">
        <f t="shared" si="4"/>
        <v>0</v>
      </c>
      <c r="S54" s="72">
        <f t="shared" si="5"/>
        <v>1825934.7</v>
      </c>
      <c r="T54" s="15">
        <v>7072.509999999999</v>
      </c>
      <c r="U54" s="15">
        <v>6918.310000000001</v>
      </c>
      <c r="V54" s="15">
        <v>6241.22</v>
      </c>
      <c r="W54" s="72">
        <f t="shared" si="6"/>
        <v>20232.04</v>
      </c>
      <c r="X54" s="15">
        <v>9489.33</v>
      </c>
      <c r="Y54" s="16">
        <v>7367.15</v>
      </c>
      <c r="Z54" s="16">
        <v>3879.17</v>
      </c>
      <c r="AA54" s="72">
        <f t="shared" si="7"/>
        <v>20735.65</v>
      </c>
      <c r="AB54" s="15">
        <v>11359.93</v>
      </c>
      <c r="AC54" s="15">
        <v>7626.140000000001</v>
      </c>
      <c r="AD54" s="15"/>
      <c r="AE54" s="72">
        <f t="shared" si="8"/>
        <v>18986.07</v>
      </c>
      <c r="AF54" s="15"/>
      <c r="AG54" s="15"/>
      <c r="AH54" s="15"/>
      <c r="AI54" s="72">
        <f t="shared" si="9"/>
        <v>0</v>
      </c>
      <c r="AJ54" s="72">
        <f t="shared" si="0"/>
        <v>59953.76</v>
      </c>
      <c r="AK54" s="73">
        <v>0</v>
      </c>
      <c r="AL54" s="73">
        <v>0</v>
      </c>
      <c r="AM54" s="73">
        <v>326.78</v>
      </c>
      <c r="AN54" s="25">
        <f t="shared" si="10"/>
        <v>326.78</v>
      </c>
      <c r="AO54" s="73">
        <v>0</v>
      </c>
      <c r="AP54" s="73">
        <v>326.78</v>
      </c>
      <c r="AQ54" s="73">
        <v>0</v>
      </c>
      <c r="AR54" s="25">
        <f t="shared" si="11"/>
        <v>326.78</v>
      </c>
      <c r="AS54" s="73">
        <v>326.78</v>
      </c>
      <c r="AT54" s="73">
        <v>326.78</v>
      </c>
      <c r="AU54" s="73"/>
      <c r="AV54" s="25">
        <f t="shared" si="12"/>
        <v>653.56</v>
      </c>
      <c r="AW54" s="73"/>
      <c r="AX54" s="73"/>
      <c r="AY54" s="74"/>
      <c r="AZ54" s="75">
        <f t="shared" si="13"/>
        <v>0</v>
      </c>
      <c r="BA54" s="25">
        <f t="shared" si="14"/>
        <v>1307.12</v>
      </c>
      <c r="BB54" s="76">
        <f t="shared" si="15"/>
        <v>1887195.58</v>
      </c>
      <c r="BC54" s="77"/>
      <c r="BE54" s="17"/>
      <c r="BF54" s="17"/>
    </row>
    <row r="55" spans="1:58" ht="12.75">
      <c r="A55" s="85" t="s">
        <v>101</v>
      </c>
      <c r="B55" s="86" t="s">
        <v>102</v>
      </c>
      <c r="C55" s="71">
        <v>382103.99</v>
      </c>
      <c r="D55" s="15">
        <v>305442.83</v>
      </c>
      <c r="E55" s="15">
        <v>345896.99</v>
      </c>
      <c r="F55" s="72">
        <f t="shared" si="1"/>
        <v>1033443.81</v>
      </c>
      <c r="G55" s="15">
        <v>318133.56</v>
      </c>
      <c r="H55" s="15">
        <v>337852.62</v>
      </c>
      <c r="I55" s="15">
        <v>354693.75</v>
      </c>
      <c r="J55" s="72">
        <f t="shared" si="2"/>
        <v>1010679.93</v>
      </c>
      <c r="K55" s="15">
        <v>349042.77</v>
      </c>
      <c r="L55" s="15">
        <v>316926.38</v>
      </c>
      <c r="M55" s="15"/>
      <c r="N55" s="72">
        <f t="shared" si="3"/>
        <v>665969.15</v>
      </c>
      <c r="O55" s="15"/>
      <c r="P55" s="15"/>
      <c r="Q55" s="15"/>
      <c r="R55" s="72">
        <f t="shared" si="4"/>
        <v>0</v>
      </c>
      <c r="S55" s="72">
        <f t="shared" si="5"/>
        <v>2710092.89</v>
      </c>
      <c r="T55" s="15">
        <v>9638.95</v>
      </c>
      <c r="U55" s="15">
        <v>8718.32</v>
      </c>
      <c r="V55" s="15">
        <v>7633.08</v>
      </c>
      <c r="W55" s="72">
        <f t="shared" si="6"/>
        <v>25990.35</v>
      </c>
      <c r="X55" s="15">
        <v>11574.08</v>
      </c>
      <c r="Y55" s="16">
        <v>9290.49</v>
      </c>
      <c r="Z55" s="16">
        <v>5150.47</v>
      </c>
      <c r="AA55" s="72">
        <f t="shared" si="7"/>
        <v>26015.04</v>
      </c>
      <c r="AB55" s="15">
        <v>13001.33</v>
      </c>
      <c r="AC55" s="15">
        <v>8823.6</v>
      </c>
      <c r="AD55" s="15"/>
      <c r="AE55" s="72">
        <f t="shared" si="8"/>
        <v>21824.93</v>
      </c>
      <c r="AF55" s="15"/>
      <c r="AG55" s="15"/>
      <c r="AH55" s="15"/>
      <c r="AI55" s="72">
        <f t="shared" si="9"/>
        <v>0</v>
      </c>
      <c r="AJ55" s="72">
        <f t="shared" si="0"/>
        <v>73830.32</v>
      </c>
      <c r="AK55" s="73">
        <v>326.78</v>
      </c>
      <c r="AL55" s="73">
        <v>653.56</v>
      </c>
      <c r="AM55" s="73">
        <v>980.34</v>
      </c>
      <c r="AN55" s="25">
        <f t="shared" si="10"/>
        <v>1960.68</v>
      </c>
      <c r="AO55" s="73">
        <v>653.56</v>
      </c>
      <c r="AP55" s="73">
        <v>1633.9</v>
      </c>
      <c r="AQ55" s="73">
        <v>980.34</v>
      </c>
      <c r="AR55" s="25">
        <f t="shared" si="11"/>
        <v>3267.8</v>
      </c>
      <c r="AS55" s="73">
        <v>980.34</v>
      </c>
      <c r="AT55" s="73">
        <v>980.34</v>
      </c>
      <c r="AU55" s="73"/>
      <c r="AV55" s="25">
        <f t="shared" si="12"/>
        <v>1960.68</v>
      </c>
      <c r="AW55" s="73"/>
      <c r="AX55" s="73"/>
      <c r="AY55" s="74"/>
      <c r="AZ55" s="75">
        <f t="shared" si="13"/>
        <v>0</v>
      </c>
      <c r="BA55" s="25">
        <f t="shared" si="14"/>
        <v>7189.16</v>
      </c>
      <c r="BB55" s="76">
        <f t="shared" si="15"/>
        <v>2791112.37</v>
      </c>
      <c r="BC55" s="77"/>
      <c r="BE55" s="17"/>
      <c r="BF55" s="17"/>
    </row>
    <row r="56" spans="1:58" ht="12.75">
      <c r="A56" s="85" t="s">
        <v>103</v>
      </c>
      <c r="B56" s="86" t="s">
        <v>104</v>
      </c>
      <c r="C56" s="71">
        <v>9524.45</v>
      </c>
      <c r="D56" s="15">
        <v>6927.1</v>
      </c>
      <c r="E56" s="15">
        <v>7472.83</v>
      </c>
      <c r="F56" s="72">
        <f t="shared" si="1"/>
        <v>23924.38</v>
      </c>
      <c r="G56" s="15">
        <v>6760.67</v>
      </c>
      <c r="H56" s="15">
        <v>8877.69</v>
      </c>
      <c r="I56" s="15">
        <v>7525.94</v>
      </c>
      <c r="J56" s="72">
        <f t="shared" si="2"/>
        <v>23164.3</v>
      </c>
      <c r="K56" s="15">
        <v>7948.48</v>
      </c>
      <c r="L56" s="15">
        <v>8144.59</v>
      </c>
      <c r="M56" s="15"/>
      <c r="N56" s="72">
        <f t="shared" si="3"/>
        <v>16093.07</v>
      </c>
      <c r="O56" s="15"/>
      <c r="P56" s="15"/>
      <c r="Q56" s="15"/>
      <c r="R56" s="72">
        <f t="shared" si="4"/>
        <v>0</v>
      </c>
      <c r="S56" s="72">
        <f t="shared" si="5"/>
        <v>63181.75</v>
      </c>
      <c r="T56" s="15">
        <v>84.33</v>
      </c>
      <c r="U56" s="15">
        <v>94.41</v>
      </c>
      <c r="V56" s="15">
        <v>88.4</v>
      </c>
      <c r="W56" s="72">
        <f t="shared" si="6"/>
        <v>267.14</v>
      </c>
      <c r="X56" s="15">
        <v>133.16</v>
      </c>
      <c r="Y56" s="16">
        <v>177.53</v>
      </c>
      <c r="Z56" s="16">
        <v>54.21</v>
      </c>
      <c r="AA56" s="72">
        <f t="shared" si="7"/>
        <v>364.9</v>
      </c>
      <c r="AB56" s="15">
        <v>244.5</v>
      </c>
      <c r="AC56" s="15">
        <v>255.94</v>
      </c>
      <c r="AD56" s="15"/>
      <c r="AE56" s="72">
        <f t="shared" si="8"/>
        <v>500.44</v>
      </c>
      <c r="AF56" s="15"/>
      <c r="AG56" s="15"/>
      <c r="AH56" s="15"/>
      <c r="AI56" s="72">
        <f t="shared" si="9"/>
        <v>0</v>
      </c>
      <c r="AJ56" s="72">
        <f t="shared" si="0"/>
        <v>1132.48</v>
      </c>
      <c r="AK56" s="73">
        <v>0</v>
      </c>
      <c r="AL56" s="73">
        <v>0</v>
      </c>
      <c r="AM56" s="73">
        <v>0</v>
      </c>
      <c r="AN56" s="25">
        <f t="shared" si="10"/>
        <v>0</v>
      </c>
      <c r="AO56" s="73">
        <v>0</v>
      </c>
      <c r="AP56" s="73">
        <v>0</v>
      </c>
      <c r="AQ56" s="73">
        <v>0</v>
      </c>
      <c r="AR56" s="25">
        <f t="shared" si="11"/>
        <v>0</v>
      </c>
      <c r="AS56" s="73">
        <v>0</v>
      </c>
      <c r="AT56" s="73">
        <v>0</v>
      </c>
      <c r="AU56" s="73"/>
      <c r="AV56" s="25">
        <f t="shared" si="12"/>
        <v>0</v>
      </c>
      <c r="AW56" s="73"/>
      <c r="AX56" s="73"/>
      <c r="AY56" s="74"/>
      <c r="AZ56" s="75">
        <f t="shared" si="13"/>
        <v>0</v>
      </c>
      <c r="BA56" s="25">
        <f t="shared" si="14"/>
        <v>0</v>
      </c>
      <c r="BB56" s="76">
        <f t="shared" si="15"/>
        <v>64314.23</v>
      </c>
      <c r="BC56" s="77"/>
      <c r="BE56" s="17"/>
      <c r="BF56" s="17"/>
    </row>
    <row r="57" spans="1:58" ht="12.75">
      <c r="A57" s="85" t="s">
        <v>105</v>
      </c>
      <c r="B57" s="87" t="s">
        <v>106</v>
      </c>
      <c r="C57" s="71">
        <v>230002.62</v>
      </c>
      <c r="D57" s="15">
        <v>208498.53</v>
      </c>
      <c r="E57" s="15">
        <v>230785.24</v>
      </c>
      <c r="F57" s="72">
        <f t="shared" si="1"/>
        <v>669286.39</v>
      </c>
      <c r="G57" s="15">
        <v>234448.65</v>
      </c>
      <c r="H57" s="15">
        <v>249889.51</v>
      </c>
      <c r="I57" s="15">
        <v>230476.47</v>
      </c>
      <c r="J57" s="72">
        <f t="shared" si="2"/>
        <v>714814.63</v>
      </c>
      <c r="K57" s="15">
        <v>257156.46</v>
      </c>
      <c r="L57" s="15">
        <v>217337.31</v>
      </c>
      <c r="M57" s="15"/>
      <c r="N57" s="72">
        <f t="shared" si="3"/>
        <v>474493.77</v>
      </c>
      <c r="O57" s="15"/>
      <c r="P57" s="15"/>
      <c r="Q57" s="15"/>
      <c r="R57" s="72">
        <f t="shared" si="4"/>
        <v>0</v>
      </c>
      <c r="S57" s="72">
        <f t="shared" si="5"/>
        <v>1858594.79</v>
      </c>
      <c r="T57" s="15">
        <v>3745.07</v>
      </c>
      <c r="U57" s="15">
        <v>3670.9</v>
      </c>
      <c r="V57" s="15">
        <v>3726.23</v>
      </c>
      <c r="W57" s="72">
        <f t="shared" si="6"/>
        <v>11142.2</v>
      </c>
      <c r="X57" s="15">
        <v>4612.07</v>
      </c>
      <c r="Y57" s="15">
        <v>5041.49</v>
      </c>
      <c r="Z57" s="15">
        <v>2109.88</v>
      </c>
      <c r="AA57" s="72">
        <f t="shared" si="7"/>
        <v>11763.44</v>
      </c>
      <c r="AB57" s="15">
        <v>6257.54</v>
      </c>
      <c r="AC57" s="15">
        <v>4992.29</v>
      </c>
      <c r="AD57" s="15"/>
      <c r="AE57" s="72">
        <f t="shared" si="8"/>
        <v>11249.83</v>
      </c>
      <c r="AF57" s="15"/>
      <c r="AG57" s="15"/>
      <c r="AH57" s="15"/>
      <c r="AI57" s="72">
        <f t="shared" si="9"/>
        <v>0</v>
      </c>
      <c r="AJ57" s="72">
        <f t="shared" si="0"/>
        <v>34155.47</v>
      </c>
      <c r="AK57" s="73">
        <v>653.56</v>
      </c>
      <c r="AL57" s="73">
        <v>326.78</v>
      </c>
      <c r="AM57" s="73">
        <v>653.56</v>
      </c>
      <c r="AN57" s="25">
        <f t="shared" si="10"/>
        <v>1633.9</v>
      </c>
      <c r="AO57" s="73">
        <v>653.56</v>
      </c>
      <c r="AP57" s="73">
        <v>1307.12</v>
      </c>
      <c r="AQ57" s="73">
        <v>1307.12</v>
      </c>
      <c r="AR57" s="25">
        <f t="shared" si="11"/>
        <v>3267.8</v>
      </c>
      <c r="AS57" s="73">
        <v>980.34</v>
      </c>
      <c r="AT57" s="73">
        <v>653.56</v>
      </c>
      <c r="AU57" s="73"/>
      <c r="AV57" s="25">
        <f t="shared" si="12"/>
        <v>1633.9</v>
      </c>
      <c r="AW57" s="73"/>
      <c r="AX57" s="73"/>
      <c r="AY57" s="74"/>
      <c r="AZ57" s="75">
        <f t="shared" si="13"/>
        <v>0</v>
      </c>
      <c r="BA57" s="25">
        <f t="shared" si="14"/>
        <v>6535.6</v>
      </c>
      <c r="BB57" s="76">
        <f t="shared" si="15"/>
        <v>1899285.86</v>
      </c>
      <c r="BC57" s="77"/>
      <c r="BE57" s="17"/>
      <c r="BF57" s="17"/>
    </row>
    <row r="58" spans="1:58" ht="12.75">
      <c r="A58" s="85" t="s">
        <v>107</v>
      </c>
      <c r="B58" s="86" t="s">
        <v>108</v>
      </c>
      <c r="C58" s="71">
        <v>134304.88</v>
      </c>
      <c r="D58" s="15">
        <v>129138.32</v>
      </c>
      <c r="E58" s="15">
        <v>130885.31</v>
      </c>
      <c r="F58" s="72">
        <f t="shared" si="1"/>
        <v>394328.51</v>
      </c>
      <c r="G58" s="15">
        <v>114780.39</v>
      </c>
      <c r="H58" s="15">
        <v>95451.78</v>
      </c>
      <c r="I58" s="15">
        <v>82726.47</v>
      </c>
      <c r="J58" s="72">
        <f t="shared" si="2"/>
        <v>292958.64</v>
      </c>
      <c r="K58" s="15">
        <v>92326.2</v>
      </c>
      <c r="L58" s="15">
        <v>99295.97</v>
      </c>
      <c r="M58" s="15"/>
      <c r="N58" s="72">
        <f t="shared" si="3"/>
        <v>191622.17</v>
      </c>
      <c r="O58" s="15"/>
      <c r="P58" s="15"/>
      <c r="Q58" s="15"/>
      <c r="R58" s="72">
        <f>ROUND(O58+P58+Q58,2)</f>
        <v>0</v>
      </c>
      <c r="S58" s="72">
        <f>ROUND(F58+J58+N58+R58,2)</f>
        <v>878909.32</v>
      </c>
      <c r="T58" s="15">
        <v>1571.04</v>
      </c>
      <c r="U58" s="15">
        <v>1346.48</v>
      </c>
      <c r="V58" s="15">
        <v>1113.09</v>
      </c>
      <c r="W58" s="72">
        <f t="shared" si="6"/>
        <v>4030.61</v>
      </c>
      <c r="X58" s="15">
        <v>1869.85</v>
      </c>
      <c r="Y58" s="15">
        <v>1429.0100000000002</v>
      </c>
      <c r="Z58" s="15">
        <v>695.6</v>
      </c>
      <c r="AA58" s="72">
        <f t="shared" si="7"/>
        <v>3994.46</v>
      </c>
      <c r="AB58" s="15">
        <v>1626.84</v>
      </c>
      <c r="AC58" s="15">
        <v>1495.54</v>
      </c>
      <c r="AD58" s="15"/>
      <c r="AE58" s="72">
        <f t="shared" si="8"/>
        <v>3122.38</v>
      </c>
      <c r="AF58" s="15"/>
      <c r="AG58" s="15"/>
      <c r="AH58" s="15"/>
      <c r="AI58" s="72">
        <f>ROUND(AF58+AG58+AH58,2)</f>
        <v>0</v>
      </c>
      <c r="AJ58" s="72">
        <f t="shared" si="0"/>
        <v>11147.45</v>
      </c>
      <c r="AK58" s="73">
        <v>0</v>
      </c>
      <c r="AL58" s="73">
        <v>326.78</v>
      </c>
      <c r="AM58" s="73">
        <v>326.78</v>
      </c>
      <c r="AN58" s="25">
        <f t="shared" si="10"/>
        <v>653.56</v>
      </c>
      <c r="AO58" s="73">
        <v>326.78</v>
      </c>
      <c r="AP58" s="73">
        <v>326.78</v>
      </c>
      <c r="AQ58" s="73">
        <v>653.56</v>
      </c>
      <c r="AR58" s="25">
        <f t="shared" si="11"/>
        <v>1307.12</v>
      </c>
      <c r="AS58" s="73">
        <v>653.56</v>
      </c>
      <c r="AT58" s="73">
        <v>653.56</v>
      </c>
      <c r="AU58" s="73"/>
      <c r="AV58" s="25">
        <f t="shared" si="12"/>
        <v>1307.12</v>
      </c>
      <c r="AW58" s="73"/>
      <c r="AX58" s="73"/>
      <c r="AY58" s="74"/>
      <c r="AZ58" s="75">
        <f t="shared" si="13"/>
        <v>0</v>
      </c>
      <c r="BA58" s="25">
        <f t="shared" si="14"/>
        <v>3267.8</v>
      </c>
      <c r="BB58" s="76">
        <f t="shared" si="15"/>
        <v>893324.57</v>
      </c>
      <c r="BC58" s="77"/>
      <c r="BE58" s="17"/>
      <c r="BF58" s="17"/>
    </row>
    <row r="59" spans="1:58" ht="12.75">
      <c r="A59" s="85" t="s">
        <v>109</v>
      </c>
      <c r="B59" s="86" t="s">
        <v>110</v>
      </c>
      <c r="C59" s="71">
        <v>3084.58</v>
      </c>
      <c r="D59" s="15">
        <v>2068.44</v>
      </c>
      <c r="E59" s="15">
        <v>2164.51</v>
      </c>
      <c r="F59" s="72">
        <f t="shared" si="1"/>
        <v>7317.53</v>
      </c>
      <c r="G59" s="15">
        <v>2402.92</v>
      </c>
      <c r="H59" s="15">
        <v>2920.31</v>
      </c>
      <c r="I59" s="15">
        <v>1381.69</v>
      </c>
      <c r="J59" s="72">
        <f t="shared" si="2"/>
        <v>6704.92</v>
      </c>
      <c r="K59" s="15">
        <v>2531.88</v>
      </c>
      <c r="L59" s="15">
        <v>2463.88</v>
      </c>
      <c r="M59" s="15"/>
      <c r="N59" s="72">
        <f t="shared" si="3"/>
        <v>4995.76</v>
      </c>
      <c r="O59" s="15"/>
      <c r="P59" s="15"/>
      <c r="Q59" s="15"/>
      <c r="R59" s="72">
        <f t="shared" si="4"/>
        <v>0</v>
      </c>
      <c r="S59" s="72">
        <f t="shared" si="5"/>
        <v>19018.21</v>
      </c>
      <c r="T59" s="15">
        <v>0</v>
      </c>
      <c r="U59" s="15">
        <v>0</v>
      </c>
      <c r="V59" s="15">
        <v>0</v>
      </c>
      <c r="W59" s="72">
        <f t="shared" si="6"/>
        <v>0</v>
      </c>
      <c r="X59" s="15">
        <v>0</v>
      </c>
      <c r="Y59" s="15">
        <v>0</v>
      </c>
      <c r="Z59" s="15">
        <v>0</v>
      </c>
      <c r="AA59" s="72">
        <f t="shared" si="7"/>
        <v>0</v>
      </c>
      <c r="AB59" s="15">
        <v>0</v>
      </c>
      <c r="AC59" s="15">
        <v>0</v>
      </c>
      <c r="AD59" s="15"/>
      <c r="AE59" s="72">
        <f t="shared" si="8"/>
        <v>0</v>
      </c>
      <c r="AF59" s="15"/>
      <c r="AG59" s="15"/>
      <c r="AH59" s="15"/>
      <c r="AI59" s="72">
        <f t="shared" si="9"/>
        <v>0</v>
      </c>
      <c r="AJ59" s="72">
        <f t="shared" si="0"/>
        <v>0</v>
      </c>
      <c r="AK59" s="73">
        <v>0</v>
      </c>
      <c r="AL59" s="73">
        <v>0</v>
      </c>
      <c r="AM59" s="73">
        <v>0</v>
      </c>
      <c r="AN59" s="25">
        <f t="shared" si="10"/>
        <v>0</v>
      </c>
      <c r="AO59" s="73">
        <v>0</v>
      </c>
      <c r="AP59" s="73">
        <v>0</v>
      </c>
      <c r="AQ59" s="73">
        <v>0</v>
      </c>
      <c r="AR59" s="25">
        <f t="shared" si="11"/>
        <v>0</v>
      </c>
      <c r="AS59" s="73">
        <v>0</v>
      </c>
      <c r="AT59" s="73">
        <v>0</v>
      </c>
      <c r="AU59" s="73"/>
      <c r="AV59" s="25">
        <f t="shared" si="12"/>
        <v>0</v>
      </c>
      <c r="AW59" s="73"/>
      <c r="AX59" s="73"/>
      <c r="AY59" s="74"/>
      <c r="AZ59" s="75">
        <f t="shared" si="13"/>
        <v>0</v>
      </c>
      <c r="BA59" s="25">
        <f t="shared" si="14"/>
        <v>0</v>
      </c>
      <c r="BB59" s="76">
        <f t="shared" si="15"/>
        <v>19018.21</v>
      </c>
      <c r="BC59" s="77"/>
      <c r="BE59" s="17"/>
      <c r="BF59" s="17"/>
    </row>
    <row r="60" spans="1:58" s="144" customFormat="1" ht="13.5">
      <c r="A60" s="133" t="s">
        <v>111</v>
      </c>
      <c r="B60" s="149" t="s">
        <v>112</v>
      </c>
      <c r="C60" s="135">
        <v>9727.73</v>
      </c>
      <c r="D60" s="136">
        <v>7416</v>
      </c>
      <c r="E60" s="136">
        <v>8340.02</v>
      </c>
      <c r="F60" s="137">
        <f t="shared" si="1"/>
        <v>25483.75</v>
      </c>
      <c r="G60" s="136">
        <v>3536.32</v>
      </c>
      <c r="H60" s="136">
        <v>3542.42</v>
      </c>
      <c r="I60" s="136">
        <v>2869.24</v>
      </c>
      <c r="J60" s="137">
        <f t="shared" si="2"/>
        <v>9947.98</v>
      </c>
      <c r="K60" s="136">
        <v>0</v>
      </c>
      <c r="L60" s="136">
        <v>0</v>
      </c>
      <c r="M60" s="136"/>
      <c r="N60" s="137">
        <f t="shared" si="3"/>
        <v>0</v>
      </c>
      <c r="O60" s="136"/>
      <c r="P60" s="136"/>
      <c r="Q60" s="136"/>
      <c r="R60" s="137">
        <f t="shared" si="4"/>
        <v>0</v>
      </c>
      <c r="S60" s="137">
        <f t="shared" si="5"/>
        <v>35431.73</v>
      </c>
      <c r="T60" s="136">
        <v>570.22</v>
      </c>
      <c r="U60" s="136">
        <v>460.31</v>
      </c>
      <c r="V60" s="136">
        <v>512.8</v>
      </c>
      <c r="W60" s="137">
        <f t="shared" si="6"/>
        <v>1543.33</v>
      </c>
      <c r="X60" s="136">
        <v>456.69</v>
      </c>
      <c r="Y60" s="136">
        <v>340.3</v>
      </c>
      <c r="Z60" s="136">
        <v>97.32</v>
      </c>
      <c r="AA60" s="137">
        <f t="shared" si="7"/>
        <v>894.31</v>
      </c>
      <c r="AB60" s="136">
        <v>76.46</v>
      </c>
      <c r="AC60" s="136">
        <v>0</v>
      </c>
      <c r="AD60" s="136"/>
      <c r="AE60" s="137">
        <f t="shared" si="8"/>
        <v>76.46</v>
      </c>
      <c r="AF60" s="136"/>
      <c r="AG60" s="136"/>
      <c r="AH60" s="136"/>
      <c r="AI60" s="137">
        <f t="shared" si="9"/>
        <v>0</v>
      </c>
      <c r="AJ60" s="137">
        <f t="shared" si="0"/>
        <v>2514.1</v>
      </c>
      <c r="AK60" s="139">
        <v>0</v>
      </c>
      <c r="AL60" s="139">
        <v>0</v>
      </c>
      <c r="AM60" s="139">
        <v>0</v>
      </c>
      <c r="AN60" s="137">
        <f t="shared" si="10"/>
        <v>0</v>
      </c>
      <c r="AO60" s="139">
        <v>0</v>
      </c>
      <c r="AP60" s="139">
        <v>0</v>
      </c>
      <c r="AQ60" s="139">
        <v>0</v>
      </c>
      <c r="AR60" s="137">
        <f t="shared" si="11"/>
        <v>0</v>
      </c>
      <c r="AS60" s="139">
        <v>0</v>
      </c>
      <c r="AT60" s="139">
        <v>0</v>
      </c>
      <c r="AU60" s="139"/>
      <c r="AV60" s="137">
        <f t="shared" si="12"/>
        <v>0</v>
      </c>
      <c r="AW60" s="139"/>
      <c r="AX60" s="139"/>
      <c r="AY60" s="140"/>
      <c r="AZ60" s="141">
        <f t="shared" si="13"/>
        <v>0</v>
      </c>
      <c r="BA60" s="137">
        <f t="shared" si="14"/>
        <v>0</v>
      </c>
      <c r="BB60" s="142">
        <f t="shared" si="15"/>
        <v>37945.83</v>
      </c>
      <c r="BC60" s="143"/>
      <c r="BE60" s="145"/>
      <c r="BF60" s="145"/>
    </row>
    <row r="61" spans="1:58" ht="12.75">
      <c r="A61" s="85" t="s">
        <v>113</v>
      </c>
      <c r="B61" s="86" t="s">
        <v>114</v>
      </c>
      <c r="C61" s="71">
        <v>42900.47</v>
      </c>
      <c r="D61" s="15">
        <v>52899.66</v>
      </c>
      <c r="E61" s="15">
        <v>48883.03</v>
      </c>
      <c r="F61" s="72">
        <f t="shared" si="1"/>
        <v>144683.16</v>
      </c>
      <c r="G61" s="15">
        <v>40453.66</v>
      </c>
      <c r="H61" s="15">
        <v>48122.72</v>
      </c>
      <c r="I61" s="15">
        <v>46747.26</v>
      </c>
      <c r="J61" s="72">
        <f t="shared" si="2"/>
        <v>135323.64</v>
      </c>
      <c r="K61" s="15">
        <v>36081.82</v>
      </c>
      <c r="L61" s="15">
        <v>48782.5</v>
      </c>
      <c r="M61" s="15"/>
      <c r="N61" s="72">
        <f t="shared" si="3"/>
        <v>84864.32</v>
      </c>
      <c r="O61" s="15"/>
      <c r="P61" s="15"/>
      <c r="Q61" s="88"/>
      <c r="R61" s="72">
        <f t="shared" si="4"/>
        <v>0</v>
      </c>
      <c r="S61" s="72">
        <f t="shared" si="5"/>
        <v>364871.12</v>
      </c>
      <c r="T61" s="15">
        <v>367.17</v>
      </c>
      <c r="U61" s="15">
        <v>896.59</v>
      </c>
      <c r="V61" s="15">
        <v>482.06</v>
      </c>
      <c r="W61" s="72">
        <f t="shared" si="6"/>
        <v>1745.82</v>
      </c>
      <c r="X61" s="15">
        <v>729.25</v>
      </c>
      <c r="Y61" s="15">
        <v>480.58000000000004</v>
      </c>
      <c r="Z61" s="15">
        <v>412.45</v>
      </c>
      <c r="AA61" s="72">
        <f t="shared" si="7"/>
        <v>1622.28</v>
      </c>
      <c r="AB61" s="15">
        <v>769.21</v>
      </c>
      <c r="AC61" s="15">
        <v>806.1</v>
      </c>
      <c r="AD61" s="15"/>
      <c r="AE61" s="72">
        <f t="shared" si="8"/>
        <v>1575.31</v>
      </c>
      <c r="AF61" s="15"/>
      <c r="AG61" s="15"/>
      <c r="AH61" s="15"/>
      <c r="AI61" s="72">
        <f t="shared" si="9"/>
        <v>0</v>
      </c>
      <c r="AJ61" s="72">
        <f t="shared" si="0"/>
        <v>4943.41</v>
      </c>
      <c r="AK61" s="73">
        <v>0</v>
      </c>
      <c r="AL61" s="73">
        <v>0</v>
      </c>
      <c r="AM61" s="73">
        <v>0</v>
      </c>
      <c r="AN61" s="25">
        <f t="shared" si="10"/>
        <v>0</v>
      </c>
      <c r="AO61" s="73">
        <v>0</v>
      </c>
      <c r="AP61" s="73">
        <v>0</v>
      </c>
      <c r="AQ61" s="73">
        <v>0</v>
      </c>
      <c r="AR61" s="25">
        <f t="shared" si="11"/>
        <v>0</v>
      </c>
      <c r="AS61" s="73">
        <v>326.78</v>
      </c>
      <c r="AT61" s="73">
        <v>0</v>
      </c>
      <c r="AU61" s="73"/>
      <c r="AV61" s="25">
        <f t="shared" si="12"/>
        <v>326.78</v>
      </c>
      <c r="AW61" s="73"/>
      <c r="AX61" s="73"/>
      <c r="AY61" s="74"/>
      <c r="AZ61" s="75">
        <f t="shared" si="13"/>
        <v>0</v>
      </c>
      <c r="BA61" s="25">
        <f t="shared" si="14"/>
        <v>326.78</v>
      </c>
      <c r="BB61" s="76">
        <f t="shared" si="15"/>
        <v>370141.31</v>
      </c>
      <c r="BC61" s="77"/>
      <c r="BE61" s="17"/>
      <c r="BF61" s="17"/>
    </row>
    <row r="62" spans="1:58" ht="12.75">
      <c r="A62" s="85" t="s">
        <v>115</v>
      </c>
      <c r="B62" s="5" t="s">
        <v>116</v>
      </c>
      <c r="C62" s="71">
        <v>9737.2</v>
      </c>
      <c r="D62" s="15">
        <v>7755.03</v>
      </c>
      <c r="E62" s="15">
        <v>9525.05</v>
      </c>
      <c r="F62" s="72">
        <f t="shared" si="1"/>
        <v>27017.28</v>
      </c>
      <c r="G62" s="15">
        <v>7747.02</v>
      </c>
      <c r="H62" s="15">
        <v>9104.15</v>
      </c>
      <c r="I62" s="15">
        <v>7988.44</v>
      </c>
      <c r="J62" s="72">
        <f t="shared" si="2"/>
        <v>24839.61</v>
      </c>
      <c r="K62" s="15">
        <v>5337.27</v>
      </c>
      <c r="L62" s="15">
        <v>0</v>
      </c>
      <c r="M62" s="15"/>
      <c r="N62" s="72">
        <f t="shared" si="3"/>
        <v>5337.27</v>
      </c>
      <c r="O62" s="15"/>
      <c r="P62" s="15"/>
      <c r="Q62" s="88"/>
      <c r="R62" s="72">
        <f t="shared" si="4"/>
        <v>0</v>
      </c>
      <c r="S62" s="72">
        <f t="shared" si="5"/>
        <v>57194.16</v>
      </c>
      <c r="T62" s="15">
        <v>748.59</v>
      </c>
      <c r="U62" s="15">
        <v>535.64</v>
      </c>
      <c r="V62" s="15">
        <v>381.82</v>
      </c>
      <c r="W62" s="72">
        <f t="shared" si="6"/>
        <v>1666.05</v>
      </c>
      <c r="X62" s="15">
        <v>592.22</v>
      </c>
      <c r="Y62" s="15">
        <v>705.48</v>
      </c>
      <c r="Z62" s="15">
        <v>228.7</v>
      </c>
      <c r="AA62" s="72">
        <f t="shared" si="7"/>
        <v>1526.4</v>
      </c>
      <c r="AB62" s="15">
        <v>622.15</v>
      </c>
      <c r="AC62" s="15">
        <v>0</v>
      </c>
      <c r="AD62" s="15"/>
      <c r="AE62" s="72">
        <f t="shared" si="8"/>
        <v>622.15</v>
      </c>
      <c r="AF62" s="15"/>
      <c r="AG62" s="15"/>
      <c r="AH62" s="15"/>
      <c r="AI62" s="72">
        <f t="shared" si="9"/>
        <v>0</v>
      </c>
      <c r="AJ62" s="72">
        <f t="shared" si="0"/>
        <v>3814.6</v>
      </c>
      <c r="AK62" s="73">
        <v>0</v>
      </c>
      <c r="AL62" s="73">
        <v>0</v>
      </c>
      <c r="AM62" s="73">
        <v>0</v>
      </c>
      <c r="AN62" s="25">
        <f t="shared" si="10"/>
        <v>0</v>
      </c>
      <c r="AO62" s="73">
        <v>0</v>
      </c>
      <c r="AP62" s="73">
        <v>0</v>
      </c>
      <c r="AQ62" s="73">
        <v>0</v>
      </c>
      <c r="AR62" s="25">
        <f t="shared" si="11"/>
        <v>0</v>
      </c>
      <c r="AS62" s="73">
        <v>0</v>
      </c>
      <c r="AT62" s="73">
        <v>0</v>
      </c>
      <c r="AU62" s="73"/>
      <c r="AV62" s="25">
        <f t="shared" si="12"/>
        <v>0</v>
      </c>
      <c r="AW62" s="73"/>
      <c r="AX62" s="73"/>
      <c r="AY62" s="74"/>
      <c r="AZ62" s="75">
        <f t="shared" si="13"/>
        <v>0</v>
      </c>
      <c r="BA62" s="25">
        <f t="shared" si="14"/>
        <v>0</v>
      </c>
      <c r="BB62" s="76">
        <f t="shared" si="15"/>
        <v>61008.76</v>
      </c>
      <c r="BC62" s="77"/>
      <c r="BE62" s="17"/>
      <c r="BF62" s="17"/>
    </row>
    <row r="63" spans="1:58" ht="12.75">
      <c r="A63" s="85" t="s">
        <v>117</v>
      </c>
      <c r="B63" s="5" t="s">
        <v>118</v>
      </c>
      <c r="C63" s="71">
        <v>24751.39</v>
      </c>
      <c r="D63" s="15">
        <v>23286.26</v>
      </c>
      <c r="E63" s="15">
        <v>23160.18</v>
      </c>
      <c r="F63" s="72">
        <f t="shared" si="1"/>
        <v>71197.83</v>
      </c>
      <c r="G63" s="15">
        <v>20907.31</v>
      </c>
      <c r="H63" s="15">
        <v>21150.08</v>
      </c>
      <c r="I63" s="15">
        <v>19490.06</v>
      </c>
      <c r="J63" s="72">
        <f t="shared" si="2"/>
        <v>61547.45</v>
      </c>
      <c r="K63" s="15">
        <v>19778.4</v>
      </c>
      <c r="L63" s="15">
        <v>22329.77</v>
      </c>
      <c r="M63" s="15"/>
      <c r="N63" s="72">
        <f t="shared" si="3"/>
        <v>42108.17</v>
      </c>
      <c r="O63" s="15"/>
      <c r="P63" s="15"/>
      <c r="Q63" s="88"/>
      <c r="R63" s="72">
        <f t="shared" si="4"/>
        <v>0</v>
      </c>
      <c r="S63" s="72">
        <f t="shared" si="5"/>
        <v>174853.45</v>
      </c>
      <c r="T63" s="15">
        <v>1541.63</v>
      </c>
      <c r="U63" s="15">
        <v>1119.78</v>
      </c>
      <c r="V63" s="15">
        <v>1180.79</v>
      </c>
      <c r="W63" s="72">
        <f t="shared" si="6"/>
        <v>3842.2</v>
      </c>
      <c r="X63" s="15">
        <v>1650.49</v>
      </c>
      <c r="Y63" s="15">
        <v>1406.1399999999999</v>
      </c>
      <c r="Z63" s="15">
        <v>687.65</v>
      </c>
      <c r="AA63" s="72">
        <f t="shared" si="7"/>
        <v>3744.28</v>
      </c>
      <c r="AB63" s="15">
        <v>1866.15</v>
      </c>
      <c r="AC63" s="15">
        <v>1343.1799999999998</v>
      </c>
      <c r="AD63" s="15"/>
      <c r="AE63" s="72">
        <f t="shared" si="8"/>
        <v>3209.33</v>
      </c>
      <c r="AF63" s="15"/>
      <c r="AG63" s="15"/>
      <c r="AH63" s="15"/>
      <c r="AI63" s="72">
        <f t="shared" si="9"/>
        <v>0</v>
      </c>
      <c r="AJ63" s="72">
        <f t="shared" si="0"/>
        <v>10795.81</v>
      </c>
      <c r="AK63" s="73">
        <v>0</v>
      </c>
      <c r="AL63" s="73">
        <v>0</v>
      </c>
      <c r="AM63" s="73">
        <v>0</v>
      </c>
      <c r="AN63" s="25">
        <f t="shared" si="10"/>
        <v>0</v>
      </c>
      <c r="AO63" s="73">
        <v>0</v>
      </c>
      <c r="AP63" s="73">
        <v>0</v>
      </c>
      <c r="AQ63" s="73">
        <v>0</v>
      </c>
      <c r="AR63" s="25">
        <f t="shared" si="11"/>
        <v>0</v>
      </c>
      <c r="AS63" s="73">
        <v>0</v>
      </c>
      <c r="AT63" s="73">
        <v>0</v>
      </c>
      <c r="AU63" s="73"/>
      <c r="AV63" s="25">
        <f t="shared" si="12"/>
        <v>0</v>
      </c>
      <c r="AW63" s="73"/>
      <c r="AX63" s="73"/>
      <c r="AY63" s="74"/>
      <c r="AZ63" s="75">
        <f t="shared" si="13"/>
        <v>0</v>
      </c>
      <c r="BA63" s="25">
        <f t="shared" si="14"/>
        <v>0</v>
      </c>
      <c r="BB63" s="76">
        <f t="shared" si="15"/>
        <v>185649.26</v>
      </c>
      <c r="BC63" s="77"/>
      <c r="BE63" s="17"/>
      <c r="BF63" s="17"/>
    </row>
    <row r="64" spans="1:58" ht="12.75">
      <c r="A64" s="85" t="s">
        <v>119</v>
      </c>
      <c r="B64" s="5" t="s">
        <v>120</v>
      </c>
      <c r="C64" s="71">
        <v>12155.44</v>
      </c>
      <c r="D64" s="15">
        <v>8732.15</v>
      </c>
      <c r="E64" s="15">
        <v>9135.47</v>
      </c>
      <c r="F64" s="72">
        <f t="shared" si="1"/>
        <v>30023.06</v>
      </c>
      <c r="G64" s="15">
        <v>9496.41</v>
      </c>
      <c r="H64" s="15">
        <v>10196.4</v>
      </c>
      <c r="I64" s="15">
        <v>9036.66</v>
      </c>
      <c r="J64" s="72">
        <f t="shared" si="2"/>
        <v>28729.47</v>
      </c>
      <c r="K64" s="15">
        <v>6840.91</v>
      </c>
      <c r="L64" s="15">
        <v>7979.17</v>
      </c>
      <c r="M64" s="15"/>
      <c r="N64" s="72">
        <f t="shared" si="3"/>
        <v>14820.08</v>
      </c>
      <c r="O64" s="15"/>
      <c r="P64" s="15"/>
      <c r="Q64" s="88"/>
      <c r="R64" s="72">
        <f t="shared" si="4"/>
        <v>0</v>
      </c>
      <c r="S64" s="72">
        <f t="shared" si="5"/>
        <v>73572.61</v>
      </c>
      <c r="T64" s="15">
        <v>1013.71</v>
      </c>
      <c r="U64" s="15">
        <v>737.38</v>
      </c>
      <c r="V64" s="15">
        <v>625.38</v>
      </c>
      <c r="W64" s="72">
        <f t="shared" si="6"/>
        <v>2376.47</v>
      </c>
      <c r="X64" s="15">
        <v>844.75</v>
      </c>
      <c r="Y64" s="15">
        <v>831.79</v>
      </c>
      <c r="Z64" s="15">
        <v>375.77</v>
      </c>
      <c r="AA64" s="72">
        <f t="shared" si="7"/>
        <v>2052.31</v>
      </c>
      <c r="AB64" s="15">
        <v>584.03</v>
      </c>
      <c r="AC64" s="15">
        <v>782.56</v>
      </c>
      <c r="AD64" s="15"/>
      <c r="AE64" s="72">
        <f t="shared" si="8"/>
        <v>1366.59</v>
      </c>
      <c r="AF64" s="15"/>
      <c r="AG64" s="15"/>
      <c r="AH64" s="15"/>
      <c r="AI64" s="72">
        <f t="shared" si="9"/>
        <v>0</v>
      </c>
      <c r="AJ64" s="72">
        <f t="shared" si="0"/>
        <v>5795.37</v>
      </c>
      <c r="AK64" s="73">
        <v>0</v>
      </c>
      <c r="AL64" s="73">
        <v>0</v>
      </c>
      <c r="AM64" s="73">
        <v>0</v>
      </c>
      <c r="AN64" s="25">
        <f t="shared" si="10"/>
        <v>0</v>
      </c>
      <c r="AO64" s="73">
        <v>0</v>
      </c>
      <c r="AP64" s="73">
        <v>0</v>
      </c>
      <c r="AQ64" s="73">
        <v>0</v>
      </c>
      <c r="AR64" s="25">
        <f t="shared" si="11"/>
        <v>0</v>
      </c>
      <c r="AS64" s="73">
        <v>0</v>
      </c>
      <c r="AT64" s="73">
        <v>0</v>
      </c>
      <c r="AU64" s="73"/>
      <c r="AV64" s="25">
        <f t="shared" si="12"/>
        <v>0</v>
      </c>
      <c r="AW64" s="73"/>
      <c r="AX64" s="73"/>
      <c r="AY64" s="74"/>
      <c r="AZ64" s="75">
        <f t="shared" si="13"/>
        <v>0</v>
      </c>
      <c r="BA64" s="25">
        <f t="shared" si="14"/>
        <v>0</v>
      </c>
      <c r="BB64" s="76">
        <f t="shared" si="15"/>
        <v>79367.98</v>
      </c>
      <c r="BC64" s="77"/>
      <c r="BE64" s="17"/>
      <c r="BF64" s="17"/>
    </row>
    <row r="65" spans="1:58" ht="12.75">
      <c r="A65" s="85" t="s">
        <v>121</v>
      </c>
      <c r="B65" s="5" t="s">
        <v>122</v>
      </c>
      <c r="C65" s="71">
        <v>9661.51</v>
      </c>
      <c r="D65" s="15">
        <v>8860.8</v>
      </c>
      <c r="E65" s="15">
        <v>11505.65</v>
      </c>
      <c r="F65" s="72">
        <f t="shared" si="1"/>
        <v>30027.96</v>
      </c>
      <c r="G65" s="15">
        <v>7700.61</v>
      </c>
      <c r="H65" s="15">
        <v>10458.75</v>
      </c>
      <c r="I65" s="15">
        <v>11407.49</v>
      </c>
      <c r="J65" s="72">
        <f t="shared" si="2"/>
        <v>29566.85</v>
      </c>
      <c r="K65" s="15">
        <v>14249.4</v>
      </c>
      <c r="L65" s="15">
        <v>7767.36</v>
      </c>
      <c r="M65" s="15"/>
      <c r="N65" s="72">
        <f t="shared" si="3"/>
        <v>22016.76</v>
      </c>
      <c r="O65" s="15"/>
      <c r="P65" s="15"/>
      <c r="Q65" s="88"/>
      <c r="R65" s="72">
        <f t="shared" si="4"/>
        <v>0</v>
      </c>
      <c r="S65" s="72">
        <f t="shared" si="5"/>
        <v>81611.57</v>
      </c>
      <c r="T65" s="15">
        <v>706.4</v>
      </c>
      <c r="U65" s="15">
        <v>586.85</v>
      </c>
      <c r="V65" s="15">
        <v>350.3</v>
      </c>
      <c r="W65" s="72">
        <f t="shared" si="6"/>
        <v>1643.55</v>
      </c>
      <c r="X65" s="15">
        <v>1001.56</v>
      </c>
      <c r="Y65" s="15">
        <v>469.36</v>
      </c>
      <c r="Z65" s="15">
        <v>420.88</v>
      </c>
      <c r="AA65" s="72">
        <f t="shared" si="7"/>
        <v>1891.8</v>
      </c>
      <c r="AB65" s="15">
        <v>1631.8</v>
      </c>
      <c r="AC65" s="15">
        <v>695.4</v>
      </c>
      <c r="AD65" s="15"/>
      <c r="AE65" s="72">
        <f t="shared" si="8"/>
        <v>2327.2</v>
      </c>
      <c r="AF65" s="15"/>
      <c r="AG65" s="15"/>
      <c r="AH65" s="15"/>
      <c r="AI65" s="72">
        <f t="shared" si="9"/>
        <v>0</v>
      </c>
      <c r="AJ65" s="72">
        <f t="shared" si="0"/>
        <v>5862.55</v>
      </c>
      <c r="AK65" s="73">
        <v>0</v>
      </c>
      <c r="AL65" s="73">
        <v>0</v>
      </c>
      <c r="AM65" s="73">
        <v>0</v>
      </c>
      <c r="AN65" s="25">
        <f t="shared" si="10"/>
        <v>0</v>
      </c>
      <c r="AO65" s="73">
        <v>0</v>
      </c>
      <c r="AP65" s="73">
        <v>0</v>
      </c>
      <c r="AQ65" s="73">
        <v>326.78</v>
      </c>
      <c r="AR65" s="25">
        <f t="shared" si="11"/>
        <v>326.78</v>
      </c>
      <c r="AS65" s="73">
        <v>326.78</v>
      </c>
      <c r="AT65" s="73">
        <v>326.78</v>
      </c>
      <c r="AU65" s="73"/>
      <c r="AV65" s="25">
        <f t="shared" si="12"/>
        <v>653.56</v>
      </c>
      <c r="AW65" s="73"/>
      <c r="AX65" s="73"/>
      <c r="AY65" s="74"/>
      <c r="AZ65" s="75">
        <f t="shared" si="13"/>
        <v>0</v>
      </c>
      <c r="BA65" s="25">
        <f t="shared" si="14"/>
        <v>980.34</v>
      </c>
      <c r="BB65" s="76">
        <f t="shared" si="15"/>
        <v>88454.46</v>
      </c>
      <c r="BC65" s="77"/>
      <c r="BE65" s="17"/>
      <c r="BF65" s="17"/>
    </row>
    <row r="66" spans="1:58" ht="12.75">
      <c r="A66" s="85" t="s">
        <v>123</v>
      </c>
      <c r="B66" s="5" t="s">
        <v>124</v>
      </c>
      <c r="C66" s="71">
        <v>52068.04</v>
      </c>
      <c r="D66" s="15">
        <v>45704.8</v>
      </c>
      <c r="E66" s="15">
        <v>45745.36</v>
      </c>
      <c r="F66" s="72">
        <f t="shared" si="1"/>
        <v>143518.2</v>
      </c>
      <c r="G66" s="15">
        <v>41473.38</v>
      </c>
      <c r="H66" s="15">
        <v>44802.52</v>
      </c>
      <c r="I66" s="15">
        <v>46280.49</v>
      </c>
      <c r="J66" s="72">
        <f t="shared" si="2"/>
        <v>132556.39</v>
      </c>
      <c r="K66" s="15">
        <v>43956.25</v>
      </c>
      <c r="L66" s="15">
        <v>46591.97</v>
      </c>
      <c r="M66" s="15"/>
      <c r="N66" s="72">
        <f t="shared" si="3"/>
        <v>90548.22</v>
      </c>
      <c r="O66" s="15"/>
      <c r="P66" s="15"/>
      <c r="Q66" s="88"/>
      <c r="R66" s="72">
        <f t="shared" si="4"/>
        <v>0</v>
      </c>
      <c r="S66" s="72">
        <f t="shared" si="5"/>
        <v>366622.81</v>
      </c>
      <c r="T66" s="15">
        <v>3058.09</v>
      </c>
      <c r="U66" s="15">
        <v>3109.58</v>
      </c>
      <c r="V66" s="15">
        <v>2846.75</v>
      </c>
      <c r="W66" s="72">
        <f t="shared" si="6"/>
        <v>9014.42</v>
      </c>
      <c r="X66" s="15">
        <v>3541.2</v>
      </c>
      <c r="Y66" s="15">
        <v>3008.09</v>
      </c>
      <c r="Z66" s="15">
        <v>1674.64</v>
      </c>
      <c r="AA66" s="72">
        <f t="shared" si="7"/>
        <v>8223.93</v>
      </c>
      <c r="AB66" s="15">
        <v>4158.93</v>
      </c>
      <c r="AC66" s="15">
        <v>2588.88</v>
      </c>
      <c r="AD66" s="15"/>
      <c r="AE66" s="72">
        <f t="shared" si="8"/>
        <v>6747.81</v>
      </c>
      <c r="AF66" s="15"/>
      <c r="AG66" s="15"/>
      <c r="AH66" s="15"/>
      <c r="AI66" s="72">
        <f t="shared" si="9"/>
        <v>0</v>
      </c>
      <c r="AJ66" s="72">
        <f t="shared" si="0"/>
        <v>23986.16</v>
      </c>
      <c r="AK66" s="73">
        <v>0</v>
      </c>
      <c r="AL66" s="73">
        <v>326.78</v>
      </c>
      <c r="AM66" s="73">
        <v>326.78</v>
      </c>
      <c r="AN66" s="25">
        <f t="shared" si="10"/>
        <v>653.56</v>
      </c>
      <c r="AO66" s="73">
        <v>326.78</v>
      </c>
      <c r="AP66" s="73">
        <v>326.78</v>
      </c>
      <c r="AQ66" s="73">
        <v>326.78</v>
      </c>
      <c r="AR66" s="25">
        <f t="shared" si="11"/>
        <v>980.34</v>
      </c>
      <c r="AS66" s="73">
        <v>326.78</v>
      </c>
      <c r="AT66" s="73">
        <v>326.78</v>
      </c>
      <c r="AU66" s="73"/>
      <c r="AV66" s="25">
        <f t="shared" si="12"/>
        <v>653.56</v>
      </c>
      <c r="AW66" s="73"/>
      <c r="AX66" s="73"/>
      <c r="AY66" s="74"/>
      <c r="AZ66" s="75">
        <f t="shared" si="13"/>
        <v>0</v>
      </c>
      <c r="BA66" s="25">
        <f t="shared" si="14"/>
        <v>2287.46</v>
      </c>
      <c r="BB66" s="76">
        <f t="shared" si="15"/>
        <v>392896.43</v>
      </c>
      <c r="BC66" s="77"/>
      <c r="BE66" s="17"/>
      <c r="BF66" s="17"/>
    </row>
    <row r="67" spans="1:58" ht="12.75">
      <c r="A67" s="85" t="s">
        <v>125</v>
      </c>
      <c r="B67" s="5" t="s">
        <v>126</v>
      </c>
      <c r="C67" s="71">
        <v>16568.97</v>
      </c>
      <c r="D67" s="15">
        <v>25081.71</v>
      </c>
      <c r="E67" s="15">
        <v>13057.72</v>
      </c>
      <c r="F67" s="72">
        <f t="shared" si="1"/>
        <v>54708.4</v>
      </c>
      <c r="G67" s="15">
        <v>33229.67</v>
      </c>
      <c r="H67" s="15">
        <v>33463.28</v>
      </c>
      <c r="I67" s="15">
        <v>15266.74</v>
      </c>
      <c r="J67" s="72">
        <f t="shared" si="2"/>
        <v>81959.69</v>
      </c>
      <c r="K67" s="15">
        <v>32730.38</v>
      </c>
      <c r="L67" s="15">
        <v>33059.49</v>
      </c>
      <c r="M67" s="15"/>
      <c r="N67" s="72">
        <f t="shared" si="3"/>
        <v>65789.87</v>
      </c>
      <c r="O67" s="15"/>
      <c r="P67" s="15"/>
      <c r="Q67" s="88"/>
      <c r="R67" s="72">
        <f t="shared" si="4"/>
        <v>0</v>
      </c>
      <c r="S67" s="72">
        <f t="shared" si="5"/>
        <v>202457.96</v>
      </c>
      <c r="T67" s="15">
        <v>13.83</v>
      </c>
      <c r="U67" s="15">
        <v>19.85</v>
      </c>
      <c r="V67" s="15">
        <v>10.58</v>
      </c>
      <c r="W67" s="72">
        <f t="shared" si="6"/>
        <v>44.26</v>
      </c>
      <c r="X67" s="15">
        <v>12.95</v>
      </c>
      <c r="Y67" s="15">
        <v>24.32</v>
      </c>
      <c r="Z67" s="15">
        <v>7.74</v>
      </c>
      <c r="AA67" s="72">
        <f t="shared" si="7"/>
        <v>45.01</v>
      </c>
      <c r="AB67" s="15">
        <v>19.92</v>
      </c>
      <c r="AC67" s="15">
        <v>91.35</v>
      </c>
      <c r="AD67" s="15"/>
      <c r="AE67" s="72">
        <f t="shared" si="8"/>
        <v>111.27</v>
      </c>
      <c r="AF67" s="15"/>
      <c r="AG67" s="15"/>
      <c r="AH67" s="15"/>
      <c r="AI67" s="72">
        <f t="shared" si="9"/>
        <v>0</v>
      </c>
      <c r="AJ67" s="72">
        <f t="shared" si="0"/>
        <v>200.54</v>
      </c>
      <c r="AK67" s="73">
        <v>0</v>
      </c>
      <c r="AL67" s="73">
        <v>0</v>
      </c>
      <c r="AM67" s="73">
        <v>0</v>
      </c>
      <c r="AN67" s="25">
        <f t="shared" si="10"/>
        <v>0</v>
      </c>
      <c r="AO67" s="73">
        <v>0</v>
      </c>
      <c r="AP67" s="73">
        <v>0</v>
      </c>
      <c r="AQ67" s="73">
        <v>0</v>
      </c>
      <c r="AR67" s="25">
        <f t="shared" si="11"/>
        <v>0</v>
      </c>
      <c r="AS67" s="73">
        <v>0</v>
      </c>
      <c r="AT67" s="73">
        <v>0</v>
      </c>
      <c r="AU67" s="73"/>
      <c r="AV67" s="25">
        <f t="shared" si="12"/>
        <v>0</v>
      </c>
      <c r="AW67" s="73"/>
      <c r="AX67" s="73"/>
      <c r="AY67" s="74"/>
      <c r="AZ67" s="75">
        <f t="shared" si="13"/>
        <v>0</v>
      </c>
      <c r="BA67" s="25">
        <f t="shared" si="14"/>
        <v>0</v>
      </c>
      <c r="BB67" s="76">
        <f t="shared" si="15"/>
        <v>202658.5</v>
      </c>
      <c r="BC67" s="77"/>
      <c r="BE67" s="17"/>
      <c r="BF67" s="17"/>
    </row>
    <row r="68" spans="1:58" ht="12.75">
      <c r="A68" s="85" t="s">
        <v>127</v>
      </c>
      <c r="B68" s="5" t="s">
        <v>128</v>
      </c>
      <c r="C68" s="71">
        <v>15395.21</v>
      </c>
      <c r="D68" s="15">
        <v>14590.9</v>
      </c>
      <c r="E68" s="15">
        <v>13355.31</v>
      </c>
      <c r="F68" s="72">
        <f t="shared" si="1"/>
        <v>43341.42</v>
      </c>
      <c r="G68" s="15">
        <v>13425.1</v>
      </c>
      <c r="H68" s="15">
        <v>13435.82</v>
      </c>
      <c r="I68" s="15">
        <v>13212.02</v>
      </c>
      <c r="J68" s="72">
        <f t="shared" si="2"/>
        <v>40072.94</v>
      </c>
      <c r="K68" s="15">
        <v>13866.46</v>
      </c>
      <c r="L68" s="15">
        <v>13897.3</v>
      </c>
      <c r="M68" s="15"/>
      <c r="N68" s="72">
        <f t="shared" si="3"/>
        <v>27763.76</v>
      </c>
      <c r="O68" s="15"/>
      <c r="P68" s="15"/>
      <c r="Q68" s="88"/>
      <c r="R68" s="72">
        <f t="shared" si="4"/>
        <v>0</v>
      </c>
      <c r="S68" s="72">
        <f>ROUND(F68+J68+N68+R68,2)</f>
        <v>111178.12</v>
      </c>
      <c r="T68" s="15">
        <v>1145.84</v>
      </c>
      <c r="U68" s="15">
        <v>922.33</v>
      </c>
      <c r="V68" s="15">
        <v>887.39</v>
      </c>
      <c r="W68" s="72">
        <f t="shared" si="6"/>
        <v>2955.56</v>
      </c>
      <c r="X68" s="15">
        <v>1178.12</v>
      </c>
      <c r="Y68" s="15">
        <v>847.34</v>
      </c>
      <c r="Z68" s="15">
        <v>638.63</v>
      </c>
      <c r="AA68" s="72">
        <f t="shared" si="7"/>
        <v>2664.09</v>
      </c>
      <c r="AB68" s="15">
        <v>1353.55</v>
      </c>
      <c r="AC68" s="15">
        <v>1143.09</v>
      </c>
      <c r="AD68" s="15"/>
      <c r="AE68" s="72">
        <f t="shared" si="8"/>
        <v>2496.64</v>
      </c>
      <c r="AF68" s="15"/>
      <c r="AG68" s="15"/>
      <c r="AH68" s="15"/>
      <c r="AI68" s="72">
        <f t="shared" si="9"/>
        <v>0</v>
      </c>
      <c r="AJ68" s="72">
        <f t="shared" si="0"/>
        <v>8116.29</v>
      </c>
      <c r="AK68" s="73">
        <v>0</v>
      </c>
      <c r="AL68" s="73">
        <v>0</v>
      </c>
      <c r="AM68" s="73">
        <v>0</v>
      </c>
      <c r="AN68" s="25">
        <f t="shared" si="10"/>
        <v>0</v>
      </c>
      <c r="AO68" s="73">
        <v>0</v>
      </c>
      <c r="AP68" s="73">
        <v>0</v>
      </c>
      <c r="AQ68" s="73">
        <v>0</v>
      </c>
      <c r="AR68" s="25">
        <f t="shared" si="11"/>
        <v>0</v>
      </c>
      <c r="AS68" s="73">
        <v>0</v>
      </c>
      <c r="AT68" s="73">
        <v>0</v>
      </c>
      <c r="AU68" s="73"/>
      <c r="AV68" s="25">
        <f t="shared" si="12"/>
        <v>0</v>
      </c>
      <c r="AW68" s="73"/>
      <c r="AX68" s="73"/>
      <c r="AY68" s="74"/>
      <c r="AZ68" s="75">
        <f t="shared" si="13"/>
        <v>0</v>
      </c>
      <c r="BA68" s="25">
        <f t="shared" si="14"/>
        <v>0</v>
      </c>
      <c r="BB68" s="76">
        <f t="shared" si="15"/>
        <v>119294.41</v>
      </c>
      <c r="BC68" s="77"/>
      <c r="BE68" s="17"/>
      <c r="BF68" s="17"/>
    </row>
    <row r="69" spans="1:58" s="90" customFormat="1" ht="12.75">
      <c r="A69" s="85" t="s">
        <v>129</v>
      </c>
      <c r="B69" s="5" t="s">
        <v>130</v>
      </c>
      <c r="C69" s="71">
        <v>18900.94</v>
      </c>
      <c r="D69" s="15">
        <v>19575.08</v>
      </c>
      <c r="E69" s="15">
        <v>26025.88</v>
      </c>
      <c r="F69" s="72">
        <f t="shared" si="1"/>
        <v>64501.9</v>
      </c>
      <c r="G69" s="15">
        <v>21888.84</v>
      </c>
      <c r="H69" s="15">
        <v>23994.5</v>
      </c>
      <c r="I69" s="15">
        <v>22371.76</v>
      </c>
      <c r="J69" s="72">
        <f t="shared" si="2"/>
        <v>68255.1</v>
      </c>
      <c r="K69" s="15">
        <v>23377.79</v>
      </c>
      <c r="L69" s="15">
        <v>19658.5</v>
      </c>
      <c r="M69" s="15"/>
      <c r="N69" s="72">
        <f t="shared" si="3"/>
        <v>43036.29</v>
      </c>
      <c r="O69" s="15"/>
      <c r="P69" s="15"/>
      <c r="Q69" s="88"/>
      <c r="R69" s="72">
        <f t="shared" si="4"/>
        <v>0</v>
      </c>
      <c r="S69" s="72">
        <f aca="true" t="shared" si="16" ref="S69:S83">ROUND(F69+J69+N69+R69,2)</f>
        <v>175793.29</v>
      </c>
      <c r="T69" s="15">
        <v>245.73</v>
      </c>
      <c r="U69" s="15">
        <v>118.84</v>
      </c>
      <c r="V69" s="15">
        <v>184.9</v>
      </c>
      <c r="W69" s="72">
        <f t="shared" si="6"/>
        <v>549.47</v>
      </c>
      <c r="X69" s="15">
        <v>251.32</v>
      </c>
      <c r="Y69" s="15">
        <v>254.39</v>
      </c>
      <c r="Z69" s="15">
        <v>153.42</v>
      </c>
      <c r="AA69" s="72">
        <f t="shared" si="7"/>
        <v>659.13</v>
      </c>
      <c r="AB69" s="15">
        <v>467.98</v>
      </c>
      <c r="AC69" s="15">
        <v>117.65</v>
      </c>
      <c r="AD69" s="15"/>
      <c r="AE69" s="72">
        <f t="shared" si="8"/>
        <v>585.63</v>
      </c>
      <c r="AF69" s="15"/>
      <c r="AG69" s="15"/>
      <c r="AH69" s="15"/>
      <c r="AI69" s="72">
        <f t="shared" si="9"/>
        <v>0</v>
      </c>
      <c r="AJ69" s="72">
        <f t="shared" si="0"/>
        <v>1794.23</v>
      </c>
      <c r="AK69" s="73">
        <v>0</v>
      </c>
      <c r="AL69" s="73">
        <v>0</v>
      </c>
      <c r="AM69" s="73">
        <v>0</v>
      </c>
      <c r="AN69" s="25">
        <f t="shared" si="10"/>
        <v>0</v>
      </c>
      <c r="AO69" s="73">
        <v>0</v>
      </c>
      <c r="AP69" s="73">
        <v>0</v>
      </c>
      <c r="AQ69" s="73">
        <v>0</v>
      </c>
      <c r="AR69" s="25">
        <f t="shared" si="11"/>
        <v>0</v>
      </c>
      <c r="AS69" s="73">
        <v>0</v>
      </c>
      <c r="AT69" s="73">
        <v>0</v>
      </c>
      <c r="AU69" s="73"/>
      <c r="AV69" s="25">
        <f t="shared" si="12"/>
        <v>0</v>
      </c>
      <c r="AW69" s="73"/>
      <c r="AX69" s="73"/>
      <c r="AY69" s="74"/>
      <c r="AZ69" s="75">
        <f t="shared" si="13"/>
        <v>0</v>
      </c>
      <c r="BA69" s="25">
        <f t="shared" si="14"/>
        <v>0</v>
      </c>
      <c r="BB69" s="76">
        <f t="shared" si="15"/>
        <v>177587.52</v>
      </c>
      <c r="BC69" s="89"/>
      <c r="BE69" s="91"/>
      <c r="BF69" s="91"/>
    </row>
    <row r="70" spans="1:58" s="90" customFormat="1" ht="12.75">
      <c r="A70" s="85" t="s">
        <v>131</v>
      </c>
      <c r="B70" s="6" t="s">
        <v>132</v>
      </c>
      <c r="C70" s="71">
        <v>23483.95</v>
      </c>
      <c r="D70" s="15">
        <v>21403.85</v>
      </c>
      <c r="E70" s="15">
        <v>29146.26</v>
      </c>
      <c r="F70" s="72">
        <f t="shared" si="1"/>
        <v>74034.06</v>
      </c>
      <c r="G70" s="15">
        <v>24799.28</v>
      </c>
      <c r="H70" s="15">
        <v>23224.23</v>
      </c>
      <c r="I70" s="15">
        <v>20080.52</v>
      </c>
      <c r="J70" s="72">
        <f t="shared" si="2"/>
        <v>68104.03</v>
      </c>
      <c r="K70" s="15">
        <v>23371.43</v>
      </c>
      <c r="L70" s="15">
        <v>22039.75</v>
      </c>
      <c r="M70" s="15"/>
      <c r="N70" s="72">
        <f t="shared" si="3"/>
        <v>45411.18</v>
      </c>
      <c r="O70" s="15"/>
      <c r="P70" s="15"/>
      <c r="Q70" s="88"/>
      <c r="R70" s="72">
        <f t="shared" si="4"/>
        <v>0</v>
      </c>
      <c r="S70" s="72">
        <f t="shared" si="16"/>
        <v>187549.27</v>
      </c>
      <c r="T70" s="15">
        <v>637.83</v>
      </c>
      <c r="U70" s="15">
        <v>411.25</v>
      </c>
      <c r="V70" s="15">
        <v>587.79</v>
      </c>
      <c r="W70" s="72">
        <f t="shared" si="6"/>
        <v>1636.87</v>
      </c>
      <c r="X70" s="15">
        <v>1023.19</v>
      </c>
      <c r="Y70" s="15">
        <v>958.9499999999999</v>
      </c>
      <c r="Z70" s="15">
        <v>356.93</v>
      </c>
      <c r="AA70" s="72">
        <f t="shared" si="7"/>
        <v>2339.07</v>
      </c>
      <c r="AB70" s="15">
        <v>996.73</v>
      </c>
      <c r="AC70" s="15">
        <v>595.8399999999999</v>
      </c>
      <c r="AD70" s="15"/>
      <c r="AE70" s="72">
        <f t="shared" si="8"/>
        <v>1592.57</v>
      </c>
      <c r="AF70" s="15"/>
      <c r="AG70" s="15"/>
      <c r="AH70" s="15"/>
      <c r="AI70" s="72">
        <f t="shared" si="9"/>
        <v>0</v>
      </c>
      <c r="AJ70" s="72">
        <f aca="true" t="shared" si="17" ref="AJ70:AJ85">ROUND(W70+AA70+AE70+AI70,2)</f>
        <v>5568.51</v>
      </c>
      <c r="AK70" s="73">
        <v>0</v>
      </c>
      <c r="AL70" s="73">
        <v>0</v>
      </c>
      <c r="AM70" s="73">
        <v>0</v>
      </c>
      <c r="AN70" s="25">
        <f t="shared" si="10"/>
        <v>0</v>
      </c>
      <c r="AO70" s="73">
        <v>0</v>
      </c>
      <c r="AP70" s="73">
        <v>0</v>
      </c>
      <c r="AQ70" s="73">
        <v>0</v>
      </c>
      <c r="AR70" s="25">
        <f t="shared" si="11"/>
        <v>0</v>
      </c>
      <c r="AS70" s="73">
        <v>0</v>
      </c>
      <c r="AT70" s="73">
        <v>0</v>
      </c>
      <c r="AU70" s="73"/>
      <c r="AV70" s="25">
        <f t="shared" si="12"/>
        <v>0</v>
      </c>
      <c r="AW70" s="73"/>
      <c r="AX70" s="73"/>
      <c r="AY70" s="74"/>
      <c r="AZ70" s="75">
        <f t="shared" si="13"/>
        <v>0</v>
      </c>
      <c r="BA70" s="25">
        <f t="shared" si="14"/>
        <v>0</v>
      </c>
      <c r="BB70" s="76">
        <f t="shared" si="15"/>
        <v>193117.78</v>
      </c>
      <c r="BC70" s="89"/>
      <c r="BE70" s="91"/>
      <c r="BF70" s="91"/>
    </row>
    <row r="71" spans="1:58" ht="12.75">
      <c r="A71" s="85" t="s">
        <v>133</v>
      </c>
      <c r="B71" s="6" t="s">
        <v>134</v>
      </c>
      <c r="C71" s="71">
        <v>40927.7</v>
      </c>
      <c r="D71" s="15">
        <v>34480.85</v>
      </c>
      <c r="E71" s="15">
        <v>35106.04</v>
      </c>
      <c r="F71" s="72">
        <f aca="true" t="shared" si="18" ref="F71:F85">ROUND(C71+D71+E71,2)</f>
        <v>110514.59</v>
      </c>
      <c r="G71" s="15">
        <v>34677.65</v>
      </c>
      <c r="H71" s="15">
        <v>35494.06</v>
      </c>
      <c r="I71" s="15">
        <v>37661.35</v>
      </c>
      <c r="J71" s="72">
        <f aca="true" t="shared" si="19" ref="J71:J81">ROUND(G71+H71+I71,2)</f>
        <v>107833.06</v>
      </c>
      <c r="K71" s="15">
        <v>37775.4</v>
      </c>
      <c r="L71" s="15">
        <v>39270.01</v>
      </c>
      <c r="M71" s="15"/>
      <c r="N71" s="72">
        <f aca="true" t="shared" si="20" ref="N71:N85">ROUND(K71+L71+M71,2)</f>
        <v>77045.41</v>
      </c>
      <c r="O71" s="15"/>
      <c r="P71" s="15"/>
      <c r="Q71" s="88"/>
      <c r="R71" s="72">
        <f aca="true" t="shared" si="21" ref="R71:R83">ROUND(O71+P71+Q71,2)</f>
        <v>0</v>
      </c>
      <c r="S71" s="72">
        <f t="shared" si="16"/>
        <v>295393.06</v>
      </c>
      <c r="T71" s="15">
        <v>320.97</v>
      </c>
      <c r="U71" s="15">
        <v>143.28</v>
      </c>
      <c r="V71" s="15">
        <v>146.23</v>
      </c>
      <c r="W71" s="72">
        <f aca="true" t="shared" si="22" ref="W71:W81">ROUND(T71+U71+V71,2)</f>
        <v>610.48</v>
      </c>
      <c r="X71" s="15">
        <v>233.19</v>
      </c>
      <c r="Y71" s="15">
        <v>142.22</v>
      </c>
      <c r="Z71" s="15">
        <v>142.14</v>
      </c>
      <c r="AA71" s="72">
        <f aca="true" t="shared" si="23" ref="AA71:AA81">ROUND(X71+Y71+Z71,2)</f>
        <v>517.55</v>
      </c>
      <c r="AB71" s="15">
        <v>410.38</v>
      </c>
      <c r="AC71" s="15">
        <v>168.16</v>
      </c>
      <c r="AD71" s="15"/>
      <c r="AE71" s="72">
        <f aca="true" t="shared" si="24" ref="AE71:AE83">ROUND(AB71+AC71+AD71,2)</f>
        <v>578.54</v>
      </c>
      <c r="AF71" s="15"/>
      <c r="AG71" s="15"/>
      <c r="AH71" s="15"/>
      <c r="AI71" s="72">
        <f aca="true" t="shared" si="25" ref="AI71:AI83">ROUND(AF71+AG71+AH71,2)</f>
        <v>0</v>
      </c>
      <c r="AJ71" s="72">
        <f t="shared" si="17"/>
        <v>1706.57</v>
      </c>
      <c r="AK71" s="73">
        <v>0</v>
      </c>
      <c r="AL71" s="73">
        <v>0</v>
      </c>
      <c r="AM71" s="73">
        <v>0</v>
      </c>
      <c r="AN71" s="25">
        <f aca="true" t="shared" si="26" ref="AN71:AN85">ROUND(AK71+AL71+AM71,2)</f>
        <v>0</v>
      </c>
      <c r="AO71" s="73">
        <v>0</v>
      </c>
      <c r="AP71" s="73">
        <v>0</v>
      </c>
      <c r="AQ71" s="73">
        <v>0</v>
      </c>
      <c r="AR71" s="25">
        <f aca="true" t="shared" si="27" ref="AR71:AR85">ROUND(AO71+AP71+AQ71,2)</f>
        <v>0</v>
      </c>
      <c r="AS71" s="73">
        <v>0</v>
      </c>
      <c r="AT71" s="73">
        <v>0</v>
      </c>
      <c r="AU71" s="73"/>
      <c r="AV71" s="25">
        <f aca="true" t="shared" si="28" ref="AV71:AV85">ROUND(AS71+AT71+AU71,2)</f>
        <v>0</v>
      </c>
      <c r="AW71" s="73"/>
      <c r="AX71" s="73"/>
      <c r="AY71" s="74"/>
      <c r="AZ71" s="75">
        <f aca="true" t="shared" si="29" ref="AZ71:AZ85">ROUND(AW71+AX71+AY71,2)</f>
        <v>0</v>
      </c>
      <c r="BA71" s="25">
        <f aca="true" t="shared" si="30" ref="BA71:BA85">ROUND(AN71+AR71+AV71+AZ71,2)</f>
        <v>0</v>
      </c>
      <c r="BB71" s="76">
        <f aca="true" t="shared" si="31" ref="BB71:BB85">ROUND(S71+AJ71+BA71,2)</f>
        <v>297099.63</v>
      </c>
      <c r="BC71" s="77"/>
      <c r="BE71" s="17"/>
      <c r="BF71" s="17"/>
    </row>
    <row r="72" spans="1:58" s="90" customFormat="1" ht="24">
      <c r="A72" s="85" t="s">
        <v>135</v>
      </c>
      <c r="B72" s="6" t="s">
        <v>136</v>
      </c>
      <c r="C72" s="71">
        <v>55227.15</v>
      </c>
      <c r="D72" s="15">
        <v>48512.63</v>
      </c>
      <c r="E72" s="15">
        <v>50439.03</v>
      </c>
      <c r="F72" s="72">
        <f t="shared" si="18"/>
        <v>154178.81</v>
      </c>
      <c r="G72" s="15">
        <v>47781.09</v>
      </c>
      <c r="H72" s="15">
        <v>44113.7</v>
      </c>
      <c r="I72" s="15">
        <v>45327.09</v>
      </c>
      <c r="J72" s="72">
        <f t="shared" si="19"/>
        <v>137221.88</v>
      </c>
      <c r="K72" s="15">
        <v>46585.96</v>
      </c>
      <c r="L72" s="15">
        <v>43646.56</v>
      </c>
      <c r="M72" s="15"/>
      <c r="N72" s="72">
        <f t="shared" si="20"/>
        <v>90232.52</v>
      </c>
      <c r="O72" s="15"/>
      <c r="P72" s="15"/>
      <c r="Q72" s="88"/>
      <c r="R72" s="72">
        <f t="shared" si="21"/>
        <v>0</v>
      </c>
      <c r="S72" s="72">
        <f t="shared" si="16"/>
        <v>381633.21</v>
      </c>
      <c r="T72" s="15">
        <v>441.18</v>
      </c>
      <c r="U72" s="15">
        <v>503.43</v>
      </c>
      <c r="V72" s="15">
        <v>372.5</v>
      </c>
      <c r="W72" s="72">
        <f t="shared" si="22"/>
        <v>1317.11</v>
      </c>
      <c r="X72" s="15">
        <v>514.19</v>
      </c>
      <c r="Y72" s="15">
        <v>435.39000000000004</v>
      </c>
      <c r="Z72" s="15">
        <v>292.2</v>
      </c>
      <c r="AA72" s="72">
        <f t="shared" si="23"/>
        <v>1241.78</v>
      </c>
      <c r="AB72" s="15">
        <v>695.42</v>
      </c>
      <c r="AC72" s="15">
        <v>580</v>
      </c>
      <c r="AD72" s="15"/>
      <c r="AE72" s="72">
        <f t="shared" si="24"/>
        <v>1275.42</v>
      </c>
      <c r="AF72" s="15"/>
      <c r="AG72" s="15"/>
      <c r="AH72" s="15"/>
      <c r="AI72" s="72">
        <f t="shared" si="25"/>
        <v>0</v>
      </c>
      <c r="AJ72" s="72">
        <f t="shared" si="17"/>
        <v>3834.31</v>
      </c>
      <c r="AK72" s="73">
        <v>0</v>
      </c>
      <c r="AL72" s="73">
        <v>0</v>
      </c>
      <c r="AM72" s="73">
        <v>0</v>
      </c>
      <c r="AN72" s="25">
        <f t="shared" si="26"/>
        <v>0</v>
      </c>
      <c r="AO72" s="73">
        <v>0</v>
      </c>
      <c r="AP72" s="73">
        <v>0</v>
      </c>
      <c r="AQ72" s="73">
        <v>0</v>
      </c>
      <c r="AR72" s="25">
        <f t="shared" si="27"/>
        <v>0</v>
      </c>
      <c r="AS72" s="73">
        <v>0</v>
      </c>
      <c r="AT72" s="73">
        <v>0</v>
      </c>
      <c r="AU72" s="73"/>
      <c r="AV72" s="25">
        <f t="shared" si="28"/>
        <v>0</v>
      </c>
      <c r="AW72" s="73"/>
      <c r="AX72" s="73"/>
      <c r="AY72" s="74"/>
      <c r="AZ72" s="75">
        <f t="shared" si="29"/>
        <v>0</v>
      </c>
      <c r="BA72" s="25">
        <f t="shared" si="30"/>
        <v>0</v>
      </c>
      <c r="BB72" s="76">
        <f t="shared" si="31"/>
        <v>385467.52</v>
      </c>
      <c r="BC72" s="89"/>
      <c r="BE72" s="91"/>
      <c r="BF72" s="91"/>
    </row>
    <row r="73" spans="1:58" s="90" customFormat="1" ht="12.75">
      <c r="A73" s="85" t="s">
        <v>137</v>
      </c>
      <c r="B73" s="7" t="s">
        <v>138</v>
      </c>
      <c r="C73" s="71">
        <v>5756.6</v>
      </c>
      <c r="D73" s="15">
        <v>7078.27</v>
      </c>
      <c r="E73" s="15">
        <v>4264.99</v>
      </c>
      <c r="F73" s="72">
        <f t="shared" si="18"/>
        <v>17099.86</v>
      </c>
      <c r="G73" s="15">
        <v>4347.37</v>
      </c>
      <c r="H73" s="15">
        <v>4911.41</v>
      </c>
      <c r="I73" s="15">
        <v>4054.85</v>
      </c>
      <c r="J73" s="72">
        <f t="shared" si="19"/>
        <v>13313.63</v>
      </c>
      <c r="K73" s="15">
        <v>4285.64</v>
      </c>
      <c r="L73" s="15">
        <v>4431.38</v>
      </c>
      <c r="M73" s="15"/>
      <c r="N73" s="72">
        <f t="shared" si="20"/>
        <v>8717.02</v>
      </c>
      <c r="O73" s="15"/>
      <c r="P73" s="15"/>
      <c r="Q73" s="88"/>
      <c r="R73" s="72">
        <f t="shared" si="21"/>
        <v>0</v>
      </c>
      <c r="S73" s="72">
        <f t="shared" si="16"/>
        <v>39130.51</v>
      </c>
      <c r="T73" s="15">
        <v>278.38</v>
      </c>
      <c r="U73" s="15">
        <v>195.49</v>
      </c>
      <c r="V73" s="15">
        <v>242.19</v>
      </c>
      <c r="W73" s="72">
        <f t="shared" si="22"/>
        <v>716.06</v>
      </c>
      <c r="X73" s="15">
        <v>350.95</v>
      </c>
      <c r="Y73" s="15">
        <v>263.02</v>
      </c>
      <c r="Z73" s="15">
        <v>138.8</v>
      </c>
      <c r="AA73" s="72">
        <f t="shared" si="23"/>
        <v>752.77</v>
      </c>
      <c r="AB73" s="15">
        <v>383.53</v>
      </c>
      <c r="AC73" s="15">
        <v>221.69</v>
      </c>
      <c r="AD73" s="15"/>
      <c r="AE73" s="72">
        <f t="shared" si="24"/>
        <v>605.22</v>
      </c>
      <c r="AF73" s="15"/>
      <c r="AG73" s="15"/>
      <c r="AH73" s="15"/>
      <c r="AI73" s="72">
        <f t="shared" si="25"/>
        <v>0</v>
      </c>
      <c r="AJ73" s="72">
        <f t="shared" si="17"/>
        <v>2074.05</v>
      </c>
      <c r="AK73" s="73">
        <v>0</v>
      </c>
      <c r="AL73" s="73">
        <v>0</v>
      </c>
      <c r="AM73" s="73">
        <v>0</v>
      </c>
      <c r="AN73" s="25">
        <f t="shared" si="26"/>
        <v>0</v>
      </c>
      <c r="AO73" s="73">
        <v>0</v>
      </c>
      <c r="AP73" s="73">
        <v>0</v>
      </c>
      <c r="AQ73" s="73">
        <v>0</v>
      </c>
      <c r="AR73" s="25">
        <f t="shared" si="27"/>
        <v>0</v>
      </c>
      <c r="AS73" s="73">
        <v>0</v>
      </c>
      <c r="AT73" s="73">
        <v>0</v>
      </c>
      <c r="AU73" s="73"/>
      <c r="AV73" s="25">
        <f t="shared" si="28"/>
        <v>0</v>
      </c>
      <c r="AW73" s="73"/>
      <c r="AX73" s="73"/>
      <c r="AY73" s="74"/>
      <c r="AZ73" s="75">
        <f t="shared" si="29"/>
        <v>0</v>
      </c>
      <c r="BA73" s="25">
        <f t="shared" si="30"/>
        <v>0</v>
      </c>
      <c r="BB73" s="76">
        <f t="shared" si="31"/>
        <v>41204.56</v>
      </c>
      <c r="BC73" s="89"/>
      <c r="BE73" s="91"/>
      <c r="BF73" s="91"/>
    </row>
    <row r="74" spans="1:58" s="90" customFormat="1" ht="12.75">
      <c r="A74" s="85" t="s">
        <v>139</v>
      </c>
      <c r="B74" s="7" t="s">
        <v>140</v>
      </c>
      <c r="C74" s="71">
        <v>22137.04</v>
      </c>
      <c r="D74" s="15">
        <v>18328.19</v>
      </c>
      <c r="E74" s="15">
        <v>27975.27</v>
      </c>
      <c r="F74" s="72">
        <f t="shared" si="18"/>
        <v>68440.5</v>
      </c>
      <c r="G74" s="15">
        <v>22633.33</v>
      </c>
      <c r="H74" s="15">
        <v>24695.71</v>
      </c>
      <c r="I74" s="15">
        <v>21849.91</v>
      </c>
      <c r="J74" s="72">
        <f t="shared" si="19"/>
        <v>69178.95</v>
      </c>
      <c r="K74" s="15">
        <v>25977.11</v>
      </c>
      <c r="L74" s="15">
        <v>19354.14</v>
      </c>
      <c r="M74" s="15"/>
      <c r="N74" s="72">
        <f t="shared" si="20"/>
        <v>45331.25</v>
      </c>
      <c r="O74" s="15"/>
      <c r="P74" s="15"/>
      <c r="Q74" s="88"/>
      <c r="R74" s="72">
        <f t="shared" si="21"/>
        <v>0</v>
      </c>
      <c r="S74" s="72">
        <f t="shared" si="16"/>
        <v>182950.7</v>
      </c>
      <c r="T74" s="15">
        <v>1232.82</v>
      </c>
      <c r="U74" s="15">
        <v>975.61</v>
      </c>
      <c r="V74" s="15">
        <v>1354.85</v>
      </c>
      <c r="W74" s="72">
        <f t="shared" si="22"/>
        <v>3563.28</v>
      </c>
      <c r="X74" s="15">
        <v>1658.1</v>
      </c>
      <c r="Y74" s="15">
        <v>1604.93</v>
      </c>
      <c r="Z74" s="15">
        <v>576.74</v>
      </c>
      <c r="AA74" s="72">
        <f t="shared" si="23"/>
        <v>3839.77</v>
      </c>
      <c r="AB74" s="15">
        <v>1940.91</v>
      </c>
      <c r="AC74" s="15">
        <v>674.06</v>
      </c>
      <c r="AD74" s="15"/>
      <c r="AE74" s="72">
        <f t="shared" si="24"/>
        <v>2614.97</v>
      </c>
      <c r="AF74" s="15"/>
      <c r="AG74" s="15"/>
      <c r="AH74" s="15"/>
      <c r="AI74" s="72">
        <f t="shared" si="25"/>
        <v>0</v>
      </c>
      <c r="AJ74" s="72">
        <f t="shared" si="17"/>
        <v>10018.02</v>
      </c>
      <c r="AK74" s="73">
        <v>0</v>
      </c>
      <c r="AL74" s="73">
        <v>0</v>
      </c>
      <c r="AM74" s="73">
        <v>0</v>
      </c>
      <c r="AN74" s="25">
        <f t="shared" si="26"/>
        <v>0</v>
      </c>
      <c r="AO74" s="73">
        <v>0</v>
      </c>
      <c r="AP74" s="73">
        <v>0</v>
      </c>
      <c r="AQ74" s="73">
        <v>0</v>
      </c>
      <c r="AR74" s="25">
        <f t="shared" si="27"/>
        <v>0</v>
      </c>
      <c r="AS74" s="73">
        <v>0</v>
      </c>
      <c r="AT74" s="73">
        <v>0</v>
      </c>
      <c r="AU74" s="73"/>
      <c r="AV74" s="25">
        <f t="shared" si="28"/>
        <v>0</v>
      </c>
      <c r="AW74" s="73"/>
      <c r="AX74" s="73"/>
      <c r="AY74" s="74"/>
      <c r="AZ74" s="75">
        <f t="shared" si="29"/>
        <v>0</v>
      </c>
      <c r="BA74" s="25">
        <f t="shared" si="30"/>
        <v>0</v>
      </c>
      <c r="BB74" s="76">
        <f t="shared" si="31"/>
        <v>192968.72</v>
      </c>
      <c r="BC74" s="89"/>
      <c r="BE74" s="91"/>
      <c r="BF74" s="91"/>
    </row>
    <row r="75" spans="1:58" s="90" customFormat="1" ht="12.75">
      <c r="A75" s="85" t="s">
        <v>141</v>
      </c>
      <c r="B75" s="7" t="s">
        <v>142</v>
      </c>
      <c r="C75" s="71">
        <v>20863.65</v>
      </c>
      <c r="D75" s="15">
        <v>18663.07</v>
      </c>
      <c r="E75" s="15">
        <v>25639.96</v>
      </c>
      <c r="F75" s="72">
        <f t="shared" si="18"/>
        <v>65166.68</v>
      </c>
      <c r="G75" s="15">
        <v>17026.17</v>
      </c>
      <c r="H75" s="15">
        <v>18612.41</v>
      </c>
      <c r="I75" s="15">
        <v>18761.1</v>
      </c>
      <c r="J75" s="72">
        <f t="shared" si="19"/>
        <v>54399.68</v>
      </c>
      <c r="K75" s="15">
        <v>17736.02</v>
      </c>
      <c r="L75" s="15">
        <v>19014.74</v>
      </c>
      <c r="M75" s="15"/>
      <c r="N75" s="72">
        <f t="shared" si="20"/>
        <v>36750.76</v>
      </c>
      <c r="O75" s="15"/>
      <c r="P75" s="15"/>
      <c r="Q75" s="88"/>
      <c r="R75" s="72">
        <f t="shared" si="21"/>
        <v>0</v>
      </c>
      <c r="S75" s="72">
        <f t="shared" si="16"/>
        <v>156317.12</v>
      </c>
      <c r="T75" s="15">
        <v>939.28</v>
      </c>
      <c r="U75" s="15">
        <v>1136.65</v>
      </c>
      <c r="V75" s="15">
        <v>701.65</v>
      </c>
      <c r="W75" s="72">
        <f t="shared" si="22"/>
        <v>2777.58</v>
      </c>
      <c r="X75" s="15">
        <v>1214.3</v>
      </c>
      <c r="Y75" s="15">
        <v>867.59</v>
      </c>
      <c r="Z75" s="15">
        <v>715.04</v>
      </c>
      <c r="AA75" s="72">
        <f t="shared" si="23"/>
        <v>2796.93</v>
      </c>
      <c r="AB75" s="15">
        <v>1534.56</v>
      </c>
      <c r="AC75" s="15">
        <v>1074.69</v>
      </c>
      <c r="AD75" s="15"/>
      <c r="AE75" s="72">
        <f t="shared" si="24"/>
        <v>2609.25</v>
      </c>
      <c r="AF75" s="15"/>
      <c r="AG75" s="15"/>
      <c r="AH75" s="15"/>
      <c r="AI75" s="72">
        <f t="shared" si="25"/>
        <v>0</v>
      </c>
      <c r="AJ75" s="72">
        <f t="shared" si="17"/>
        <v>8183.76</v>
      </c>
      <c r="AK75" s="73">
        <v>0</v>
      </c>
      <c r="AL75" s="73">
        <v>0</v>
      </c>
      <c r="AM75" s="73">
        <v>0</v>
      </c>
      <c r="AN75" s="25">
        <f t="shared" si="26"/>
        <v>0</v>
      </c>
      <c r="AO75" s="73">
        <v>0</v>
      </c>
      <c r="AP75" s="73">
        <v>0</v>
      </c>
      <c r="AQ75" s="73">
        <v>0</v>
      </c>
      <c r="AR75" s="25">
        <f t="shared" si="27"/>
        <v>0</v>
      </c>
      <c r="AS75" s="73">
        <v>0</v>
      </c>
      <c r="AT75" s="73">
        <v>0</v>
      </c>
      <c r="AU75" s="73"/>
      <c r="AV75" s="25">
        <f t="shared" si="28"/>
        <v>0</v>
      </c>
      <c r="AW75" s="73"/>
      <c r="AX75" s="73"/>
      <c r="AY75" s="74"/>
      <c r="AZ75" s="75">
        <f t="shared" si="29"/>
        <v>0</v>
      </c>
      <c r="BA75" s="25">
        <f t="shared" si="30"/>
        <v>0</v>
      </c>
      <c r="BB75" s="76">
        <f t="shared" si="31"/>
        <v>164500.88</v>
      </c>
      <c r="BC75" s="89"/>
      <c r="BE75" s="91"/>
      <c r="BF75" s="91"/>
    </row>
    <row r="76" spans="1:58" s="90" customFormat="1" ht="12.75">
      <c r="A76" s="85" t="s">
        <v>143</v>
      </c>
      <c r="B76" s="7" t="s">
        <v>144</v>
      </c>
      <c r="C76" s="71">
        <v>36248.12</v>
      </c>
      <c r="D76" s="15">
        <v>32097.51</v>
      </c>
      <c r="E76" s="15">
        <v>39476.69</v>
      </c>
      <c r="F76" s="72">
        <f t="shared" si="18"/>
        <v>107822.32</v>
      </c>
      <c r="G76" s="15">
        <v>29756.21</v>
      </c>
      <c r="H76" s="15">
        <v>31841.38</v>
      </c>
      <c r="I76" s="15">
        <v>32943.08</v>
      </c>
      <c r="J76" s="72">
        <f t="shared" si="19"/>
        <v>94540.67</v>
      </c>
      <c r="K76" s="15">
        <v>33779.54</v>
      </c>
      <c r="L76" s="15">
        <v>34423.33</v>
      </c>
      <c r="M76" s="15"/>
      <c r="N76" s="72">
        <f t="shared" si="20"/>
        <v>68202.87</v>
      </c>
      <c r="O76" s="15"/>
      <c r="P76" s="15"/>
      <c r="Q76" s="88"/>
      <c r="R76" s="72">
        <f t="shared" si="21"/>
        <v>0</v>
      </c>
      <c r="S76" s="72">
        <f t="shared" si="16"/>
        <v>270565.86</v>
      </c>
      <c r="T76" s="15">
        <v>2093.9300000000003</v>
      </c>
      <c r="U76" s="15">
        <v>1764.31</v>
      </c>
      <c r="V76" s="15">
        <v>1945.6</v>
      </c>
      <c r="W76" s="72">
        <f t="shared" si="22"/>
        <v>5803.84</v>
      </c>
      <c r="X76" s="15">
        <v>2211.09</v>
      </c>
      <c r="Y76" s="15">
        <v>2448.26</v>
      </c>
      <c r="Z76" s="15">
        <v>1274.54</v>
      </c>
      <c r="AA76" s="72">
        <f t="shared" si="23"/>
        <v>5933.89</v>
      </c>
      <c r="AB76" s="15">
        <v>3320.26</v>
      </c>
      <c r="AC76" s="15">
        <v>2147.93</v>
      </c>
      <c r="AD76" s="15"/>
      <c r="AE76" s="72">
        <f t="shared" si="24"/>
        <v>5468.19</v>
      </c>
      <c r="AF76" s="15"/>
      <c r="AG76" s="15"/>
      <c r="AH76" s="15"/>
      <c r="AI76" s="72">
        <f t="shared" si="25"/>
        <v>0</v>
      </c>
      <c r="AJ76" s="72">
        <f t="shared" si="17"/>
        <v>17205.92</v>
      </c>
      <c r="AK76" s="73">
        <v>0</v>
      </c>
      <c r="AL76" s="73">
        <v>0</v>
      </c>
      <c r="AM76" s="73">
        <v>0</v>
      </c>
      <c r="AN76" s="25">
        <f t="shared" si="26"/>
        <v>0</v>
      </c>
      <c r="AO76" s="73">
        <v>0</v>
      </c>
      <c r="AP76" s="73">
        <v>0</v>
      </c>
      <c r="AQ76" s="73">
        <v>0</v>
      </c>
      <c r="AR76" s="25">
        <f t="shared" si="27"/>
        <v>0</v>
      </c>
      <c r="AS76" s="73">
        <v>0</v>
      </c>
      <c r="AT76" s="73">
        <v>0</v>
      </c>
      <c r="AU76" s="73"/>
      <c r="AV76" s="25">
        <f t="shared" si="28"/>
        <v>0</v>
      </c>
      <c r="AW76" s="73"/>
      <c r="AX76" s="73"/>
      <c r="AY76" s="74"/>
      <c r="AZ76" s="75">
        <f t="shared" si="29"/>
        <v>0</v>
      </c>
      <c r="BA76" s="25">
        <f t="shared" si="30"/>
        <v>0</v>
      </c>
      <c r="BB76" s="76">
        <f t="shared" si="31"/>
        <v>287771.78</v>
      </c>
      <c r="BC76" s="89"/>
      <c r="BE76" s="91"/>
      <c r="BF76" s="91"/>
    </row>
    <row r="77" spans="1:58" s="90" customFormat="1" ht="12.75">
      <c r="A77" s="85" t="s">
        <v>145</v>
      </c>
      <c r="B77" s="7" t="s">
        <v>146</v>
      </c>
      <c r="C77" s="71">
        <v>152146.81</v>
      </c>
      <c r="D77" s="15">
        <v>155974.3</v>
      </c>
      <c r="E77" s="15">
        <v>165693.76</v>
      </c>
      <c r="F77" s="72">
        <f t="shared" si="18"/>
        <v>473814.87</v>
      </c>
      <c r="G77" s="15">
        <v>146592.26</v>
      </c>
      <c r="H77" s="15">
        <v>162143.34</v>
      </c>
      <c r="I77" s="15">
        <v>155502.15</v>
      </c>
      <c r="J77" s="72">
        <f t="shared" si="19"/>
        <v>464237.75</v>
      </c>
      <c r="K77" s="15">
        <v>177450.95</v>
      </c>
      <c r="L77" s="15">
        <v>162812.92</v>
      </c>
      <c r="M77" s="15"/>
      <c r="N77" s="72">
        <f t="shared" si="20"/>
        <v>340263.87</v>
      </c>
      <c r="O77" s="15"/>
      <c r="P77" s="15"/>
      <c r="Q77" s="88"/>
      <c r="R77" s="72">
        <f t="shared" si="21"/>
        <v>0</v>
      </c>
      <c r="S77" s="72">
        <f t="shared" si="16"/>
        <v>1278316.49</v>
      </c>
      <c r="T77" s="15">
        <v>6853.55</v>
      </c>
      <c r="U77" s="15">
        <v>6336.430000000001</v>
      </c>
      <c r="V77" s="15">
        <v>5199.17</v>
      </c>
      <c r="W77" s="72">
        <f t="shared" si="22"/>
        <v>18389.15</v>
      </c>
      <c r="X77" s="15">
        <v>8594.99</v>
      </c>
      <c r="Y77" s="15">
        <v>7304.58</v>
      </c>
      <c r="Z77" s="15">
        <v>4479.47</v>
      </c>
      <c r="AA77" s="72">
        <f t="shared" si="23"/>
        <v>20379.04</v>
      </c>
      <c r="AB77" s="15">
        <v>11734.49</v>
      </c>
      <c r="AC77" s="15">
        <v>9073.01</v>
      </c>
      <c r="AD77" s="15"/>
      <c r="AE77" s="72">
        <f t="shared" si="24"/>
        <v>20807.5</v>
      </c>
      <c r="AF77" s="15"/>
      <c r="AG77" s="15"/>
      <c r="AH77" s="15"/>
      <c r="AI77" s="72">
        <f t="shared" si="25"/>
        <v>0</v>
      </c>
      <c r="AJ77" s="72">
        <f t="shared" si="17"/>
        <v>59575.69</v>
      </c>
      <c r="AK77" s="73">
        <v>0</v>
      </c>
      <c r="AL77" s="73">
        <v>350.12</v>
      </c>
      <c r="AM77" s="73">
        <v>350.12</v>
      </c>
      <c r="AN77" s="25">
        <f t="shared" si="26"/>
        <v>700.24</v>
      </c>
      <c r="AO77" s="73">
        <v>326.78</v>
      </c>
      <c r="AP77" s="73">
        <v>326.78</v>
      </c>
      <c r="AQ77" s="73">
        <v>571.86</v>
      </c>
      <c r="AR77" s="25">
        <f t="shared" si="27"/>
        <v>1225.42</v>
      </c>
      <c r="AS77" s="73">
        <v>653.56</v>
      </c>
      <c r="AT77" s="73">
        <v>326.78</v>
      </c>
      <c r="AU77" s="73"/>
      <c r="AV77" s="25">
        <f t="shared" si="28"/>
        <v>980.34</v>
      </c>
      <c r="AW77" s="73"/>
      <c r="AX77" s="73"/>
      <c r="AY77" s="74"/>
      <c r="AZ77" s="75">
        <f t="shared" si="29"/>
        <v>0</v>
      </c>
      <c r="BA77" s="25">
        <f t="shared" si="30"/>
        <v>2906</v>
      </c>
      <c r="BB77" s="76">
        <f t="shared" si="31"/>
        <v>1340798.18</v>
      </c>
      <c r="BC77" s="89"/>
      <c r="BE77" s="91"/>
      <c r="BF77" s="91"/>
    </row>
    <row r="78" spans="1:58" s="90" customFormat="1" ht="12.75">
      <c r="A78" s="85" t="s">
        <v>147</v>
      </c>
      <c r="B78" s="7" t="s">
        <v>148</v>
      </c>
      <c r="C78" s="71">
        <v>19483.57</v>
      </c>
      <c r="D78" s="15">
        <v>19080.82</v>
      </c>
      <c r="E78" s="15">
        <v>21048.62</v>
      </c>
      <c r="F78" s="72">
        <f t="shared" si="18"/>
        <v>59613.01</v>
      </c>
      <c r="G78" s="15">
        <v>15194.52</v>
      </c>
      <c r="H78" s="15">
        <v>21416.88</v>
      </c>
      <c r="I78" s="15">
        <v>17635.51</v>
      </c>
      <c r="J78" s="72">
        <f t="shared" si="19"/>
        <v>54246.91</v>
      </c>
      <c r="K78" s="15">
        <v>20002.36</v>
      </c>
      <c r="L78" s="15">
        <v>20717.83</v>
      </c>
      <c r="M78" s="15"/>
      <c r="N78" s="72">
        <f t="shared" si="20"/>
        <v>40720.19</v>
      </c>
      <c r="O78" s="15"/>
      <c r="P78" s="15"/>
      <c r="Q78" s="88"/>
      <c r="R78" s="72">
        <f t="shared" si="21"/>
        <v>0</v>
      </c>
      <c r="S78" s="72">
        <f t="shared" si="16"/>
        <v>154580.11</v>
      </c>
      <c r="T78" s="15">
        <v>1546.72</v>
      </c>
      <c r="U78" s="15">
        <v>1520.35</v>
      </c>
      <c r="V78" s="15">
        <v>1365.15</v>
      </c>
      <c r="W78" s="72">
        <f t="shared" si="22"/>
        <v>4432.22</v>
      </c>
      <c r="X78" s="15">
        <v>1763.5</v>
      </c>
      <c r="Y78" s="15">
        <v>1881.21</v>
      </c>
      <c r="Z78" s="15">
        <v>948.22</v>
      </c>
      <c r="AA78" s="72">
        <f t="shared" si="23"/>
        <v>4592.93</v>
      </c>
      <c r="AB78" s="15">
        <v>2217.94</v>
      </c>
      <c r="AC78" s="15">
        <v>2085.09</v>
      </c>
      <c r="AD78" s="15"/>
      <c r="AE78" s="72">
        <f t="shared" si="24"/>
        <v>4303.03</v>
      </c>
      <c r="AF78" s="15"/>
      <c r="AG78" s="15"/>
      <c r="AH78" s="15"/>
      <c r="AI78" s="72">
        <f t="shared" si="25"/>
        <v>0</v>
      </c>
      <c r="AJ78" s="72">
        <f t="shared" si="17"/>
        <v>13328.18</v>
      </c>
      <c r="AK78" s="73">
        <v>0</v>
      </c>
      <c r="AL78" s="73">
        <v>0</v>
      </c>
      <c r="AM78" s="73">
        <v>0</v>
      </c>
      <c r="AN78" s="25">
        <f t="shared" si="26"/>
        <v>0</v>
      </c>
      <c r="AO78" s="73">
        <v>0</v>
      </c>
      <c r="AP78" s="73">
        <v>0</v>
      </c>
      <c r="AQ78" s="73">
        <v>0</v>
      </c>
      <c r="AR78" s="25">
        <f t="shared" si="27"/>
        <v>0</v>
      </c>
      <c r="AS78" s="73">
        <v>0</v>
      </c>
      <c r="AT78" s="73">
        <v>0</v>
      </c>
      <c r="AU78" s="73"/>
      <c r="AV78" s="25">
        <f t="shared" si="28"/>
        <v>0</v>
      </c>
      <c r="AW78" s="73"/>
      <c r="AX78" s="73"/>
      <c r="AY78" s="74"/>
      <c r="AZ78" s="75">
        <f t="shared" si="29"/>
        <v>0</v>
      </c>
      <c r="BA78" s="25">
        <f t="shared" si="30"/>
        <v>0</v>
      </c>
      <c r="BB78" s="76">
        <f t="shared" si="31"/>
        <v>167908.29</v>
      </c>
      <c r="BC78" s="89"/>
      <c r="BE78" s="91"/>
      <c r="BF78" s="91"/>
    </row>
    <row r="79" spans="1:58" s="144" customFormat="1" ht="13.5">
      <c r="A79" s="133" t="s">
        <v>149</v>
      </c>
      <c r="B79" s="134" t="s">
        <v>150</v>
      </c>
      <c r="C79" s="135">
        <v>0</v>
      </c>
      <c r="D79" s="136">
        <v>0</v>
      </c>
      <c r="E79" s="136">
        <v>0</v>
      </c>
      <c r="F79" s="137">
        <f t="shared" si="18"/>
        <v>0</v>
      </c>
      <c r="G79" s="136">
        <v>0</v>
      </c>
      <c r="H79" s="136">
        <v>0</v>
      </c>
      <c r="I79" s="136">
        <v>0</v>
      </c>
      <c r="J79" s="137">
        <f t="shared" si="19"/>
        <v>0</v>
      </c>
      <c r="K79" s="136">
        <v>0</v>
      </c>
      <c r="L79" s="136">
        <v>0</v>
      </c>
      <c r="M79" s="136"/>
      <c r="N79" s="137">
        <f t="shared" si="20"/>
        <v>0</v>
      </c>
      <c r="O79" s="136"/>
      <c r="P79" s="136"/>
      <c r="Q79" s="138"/>
      <c r="R79" s="137">
        <f t="shared" si="21"/>
        <v>0</v>
      </c>
      <c r="S79" s="137">
        <f t="shared" si="16"/>
        <v>0</v>
      </c>
      <c r="T79" s="136">
        <v>0</v>
      </c>
      <c r="U79" s="136">
        <v>0</v>
      </c>
      <c r="V79" s="136">
        <v>0</v>
      </c>
      <c r="W79" s="137">
        <f t="shared" si="22"/>
        <v>0</v>
      </c>
      <c r="X79" s="136">
        <v>0</v>
      </c>
      <c r="Y79" s="136">
        <v>0</v>
      </c>
      <c r="Z79" s="136">
        <v>0</v>
      </c>
      <c r="AA79" s="137">
        <f t="shared" si="23"/>
        <v>0</v>
      </c>
      <c r="AB79" s="136">
        <v>0</v>
      </c>
      <c r="AC79" s="136">
        <v>0</v>
      </c>
      <c r="AD79" s="136"/>
      <c r="AE79" s="137">
        <f t="shared" si="24"/>
        <v>0</v>
      </c>
      <c r="AF79" s="136"/>
      <c r="AG79" s="136"/>
      <c r="AH79" s="136"/>
      <c r="AI79" s="137">
        <f t="shared" si="25"/>
        <v>0</v>
      </c>
      <c r="AJ79" s="137">
        <f t="shared" si="17"/>
        <v>0</v>
      </c>
      <c r="AK79" s="139">
        <v>0</v>
      </c>
      <c r="AL79" s="139">
        <v>0</v>
      </c>
      <c r="AM79" s="139">
        <v>0</v>
      </c>
      <c r="AN79" s="137">
        <f t="shared" si="26"/>
        <v>0</v>
      </c>
      <c r="AO79" s="139">
        <v>0</v>
      </c>
      <c r="AP79" s="139">
        <v>0</v>
      </c>
      <c r="AQ79" s="139">
        <v>0</v>
      </c>
      <c r="AR79" s="137">
        <f t="shared" si="27"/>
        <v>0</v>
      </c>
      <c r="AS79" s="139">
        <v>0</v>
      </c>
      <c r="AT79" s="139">
        <v>0</v>
      </c>
      <c r="AU79" s="139"/>
      <c r="AV79" s="137">
        <f t="shared" si="28"/>
        <v>0</v>
      </c>
      <c r="AW79" s="139"/>
      <c r="AX79" s="139"/>
      <c r="AY79" s="140"/>
      <c r="AZ79" s="141">
        <f t="shared" si="29"/>
        <v>0</v>
      </c>
      <c r="BA79" s="137">
        <f t="shared" si="30"/>
        <v>0</v>
      </c>
      <c r="BB79" s="142">
        <f t="shared" si="31"/>
        <v>0</v>
      </c>
      <c r="BC79" s="143"/>
      <c r="BE79" s="145"/>
      <c r="BF79" s="145"/>
    </row>
    <row r="80" spans="1:58" s="90" customFormat="1" ht="12.75">
      <c r="A80" s="85" t="s">
        <v>151</v>
      </c>
      <c r="B80" s="7" t="s">
        <v>152</v>
      </c>
      <c r="C80" s="71">
        <v>38751.51</v>
      </c>
      <c r="D80" s="15">
        <v>38112.13</v>
      </c>
      <c r="E80" s="15">
        <v>38420.71</v>
      </c>
      <c r="F80" s="72">
        <f t="shared" si="18"/>
        <v>115284.35</v>
      </c>
      <c r="G80" s="15">
        <v>32712.5</v>
      </c>
      <c r="H80" s="15">
        <v>36941.26</v>
      </c>
      <c r="I80" s="15">
        <v>35621.54</v>
      </c>
      <c r="J80" s="72">
        <f t="shared" si="19"/>
        <v>105275.3</v>
      </c>
      <c r="K80" s="15">
        <v>41114.66</v>
      </c>
      <c r="L80" s="15">
        <v>40910.1</v>
      </c>
      <c r="M80" s="15"/>
      <c r="N80" s="72">
        <f t="shared" si="20"/>
        <v>82024.76</v>
      </c>
      <c r="O80" s="15"/>
      <c r="P80" s="15"/>
      <c r="Q80" s="88"/>
      <c r="R80" s="72">
        <f t="shared" si="21"/>
        <v>0</v>
      </c>
      <c r="S80" s="72">
        <f t="shared" si="16"/>
        <v>302584.41</v>
      </c>
      <c r="T80" s="15">
        <v>747.4599999999999</v>
      </c>
      <c r="U80" s="15">
        <v>945.1999999999999</v>
      </c>
      <c r="V80" s="15">
        <v>902.72</v>
      </c>
      <c r="W80" s="72">
        <f t="shared" si="22"/>
        <v>2595.38</v>
      </c>
      <c r="X80" s="15">
        <v>1181.72</v>
      </c>
      <c r="Y80" s="15">
        <v>911.26</v>
      </c>
      <c r="Z80" s="15">
        <v>763.36</v>
      </c>
      <c r="AA80" s="72">
        <f t="shared" si="23"/>
        <v>2856.34</v>
      </c>
      <c r="AB80" s="15">
        <v>1715.65</v>
      </c>
      <c r="AC80" s="15">
        <v>2245.56</v>
      </c>
      <c r="AD80" s="15"/>
      <c r="AE80" s="72">
        <f t="shared" si="24"/>
        <v>3961.21</v>
      </c>
      <c r="AF80" s="15"/>
      <c r="AG80" s="15"/>
      <c r="AH80" s="15"/>
      <c r="AI80" s="72">
        <f t="shared" si="25"/>
        <v>0</v>
      </c>
      <c r="AJ80" s="72">
        <f t="shared" si="17"/>
        <v>9412.93</v>
      </c>
      <c r="AK80" s="73">
        <v>0</v>
      </c>
      <c r="AL80" s="73">
        <v>0</v>
      </c>
      <c r="AM80" s="73">
        <v>0</v>
      </c>
      <c r="AN80" s="25">
        <f t="shared" si="26"/>
        <v>0</v>
      </c>
      <c r="AO80" s="73">
        <v>0</v>
      </c>
      <c r="AP80" s="73">
        <v>0</v>
      </c>
      <c r="AQ80" s="73">
        <v>0</v>
      </c>
      <c r="AR80" s="25">
        <f t="shared" si="27"/>
        <v>0</v>
      </c>
      <c r="AS80" s="73">
        <v>0</v>
      </c>
      <c r="AT80" s="73">
        <v>0</v>
      </c>
      <c r="AU80" s="73"/>
      <c r="AV80" s="25">
        <f t="shared" si="28"/>
        <v>0</v>
      </c>
      <c r="AW80" s="73"/>
      <c r="AX80" s="73"/>
      <c r="AY80" s="74"/>
      <c r="AZ80" s="75">
        <f t="shared" si="29"/>
        <v>0</v>
      </c>
      <c r="BA80" s="25">
        <f t="shared" si="30"/>
        <v>0</v>
      </c>
      <c r="BB80" s="76">
        <f t="shared" si="31"/>
        <v>311997.34</v>
      </c>
      <c r="BC80" s="89"/>
      <c r="BE80" s="91"/>
      <c r="BF80" s="91"/>
    </row>
    <row r="81" spans="1:58" s="90" customFormat="1" ht="12.75">
      <c r="A81" s="85" t="s">
        <v>154</v>
      </c>
      <c r="B81" s="7" t="s">
        <v>155</v>
      </c>
      <c r="C81" s="71">
        <v>18835.17</v>
      </c>
      <c r="D81" s="15">
        <v>16680.23</v>
      </c>
      <c r="E81" s="15">
        <v>13722.41</v>
      </c>
      <c r="F81" s="72">
        <f t="shared" si="18"/>
        <v>49237.81</v>
      </c>
      <c r="G81" s="15">
        <v>16810.01</v>
      </c>
      <c r="H81" s="15">
        <v>12633.74</v>
      </c>
      <c r="I81" s="15">
        <v>16316.06</v>
      </c>
      <c r="J81" s="72">
        <f t="shared" si="19"/>
        <v>45759.81</v>
      </c>
      <c r="K81" s="15">
        <v>9756.15</v>
      </c>
      <c r="L81" s="15">
        <v>12214.37</v>
      </c>
      <c r="M81" s="15"/>
      <c r="N81" s="72">
        <f t="shared" si="20"/>
        <v>21970.52</v>
      </c>
      <c r="O81" s="15"/>
      <c r="P81" s="15"/>
      <c r="Q81" s="88"/>
      <c r="R81" s="72">
        <f t="shared" si="21"/>
        <v>0</v>
      </c>
      <c r="S81" s="72">
        <f t="shared" si="16"/>
        <v>116968.14</v>
      </c>
      <c r="T81" s="15">
        <v>402.09</v>
      </c>
      <c r="U81" s="15">
        <v>477.84</v>
      </c>
      <c r="V81" s="15">
        <v>307.66</v>
      </c>
      <c r="W81" s="72">
        <f t="shared" si="22"/>
        <v>1187.59</v>
      </c>
      <c r="X81" s="15">
        <v>163.89</v>
      </c>
      <c r="Y81" s="15">
        <v>60.89</v>
      </c>
      <c r="Z81" s="15">
        <v>101.72</v>
      </c>
      <c r="AA81" s="72">
        <f t="shared" si="23"/>
        <v>326.5</v>
      </c>
      <c r="AB81" s="15">
        <v>476.03</v>
      </c>
      <c r="AC81" s="15">
        <v>92.29</v>
      </c>
      <c r="AD81" s="15"/>
      <c r="AE81" s="72">
        <f t="shared" si="24"/>
        <v>568.32</v>
      </c>
      <c r="AF81" s="15"/>
      <c r="AG81" s="15"/>
      <c r="AH81" s="15"/>
      <c r="AI81" s="72">
        <f t="shared" si="25"/>
        <v>0</v>
      </c>
      <c r="AJ81" s="72">
        <f t="shared" si="17"/>
        <v>2082.41</v>
      </c>
      <c r="AK81" s="73">
        <v>0</v>
      </c>
      <c r="AL81" s="73">
        <v>0</v>
      </c>
      <c r="AM81" s="73">
        <v>0</v>
      </c>
      <c r="AN81" s="25">
        <f t="shared" si="26"/>
        <v>0</v>
      </c>
      <c r="AO81" s="73">
        <v>0</v>
      </c>
      <c r="AP81" s="73">
        <v>0</v>
      </c>
      <c r="AQ81" s="73">
        <v>0</v>
      </c>
      <c r="AR81" s="25">
        <f t="shared" si="27"/>
        <v>0</v>
      </c>
      <c r="AS81" s="73">
        <v>0</v>
      </c>
      <c r="AT81" s="73">
        <v>0</v>
      </c>
      <c r="AU81" s="73"/>
      <c r="AV81" s="25">
        <f t="shared" si="28"/>
        <v>0</v>
      </c>
      <c r="AW81" s="73"/>
      <c r="AX81" s="73"/>
      <c r="AY81" s="74"/>
      <c r="AZ81" s="75">
        <f t="shared" si="29"/>
        <v>0</v>
      </c>
      <c r="BA81" s="25">
        <f t="shared" si="30"/>
        <v>0</v>
      </c>
      <c r="BB81" s="76">
        <f t="shared" si="31"/>
        <v>119050.55</v>
      </c>
      <c r="BC81" s="89"/>
      <c r="BE81" s="91"/>
      <c r="BF81" s="91"/>
    </row>
    <row r="82" spans="1:58" s="90" customFormat="1" ht="12.75">
      <c r="A82" s="85" t="s">
        <v>156</v>
      </c>
      <c r="B82" s="7" t="s">
        <v>157</v>
      </c>
      <c r="C82" s="71">
        <v>9601.56</v>
      </c>
      <c r="D82" s="15">
        <v>9399.91</v>
      </c>
      <c r="E82" s="15">
        <v>9850.52</v>
      </c>
      <c r="F82" s="72">
        <f t="shared" si="18"/>
        <v>28851.99</v>
      </c>
      <c r="G82" s="15">
        <v>9230.82</v>
      </c>
      <c r="H82" s="15">
        <v>11609.1</v>
      </c>
      <c r="I82" s="15">
        <v>11817.55</v>
      </c>
      <c r="J82" s="72">
        <f>ROUND(G82+H82+I82,2)</f>
        <v>32657.47</v>
      </c>
      <c r="K82" s="15">
        <v>11778.44</v>
      </c>
      <c r="L82" s="15">
        <v>11469.35</v>
      </c>
      <c r="M82" s="15"/>
      <c r="N82" s="72">
        <f t="shared" si="20"/>
        <v>23247.79</v>
      </c>
      <c r="O82" s="15"/>
      <c r="P82" s="15"/>
      <c r="Q82" s="88"/>
      <c r="R82" s="72">
        <f t="shared" si="21"/>
        <v>0</v>
      </c>
      <c r="S82" s="72">
        <f t="shared" si="16"/>
        <v>84757.25</v>
      </c>
      <c r="T82" s="15">
        <v>582.81</v>
      </c>
      <c r="U82" s="15">
        <v>504.87</v>
      </c>
      <c r="V82" s="15">
        <v>364.51</v>
      </c>
      <c r="W82" s="72">
        <f>ROUND(T82+U82+V82,2)</f>
        <v>1452.19</v>
      </c>
      <c r="X82" s="15">
        <v>598.03</v>
      </c>
      <c r="Y82" s="15">
        <v>617.34</v>
      </c>
      <c r="Z82" s="15">
        <v>334.52</v>
      </c>
      <c r="AA82" s="72">
        <f>ROUND(X82+Y82+Z82,2)</f>
        <v>1549.89</v>
      </c>
      <c r="AB82" s="15">
        <v>746.37</v>
      </c>
      <c r="AC82" s="15">
        <v>637.92</v>
      </c>
      <c r="AD82" s="15"/>
      <c r="AE82" s="72">
        <f t="shared" si="24"/>
        <v>1384.29</v>
      </c>
      <c r="AF82" s="15"/>
      <c r="AG82" s="15"/>
      <c r="AH82" s="15"/>
      <c r="AI82" s="72">
        <f t="shared" si="25"/>
        <v>0</v>
      </c>
      <c r="AJ82" s="72">
        <f t="shared" si="17"/>
        <v>4386.37</v>
      </c>
      <c r="AK82" s="73">
        <v>0</v>
      </c>
      <c r="AL82" s="73">
        <v>0</v>
      </c>
      <c r="AM82" s="73">
        <v>0</v>
      </c>
      <c r="AN82" s="25">
        <f t="shared" si="26"/>
        <v>0</v>
      </c>
      <c r="AO82" s="73">
        <v>0</v>
      </c>
      <c r="AP82" s="73">
        <v>0</v>
      </c>
      <c r="AQ82" s="73">
        <v>0</v>
      </c>
      <c r="AR82" s="25">
        <f t="shared" si="27"/>
        <v>0</v>
      </c>
      <c r="AS82" s="73">
        <v>0</v>
      </c>
      <c r="AT82" s="73">
        <v>0</v>
      </c>
      <c r="AU82" s="73"/>
      <c r="AV82" s="25">
        <f t="shared" si="28"/>
        <v>0</v>
      </c>
      <c r="AW82" s="73"/>
      <c r="AX82" s="73"/>
      <c r="AY82" s="74"/>
      <c r="AZ82" s="75">
        <f t="shared" si="29"/>
        <v>0</v>
      </c>
      <c r="BA82" s="25">
        <f t="shared" si="30"/>
        <v>0</v>
      </c>
      <c r="BB82" s="76">
        <f t="shared" si="31"/>
        <v>89143.62</v>
      </c>
      <c r="BC82" s="89"/>
      <c r="BE82" s="91"/>
      <c r="BF82" s="91"/>
    </row>
    <row r="83" spans="1:58" s="90" customFormat="1" ht="12.75">
      <c r="A83" s="85" t="s">
        <v>158</v>
      </c>
      <c r="B83" s="7" t="s">
        <v>159</v>
      </c>
      <c r="C83" s="71">
        <v>12780.95</v>
      </c>
      <c r="D83" s="15">
        <v>13164.75</v>
      </c>
      <c r="E83" s="15">
        <v>14108.01</v>
      </c>
      <c r="F83" s="72">
        <f t="shared" si="18"/>
        <v>40053.71</v>
      </c>
      <c r="G83" s="15">
        <v>13534.66</v>
      </c>
      <c r="H83" s="15">
        <v>15751.82</v>
      </c>
      <c r="I83" s="15">
        <v>16436.54</v>
      </c>
      <c r="J83" s="72">
        <f>ROUND(G83+H83+I83,2)</f>
        <v>45723.02</v>
      </c>
      <c r="K83" s="15">
        <v>20287.98</v>
      </c>
      <c r="L83" s="15">
        <v>17609.32</v>
      </c>
      <c r="M83" s="15"/>
      <c r="N83" s="72">
        <f t="shared" si="20"/>
        <v>37897.3</v>
      </c>
      <c r="O83" s="15"/>
      <c r="P83" s="15"/>
      <c r="Q83" s="88"/>
      <c r="R83" s="72">
        <f t="shared" si="21"/>
        <v>0</v>
      </c>
      <c r="S83" s="72">
        <f t="shared" si="16"/>
        <v>123674.03</v>
      </c>
      <c r="T83" s="15">
        <v>858.1</v>
      </c>
      <c r="U83" s="15">
        <v>825.56</v>
      </c>
      <c r="V83" s="15">
        <v>683.28</v>
      </c>
      <c r="W83" s="72">
        <f>ROUND(T83+U83+V83,2)</f>
        <v>2366.94</v>
      </c>
      <c r="X83" s="15">
        <v>995.61</v>
      </c>
      <c r="Y83" s="15">
        <v>759.25</v>
      </c>
      <c r="Z83" s="15">
        <v>445.11</v>
      </c>
      <c r="AA83" s="72">
        <f>ROUND(X83+Y83+Z83,2)</f>
        <v>2199.97</v>
      </c>
      <c r="AB83" s="15">
        <v>1503.68</v>
      </c>
      <c r="AC83" s="15">
        <v>1429.46</v>
      </c>
      <c r="AD83" s="15"/>
      <c r="AE83" s="72">
        <f t="shared" si="24"/>
        <v>2933.14</v>
      </c>
      <c r="AF83" s="15"/>
      <c r="AG83" s="15"/>
      <c r="AH83" s="15"/>
      <c r="AI83" s="72">
        <f t="shared" si="25"/>
        <v>0</v>
      </c>
      <c r="AJ83" s="72">
        <f t="shared" si="17"/>
        <v>7500.05</v>
      </c>
      <c r="AK83" s="73">
        <v>0</v>
      </c>
      <c r="AL83" s="73">
        <v>0</v>
      </c>
      <c r="AM83" s="73">
        <v>0</v>
      </c>
      <c r="AN83" s="25">
        <f t="shared" si="26"/>
        <v>0</v>
      </c>
      <c r="AO83" s="73">
        <v>0</v>
      </c>
      <c r="AP83" s="73">
        <v>0</v>
      </c>
      <c r="AQ83" s="73">
        <v>0</v>
      </c>
      <c r="AR83" s="25">
        <f t="shared" si="27"/>
        <v>0</v>
      </c>
      <c r="AS83" s="73">
        <v>0</v>
      </c>
      <c r="AT83" s="73">
        <v>0</v>
      </c>
      <c r="AU83" s="73"/>
      <c r="AV83" s="25">
        <f t="shared" si="28"/>
        <v>0</v>
      </c>
      <c r="AW83" s="73"/>
      <c r="AX83" s="73"/>
      <c r="AY83" s="74"/>
      <c r="AZ83" s="75">
        <f t="shared" si="29"/>
        <v>0</v>
      </c>
      <c r="BA83" s="25">
        <f t="shared" si="30"/>
        <v>0</v>
      </c>
      <c r="BB83" s="76">
        <f t="shared" si="31"/>
        <v>131174.08</v>
      </c>
      <c r="BC83" s="89"/>
      <c r="BE83" s="91"/>
      <c r="BF83" s="91"/>
    </row>
    <row r="84" spans="1:58" s="90" customFormat="1" ht="12.75">
      <c r="A84" s="85" t="s">
        <v>160</v>
      </c>
      <c r="B84" s="7" t="s">
        <v>161</v>
      </c>
      <c r="C84" s="71">
        <v>5430.69</v>
      </c>
      <c r="D84" s="15">
        <v>6397.6</v>
      </c>
      <c r="E84" s="15">
        <v>5248.21</v>
      </c>
      <c r="F84" s="72">
        <f t="shared" si="18"/>
        <v>17076.5</v>
      </c>
      <c r="G84" s="15">
        <v>4749.2</v>
      </c>
      <c r="H84" s="15">
        <v>5157.06</v>
      </c>
      <c r="I84" s="15">
        <v>4976.03</v>
      </c>
      <c r="J84" s="72">
        <f>ROUND(G84+H84+I84,2)</f>
        <v>14882.29</v>
      </c>
      <c r="K84" s="15">
        <v>5136.85</v>
      </c>
      <c r="L84" s="15">
        <v>3576.95</v>
      </c>
      <c r="M84" s="15"/>
      <c r="N84" s="72">
        <f t="shared" si="20"/>
        <v>8713.8</v>
      </c>
      <c r="O84" s="15"/>
      <c r="P84" s="15"/>
      <c r="Q84" s="88"/>
      <c r="R84" s="72">
        <f>ROUND(O84+P84+Q84,2)</f>
        <v>0</v>
      </c>
      <c r="S84" s="72">
        <f>ROUND(F84+J84+N84+R84,2)</f>
        <v>40672.59</v>
      </c>
      <c r="T84" s="15">
        <v>167.75</v>
      </c>
      <c r="U84" s="15">
        <v>439.64</v>
      </c>
      <c r="V84" s="15">
        <v>228.07</v>
      </c>
      <c r="W84" s="72">
        <f>ROUND(T84+U84+V84,2)</f>
        <v>835.46</v>
      </c>
      <c r="X84" s="15">
        <v>268.71</v>
      </c>
      <c r="Y84" s="15">
        <v>371.95</v>
      </c>
      <c r="Z84" s="15">
        <v>109</v>
      </c>
      <c r="AA84" s="72">
        <f>ROUND(X84+Y84+Z84,2)</f>
        <v>749.66</v>
      </c>
      <c r="AB84" s="15">
        <v>450.14</v>
      </c>
      <c r="AC84" s="15">
        <v>319.44</v>
      </c>
      <c r="AD84" s="15"/>
      <c r="AE84" s="72">
        <f>ROUND(AB84+AC84+AD84,2)</f>
        <v>769.58</v>
      </c>
      <c r="AF84" s="15"/>
      <c r="AG84" s="15"/>
      <c r="AH84" s="15"/>
      <c r="AI84" s="72">
        <f>ROUND(AF84+AG84+AH84,2)</f>
        <v>0</v>
      </c>
      <c r="AJ84" s="72">
        <f t="shared" si="17"/>
        <v>2354.7</v>
      </c>
      <c r="AK84" s="73">
        <v>0</v>
      </c>
      <c r="AL84" s="73">
        <v>0</v>
      </c>
      <c r="AM84" s="73">
        <v>0</v>
      </c>
      <c r="AN84" s="25">
        <f t="shared" si="26"/>
        <v>0</v>
      </c>
      <c r="AO84" s="73">
        <v>0</v>
      </c>
      <c r="AP84" s="73">
        <v>0</v>
      </c>
      <c r="AQ84" s="73">
        <v>0</v>
      </c>
      <c r="AR84" s="25">
        <f t="shared" si="27"/>
        <v>0</v>
      </c>
      <c r="AS84" s="73">
        <v>0</v>
      </c>
      <c r="AT84" s="73">
        <v>0</v>
      </c>
      <c r="AU84" s="73"/>
      <c r="AV84" s="25">
        <f t="shared" si="28"/>
        <v>0</v>
      </c>
      <c r="AW84" s="73"/>
      <c r="AX84" s="73"/>
      <c r="AY84" s="74"/>
      <c r="AZ84" s="75">
        <f t="shared" si="29"/>
        <v>0</v>
      </c>
      <c r="BA84" s="25">
        <f t="shared" si="30"/>
        <v>0</v>
      </c>
      <c r="BB84" s="76">
        <f t="shared" si="31"/>
        <v>43027.29</v>
      </c>
      <c r="BC84" s="89"/>
      <c r="BE84" s="91"/>
      <c r="BF84" s="91"/>
    </row>
    <row r="85" spans="1:58" s="90" customFormat="1" ht="23.25" customHeight="1" thickBot="1">
      <c r="A85" s="92" t="s">
        <v>174</v>
      </c>
      <c r="B85" s="93" t="s">
        <v>175</v>
      </c>
      <c r="C85" s="94">
        <v>178.82</v>
      </c>
      <c r="D85" s="95">
        <v>389.77</v>
      </c>
      <c r="E85" s="95">
        <v>370.36</v>
      </c>
      <c r="F85" s="96">
        <f t="shared" si="18"/>
        <v>938.95</v>
      </c>
      <c r="G85" s="95">
        <v>552.42</v>
      </c>
      <c r="H85" s="95">
        <v>607.72</v>
      </c>
      <c r="I85" s="95">
        <v>1030.43</v>
      </c>
      <c r="J85" s="96">
        <f>ROUND(G85+H85+I85,2)</f>
        <v>2190.57</v>
      </c>
      <c r="K85" s="95">
        <v>935.29</v>
      </c>
      <c r="L85" s="95">
        <v>656.45</v>
      </c>
      <c r="M85" s="95"/>
      <c r="N85" s="96">
        <f t="shared" si="20"/>
        <v>1591.74</v>
      </c>
      <c r="O85" s="95"/>
      <c r="P85" s="95"/>
      <c r="Q85" s="97"/>
      <c r="R85" s="96">
        <f>ROUND(O85+P85+Q85,2)</f>
        <v>0</v>
      </c>
      <c r="S85" s="96">
        <f>ROUND(F85+J85+N85+R85,2)</f>
        <v>4721.26</v>
      </c>
      <c r="T85" s="95">
        <v>8.95</v>
      </c>
      <c r="U85" s="95">
        <v>0</v>
      </c>
      <c r="V85" s="95">
        <v>33.36</v>
      </c>
      <c r="W85" s="96">
        <f>ROUND(T85+U85+V85,2)</f>
        <v>42.31</v>
      </c>
      <c r="X85" s="95">
        <v>53.84</v>
      </c>
      <c r="Y85" s="95">
        <v>47.67</v>
      </c>
      <c r="Z85" s="95">
        <v>26.62</v>
      </c>
      <c r="AA85" s="96">
        <f>ROUND(X85+Y85+Z85,2)</f>
        <v>128.13</v>
      </c>
      <c r="AB85" s="95">
        <v>103.61</v>
      </c>
      <c r="AC85" s="95">
        <v>74.15</v>
      </c>
      <c r="AD85" s="95"/>
      <c r="AE85" s="96">
        <f>ROUND(AB85+AC85+AD85,2)</f>
        <v>177.76</v>
      </c>
      <c r="AF85" s="95"/>
      <c r="AG85" s="95"/>
      <c r="AH85" s="95"/>
      <c r="AI85" s="96">
        <f>ROUND(AF85+AG85+AH85,2)</f>
        <v>0</v>
      </c>
      <c r="AJ85" s="96">
        <f t="shared" si="17"/>
        <v>348.2</v>
      </c>
      <c r="AK85" s="98">
        <v>0</v>
      </c>
      <c r="AL85" s="98">
        <v>0</v>
      </c>
      <c r="AM85" s="98">
        <v>0</v>
      </c>
      <c r="AN85" s="99">
        <f t="shared" si="26"/>
        <v>0</v>
      </c>
      <c r="AO85" s="98">
        <v>0</v>
      </c>
      <c r="AP85" s="98">
        <v>0</v>
      </c>
      <c r="AQ85" s="98">
        <v>0</v>
      </c>
      <c r="AR85" s="99">
        <f t="shared" si="27"/>
        <v>0</v>
      </c>
      <c r="AS85" s="98">
        <v>0</v>
      </c>
      <c r="AT85" s="98">
        <v>0</v>
      </c>
      <c r="AU85" s="98"/>
      <c r="AV85" s="99">
        <f t="shared" si="28"/>
        <v>0</v>
      </c>
      <c r="AW85" s="98"/>
      <c r="AX85" s="98"/>
      <c r="AY85" s="100"/>
      <c r="AZ85" s="101">
        <f t="shared" si="29"/>
        <v>0</v>
      </c>
      <c r="BA85" s="99">
        <f t="shared" si="30"/>
        <v>0</v>
      </c>
      <c r="BB85" s="102">
        <f t="shared" si="31"/>
        <v>5069.46</v>
      </c>
      <c r="BC85" s="89"/>
      <c r="BE85" s="91"/>
      <c r="BF85" s="91"/>
    </row>
    <row r="86" spans="1:55" ht="13.5" thickBot="1">
      <c r="A86" s="103"/>
      <c r="B86" s="104" t="s">
        <v>153</v>
      </c>
      <c r="C86" s="105">
        <f>SUM(C6:C85)</f>
        <v>7105742.580000001</v>
      </c>
      <c r="D86" s="105">
        <f aca="true" t="shared" si="32" ref="D86:BB86">SUM(D6:D85)</f>
        <v>6576743.569999998</v>
      </c>
      <c r="E86" s="105">
        <f t="shared" si="32"/>
        <v>6902513.849999997</v>
      </c>
      <c r="F86" s="105">
        <f t="shared" si="32"/>
        <v>20584999.99999999</v>
      </c>
      <c r="G86" s="105">
        <f t="shared" si="32"/>
        <v>6501732.91</v>
      </c>
      <c r="H86" s="105">
        <f t="shared" si="32"/>
        <v>6738595.120000002</v>
      </c>
      <c r="I86" s="105">
        <f t="shared" si="32"/>
        <v>6388906.949999997</v>
      </c>
      <c r="J86" s="105">
        <f t="shared" si="32"/>
        <v>19629234.98</v>
      </c>
      <c r="K86" s="105">
        <f t="shared" si="32"/>
        <v>6895086.090000004</v>
      </c>
      <c r="L86" s="105">
        <f t="shared" si="32"/>
        <v>6419958.879999995</v>
      </c>
      <c r="M86" s="105">
        <f t="shared" si="32"/>
        <v>0</v>
      </c>
      <c r="N86" s="105">
        <f t="shared" si="32"/>
        <v>13315044.969999993</v>
      </c>
      <c r="O86" s="105">
        <f t="shared" si="32"/>
        <v>0</v>
      </c>
      <c r="P86" s="105">
        <f t="shared" si="32"/>
        <v>0</v>
      </c>
      <c r="Q86" s="105">
        <f t="shared" si="32"/>
        <v>0</v>
      </c>
      <c r="R86" s="105">
        <f t="shared" si="32"/>
        <v>0</v>
      </c>
      <c r="S86" s="105">
        <f t="shared" si="32"/>
        <v>53529279.95</v>
      </c>
      <c r="T86" s="105">
        <f t="shared" si="32"/>
        <v>189165.21999999997</v>
      </c>
      <c r="U86" s="105">
        <f t="shared" si="32"/>
        <v>170983.69999999998</v>
      </c>
      <c r="V86" s="105">
        <f t="shared" si="32"/>
        <v>155851.08000000005</v>
      </c>
      <c r="W86" s="105">
        <f t="shared" si="32"/>
        <v>515999.99999999994</v>
      </c>
      <c r="X86" s="105">
        <f t="shared" si="32"/>
        <v>225793.53</v>
      </c>
      <c r="Y86" s="105">
        <f t="shared" si="32"/>
        <v>191583.65</v>
      </c>
      <c r="Z86" s="105">
        <f t="shared" si="32"/>
        <v>103622.82000000004</v>
      </c>
      <c r="AA86" s="105">
        <f t="shared" si="32"/>
        <v>521000.00000000023</v>
      </c>
      <c r="AB86" s="105">
        <f t="shared" si="32"/>
        <v>269830.76</v>
      </c>
      <c r="AC86" s="105">
        <f t="shared" si="32"/>
        <v>189602.71000000008</v>
      </c>
      <c r="AD86" s="105">
        <f t="shared" si="32"/>
        <v>0</v>
      </c>
      <c r="AE86" s="105">
        <f t="shared" si="32"/>
        <v>459433.47000000015</v>
      </c>
      <c r="AF86" s="105">
        <f t="shared" si="32"/>
        <v>0</v>
      </c>
      <c r="AG86" s="105">
        <f t="shared" si="32"/>
        <v>0</v>
      </c>
      <c r="AH86" s="105">
        <f t="shared" si="32"/>
        <v>0</v>
      </c>
      <c r="AI86" s="105">
        <f t="shared" si="32"/>
        <v>0</v>
      </c>
      <c r="AJ86" s="105">
        <f t="shared" si="32"/>
        <v>1496433.4700000002</v>
      </c>
      <c r="AK86" s="105">
        <f t="shared" si="32"/>
        <v>7329.17</v>
      </c>
      <c r="AL86" s="105">
        <f t="shared" si="32"/>
        <v>10772.050000000001</v>
      </c>
      <c r="AM86" s="105">
        <f t="shared" si="32"/>
        <v>11530.640000000001</v>
      </c>
      <c r="AN86" s="105">
        <f t="shared" si="32"/>
        <v>29631.860000000004</v>
      </c>
      <c r="AO86" s="105">
        <f t="shared" si="32"/>
        <v>12417.619999999997</v>
      </c>
      <c r="AP86" s="105">
        <f t="shared" si="32"/>
        <v>14378.31</v>
      </c>
      <c r="AQ86" s="105">
        <f t="shared" si="32"/>
        <v>15603.74</v>
      </c>
      <c r="AR86" s="105">
        <f t="shared" si="32"/>
        <v>42399.670000000006</v>
      </c>
      <c r="AS86" s="105">
        <f t="shared" si="32"/>
        <v>16829.160000000003</v>
      </c>
      <c r="AT86" s="105">
        <f t="shared" si="32"/>
        <v>17482.729999999992</v>
      </c>
      <c r="AU86" s="105">
        <f t="shared" si="32"/>
        <v>0</v>
      </c>
      <c r="AV86" s="105">
        <f t="shared" si="32"/>
        <v>34311.89</v>
      </c>
      <c r="AW86" s="105">
        <f t="shared" si="32"/>
        <v>0</v>
      </c>
      <c r="AX86" s="105">
        <f t="shared" si="32"/>
        <v>0</v>
      </c>
      <c r="AY86" s="106">
        <f t="shared" si="32"/>
        <v>0</v>
      </c>
      <c r="AZ86" s="107">
        <f t="shared" si="32"/>
        <v>0</v>
      </c>
      <c r="BA86" s="105">
        <f t="shared" si="32"/>
        <v>106343.42000000001</v>
      </c>
      <c r="BB86" s="108">
        <f t="shared" si="32"/>
        <v>55132056.84000001</v>
      </c>
      <c r="BC86" s="18"/>
    </row>
    <row r="87" spans="1:55" ht="12.75">
      <c r="A87" s="109"/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8"/>
    </row>
    <row r="88" spans="1:55" ht="9.75" customHeight="1" thickBot="1">
      <c r="A88" s="109"/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8"/>
    </row>
    <row r="89" spans="18:58" s="112" customFormat="1" ht="12.75" thickBot="1">
      <c r="R89" s="113"/>
      <c r="AC89" s="114"/>
      <c r="AD89" s="114"/>
      <c r="AF89" s="115"/>
      <c r="AG89" s="115"/>
      <c r="AH89" s="115"/>
      <c r="AI89" s="115"/>
      <c r="AJ89" s="114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Z89" s="117" t="s">
        <v>247</v>
      </c>
      <c r="BA89" s="118"/>
      <c r="BB89" s="118"/>
      <c r="BC89" s="118"/>
      <c r="BD89" s="118"/>
      <c r="BE89" s="118"/>
      <c r="BF89" s="119">
        <v>54539000</v>
      </c>
    </row>
    <row r="90" spans="18:58" s="112" customFormat="1" ht="12">
      <c r="R90" s="113"/>
      <c r="AC90" s="115"/>
      <c r="AD90" s="115"/>
      <c r="AF90" s="115"/>
      <c r="AG90" s="115"/>
      <c r="AH90" s="115"/>
      <c r="AI90" s="115"/>
      <c r="AJ90" s="114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Z90" s="120" t="s">
        <v>286</v>
      </c>
      <c r="BF90" s="121">
        <f>S86</f>
        <v>53529279.95</v>
      </c>
    </row>
    <row r="91" spans="18:58" s="112" customFormat="1" ht="12">
      <c r="R91" s="113"/>
      <c r="AC91" s="114"/>
      <c r="AD91" s="114"/>
      <c r="AF91" s="115"/>
      <c r="AG91" s="115"/>
      <c r="AH91" s="115"/>
      <c r="AI91" s="115"/>
      <c r="AJ91" s="114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Z91" s="114" t="s">
        <v>270</v>
      </c>
      <c r="BF91" s="122">
        <f>ROUND(BF89-BF90,2)</f>
        <v>1009720.05</v>
      </c>
    </row>
    <row r="92" spans="18:59" s="112" customFormat="1" ht="12">
      <c r="R92" s="113"/>
      <c r="AC92" s="114"/>
      <c r="AD92" s="114"/>
      <c r="AF92" s="115"/>
      <c r="AG92" s="115"/>
      <c r="AH92" s="115"/>
      <c r="AI92" s="115"/>
      <c r="AJ92" s="114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Z92" s="114"/>
      <c r="BF92" s="122"/>
      <c r="BG92" s="123"/>
    </row>
    <row r="93" spans="18:58" s="112" customFormat="1" ht="12.75" thickBot="1">
      <c r="R93" s="113"/>
      <c r="AC93" s="114"/>
      <c r="AD93" s="114"/>
      <c r="AF93" s="115"/>
      <c r="AG93" s="115"/>
      <c r="AH93" s="115"/>
      <c r="AI93" s="115"/>
      <c r="AJ93" s="114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Z93" s="114"/>
      <c r="BF93" s="122"/>
    </row>
    <row r="94" spans="29:58" s="115" customFormat="1" ht="12.75" thickBot="1">
      <c r="AC94" s="114"/>
      <c r="AD94" s="114"/>
      <c r="AZ94" s="117" t="s">
        <v>251</v>
      </c>
      <c r="BA94" s="118"/>
      <c r="BB94" s="118"/>
      <c r="BC94" s="118"/>
      <c r="BD94" s="118"/>
      <c r="BE94" s="118"/>
      <c r="BF94" s="119">
        <v>1707000</v>
      </c>
    </row>
    <row r="95" spans="18:58" s="112" customFormat="1" ht="12">
      <c r="R95" s="113"/>
      <c r="AF95" s="115"/>
      <c r="AG95" s="115"/>
      <c r="AH95" s="115"/>
      <c r="AI95" s="115"/>
      <c r="AJ95" s="114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Z95" s="120" t="s">
        <v>287</v>
      </c>
      <c r="BF95" s="121">
        <f>AJ86</f>
        <v>1496433.4700000002</v>
      </c>
    </row>
    <row r="96" spans="18:58" s="112" customFormat="1" ht="12">
      <c r="R96" s="113"/>
      <c r="AC96" s="114"/>
      <c r="AD96" s="114"/>
      <c r="AG96" s="115"/>
      <c r="AH96" s="115"/>
      <c r="AI96" s="115"/>
      <c r="AJ96" s="114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Z96" s="114" t="s">
        <v>270</v>
      </c>
      <c r="BF96" s="122">
        <f>ROUND(BF94-BF95,2)</f>
        <v>210566.53</v>
      </c>
    </row>
    <row r="97" spans="18:58" s="112" customFormat="1" ht="12">
      <c r="R97" s="113"/>
      <c r="AC97" s="114"/>
      <c r="AD97" s="114"/>
      <c r="AG97" s="115"/>
      <c r="AH97" s="115"/>
      <c r="AI97" s="115"/>
      <c r="AJ97" s="114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Z97" s="114"/>
      <c r="BF97" s="122"/>
    </row>
    <row r="98" spans="18:58" s="112" customFormat="1" ht="12.75" thickBot="1">
      <c r="R98" s="113"/>
      <c r="AC98" s="114"/>
      <c r="AD98" s="114"/>
      <c r="AG98" s="115"/>
      <c r="AH98" s="115"/>
      <c r="AI98" s="115"/>
      <c r="AJ98" s="114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Z98" s="114"/>
      <c r="BF98" s="122"/>
    </row>
    <row r="99" spans="32:58" ht="15.75" thickBot="1">
      <c r="AF99" s="124"/>
      <c r="AG99" s="53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Z99" s="117" t="s">
        <v>254</v>
      </c>
      <c r="BA99" s="132"/>
      <c r="BB99" s="118"/>
      <c r="BC99" s="118"/>
      <c r="BD99" s="118"/>
      <c r="BE99" s="118"/>
      <c r="BF99" s="119">
        <v>363000</v>
      </c>
    </row>
    <row r="100" spans="32:58" ht="15">
      <c r="AF100" s="124"/>
      <c r="AH100" s="112"/>
      <c r="AI100" s="112"/>
      <c r="AJ100" s="125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Z100" s="120" t="s">
        <v>288</v>
      </c>
      <c r="BB100" s="112"/>
      <c r="BC100" s="112"/>
      <c r="BD100" s="112"/>
      <c r="BE100" s="112"/>
      <c r="BF100" s="121">
        <f>BA86</f>
        <v>106343.42000000001</v>
      </c>
    </row>
    <row r="101" spans="31:58" ht="12.75">
      <c r="AE101" s="126"/>
      <c r="AH101" s="112"/>
      <c r="AI101" s="112"/>
      <c r="AJ101" s="125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Z101" s="114" t="s">
        <v>270</v>
      </c>
      <c r="BB101" s="112"/>
      <c r="BC101" s="112"/>
      <c r="BD101" s="112"/>
      <c r="BE101" s="112"/>
      <c r="BF101" s="122">
        <f>ROUND(BF99-BF100,2)</f>
        <v>256656.58</v>
      </c>
    </row>
    <row r="102" spans="31:58" ht="12.75">
      <c r="AE102" s="126"/>
      <c r="AG102" s="114"/>
      <c r="AH102" s="112"/>
      <c r="AI102" s="112"/>
      <c r="AJ102" s="125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Z102" s="112"/>
      <c r="BA102" s="112"/>
      <c r="BB102" s="112"/>
      <c r="BC102" s="112"/>
      <c r="BD102" s="112"/>
      <c r="BE102" s="112"/>
      <c r="BF102" s="122"/>
    </row>
    <row r="103" spans="31:58" ht="12.75">
      <c r="AE103" s="126"/>
      <c r="AG103" s="114"/>
      <c r="AH103" s="112"/>
      <c r="AI103" s="112"/>
      <c r="AJ103" s="125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Z103" s="112"/>
      <c r="BA103" s="112"/>
      <c r="BB103" s="112"/>
      <c r="BC103" s="112"/>
      <c r="BD103" s="112"/>
      <c r="BE103" s="112"/>
      <c r="BF103" s="122"/>
    </row>
    <row r="104" spans="29:59" ht="15.75">
      <c r="AC104" s="127"/>
      <c r="AE104" s="128"/>
      <c r="AH104" s="129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Z104" s="130"/>
      <c r="BA104" s="124"/>
      <c r="BB104" s="130"/>
      <c r="BC104" s="129"/>
      <c r="BD104" s="130"/>
      <c r="BE104" s="130"/>
      <c r="BF104" s="130"/>
      <c r="BG104" s="130"/>
    </row>
    <row r="105" spans="29:59" ht="15">
      <c r="AC105" s="127"/>
      <c r="AH105" s="129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Z105" s="130"/>
      <c r="BA105" s="124"/>
      <c r="BB105" s="130"/>
      <c r="BC105" s="129"/>
      <c r="BD105" s="130"/>
      <c r="BE105" s="130"/>
      <c r="BF105" s="130"/>
      <c r="BG105" s="130"/>
    </row>
  </sheetData>
  <mergeCells count="1">
    <mergeCell ref="C2:N2"/>
  </mergeCells>
  <printOptions/>
  <pageMargins left="0.17" right="0.17" top="0.17" bottom="0.35" header="0.18" footer="0.16"/>
  <pageSetup horizontalDpi="600" verticalDpi="600" orientation="landscape" paperSize="9" scale="70" r:id="rId1"/>
  <headerFooter alignWithMargins="0"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G105"/>
  <sheetViews>
    <sheetView workbookViewId="0" topLeftCell="AU75">
      <selection activeCell="AX103" sqref="AX103"/>
    </sheetView>
  </sheetViews>
  <sheetFormatPr defaultColWidth="9.140625" defaultRowHeight="12.75"/>
  <cols>
    <col min="1" max="1" width="5.421875" style="1" customWidth="1"/>
    <col min="2" max="2" width="28.421875" style="1" customWidth="1"/>
    <col min="3" max="3" width="13.7109375" style="1" customWidth="1"/>
    <col min="4" max="5" width="13.8515625" style="1" customWidth="1"/>
    <col min="6" max="6" width="14.7109375" style="1" customWidth="1"/>
    <col min="7" max="7" width="16.140625" style="1" customWidth="1"/>
    <col min="8" max="8" width="13.421875" style="1" customWidth="1"/>
    <col min="9" max="9" width="13.00390625" style="1" customWidth="1"/>
    <col min="10" max="10" width="13.8515625" style="1" customWidth="1"/>
    <col min="11" max="11" width="15.140625" style="1" customWidth="1"/>
    <col min="12" max="17" width="13.8515625" style="1" customWidth="1"/>
    <col min="18" max="18" width="12.8515625" style="10" customWidth="1"/>
    <col min="19" max="19" width="13.8515625" style="1" customWidth="1"/>
    <col min="20" max="20" width="13.00390625" style="1" customWidth="1"/>
    <col min="21" max="21" width="11.28125" style="1" customWidth="1"/>
    <col min="22" max="22" width="12.28125" style="1" customWidth="1"/>
    <col min="23" max="23" width="14.57421875" style="1" customWidth="1"/>
    <col min="24" max="26" width="14.00390625" style="1" customWidth="1"/>
    <col min="27" max="27" width="13.421875" style="1" customWidth="1"/>
    <col min="28" max="28" width="14.00390625" style="1" customWidth="1"/>
    <col min="29" max="29" width="11.57421875" style="1" customWidth="1"/>
    <col min="30" max="30" width="12.140625" style="1" customWidth="1"/>
    <col min="31" max="31" width="13.421875" style="1" customWidth="1"/>
    <col min="32" max="32" width="15.28125" style="1" customWidth="1"/>
    <col min="33" max="34" width="13.8515625" style="1" customWidth="1"/>
    <col min="35" max="35" width="13.421875" style="1" customWidth="1"/>
    <col min="36" max="36" width="13.421875" style="8" customWidth="1"/>
    <col min="37" max="37" width="14.421875" style="1" customWidth="1"/>
    <col min="38" max="53" width="14.7109375" style="1" customWidth="1"/>
    <col min="54" max="54" width="12.421875" style="1" customWidth="1"/>
    <col min="55" max="55" width="12.00390625" style="1" customWidth="1"/>
    <col min="56" max="56" width="12.28125" style="1" customWidth="1"/>
    <col min="57" max="57" width="9.140625" style="1" customWidth="1"/>
    <col min="58" max="58" width="15.00390625" style="1" customWidth="1"/>
    <col min="59" max="59" width="13.421875" style="1" customWidth="1"/>
    <col min="60" max="16384" width="9.140625" style="1" customWidth="1"/>
  </cols>
  <sheetData>
    <row r="1" spans="1:17" ht="12.75">
      <c r="A1" s="8" t="s">
        <v>0</v>
      </c>
      <c r="N1" s="9" t="s">
        <v>176</v>
      </c>
      <c r="P1" s="9"/>
      <c r="Q1" s="9"/>
    </row>
    <row r="2" spans="3:55" ht="46.5" customHeight="1">
      <c r="C2" s="151" t="s">
        <v>289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56"/>
      <c r="P2" s="55"/>
      <c r="Q2" s="55"/>
      <c r="R2" s="57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8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</row>
    <row r="3" spans="3:55" ht="15" customHeight="1" thickBot="1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7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8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</row>
    <row r="4" spans="1:55" ht="83.25" customHeight="1">
      <c r="A4" s="2" t="s">
        <v>1</v>
      </c>
      <c r="B4" s="3" t="s">
        <v>2</v>
      </c>
      <c r="C4" s="59" t="s">
        <v>178</v>
      </c>
      <c r="D4" s="59" t="s">
        <v>179</v>
      </c>
      <c r="E4" s="59" t="s">
        <v>257</v>
      </c>
      <c r="F4" s="60" t="s">
        <v>181</v>
      </c>
      <c r="G4" s="59" t="s">
        <v>267</v>
      </c>
      <c r="H4" s="59" t="s">
        <v>183</v>
      </c>
      <c r="I4" s="59" t="s">
        <v>184</v>
      </c>
      <c r="J4" s="60" t="s">
        <v>185</v>
      </c>
      <c r="K4" s="59" t="s">
        <v>186</v>
      </c>
      <c r="L4" s="59" t="s">
        <v>187</v>
      </c>
      <c r="M4" s="59" t="s">
        <v>188</v>
      </c>
      <c r="N4" s="60" t="s">
        <v>189</v>
      </c>
      <c r="O4" s="59" t="s">
        <v>190</v>
      </c>
      <c r="P4" s="59" t="s">
        <v>191</v>
      </c>
      <c r="Q4" s="59" t="s">
        <v>192</v>
      </c>
      <c r="R4" s="60" t="s">
        <v>193</v>
      </c>
      <c r="S4" s="60" t="s">
        <v>194</v>
      </c>
      <c r="T4" s="59" t="s">
        <v>195</v>
      </c>
      <c r="U4" s="59" t="s">
        <v>196</v>
      </c>
      <c r="V4" s="131" t="s">
        <v>258</v>
      </c>
      <c r="W4" s="60" t="s">
        <v>198</v>
      </c>
      <c r="X4" s="59" t="s">
        <v>268</v>
      </c>
      <c r="Y4" s="59" t="s">
        <v>200</v>
      </c>
      <c r="Z4" s="59" t="s">
        <v>276</v>
      </c>
      <c r="AA4" s="60" t="s">
        <v>202</v>
      </c>
      <c r="AB4" s="59" t="s">
        <v>281</v>
      </c>
      <c r="AC4" s="59" t="s">
        <v>204</v>
      </c>
      <c r="AD4" s="59" t="s">
        <v>205</v>
      </c>
      <c r="AE4" s="60" t="s">
        <v>206</v>
      </c>
      <c r="AF4" s="59" t="s">
        <v>207</v>
      </c>
      <c r="AG4" s="59" t="s">
        <v>208</v>
      </c>
      <c r="AH4" s="59" t="s">
        <v>209</v>
      </c>
      <c r="AI4" s="60" t="s">
        <v>210</v>
      </c>
      <c r="AJ4" s="60" t="s">
        <v>211</v>
      </c>
      <c r="AK4" s="59" t="s">
        <v>212</v>
      </c>
      <c r="AL4" s="59" t="s">
        <v>213</v>
      </c>
      <c r="AM4" s="59" t="s">
        <v>214</v>
      </c>
      <c r="AN4" s="60" t="s">
        <v>215</v>
      </c>
      <c r="AO4" s="59" t="s">
        <v>216</v>
      </c>
      <c r="AP4" s="59" t="s">
        <v>217</v>
      </c>
      <c r="AQ4" s="59" t="s">
        <v>218</v>
      </c>
      <c r="AR4" s="60" t="s">
        <v>219</v>
      </c>
      <c r="AS4" s="59" t="s">
        <v>220</v>
      </c>
      <c r="AT4" s="59" t="s">
        <v>221</v>
      </c>
      <c r="AU4" s="59" t="s">
        <v>222</v>
      </c>
      <c r="AV4" s="60" t="s">
        <v>223</v>
      </c>
      <c r="AW4" s="59" t="s">
        <v>224</v>
      </c>
      <c r="AX4" s="59" t="s">
        <v>225</v>
      </c>
      <c r="AY4" s="61" t="s">
        <v>226</v>
      </c>
      <c r="AZ4" s="62" t="s">
        <v>227</v>
      </c>
      <c r="BA4" s="60" t="s">
        <v>228</v>
      </c>
      <c r="BB4" s="63" t="s">
        <v>229</v>
      </c>
      <c r="BC4" s="64"/>
    </row>
    <row r="5" spans="1:55" s="4" customFormat="1" ht="24.75" customHeight="1">
      <c r="A5" s="11">
        <v>0</v>
      </c>
      <c r="B5" s="12">
        <v>1</v>
      </c>
      <c r="C5" s="12">
        <v>2</v>
      </c>
      <c r="D5" s="12">
        <v>3</v>
      </c>
      <c r="E5" s="12">
        <v>4</v>
      </c>
      <c r="F5" s="13" t="s">
        <v>230</v>
      </c>
      <c r="G5" s="12">
        <v>6</v>
      </c>
      <c r="H5" s="12">
        <v>7</v>
      </c>
      <c r="I5" s="12">
        <v>8</v>
      </c>
      <c r="J5" s="13" t="s">
        <v>231</v>
      </c>
      <c r="K5" s="12">
        <v>10</v>
      </c>
      <c r="L5" s="12">
        <v>11</v>
      </c>
      <c r="M5" s="12">
        <v>12</v>
      </c>
      <c r="N5" s="13" t="s">
        <v>232</v>
      </c>
      <c r="O5" s="12">
        <v>14</v>
      </c>
      <c r="P5" s="12">
        <v>15</v>
      </c>
      <c r="Q5" s="12">
        <v>16</v>
      </c>
      <c r="R5" s="13" t="s">
        <v>233</v>
      </c>
      <c r="S5" s="13" t="s">
        <v>234</v>
      </c>
      <c r="T5" s="12">
        <v>19</v>
      </c>
      <c r="U5" s="12">
        <v>20</v>
      </c>
      <c r="V5" s="12">
        <v>21</v>
      </c>
      <c r="W5" s="13" t="s">
        <v>235</v>
      </c>
      <c r="X5" s="12">
        <v>23</v>
      </c>
      <c r="Y5" s="12">
        <v>24</v>
      </c>
      <c r="Z5" s="12">
        <v>25</v>
      </c>
      <c r="AA5" s="13" t="s">
        <v>236</v>
      </c>
      <c r="AB5" s="12">
        <v>27</v>
      </c>
      <c r="AC5" s="12">
        <v>28</v>
      </c>
      <c r="AD5" s="12">
        <v>29</v>
      </c>
      <c r="AE5" s="13" t="s">
        <v>237</v>
      </c>
      <c r="AF5" s="12">
        <v>31</v>
      </c>
      <c r="AG5" s="12">
        <v>32</v>
      </c>
      <c r="AH5" s="12">
        <v>33</v>
      </c>
      <c r="AI5" s="13" t="s">
        <v>238</v>
      </c>
      <c r="AJ5" s="13" t="s">
        <v>239</v>
      </c>
      <c r="AK5" s="65">
        <v>36</v>
      </c>
      <c r="AL5" s="65">
        <v>37</v>
      </c>
      <c r="AM5" s="65">
        <v>38</v>
      </c>
      <c r="AN5" s="13" t="s">
        <v>240</v>
      </c>
      <c r="AO5" s="65">
        <v>40</v>
      </c>
      <c r="AP5" s="65">
        <v>41</v>
      </c>
      <c r="AQ5" s="65">
        <v>42</v>
      </c>
      <c r="AR5" s="13" t="s">
        <v>241</v>
      </c>
      <c r="AS5" s="65">
        <v>44</v>
      </c>
      <c r="AT5" s="65">
        <v>45</v>
      </c>
      <c r="AU5" s="65">
        <v>46</v>
      </c>
      <c r="AV5" s="13" t="s">
        <v>242</v>
      </c>
      <c r="AW5" s="65">
        <v>48</v>
      </c>
      <c r="AX5" s="65">
        <v>49</v>
      </c>
      <c r="AY5" s="66">
        <v>50</v>
      </c>
      <c r="AZ5" s="67" t="s">
        <v>243</v>
      </c>
      <c r="BA5" s="13" t="s">
        <v>244</v>
      </c>
      <c r="BB5" s="14" t="s">
        <v>245</v>
      </c>
      <c r="BC5" s="68"/>
    </row>
    <row r="6" spans="1:58" ht="12.75">
      <c r="A6" s="69" t="s">
        <v>3</v>
      </c>
      <c r="B6" s="70" t="s">
        <v>4</v>
      </c>
      <c r="C6" s="71">
        <v>21989.14</v>
      </c>
      <c r="D6" s="15">
        <v>18098.03</v>
      </c>
      <c r="E6" s="15">
        <v>25447.19</v>
      </c>
      <c r="F6" s="72">
        <f>ROUND(C6+D6+E6,2)</f>
        <v>65534.36</v>
      </c>
      <c r="G6" s="15">
        <v>18300.5</v>
      </c>
      <c r="H6" s="15">
        <v>22094.39</v>
      </c>
      <c r="I6" s="15">
        <v>17647.97</v>
      </c>
      <c r="J6" s="72">
        <f>ROUND(G6+H6+I6,2)</f>
        <v>58042.86</v>
      </c>
      <c r="K6" s="15">
        <v>18746.62</v>
      </c>
      <c r="L6" s="15">
        <v>19086.51</v>
      </c>
      <c r="M6" s="15">
        <v>16970.51</v>
      </c>
      <c r="N6" s="72">
        <f>ROUND(K6+L6+M6,2)</f>
        <v>54803.64</v>
      </c>
      <c r="O6" s="15"/>
      <c r="P6" s="15"/>
      <c r="Q6" s="15"/>
      <c r="R6" s="72">
        <f>ROUND(O6+P6+Q6,2)</f>
        <v>0</v>
      </c>
      <c r="S6" s="72">
        <f>ROUND(F6+J6+N6+R6,2)</f>
        <v>178380.86</v>
      </c>
      <c r="T6" s="15">
        <v>837.19</v>
      </c>
      <c r="U6" s="15">
        <v>550.56</v>
      </c>
      <c r="V6" s="15">
        <v>650.05</v>
      </c>
      <c r="W6" s="72">
        <f>ROUND(T6+U6+V6,2)</f>
        <v>2037.8</v>
      </c>
      <c r="X6" s="15">
        <v>872.99</v>
      </c>
      <c r="Y6" s="16">
        <v>1031.62</v>
      </c>
      <c r="Z6" s="16">
        <v>220.8</v>
      </c>
      <c r="AA6" s="72">
        <f>ROUND(X6+Y6+Z6,2)</f>
        <v>2125.41</v>
      </c>
      <c r="AB6" s="15">
        <v>755.75</v>
      </c>
      <c r="AC6" s="15">
        <v>636.89</v>
      </c>
      <c r="AD6" s="15">
        <v>783.53</v>
      </c>
      <c r="AE6" s="72">
        <f>ROUND(AB6+AC6+AD6,2)</f>
        <v>2176.17</v>
      </c>
      <c r="AF6" s="15"/>
      <c r="AG6" s="15"/>
      <c r="AH6" s="15"/>
      <c r="AI6" s="72">
        <f>ROUND(AF6+AG6+AH6,2)</f>
        <v>0</v>
      </c>
      <c r="AJ6" s="72">
        <f aca="true" t="shared" si="0" ref="AJ6:AJ69">ROUND(W6+AA6+AE6+AI6,2)</f>
        <v>6339.38</v>
      </c>
      <c r="AK6" s="73">
        <v>0</v>
      </c>
      <c r="AL6" s="73">
        <v>0</v>
      </c>
      <c r="AM6" s="73">
        <v>0</v>
      </c>
      <c r="AN6" s="25">
        <f>ROUND(AK6+AL6+AM6,2)</f>
        <v>0</v>
      </c>
      <c r="AO6" s="73">
        <v>0</v>
      </c>
      <c r="AP6" s="73">
        <v>0</v>
      </c>
      <c r="AQ6" s="73">
        <v>0</v>
      </c>
      <c r="AR6" s="25">
        <f>ROUND(AO6+AP6+AQ6,2)</f>
        <v>0</v>
      </c>
      <c r="AS6" s="73">
        <v>0</v>
      </c>
      <c r="AT6" s="73">
        <v>0</v>
      </c>
      <c r="AU6" s="73">
        <v>0</v>
      </c>
      <c r="AV6" s="25">
        <f>ROUND(AS6+AT6+AU6,2)</f>
        <v>0</v>
      </c>
      <c r="AW6" s="73"/>
      <c r="AX6" s="73"/>
      <c r="AY6" s="74"/>
      <c r="AZ6" s="75">
        <f>ROUND(AW6+AX6+AY6,2)</f>
        <v>0</v>
      </c>
      <c r="BA6" s="25">
        <f>ROUND(AN6+AR6+AV6+AZ6,2)</f>
        <v>0</v>
      </c>
      <c r="BB6" s="76">
        <f>ROUND(S6+AJ6+BA6,2)</f>
        <v>184720.24</v>
      </c>
      <c r="BC6" s="77"/>
      <c r="BE6" s="17"/>
      <c r="BF6" s="17"/>
    </row>
    <row r="7" spans="1:58" ht="12.75">
      <c r="A7" s="69" t="s">
        <v>5</v>
      </c>
      <c r="B7" s="70" t="s">
        <v>6</v>
      </c>
      <c r="C7" s="71">
        <v>8080.35</v>
      </c>
      <c r="D7" s="15">
        <v>5802.65</v>
      </c>
      <c r="E7" s="15">
        <v>7317.99</v>
      </c>
      <c r="F7" s="72">
        <f aca="true" t="shared" si="1" ref="F7:F70">ROUND(C7+D7+E7,2)</f>
        <v>21200.99</v>
      </c>
      <c r="G7" s="15">
        <v>6245.84</v>
      </c>
      <c r="H7" s="15">
        <v>5462.2</v>
      </c>
      <c r="I7" s="15">
        <v>6192.12</v>
      </c>
      <c r="J7" s="72">
        <f aca="true" t="shared" si="2" ref="J7:J70">ROUND(G7+H7+I7,2)</f>
        <v>17900.16</v>
      </c>
      <c r="K7" s="15">
        <v>6701.85</v>
      </c>
      <c r="L7" s="15">
        <v>6369.58</v>
      </c>
      <c r="M7" s="15">
        <v>6293.65</v>
      </c>
      <c r="N7" s="72">
        <f aca="true" t="shared" si="3" ref="N7:N70">ROUND(K7+L7+M7,2)</f>
        <v>19365.08</v>
      </c>
      <c r="O7" s="15"/>
      <c r="P7" s="15"/>
      <c r="Q7" s="15"/>
      <c r="R7" s="72">
        <f aca="true" t="shared" si="4" ref="R7:R70">ROUND(O7+P7+Q7,2)</f>
        <v>0</v>
      </c>
      <c r="S7" s="72">
        <f aca="true" t="shared" si="5" ref="S7:S67">ROUND(F7+J7+N7+R7,2)</f>
        <v>58466.23</v>
      </c>
      <c r="T7" s="15">
        <v>436.93</v>
      </c>
      <c r="U7" s="15">
        <v>414.57</v>
      </c>
      <c r="V7" s="15">
        <v>205.78</v>
      </c>
      <c r="W7" s="72">
        <f aca="true" t="shared" si="6" ref="W7:W70">ROUND(T7+U7+V7,2)</f>
        <v>1057.28</v>
      </c>
      <c r="X7" s="15">
        <v>391.19</v>
      </c>
      <c r="Y7" s="16">
        <v>378.41</v>
      </c>
      <c r="Z7" s="16">
        <v>140.38</v>
      </c>
      <c r="AA7" s="72">
        <f aca="true" t="shared" si="7" ref="AA7:AA70">ROUND(X7+Y7+Z7,2)</f>
        <v>909.98</v>
      </c>
      <c r="AB7" s="15">
        <v>583.79</v>
      </c>
      <c r="AC7" s="15">
        <v>314.92</v>
      </c>
      <c r="AD7" s="15">
        <v>335.91</v>
      </c>
      <c r="AE7" s="72">
        <f aca="true" t="shared" si="8" ref="AE7:AE70">ROUND(AB7+AC7+AD7,2)</f>
        <v>1234.62</v>
      </c>
      <c r="AF7" s="15"/>
      <c r="AG7" s="15"/>
      <c r="AH7" s="15"/>
      <c r="AI7" s="72">
        <f aca="true" t="shared" si="9" ref="AI7:AI70">ROUND(AF7+AG7+AH7,2)</f>
        <v>0</v>
      </c>
      <c r="AJ7" s="72">
        <f t="shared" si="0"/>
        <v>3201.88</v>
      </c>
      <c r="AK7" s="73">
        <v>0</v>
      </c>
      <c r="AL7" s="73">
        <v>0</v>
      </c>
      <c r="AM7" s="73">
        <v>0</v>
      </c>
      <c r="AN7" s="25">
        <f aca="true" t="shared" si="10" ref="AN7:AN70">ROUND(AK7+AL7+AM7,2)</f>
        <v>0</v>
      </c>
      <c r="AO7" s="73">
        <v>0</v>
      </c>
      <c r="AP7" s="73">
        <v>0</v>
      </c>
      <c r="AQ7" s="73">
        <v>0</v>
      </c>
      <c r="AR7" s="25">
        <f aca="true" t="shared" si="11" ref="AR7:AR70">ROUND(AO7+AP7+AQ7,2)</f>
        <v>0</v>
      </c>
      <c r="AS7" s="73">
        <v>0</v>
      </c>
      <c r="AT7" s="73">
        <v>0</v>
      </c>
      <c r="AU7" s="73">
        <v>0</v>
      </c>
      <c r="AV7" s="25">
        <f aca="true" t="shared" si="12" ref="AV7:AV70">ROUND(AS7+AT7+AU7,2)</f>
        <v>0</v>
      </c>
      <c r="AW7" s="73"/>
      <c r="AX7" s="73"/>
      <c r="AY7" s="74"/>
      <c r="AZ7" s="75">
        <f aca="true" t="shared" si="13" ref="AZ7:AZ70">ROUND(AW7+AX7+AY7,2)</f>
        <v>0</v>
      </c>
      <c r="BA7" s="25">
        <f aca="true" t="shared" si="14" ref="BA7:BA70">ROUND(AN7+AR7+AV7+AZ7,2)</f>
        <v>0</v>
      </c>
      <c r="BB7" s="76">
        <f aca="true" t="shared" si="15" ref="BB7:BB70">ROUND(S7+AJ7+BA7,2)</f>
        <v>61668.11</v>
      </c>
      <c r="BC7" s="77"/>
      <c r="BE7" s="17"/>
      <c r="BF7" s="17"/>
    </row>
    <row r="8" spans="1:58" ht="12.75">
      <c r="A8" s="69" t="s">
        <v>7</v>
      </c>
      <c r="B8" s="70" t="s">
        <v>8</v>
      </c>
      <c r="C8" s="71">
        <v>28431.65</v>
      </c>
      <c r="D8" s="15">
        <v>32259.15</v>
      </c>
      <c r="E8" s="15">
        <v>29427.46</v>
      </c>
      <c r="F8" s="72">
        <f t="shared" si="1"/>
        <v>90118.26</v>
      </c>
      <c r="G8" s="15">
        <v>25983.25</v>
      </c>
      <c r="H8" s="15">
        <v>26555.56</v>
      </c>
      <c r="I8" s="15">
        <v>25351.78</v>
      </c>
      <c r="J8" s="72">
        <f t="shared" si="2"/>
        <v>77890.59</v>
      </c>
      <c r="K8" s="15">
        <v>28432.36</v>
      </c>
      <c r="L8" s="15">
        <v>28036.54</v>
      </c>
      <c r="M8" s="15">
        <v>28597.57</v>
      </c>
      <c r="N8" s="72">
        <f t="shared" si="3"/>
        <v>85066.47</v>
      </c>
      <c r="O8" s="15"/>
      <c r="P8" s="15"/>
      <c r="Q8" s="15"/>
      <c r="R8" s="72">
        <f t="shared" si="4"/>
        <v>0</v>
      </c>
      <c r="S8" s="72">
        <f t="shared" si="5"/>
        <v>253075.32</v>
      </c>
      <c r="T8" s="15">
        <v>1248.51</v>
      </c>
      <c r="U8" s="15">
        <v>1201.29</v>
      </c>
      <c r="V8" s="15">
        <v>1028.72</v>
      </c>
      <c r="W8" s="72">
        <f t="shared" si="6"/>
        <v>3478.52</v>
      </c>
      <c r="X8" s="15">
        <v>1313.91</v>
      </c>
      <c r="Y8" s="16">
        <v>1057.5</v>
      </c>
      <c r="Z8" s="16">
        <v>590.25</v>
      </c>
      <c r="AA8" s="72">
        <f t="shared" si="7"/>
        <v>2961.66</v>
      </c>
      <c r="AB8" s="15">
        <v>1929.98</v>
      </c>
      <c r="AC8" s="15">
        <v>1507.0500000000002</v>
      </c>
      <c r="AD8" s="15">
        <v>1466.98</v>
      </c>
      <c r="AE8" s="72">
        <f t="shared" si="8"/>
        <v>4904.01</v>
      </c>
      <c r="AF8" s="15"/>
      <c r="AG8" s="15"/>
      <c r="AH8" s="15"/>
      <c r="AI8" s="72">
        <f t="shared" si="9"/>
        <v>0</v>
      </c>
      <c r="AJ8" s="72">
        <f t="shared" si="0"/>
        <v>11344.19</v>
      </c>
      <c r="AK8" s="73">
        <v>0</v>
      </c>
      <c r="AL8" s="73">
        <v>0</v>
      </c>
      <c r="AM8" s="73">
        <v>0</v>
      </c>
      <c r="AN8" s="25">
        <f t="shared" si="10"/>
        <v>0</v>
      </c>
      <c r="AO8" s="73">
        <v>0</v>
      </c>
      <c r="AP8" s="73">
        <v>0</v>
      </c>
      <c r="AQ8" s="73">
        <v>326.78</v>
      </c>
      <c r="AR8" s="25">
        <f t="shared" si="11"/>
        <v>326.78</v>
      </c>
      <c r="AS8" s="73">
        <v>326.78</v>
      </c>
      <c r="AT8" s="73">
        <v>653.56</v>
      </c>
      <c r="AU8" s="73">
        <v>326.78</v>
      </c>
      <c r="AV8" s="25">
        <f t="shared" si="12"/>
        <v>1307.12</v>
      </c>
      <c r="AW8" s="73"/>
      <c r="AX8" s="73"/>
      <c r="AY8" s="74"/>
      <c r="AZ8" s="75">
        <f t="shared" si="13"/>
        <v>0</v>
      </c>
      <c r="BA8" s="25">
        <f t="shared" si="14"/>
        <v>1633.9</v>
      </c>
      <c r="BB8" s="76">
        <f t="shared" si="15"/>
        <v>266053.41</v>
      </c>
      <c r="BC8" s="77"/>
      <c r="BE8" s="17"/>
      <c r="BF8" s="17"/>
    </row>
    <row r="9" spans="1:58" ht="12.75">
      <c r="A9" s="69" t="s">
        <v>9</v>
      </c>
      <c r="B9" s="70" t="s">
        <v>10</v>
      </c>
      <c r="C9" s="71">
        <v>30177.04</v>
      </c>
      <c r="D9" s="15">
        <v>34275.6</v>
      </c>
      <c r="E9" s="15">
        <v>34600.73</v>
      </c>
      <c r="F9" s="72">
        <f t="shared" si="1"/>
        <v>99053.37</v>
      </c>
      <c r="G9" s="15">
        <v>26400.51</v>
      </c>
      <c r="H9" s="15">
        <v>31989.98</v>
      </c>
      <c r="I9" s="15">
        <v>34709.02</v>
      </c>
      <c r="J9" s="72">
        <f t="shared" si="2"/>
        <v>93099.51</v>
      </c>
      <c r="K9" s="15">
        <v>33460.26</v>
      </c>
      <c r="L9" s="15">
        <v>31799.26</v>
      </c>
      <c r="M9" s="15">
        <v>30369.35</v>
      </c>
      <c r="N9" s="72">
        <f t="shared" si="3"/>
        <v>95628.87</v>
      </c>
      <c r="O9" s="15"/>
      <c r="P9" s="15"/>
      <c r="Q9" s="15"/>
      <c r="R9" s="72">
        <f t="shared" si="4"/>
        <v>0</v>
      </c>
      <c r="S9" s="72">
        <f t="shared" si="5"/>
        <v>287781.75</v>
      </c>
      <c r="T9" s="15">
        <v>779.69</v>
      </c>
      <c r="U9" s="15">
        <v>810.46</v>
      </c>
      <c r="V9" s="15">
        <v>556.06</v>
      </c>
      <c r="W9" s="72">
        <f t="shared" si="6"/>
        <v>2146.21</v>
      </c>
      <c r="X9" s="15">
        <v>814.84</v>
      </c>
      <c r="Y9" s="16">
        <v>811.86</v>
      </c>
      <c r="Z9" s="16">
        <v>457.92</v>
      </c>
      <c r="AA9" s="72">
        <f t="shared" si="7"/>
        <v>2084.62</v>
      </c>
      <c r="AB9" s="15">
        <v>1096.26</v>
      </c>
      <c r="AC9" s="15">
        <v>917.44</v>
      </c>
      <c r="AD9" s="15">
        <v>945.86</v>
      </c>
      <c r="AE9" s="72">
        <f t="shared" si="8"/>
        <v>2959.56</v>
      </c>
      <c r="AF9" s="15"/>
      <c r="AG9" s="15"/>
      <c r="AH9" s="15"/>
      <c r="AI9" s="72">
        <f t="shared" si="9"/>
        <v>0</v>
      </c>
      <c r="AJ9" s="72">
        <f t="shared" si="0"/>
        <v>7190.39</v>
      </c>
      <c r="AK9" s="73">
        <v>0</v>
      </c>
      <c r="AL9" s="73">
        <v>0</v>
      </c>
      <c r="AM9" s="73">
        <v>0</v>
      </c>
      <c r="AN9" s="25">
        <f t="shared" si="10"/>
        <v>0</v>
      </c>
      <c r="AO9" s="73">
        <v>0</v>
      </c>
      <c r="AP9" s="73">
        <v>0</v>
      </c>
      <c r="AQ9" s="73">
        <v>0</v>
      </c>
      <c r="AR9" s="25">
        <f t="shared" si="11"/>
        <v>0</v>
      </c>
      <c r="AS9" s="73">
        <v>0</v>
      </c>
      <c r="AT9" s="73">
        <v>0</v>
      </c>
      <c r="AU9" s="73">
        <v>0</v>
      </c>
      <c r="AV9" s="25">
        <f t="shared" si="12"/>
        <v>0</v>
      </c>
      <c r="AW9" s="73"/>
      <c r="AX9" s="73"/>
      <c r="AY9" s="74"/>
      <c r="AZ9" s="75">
        <f t="shared" si="13"/>
        <v>0</v>
      </c>
      <c r="BA9" s="25">
        <f t="shared" si="14"/>
        <v>0</v>
      </c>
      <c r="BB9" s="76">
        <f t="shared" si="15"/>
        <v>294972.14</v>
      </c>
      <c r="BC9" s="77"/>
      <c r="BE9" s="17"/>
      <c r="BF9" s="17"/>
    </row>
    <row r="10" spans="1:58" ht="12.75">
      <c r="A10" s="69" t="s">
        <v>11</v>
      </c>
      <c r="B10" s="70" t="s">
        <v>12</v>
      </c>
      <c r="C10" s="71">
        <v>461348.05</v>
      </c>
      <c r="D10" s="15">
        <v>406040.88</v>
      </c>
      <c r="E10" s="15">
        <v>447073.14</v>
      </c>
      <c r="F10" s="72">
        <f t="shared" si="1"/>
        <v>1314462.07</v>
      </c>
      <c r="G10" s="15">
        <v>393096.35</v>
      </c>
      <c r="H10" s="15">
        <v>417559.83</v>
      </c>
      <c r="I10" s="15">
        <v>394146.03</v>
      </c>
      <c r="J10" s="72">
        <f t="shared" si="2"/>
        <v>1204802.21</v>
      </c>
      <c r="K10" s="15">
        <v>430696.35</v>
      </c>
      <c r="L10" s="15">
        <v>400623.12</v>
      </c>
      <c r="M10" s="15">
        <v>389228.42</v>
      </c>
      <c r="N10" s="72">
        <f t="shared" si="3"/>
        <v>1220547.89</v>
      </c>
      <c r="O10" s="15"/>
      <c r="P10" s="15"/>
      <c r="Q10" s="15"/>
      <c r="R10" s="72">
        <f t="shared" si="4"/>
        <v>0</v>
      </c>
      <c r="S10" s="72">
        <f t="shared" si="5"/>
        <v>3739812.17</v>
      </c>
      <c r="T10" s="15">
        <v>12915.130000000001</v>
      </c>
      <c r="U10" s="15">
        <v>11517.970000000001</v>
      </c>
      <c r="V10" s="15">
        <v>10708.89</v>
      </c>
      <c r="W10" s="72">
        <f t="shared" si="6"/>
        <v>35141.99</v>
      </c>
      <c r="X10" s="15">
        <v>16272.29</v>
      </c>
      <c r="Y10" s="16">
        <v>13879.94</v>
      </c>
      <c r="Z10" s="16">
        <v>7077.46</v>
      </c>
      <c r="AA10" s="72">
        <f t="shared" si="7"/>
        <v>37229.69</v>
      </c>
      <c r="AB10" s="15">
        <v>19297.43</v>
      </c>
      <c r="AC10" s="15">
        <v>12779.19</v>
      </c>
      <c r="AD10" s="15">
        <v>12540.41</v>
      </c>
      <c r="AE10" s="72">
        <f t="shared" si="8"/>
        <v>44617.03</v>
      </c>
      <c r="AF10" s="15"/>
      <c r="AG10" s="15"/>
      <c r="AH10" s="15"/>
      <c r="AI10" s="72">
        <f t="shared" si="9"/>
        <v>0</v>
      </c>
      <c r="AJ10" s="72">
        <f t="shared" si="0"/>
        <v>116988.71</v>
      </c>
      <c r="AK10" s="73">
        <v>0</v>
      </c>
      <c r="AL10" s="73">
        <v>0</v>
      </c>
      <c r="AM10" s="73">
        <v>653.56</v>
      </c>
      <c r="AN10" s="25">
        <f t="shared" si="10"/>
        <v>653.56</v>
      </c>
      <c r="AO10" s="73">
        <v>980.34</v>
      </c>
      <c r="AP10" s="73">
        <v>1307.12</v>
      </c>
      <c r="AQ10" s="73">
        <v>1960.68</v>
      </c>
      <c r="AR10" s="25">
        <f t="shared" si="11"/>
        <v>4248.14</v>
      </c>
      <c r="AS10" s="73">
        <v>2287.46</v>
      </c>
      <c r="AT10" s="73">
        <v>1960.68</v>
      </c>
      <c r="AU10" s="73">
        <v>2287.46</v>
      </c>
      <c r="AV10" s="25">
        <f t="shared" si="12"/>
        <v>6535.6</v>
      </c>
      <c r="AW10" s="73"/>
      <c r="AX10" s="73"/>
      <c r="AY10" s="74"/>
      <c r="AZ10" s="75">
        <f t="shared" si="13"/>
        <v>0</v>
      </c>
      <c r="BA10" s="25">
        <f t="shared" si="14"/>
        <v>11437.3</v>
      </c>
      <c r="BB10" s="76">
        <f t="shared" si="15"/>
        <v>3868238.18</v>
      </c>
      <c r="BC10" s="77"/>
      <c r="BE10" s="17"/>
      <c r="BF10" s="17"/>
    </row>
    <row r="11" spans="1:58" ht="12.75">
      <c r="A11" s="69" t="s">
        <v>13</v>
      </c>
      <c r="B11" s="70" t="s">
        <v>14</v>
      </c>
      <c r="C11" s="71">
        <v>11240.34</v>
      </c>
      <c r="D11" s="15">
        <v>13264.86</v>
      </c>
      <c r="E11" s="15">
        <v>19767.09</v>
      </c>
      <c r="F11" s="72">
        <f t="shared" si="1"/>
        <v>44272.29</v>
      </c>
      <c r="G11" s="15">
        <v>11631.54</v>
      </c>
      <c r="H11" s="15">
        <v>11289.85</v>
      </c>
      <c r="I11" s="15">
        <v>15437.13</v>
      </c>
      <c r="J11" s="72">
        <f t="shared" si="2"/>
        <v>38358.52</v>
      </c>
      <c r="K11" s="15">
        <v>11221.36</v>
      </c>
      <c r="L11" s="15">
        <v>10363.88</v>
      </c>
      <c r="M11" s="15">
        <v>15142.14</v>
      </c>
      <c r="N11" s="72">
        <f t="shared" si="3"/>
        <v>36727.38</v>
      </c>
      <c r="O11" s="15"/>
      <c r="P11" s="15"/>
      <c r="Q11" s="15"/>
      <c r="R11" s="72">
        <f t="shared" si="4"/>
        <v>0</v>
      </c>
      <c r="S11" s="72">
        <f t="shared" si="5"/>
        <v>119358.19</v>
      </c>
      <c r="T11" s="15">
        <v>133.58</v>
      </c>
      <c r="U11" s="15">
        <v>185.17</v>
      </c>
      <c r="V11" s="15">
        <v>123.32</v>
      </c>
      <c r="W11" s="72">
        <f t="shared" si="6"/>
        <v>442.07</v>
      </c>
      <c r="X11" s="15">
        <v>293.29</v>
      </c>
      <c r="Y11" s="16">
        <v>150.06</v>
      </c>
      <c r="Z11" s="16">
        <v>218.53</v>
      </c>
      <c r="AA11" s="72">
        <f t="shared" si="7"/>
        <v>661.88</v>
      </c>
      <c r="AB11" s="15">
        <v>311.22</v>
      </c>
      <c r="AC11" s="15">
        <v>223.34</v>
      </c>
      <c r="AD11" s="15">
        <v>106.13</v>
      </c>
      <c r="AE11" s="72">
        <f t="shared" si="8"/>
        <v>640.69</v>
      </c>
      <c r="AF11" s="15"/>
      <c r="AG11" s="15"/>
      <c r="AH11" s="15"/>
      <c r="AI11" s="72">
        <f t="shared" si="9"/>
        <v>0</v>
      </c>
      <c r="AJ11" s="72">
        <f t="shared" si="0"/>
        <v>1744.64</v>
      </c>
      <c r="AK11" s="73">
        <v>0</v>
      </c>
      <c r="AL11" s="73">
        <v>0</v>
      </c>
      <c r="AM11" s="73">
        <v>0</v>
      </c>
      <c r="AN11" s="25">
        <f t="shared" si="10"/>
        <v>0</v>
      </c>
      <c r="AO11" s="73">
        <v>0</v>
      </c>
      <c r="AP11" s="73">
        <v>0</v>
      </c>
      <c r="AQ11" s="73">
        <v>0</v>
      </c>
      <c r="AR11" s="25">
        <f t="shared" si="11"/>
        <v>0</v>
      </c>
      <c r="AS11" s="73">
        <v>0</v>
      </c>
      <c r="AT11" s="73">
        <v>0</v>
      </c>
      <c r="AU11" s="73">
        <v>0</v>
      </c>
      <c r="AV11" s="25">
        <f t="shared" si="12"/>
        <v>0</v>
      </c>
      <c r="AW11" s="73"/>
      <c r="AX11" s="73"/>
      <c r="AY11" s="74"/>
      <c r="AZ11" s="75">
        <f t="shared" si="13"/>
        <v>0</v>
      </c>
      <c r="BA11" s="25">
        <f t="shared" si="14"/>
        <v>0</v>
      </c>
      <c r="BB11" s="76">
        <f t="shared" si="15"/>
        <v>121102.83</v>
      </c>
      <c r="BC11" s="77"/>
      <c r="BE11" s="17"/>
      <c r="BF11" s="17"/>
    </row>
    <row r="12" spans="1:58" ht="12.75">
      <c r="A12" s="69" t="s">
        <v>15</v>
      </c>
      <c r="B12" s="70" t="s">
        <v>16</v>
      </c>
      <c r="C12" s="71">
        <v>27927.04</v>
      </c>
      <c r="D12" s="15">
        <v>30656.34</v>
      </c>
      <c r="E12" s="15">
        <v>27945.88</v>
      </c>
      <c r="F12" s="72">
        <f t="shared" si="1"/>
        <v>86529.26</v>
      </c>
      <c r="G12" s="15">
        <v>25812.8</v>
      </c>
      <c r="H12" s="15">
        <v>28977.61</v>
      </c>
      <c r="I12" s="15">
        <v>27352.97</v>
      </c>
      <c r="J12" s="72">
        <f t="shared" si="2"/>
        <v>82143.38</v>
      </c>
      <c r="K12" s="15">
        <v>28773.33</v>
      </c>
      <c r="L12" s="15">
        <v>26079.95</v>
      </c>
      <c r="M12" s="15">
        <v>25827.87</v>
      </c>
      <c r="N12" s="72">
        <f t="shared" si="3"/>
        <v>80681.15</v>
      </c>
      <c r="O12" s="15"/>
      <c r="P12" s="15"/>
      <c r="Q12" s="15"/>
      <c r="R12" s="72">
        <f t="shared" si="4"/>
        <v>0</v>
      </c>
      <c r="S12" s="72">
        <f t="shared" si="5"/>
        <v>249353.79</v>
      </c>
      <c r="T12" s="15">
        <v>326.38</v>
      </c>
      <c r="U12" s="15">
        <v>363.32</v>
      </c>
      <c r="V12" s="15">
        <v>604.39</v>
      </c>
      <c r="W12" s="72">
        <f t="shared" si="6"/>
        <v>1294.09</v>
      </c>
      <c r="X12" s="15">
        <v>886.53</v>
      </c>
      <c r="Y12" s="16">
        <v>644.9</v>
      </c>
      <c r="Z12" s="16">
        <v>361.66</v>
      </c>
      <c r="AA12" s="72">
        <f t="shared" si="7"/>
        <v>1893.09</v>
      </c>
      <c r="AB12" s="15">
        <v>1121.4</v>
      </c>
      <c r="AC12" s="15">
        <v>934.56</v>
      </c>
      <c r="AD12" s="15">
        <v>784.13</v>
      </c>
      <c r="AE12" s="72">
        <f t="shared" si="8"/>
        <v>2840.09</v>
      </c>
      <c r="AF12" s="15"/>
      <c r="AG12" s="15"/>
      <c r="AH12" s="15"/>
      <c r="AI12" s="72">
        <f t="shared" si="9"/>
        <v>0</v>
      </c>
      <c r="AJ12" s="72">
        <f t="shared" si="0"/>
        <v>6027.27</v>
      </c>
      <c r="AK12" s="73">
        <v>326.78</v>
      </c>
      <c r="AL12" s="73">
        <v>0</v>
      </c>
      <c r="AM12" s="73">
        <v>0</v>
      </c>
      <c r="AN12" s="25">
        <f t="shared" si="10"/>
        <v>326.78</v>
      </c>
      <c r="AO12" s="73">
        <v>0</v>
      </c>
      <c r="AP12" s="73">
        <v>0</v>
      </c>
      <c r="AQ12" s="73">
        <v>0</v>
      </c>
      <c r="AR12" s="25">
        <f t="shared" si="11"/>
        <v>0</v>
      </c>
      <c r="AS12" s="73">
        <v>0</v>
      </c>
      <c r="AT12" s="73">
        <v>0</v>
      </c>
      <c r="AU12" s="73">
        <v>0</v>
      </c>
      <c r="AV12" s="25">
        <f t="shared" si="12"/>
        <v>0</v>
      </c>
      <c r="AW12" s="73"/>
      <c r="AX12" s="73"/>
      <c r="AY12" s="74"/>
      <c r="AZ12" s="75">
        <f t="shared" si="13"/>
        <v>0</v>
      </c>
      <c r="BA12" s="25">
        <f t="shared" si="14"/>
        <v>326.78</v>
      </c>
      <c r="BB12" s="76">
        <f t="shared" si="15"/>
        <v>255707.84</v>
      </c>
      <c r="BC12" s="77"/>
      <c r="BE12" s="17"/>
      <c r="BF12" s="17"/>
    </row>
    <row r="13" spans="1:58" ht="12.75">
      <c r="A13" s="69" t="s">
        <v>17</v>
      </c>
      <c r="B13" s="70" t="s">
        <v>18</v>
      </c>
      <c r="C13" s="71">
        <v>28997.33</v>
      </c>
      <c r="D13" s="15">
        <v>37709.65</v>
      </c>
      <c r="E13" s="15">
        <v>38566.27</v>
      </c>
      <c r="F13" s="72">
        <f t="shared" si="1"/>
        <v>105273.25</v>
      </c>
      <c r="G13" s="15">
        <v>26996.53</v>
      </c>
      <c r="H13" s="15">
        <v>33603.97</v>
      </c>
      <c r="I13" s="15">
        <v>34134.3</v>
      </c>
      <c r="J13" s="72">
        <f t="shared" si="2"/>
        <v>94734.8</v>
      </c>
      <c r="K13" s="15">
        <v>31553.88</v>
      </c>
      <c r="L13" s="15">
        <v>32406.26</v>
      </c>
      <c r="M13" s="15">
        <v>28390.84</v>
      </c>
      <c r="N13" s="72">
        <f t="shared" si="3"/>
        <v>92350.98</v>
      </c>
      <c r="O13" s="15"/>
      <c r="P13" s="15"/>
      <c r="Q13" s="15"/>
      <c r="R13" s="72">
        <f t="shared" si="4"/>
        <v>0</v>
      </c>
      <c r="S13" s="72">
        <f t="shared" si="5"/>
        <v>292359.03</v>
      </c>
      <c r="T13" s="15">
        <v>397.79</v>
      </c>
      <c r="U13" s="15">
        <v>200.65</v>
      </c>
      <c r="V13" s="15">
        <v>118.21</v>
      </c>
      <c r="W13" s="72">
        <f t="shared" si="6"/>
        <v>716.65</v>
      </c>
      <c r="X13" s="15">
        <v>575.89</v>
      </c>
      <c r="Y13" s="16">
        <v>175.16</v>
      </c>
      <c r="Z13" s="16">
        <v>54.62</v>
      </c>
      <c r="AA13" s="72">
        <f t="shared" si="7"/>
        <v>805.67</v>
      </c>
      <c r="AB13" s="15">
        <v>204.39</v>
      </c>
      <c r="AC13" s="15">
        <v>161.07</v>
      </c>
      <c r="AD13" s="15">
        <v>62.39</v>
      </c>
      <c r="AE13" s="72">
        <f t="shared" si="8"/>
        <v>427.85</v>
      </c>
      <c r="AF13" s="15"/>
      <c r="AG13" s="15"/>
      <c r="AH13" s="15"/>
      <c r="AI13" s="72">
        <f t="shared" si="9"/>
        <v>0</v>
      </c>
      <c r="AJ13" s="72">
        <f t="shared" si="0"/>
        <v>1950.17</v>
      </c>
      <c r="AK13" s="73">
        <v>350.12</v>
      </c>
      <c r="AL13" s="73">
        <v>653.56</v>
      </c>
      <c r="AM13" s="73">
        <v>326.78</v>
      </c>
      <c r="AN13" s="25">
        <f t="shared" si="10"/>
        <v>1330.46</v>
      </c>
      <c r="AO13" s="73">
        <v>326.78</v>
      </c>
      <c r="AP13" s="73">
        <v>326.78</v>
      </c>
      <c r="AQ13" s="73">
        <v>326.78</v>
      </c>
      <c r="AR13" s="25">
        <f t="shared" si="11"/>
        <v>980.34</v>
      </c>
      <c r="AS13" s="73">
        <v>326.78</v>
      </c>
      <c r="AT13" s="73">
        <v>326.78</v>
      </c>
      <c r="AU13" s="73">
        <v>326.78</v>
      </c>
      <c r="AV13" s="25">
        <f t="shared" si="12"/>
        <v>980.34</v>
      </c>
      <c r="AW13" s="73"/>
      <c r="AX13" s="73"/>
      <c r="AY13" s="74"/>
      <c r="AZ13" s="75">
        <f t="shared" si="13"/>
        <v>0</v>
      </c>
      <c r="BA13" s="25">
        <f t="shared" si="14"/>
        <v>3291.14</v>
      </c>
      <c r="BB13" s="76">
        <f t="shared" si="15"/>
        <v>297600.34</v>
      </c>
      <c r="BC13" s="77"/>
      <c r="BE13" s="17"/>
      <c r="BF13" s="17"/>
    </row>
    <row r="14" spans="1:58" ht="12.75">
      <c r="A14" s="69" t="s">
        <v>19</v>
      </c>
      <c r="B14" s="70" t="s">
        <v>20</v>
      </c>
      <c r="C14" s="71">
        <v>52247.05</v>
      </c>
      <c r="D14" s="15">
        <v>52387.48</v>
      </c>
      <c r="E14" s="15">
        <v>48295.78</v>
      </c>
      <c r="F14" s="72">
        <f t="shared" si="1"/>
        <v>152930.31</v>
      </c>
      <c r="G14" s="15">
        <v>41115.74</v>
      </c>
      <c r="H14" s="15">
        <v>48212.89</v>
      </c>
      <c r="I14" s="15">
        <v>43914.51</v>
      </c>
      <c r="J14" s="72">
        <f t="shared" si="2"/>
        <v>133243.14</v>
      </c>
      <c r="K14" s="15">
        <v>45360.66</v>
      </c>
      <c r="L14" s="15">
        <v>42406.6</v>
      </c>
      <c r="M14" s="15">
        <v>42582.37</v>
      </c>
      <c r="N14" s="72">
        <f t="shared" si="3"/>
        <v>130349.63</v>
      </c>
      <c r="O14" s="15"/>
      <c r="P14" s="15"/>
      <c r="Q14" s="15"/>
      <c r="R14" s="72">
        <f t="shared" si="4"/>
        <v>0</v>
      </c>
      <c r="S14" s="72">
        <f t="shared" si="5"/>
        <v>416523.08</v>
      </c>
      <c r="T14" s="15">
        <v>515.11</v>
      </c>
      <c r="U14" s="15">
        <v>563.69</v>
      </c>
      <c r="V14" s="15">
        <v>509.66</v>
      </c>
      <c r="W14" s="72">
        <f t="shared" si="6"/>
        <v>1588.46</v>
      </c>
      <c r="X14" s="15">
        <v>684.06</v>
      </c>
      <c r="Y14" s="16">
        <v>590.04</v>
      </c>
      <c r="Z14" s="16">
        <v>338.17</v>
      </c>
      <c r="AA14" s="72">
        <f t="shared" si="7"/>
        <v>1612.27</v>
      </c>
      <c r="AB14" s="15">
        <v>819.54</v>
      </c>
      <c r="AC14" s="15">
        <v>286.52</v>
      </c>
      <c r="AD14" s="15">
        <v>454.23</v>
      </c>
      <c r="AE14" s="72">
        <f t="shared" si="8"/>
        <v>1560.29</v>
      </c>
      <c r="AF14" s="15"/>
      <c r="AG14" s="15"/>
      <c r="AH14" s="15"/>
      <c r="AI14" s="72">
        <f t="shared" si="9"/>
        <v>0</v>
      </c>
      <c r="AJ14" s="72">
        <f t="shared" si="0"/>
        <v>4761.02</v>
      </c>
      <c r="AK14" s="73">
        <v>0</v>
      </c>
      <c r="AL14" s="73">
        <v>653.56</v>
      </c>
      <c r="AM14" s="73">
        <v>326.78</v>
      </c>
      <c r="AN14" s="25">
        <f t="shared" si="10"/>
        <v>980.34</v>
      </c>
      <c r="AO14" s="73">
        <v>653.56</v>
      </c>
      <c r="AP14" s="73">
        <v>0</v>
      </c>
      <c r="AQ14" s="73">
        <v>653.56</v>
      </c>
      <c r="AR14" s="25">
        <f t="shared" si="11"/>
        <v>1307.12</v>
      </c>
      <c r="AS14" s="73">
        <v>653.56</v>
      </c>
      <c r="AT14" s="73">
        <v>653.56</v>
      </c>
      <c r="AU14" s="73">
        <v>326.78</v>
      </c>
      <c r="AV14" s="25">
        <f t="shared" si="12"/>
        <v>1633.9</v>
      </c>
      <c r="AW14" s="73"/>
      <c r="AX14" s="73"/>
      <c r="AY14" s="74"/>
      <c r="AZ14" s="75">
        <f t="shared" si="13"/>
        <v>0</v>
      </c>
      <c r="BA14" s="25">
        <f t="shared" si="14"/>
        <v>3921.36</v>
      </c>
      <c r="BB14" s="76">
        <f t="shared" si="15"/>
        <v>425205.46</v>
      </c>
      <c r="BC14" s="77"/>
      <c r="BE14" s="17"/>
      <c r="BF14" s="17"/>
    </row>
    <row r="15" spans="1:58" ht="12.75">
      <c r="A15" s="69" t="s">
        <v>21</v>
      </c>
      <c r="B15" s="70" t="s">
        <v>22</v>
      </c>
      <c r="C15" s="71">
        <v>36407.41</v>
      </c>
      <c r="D15" s="15">
        <v>36013.74</v>
      </c>
      <c r="E15" s="15">
        <v>41483.59</v>
      </c>
      <c r="F15" s="72">
        <f t="shared" si="1"/>
        <v>113904.74</v>
      </c>
      <c r="G15" s="15">
        <v>36571.02</v>
      </c>
      <c r="H15" s="15">
        <v>35587.75</v>
      </c>
      <c r="I15" s="15">
        <v>35783.76</v>
      </c>
      <c r="J15" s="72">
        <f t="shared" si="2"/>
        <v>107942.53</v>
      </c>
      <c r="K15" s="15">
        <v>39094.91</v>
      </c>
      <c r="L15" s="15">
        <v>34238.21</v>
      </c>
      <c r="M15" s="15">
        <v>37337.09</v>
      </c>
      <c r="N15" s="72">
        <f t="shared" si="3"/>
        <v>110670.21</v>
      </c>
      <c r="O15" s="15"/>
      <c r="P15" s="15"/>
      <c r="Q15" s="15"/>
      <c r="R15" s="72">
        <f t="shared" si="4"/>
        <v>0</v>
      </c>
      <c r="S15" s="72">
        <f t="shared" si="5"/>
        <v>332517.48</v>
      </c>
      <c r="T15" s="15">
        <v>984.68</v>
      </c>
      <c r="U15" s="15">
        <v>823.97</v>
      </c>
      <c r="V15" s="15">
        <v>1073.43</v>
      </c>
      <c r="W15" s="72">
        <f t="shared" si="6"/>
        <v>2882.08</v>
      </c>
      <c r="X15" s="15">
        <v>1709.85</v>
      </c>
      <c r="Y15" s="16">
        <v>907.14</v>
      </c>
      <c r="Z15" s="16">
        <v>679.52</v>
      </c>
      <c r="AA15" s="72">
        <f t="shared" si="7"/>
        <v>3296.51</v>
      </c>
      <c r="AB15" s="15">
        <v>1996.66</v>
      </c>
      <c r="AC15" s="15">
        <v>711.28</v>
      </c>
      <c r="AD15" s="15">
        <v>973.21</v>
      </c>
      <c r="AE15" s="72">
        <f t="shared" si="8"/>
        <v>3681.15</v>
      </c>
      <c r="AF15" s="15"/>
      <c r="AG15" s="15"/>
      <c r="AH15" s="15"/>
      <c r="AI15" s="72">
        <f t="shared" si="9"/>
        <v>0</v>
      </c>
      <c r="AJ15" s="72">
        <f t="shared" si="0"/>
        <v>9859.74</v>
      </c>
      <c r="AK15" s="73">
        <v>0</v>
      </c>
      <c r="AL15" s="73">
        <v>0</v>
      </c>
      <c r="AM15" s="73">
        <v>0</v>
      </c>
      <c r="AN15" s="25">
        <f t="shared" si="10"/>
        <v>0</v>
      </c>
      <c r="AO15" s="73">
        <v>0</v>
      </c>
      <c r="AP15" s="73">
        <v>0</v>
      </c>
      <c r="AQ15" s="73">
        <v>0</v>
      </c>
      <c r="AR15" s="25">
        <f t="shared" si="11"/>
        <v>0</v>
      </c>
      <c r="AS15" s="73">
        <v>0</v>
      </c>
      <c r="AT15" s="73">
        <v>0</v>
      </c>
      <c r="AU15" s="73">
        <v>0</v>
      </c>
      <c r="AV15" s="25">
        <f t="shared" si="12"/>
        <v>0</v>
      </c>
      <c r="AW15" s="73"/>
      <c r="AX15" s="73"/>
      <c r="AY15" s="74"/>
      <c r="AZ15" s="75">
        <f t="shared" si="13"/>
        <v>0</v>
      </c>
      <c r="BA15" s="25">
        <f t="shared" si="14"/>
        <v>0</v>
      </c>
      <c r="BB15" s="76">
        <f t="shared" si="15"/>
        <v>342377.22</v>
      </c>
      <c r="BC15" s="77"/>
      <c r="BE15" s="17"/>
      <c r="BF15" s="17"/>
    </row>
    <row r="16" spans="1:58" ht="12.75">
      <c r="A16" s="69" t="s">
        <v>23</v>
      </c>
      <c r="B16" s="70" t="s">
        <v>24</v>
      </c>
      <c r="C16" s="71">
        <v>281661.01</v>
      </c>
      <c r="D16" s="15">
        <v>256800.42</v>
      </c>
      <c r="E16" s="15">
        <v>232133.7</v>
      </c>
      <c r="F16" s="72">
        <f t="shared" si="1"/>
        <v>770595.13</v>
      </c>
      <c r="G16" s="15">
        <v>223997.4</v>
      </c>
      <c r="H16" s="15">
        <v>218764.76</v>
      </c>
      <c r="I16" s="15">
        <v>227846.48</v>
      </c>
      <c r="J16" s="72">
        <f t="shared" si="2"/>
        <v>670608.64</v>
      </c>
      <c r="K16" s="15">
        <v>216427.39</v>
      </c>
      <c r="L16" s="15">
        <v>224195.64</v>
      </c>
      <c r="M16" s="15">
        <v>215043.35</v>
      </c>
      <c r="N16" s="72">
        <f t="shared" si="3"/>
        <v>655666.38</v>
      </c>
      <c r="O16" s="15"/>
      <c r="P16" s="15"/>
      <c r="Q16" s="15"/>
      <c r="R16" s="72">
        <f t="shared" si="4"/>
        <v>0</v>
      </c>
      <c r="S16" s="72">
        <f t="shared" si="5"/>
        <v>2096870.15</v>
      </c>
      <c r="T16" s="15">
        <v>2460.61</v>
      </c>
      <c r="U16" s="15">
        <v>1302.47</v>
      </c>
      <c r="V16" s="15">
        <v>1579.38</v>
      </c>
      <c r="W16" s="72">
        <f t="shared" si="6"/>
        <v>5342.46</v>
      </c>
      <c r="X16" s="15">
        <v>2476.3</v>
      </c>
      <c r="Y16" s="16">
        <v>1535.67</v>
      </c>
      <c r="Z16" s="16">
        <v>1027.47</v>
      </c>
      <c r="AA16" s="72">
        <f t="shared" si="7"/>
        <v>5039.44</v>
      </c>
      <c r="AB16" s="15">
        <v>2792.42</v>
      </c>
      <c r="AC16" s="15">
        <v>1875.3000000000002</v>
      </c>
      <c r="AD16" s="15">
        <v>1760</v>
      </c>
      <c r="AE16" s="72">
        <f t="shared" si="8"/>
        <v>6427.72</v>
      </c>
      <c r="AF16" s="15"/>
      <c r="AG16" s="15"/>
      <c r="AH16" s="15"/>
      <c r="AI16" s="72">
        <f t="shared" si="9"/>
        <v>0</v>
      </c>
      <c r="AJ16" s="72">
        <f t="shared" si="0"/>
        <v>16809.62</v>
      </c>
      <c r="AK16" s="73">
        <v>0</v>
      </c>
      <c r="AL16" s="73">
        <v>0</v>
      </c>
      <c r="AM16" s="73">
        <v>0</v>
      </c>
      <c r="AN16" s="25">
        <f t="shared" si="10"/>
        <v>0</v>
      </c>
      <c r="AO16" s="73">
        <v>0</v>
      </c>
      <c r="AP16" s="73">
        <v>0</v>
      </c>
      <c r="AQ16" s="73">
        <v>0</v>
      </c>
      <c r="AR16" s="25">
        <f t="shared" si="11"/>
        <v>0</v>
      </c>
      <c r="AS16" s="73">
        <v>0</v>
      </c>
      <c r="AT16" s="73">
        <v>0</v>
      </c>
      <c r="AU16" s="73">
        <v>326.78</v>
      </c>
      <c r="AV16" s="25">
        <f t="shared" si="12"/>
        <v>326.78</v>
      </c>
      <c r="AW16" s="73"/>
      <c r="AX16" s="73"/>
      <c r="AY16" s="74"/>
      <c r="AZ16" s="75">
        <f t="shared" si="13"/>
        <v>0</v>
      </c>
      <c r="BA16" s="25">
        <f t="shared" si="14"/>
        <v>326.78</v>
      </c>
      <c r="BB16" s="76">
        <f t="shared" si="15"/>
        <v>2114006.55</v>
      </c>
      <c r="BC16" s="77"/>
      <c r="BE16" s="17"/>
      <c r="BF16" s="17"/>
    </row>
    <row r="17" spans="1:58" ht="12.75">
      <c r="A17" s="69" t="s">
        <v>25</v>
      </c>
      <c r="B17" s="70" t="s">
        <v>26</v>
      </c>
      <c r="C17" s="71">
        <v>53980.47</v>
      </c>
      <c r="D17" s="15">
        <v>56499.54</v>
      </c>
      <c r="E17" s="15">
        <v>55396.75</v>
      </c>
      <c r="F17" s="72">
        <f t="shared" si="1"/>
        <v>165876.76</v>
      </c>
      <c r="G17" s="15">
        <v>49676.25</v>
      </c>
      <c r="H17" s="15">
        <v>65073.78</v>
      </c>
      <c r="I17" s="15">
        <v>57664.29</v>
      </c>
      <c r="J17" s="72">
        <f t="shared" si="2"/>
        <v>172414.32</v>
      </c>
      <c r="K17" s="15">
        <v>59414.77</v>
      </c>
      <c r="L17" s="15">
        <v>64634.18</v>
      </c>
      <c r="M17" s="15">
        <v>56341.55</v>
      </c>
      <c r="N17" s="72">
        <f t="shared" si="3"/>
        <v>180390.5</v>
      </c>
      <c r="O17" s="15"/>
      <c r="P17" s="15"/>
      <c r="Q17" s="15"/>
      <c r="R17" s="72">
        <f t="shared" si="4"/>
        <v>0</v>
      </c>
      <c r="S17" s="72">
        <f t="shared" si="5"/>
        <v>518681.58</v>
      </c>
      <c r="T17" s="15">
        <v>1041.38</v>
      </c>
      <c r="U17" s="15">
        <v>785.3</v>
      </c>
      <c r="V17" s="15">
        <v>729.87</v>
      </c>
      <c r="W17" s="72">
        <f t="shared" si="6"/>
        <v>2556.55</v>
      </c>
      <c r="X17" s="15">
        <v>1076.87</v>
      </c>
      <c r="Y17" s="16">
        <v>749.25</v>
      </c>
      <c r="Z17" s="16">
        <v>414.53</v>
      </c>
      <c r="AA17" s="72">
        <f t="shared" si="7"/>
        <v>2240.65</v>
      </c>
      <c r="AB17" s="15">
        <v>724.06</v>
      </c>
      <c r="AC17" s="15">
        <v>672.48</v>
      </c>
      <c r="AD17" s="15">
        <v>467.65</v>
      </c>
      <c r="AE17" s="72">
        <f t="shared" si="8"/>
        <v>1864.19</v>
      </c>
      <c r="AF17" s="15"/>
      <c r="AG17" s="15"/>
      <c r="AH17" s="15"/>
      <c r="AI17" s="72">
        <f t="shared" si="9"/>
        <v>0</v>
      </c>
      <c r="AJ17" s="72">
        <f t="shared" si="0"/>
        <v>6661.39</v>
      </c>
      <c r="AK17" s="73">
        <v>0</v>
      </c>
      <c r="AL17" s="73">
        <v>0</v>
      </c>
      <c r="AM17" s="73">
        <v>326.78</v>
      </c>
      <c r="AN17" s="25">
        <f t="shared" si="10"/>
        <v>326.78</v>
      </c>
      <c r="AO17" s="73">
        <v>326.78</v>
      </c>
      <c r="AP17" s="73">
        <v>0</v>
      </c>
      <c r="AQ17" s="73">
        <v>326.78</v>
      </c>
      <c r="AR17" s="25">
        <f t="shared" si="11"/>
        <v>653.56</v>
      </c>
      <c r="AS17" s="73">
        <v>0</v>
      </c>
      <c r="AT17" s="73">
        <v>326.78</v>
      </c>
      <c r="AU17" s="73">
        <v>0</v>
      </c>
      <c r="AV17" s="25">
        <f t="shared" si="12"/>
        <v>326.78</v>
      </c>
      <c r="AW17" s="73"/>
      <c r="AX17" s="73"/>
      <c r="AY17" s="74"/>
      <c r="AZ17" s="75">
        <f t="shared" si="13"/>
        <v>0</v>
      </c>
      <c r="BA17" s="25">
        <f t="shared" si="14"/>
        <v>1307.12</v>
      </c>
      <c r="BB17" s="76">
        <f t="shared" si="15"/>
        <v>526650.09</v>
      </c>
      <c r="BC17" s="77"/>
      <c r="BE17" s="17"/>
      <c r="BF17" s="17"/>
    </row>
    <row r="18" spans="1:58" ht="12.75">
      <c r="A18" s="69" t="s">
        <v>27</v>
      </c>
      <c r="B18" s="70" t="s">
        <v>28</v>
      </c>
      <c r="C18" s="71">
        <v>41562.46</v>
      </c>
      <c r="D18" s="15">
        <v>37907.7</v>
      </c>
      <c r="E18" s="15">
        <v>31806.51</v>
      </c>
      <c r="F18" s="72">
        <f t="shared" si="1"/>
        <v>111276.67</v>
      </c>
      <c r="G18" s="15">
        <v>30439.66</v>
      </c>
      <c r="H18" s="15">
        <v>36125.16</v>
      </c>
      <c r="I18" s="15">
        <v>34875.34</v>
      </c>
      <c r="J18" s="72">
        <f t="shared" si="2"/>
        <v>101440.16</v>
      </c>
      <c r="K18" s="15">
        <v>35179.05</v>
      </c>
      <c r="L18" s="15">
        <v>25966.93</v>
      </c>
      <c r="M18" s="15">
        <v>32450.6</v>
      </c>
      <c r="N18" s="72">
        <f t="shared" si="3"/>
        <v>93596.58</v>
      </c>
      <c r="O18" s="15"/>
      <c r="P18" s="15"/>
      <c r="Q18" s="15"/>
      <c r="R18" s="72">
        <f t="shared" si="4"/>
        <v>0</v>
      </c>
      <c r="S18" s="72">
        <f t="shared" si="5"/>
        <v>306313.41</v>
      </c>
      <c r="T18" s="15">
        <v>453.12</v>
      </c>
      <c r="U18" s="15">
        <v>448.17</v>
      </c>
      <c r="V18" s="15">
        <v>244.02</v>
      </c>
      <c r="W18" s="72">
        <f t="shared" si="6"/>
        <v>1145.31</v>
      </c>
      <c r="X18" s="15">
        <v>463.1</v>
      </c>
      <c r="Y18" s="16">
        <v>261.23</v>
      </c>
      <c r="Z18" s="16">
        <v>140.61</v>
      </c>
      <c r="AA18" s="72">
        <f t="shared" si="7"/>
        <v>864.94</v>
      </c>
      <c r="AB18" s="15">
        <v>381.55</v>
      </c>
      <c r="AC18" s="15">
        <v>445.12</v>
      </c>
      <c r="AD18" s="15">
        <v>387.03</v>
      </c>
      <c r="AE18" s="72">
        <f t="shared" si="8"/>
        <v>1213.7</v>
      </c>
      <c r="AF18" s="15"/>
      <c r="AG18" s="15"/>
      <c r="AH18" s="15"/>
      <c r="AI18" s="72">
        <f t="shared" si="9"/>
        <v>0</v>
      </c>
      <c r="AJ18" s="72">
        <f t="shared" si="0"/>
        <v>3223.95</v>
      </c>
      <c r="AK18" s="73">
        <v>326.78</v>
      </c>
      <c r="AL18" s="73">
        <v>326.78</v>
      </c>
      <c r="AM18" s="73">
        <v>326.78</v>
      </c>
      <c r="AN18" s="25">
        <f t="shared" si="10"/>
        <v>980.34</v>
      </c>
      <c r="AO18" s="73">
        <v>326.78</v>
      </c>
      <c r="AP18" s="73">
        <v>0</v>
      </c>
      <c r="AQ18" s="73">
        <v>0</v>
      </c>
      <c r="AR18" s="25">
        <f t="shared" si="11"/>
        <v>326.78</v>
      </c>
      <c r="AS18" s="73">
        <v>0</v>
      </c>
      <c r="AT18" s="73">
        <v>0</v>
      </c>
      <c r="AU18" s="73">
        <v>326.78</v>
      </c>
      <c r="AV18" s="25">
        <f t="shared" si="12"/>
        <v>326.78</v>
      </c>
      <c r="AW18" s="73"/>
      <c r="AX18" s="73"/>
      <c r="AY18" s="74"/>
      <c r="AZ18" s="75">
        <f t="shared" si="13"/>
        <v>0</v>
      </c>
      <c r="BA18" s="25">
        <f t="shared" si="14"/>
        <v>1633.9</v>
      </c>
      <c r="BB18" s="76">
        <f t="shared" si="15"/>
        <v>311171.26</v>
      </c>
      <c r="BC18" s="77"/>
      <c r="BE18" s="17"/>
      <c r="BF18" s="17"/>
    </row>
    <row r="19" spans="1:58" ht="12.75">
      <c r="A19" s="69" t="s">
        <v>29</v>
      </c>
      <c r="B19" s="70" t="s">
        <v>30</v>
      </c>
      <c r="C19" s="71">
        <v>94938.69</v>
      </c>
      <c r="D19" s="15">
        <v>86592.45</v>
      </c>
      <c r="E19" s="15">
        <v>91246.37</v>
      </c>
      <c r="F19" s="72">
        <f t="shared" si="1"/>
        <v>272777.51</v>
      </c>
      <c r="G19" s="15">
        <v>84275.38</v>
      </c>
      <c r="H19" s="15">
        <v>89045.92</v>
      </c>
      <c r="I19" s="15">
        <v>84281.66</v>
      </c>
      <c r="J19" s="72">
        <f t="shared" si="2"/>
        <v>257602.96</v>
      </c>
      <c r="K19" s="15">
        <v>87445.15</v>
      </c>
      <c r="L19" s="15">
        <v>89032.5</v>
      </c>
      <c r="M19" s="15">
        <v>79119.97</v>
      </c>
      <c r="N19" s="72">
        <f t="shared" si="3"/>
        <v>255597.62</v>
      </c>
      <c r="O19" s="15"/>
      <c r="P19" s="15"/>
      <c r="Q19" s="15"/>
      <c r="R19" s="72">
        <f t="shared" si="4"/>
        <v>0</v>
      </c>
      <c r="S19" s="72">
        <f t="shared" si="5"/>
        <v>785978.09</v>
      </c>
      <c r="T19" s="15">
        <v>5182.68</v>
      </c>
      <c r="U19" s="15">
        <v>4108.08</v>
      </c>
      <c r="V19" s="15">
        <v>3835.14</v>
      </c>
      <c r="W19" s="72">
        <f t="shared" si="6"/>
        <v>13125.9</v>
      </c>
      <c r="X19" s="15">
        <v>5931.89</v>
      </c>
      <c r="Y19" s="16">
        <v>4915.98</v>
      </c>
      <c r="Z19" s="16">
        <v>2619.09</v>
      </c>
      <c r="AA19" s="72">
        <f t="shared" si="7"/>
        <v>13466.96</v>
      </c>
      <c r="AB19" s="15">
        <v>6979.37</v>
      </c>
      <c r="AC19" s="15">
        <v>4627.71</v>
      </c>
      <c r="AD19" s="15">
        <v>3818.81</v>
      </c>
      <c r="AE19" s="72">
        <f t="shared" si="8"/>
        <v>15425.89</v>
      </c>
      <c r="AF19" s="15"/>
      <c r="AG19" s="15"/>
      <c r="AH19" s="15"/>
      <c r="AI19" s="72">
        <f t="shared" si="9"/>
        <v>0</v>
      </c>
      <c r="AJ19" s="72">
        <f t="shared" si="0"/>
        <v>42018.75</v>
      </c>
      <c r="AK19" s="73">
        <v>326.78</v>
      </c>
      <c r="AL19" s="73">
        <v>0</v>
      </c>
      <c r="AM19" s="73">
        <v>0</v>
      </c>
      <c r="AN19" s="25">
        <f t="shared" si="10"/>
        <v>326.78</v>
      </c>
      <c r="AO19" s="73">
        <v>0</v>
      </c>
      <c r="AP19" s="73">
        <v>0</v>
      </c>
      <c r="AQ19" s="73">
        <v>0</v>
      </c>
      <c r="AR19" s="25">
        <f t="shared" si="11"/>
        <v>0</v>
      </c>
      <c r="AS19" s="73">
        <v>0</v>
      </c>
      <c r="AT19" s="73">
        <v>0</v>
      </c>
      <c r="AU19" s="73">
        <v>0</v>
      </c>
      <c r="AV19" s="25">
        <f t="shared" si="12"/>
        <v>0</v>
      </c>
      <c r="AW19" s="73"/>
      <c r="AX19" s="73"/>
      <c r="AY19" s="74"/>
      <c r="AZ19" s="75">
        <f t="shared" si="13"/>
        <v>0</v>
      </c>
      <c r="BA19" s="25">
        <f t="shared" si="14"/>
        <v>326.78</v>
      </c>
      <c r="BB19" s="76">
        <f t="shared" si="15"/>
        <v>828323.62</v>
      </c>
      <c r="BC19" s="77"/>
      <c r="BE19" s="17"/>
      <c r="BF19" s="17"/>
    </row>
    <row r="20" spans="1:58" ht="12.75">
      <c r="A20" s="69" t="s">
        <v>31</v>
      </c>
      <c r="B20" s="70" t="s">
        <v>32</v>
      </c>
      <c r="C20" s="71">
        <v>44873.54</v>
      </c>
      <c r="D20" s="15">
        <v>44823.93</v>
      </c>
      <c r="E20" s="15">
        <v>50678.2</v>
      </c>
      <c r="F20" s="72">
        <f t="shared" si="1"/>
        <v>140375.67</v>
      </c>
      <c r="G20" s="15">
        <v>43069.9</v>
      </c>
      <c r="H20" s="15">
        <v>53395.14</v>
      </c>
      <c r="I20" s="15">
        <v>39962.39</v>
      </c>
      <c r="J20" s="72">
        <f t="shared" si="2"/>
        <v>136427.43</v>
      </c>
      <c r="K20" s="15">
        <v>47022.75</v>
      </c>
      <c r="L20" s="15">
        <v>43171.81</v>
      </c>
      <c r="M20" s="15">
        <v>41155.41</v>
      </c>
      <c r="N20" s="72">
        <f t="shared" si="3"/>
        <v>131349.97</v>
      </c>
      <c r="O20" s="15"/>
      <c r="P20" s="15"/>
      <c r="Q20" s="15"/>
      <c r="R20" s="72">
        <f t="shared" si="4"/>
        <v>0</v>
      </c>
      <c r="S20" s="72">
        <f t="shared" si="5"/>
        <v>408153.07</v>
      </c>
      <c r="T20" s="15">
        <v>2442.26</v>
      </c>
      <c r="U20" s="15">
        <v>2400.91</v>
      </c>
      <c r="V20" s="15">
        <v>2084.5</v>
      </c>
      <c r="W20" s="72">
        <f t="shared" si="6"/>
        <v>6927.67</v>
      </c>
      <c r="X20" s="15">
        <v>2982.35</v>
      </c>
      <c r="Y20" s="16">
        <v>2933.26</v>
      </c>
      <c r="Z20" s="16">
        <v>1261.33</v>
      </c>
      <c r="AA20" s="72">
        <f t="shared" si="7"/>
        <v>7176.94</v>
      </c>
      <c r="AB20" s="15">
        <v>3503.91</v>
      </c>
      <c r="AC20" s="15">
        <v>3008.7</v>
      </c>
      <c r="AD20" s="15">
        <v>1948.3</v>
      </c>
      <c r="AE20" s="72">
        <f t="shared" si="8"/>
        <v>8460.91</v>
      </c>
      <c r="AF20" s="15"/>
      <c r="AG20" s="15"/>
      <c r="AH20" s="15"/>
      <c r="AI20" s="72">
        <f t="shared" si="9"/>
        <v>0</v>
      </c>
      <c r="AJ20" s="72">
        <f t="shared" si="0"/>
        <v>22565.52</v>
      </c>
      <c r="AK20" s="73">
        <v>0</v>
      </c>
      <c r="AL20" s="73">
        <v>0</v>
      </c>
      <c r="AM20" s="73">
        <v>0</v>
      </c>
      <c r="AN20" s="25">
        <f t="shared" si="10"/>
        <v>0</v>
      </c>
      <c r="AO20" s="73">
        <v>0</v>
      </c>
      <c r="AP20" s="73">
        <v>326.78</v>
      </c>
      <c r="AQ20" s="73">
        <v>326.78</v>
      </c>
      <c r="AR20" s="25">
        <f t="shared" si="11"/>
        <v>653.56</v>
      </c>
      <c r="AS20" s="73">
        <v>326.78</v>
      </c>
      <c r="AT20" s="73">
        <v>326.78</v>
      </c>
      <c r="AU20" s="73">
        <v>326.78</v>
      </c>
      <c r="AV20" s="25">
        <f t="shared" si="12"/>
        <v>980.34</v>
      </c>
      <c r="AW20" s="73"/>
      <c r="AX20" s="73"/>
      <c r="AY20" s="74"/>
      <c r="AZ20" s="75">
        <f t="shared" si="13"/>
        <v>0</v>
      </c>
      <c r="BA20" s="25">
        <f t="shared" si="14"/>
        <v>1633.9</v>
      </c>
      <c r="BB20" s="76">
        <f t="shared" si="15"/>
        <v>432352.49</v>
      </c>
      <c r="BC20" s="77"/>
      <c r="BE20" s="17"/>
      <c r="BF20" s="17"/>
    </row>
    <row r="21" spans="1:58" ht="12.75">
      <c r="A21" s="69" t="s">
        <v>33</v>
      </c>
      <c r="B21" s="70" t="s">
        <v>34</v>
      </c>
      <c r="C21" s="71">
        <v>68409.57</v>
      </c>
      <c r="D21" s="15">
        <v>61325.42</v>
      </c>
      <c r="E21" s="15">
        <v>72622.02</v>
      </c>
      <c r="F21" s="72">
        <f t="shared" si="1"/>
        <v>202357.01</v>
      </c>
      <c r="G21" s="15">
        <v>64031.16</v>
      </c>
      <c r="H21" s="15">
        <v>59163.29</v>
      </c>
      <c r="I21" s="15">
        <v>48203.99</v>
      </c>
      <c r="J21" s="72">
        <f t="shared" si="2"/>
        <v>171398.44</v>
      </c>
      <c r="K21" s="15">
        <v>58769.92</v>
      </c>
      <c r="L21" s="15">
        <v>51664.86</v>
      </c>
      <c r="M21" s="15">
        <v>55069.14</v>
      </c>
      <c r="N21" s="72">
        <f t="shared" si="3"/>
        <v>165503.92</v>
      </c>
      <c r="O21" s="15"/>
      <c r="P21" s="15"/>
      <c r="Q21" s="15"/>
      <c r="R21" s="72">
        <f t="shared" si="4"/>
        <v>0</v>
      </c>
      <c r="S21" s="72">
        <f t="shared" si="5"/>
        <v>539259.37</v>
      </c>
      <c r="T21" s="15">
        <v>3602.5600000000004</v>
      </c>
      <c r="U21" s="15">
        <v>3248.8599999999997</v>
      </c>
      <c r="V21" s="15">
        <v>3371.12</v>
      </c>
      <c r="W21" s="72">
        <f t="shared" si="6"/>
        <v>10222.54</v>
      </c>
      <c r="X21" s="15">
        <v>4232.43</v>
      </c>
      <c r="Y21" s="16">
        <v>3777.54</v>
      </c>
      <c r="Z21" s="16">
        <v>1849.16</v>
      </c>
      <c r="AA21" s="72">
        <f t="shared" si="7"/>
        <v>9859.13</v>
      </c>
      <c r="AB21" s="15">
        <v>4510.56</v>
      </c>
      <c r="AC21" s="15">
        <v>3028.44</v>
      </c>
      <c r="AD21" s="15">
        <v>2875.77</v>
      </c>
      <c r="AE21" s="72">
        <f t="shared" si="8"/>
        <v>10414.77</v>
      </c>
      <c r="AF21" s="15"/>
      <c r="AG21" s="15"/>
      <c r="AH21" s="15"/>
      <c r="AI21" s="72">
        <f t="shared" si="9"/>
        <v>0</v>
      </c>
      <c r="AJ21" s="72">
        <f t="shared" si="0"/>
        <v>30496.44</v>
      </c>
      <c r="AK21" s="73">
        <v>0</v>
      </c>
      <c r="AL21" s="73">
        <v>0</v>
      </c>
      <c r="AM21" s="73">
        <v>0</v>
      </c>
      <c r="AN21" s="25">
        <f t="shared" si="10"/>
        <v>0</v>
      </c>
      <c r="AO21" s="73">
        <v>0</v>
      </c>
      <c r="AP21" s="73">
        <v>0</v>
      </c>
      <c r="AQ21" s="73">
        <v>0</v>
      </c>
      <c r="AR21" s="25">
        <f t="shared" si="11"/>
        <v>0</v>
      </c>
      <c r="AS21" s="73">
        <v>0</v>
      </c>
      <c r="AT21" s="73">
        <v>0</v>
      </c>
      <c r="AU21" s="73">
        <v>326.78</v>
      </c>
      <c r="AV21" s="25">
        <f t="shared" si="12"/>
        <v>326.78</v>
      </c>
      <c r="AW21" s="73"/>
      <c r="AX21" s="73"/>
      <c r="AY21" s="74"/>
      <c r="AZ21" s="75">
        <f t="shared" si="13"/>
        <v>0</v>
      </c>
      <c r="BA21" s="25">
        <f t="shared" si="14"/>
        <v>326.78</v>
      </c>
      <c r="BB21" s="76">
        <f t="shared" si="15"/>
        <v>570082.59</v>
      </c>
      <c r="BC21" s="77"/>
      <c r="BE21" s="17"/>
      <c r="BF21" s="17"/>
    </row>
    <row r="22" spans="1:58" ht="12.75">
      <c r="A22" s="69" t="s">
        <v>35</v>
      </c>
      <c r="B22" s="70" t="s">
        <v>36</v>
      </c>
      <c r="C22" s="71">
        <v>80765.44</v>
      </c>
      <c r="D22" s="15">
        <v>63984.38</v>
      </c>
      <c r="E22" s="15">
        <v>64425.96</v>
      </c>
      <c r="F22" s="72">
        <f t="shared" si="1"/>
        <v>209175.78</v>
      </c>
      <c r="G22" s="15">
        <v>57258.29</v>
      </c>
      <c r="H22" s="15">
        <v>72024.11</v>
      </c>
      <c r="I22" s="15">
        <v>74366.99</v>
      </c>
      <c r="J22" s="72">
        <f t="shared" si="2"/>
        <v>203649.39</v>
      </c>
      <c r="K22" s="15">
        <v>69711.71</v>
      </c>
      <c r="L22" s="15">
        <v>60628.67</v>
      </c>
      <c r="M22" s="15">
        <v>64083.17</v>
      </c>
      <c r="N22" s="72">
        <f t="shared" si="3"/>
        <v>194423.55</v>
      </c>
      <c r="O22" s="15"/>
      <c r="P22" s="15"/>
      <c r="Q22" s="15"/>
      <c r="R22" s="72">
        <f t="shared" si="4"/>
        <v>0</v>
      </c>
      <c r="S22" s="72">
        <f t="shared" si="5"/>
        <v>607248.72</v>
      </c>
      <c r="T22" s="15">
        <v>1335.29</v>
      </c>
      <c r="U22" s="15">
        <v>617.95</v>
      </c>
      <c r="V22" s="15">
        <v>587.54</v>
      </c>
      <c r="W22" s="72">
        <f t="shared" si="6"/>
        <v>2540.78</v>
      </c>
      <c r="X22" s="15">
        <v>876.81</v>
      </c>
      <c r="Y22" s="16">
        <v>706.03</v>
      </c>
      <c r="Z22" s="16">
        <v>327.16</v>
      </c>
      <c r="AA22" s="72">
        <f t="shared" si="7"/>
        <v>1910</v>
      </c>
      <c r="AB22" s="15">
        <v>1169.48</v>
      </c>
      <c r="AC22" s="15">
        <v>717.01</v>
      </c>
      <c r="AD22" s="15">
        <v>931.3</v>
      </c>
      <c r="AE22" s="72">
        <f t="shared" si="8"/>
        <v>2817.79</v>
      </c>
      <c r="AF22" s="15"/>
      <c r="AG22" s="15"/>
      <c r="AH22" s="15"/>
      <c r="AI22" s="72">
        <f t="shared" si="9"/>
        <v>0</v>
      </c>
      <c r="AJ22" s="72">
        <f t="shared" si="0"/>
        <v>7268.57</v>
      </c>
      <c r="AK22" s="73">
        <v>350.12</v>
      </c>
      <c r="AL22" s="73">
        <v>350.12</v>
      </c>
      <c r="AM22" s="73">
        <v>350.12</v>
      </c>
      <c r="AN22" s="25">
        <f t="shared" si="10"/>
        <v>1050.36</v>
      </c>
      <c r="AO22" s="73">
        <v>326.78</v>
      </c>
      <c r="AP22" s="73">
        <v>326.78</v>
      </c>
      <c r="AQ22" s="73">
        <v>326.78</v>
      </c>
      <c r="AR22" s="25">
        <f t="shared" si="11"/>
        <v>980.34</v>
      </c>
      <c r="AS22" s="73">
        <v>326.78</v>
      </c>
      <c r="AT22" s="73">
        <v>326.78</v>
      </c>
      <c r="AU22" s="73">
        <v>326.78</v>
      </c>
      <c r="AV22" s="25">
        <f t="shared" si="12"/>
        <v>980.34</v>
      </c>
      <c r="AW22" s="73"/>
      <c r="AX22" s="73"/>
      <c r="AY22" s="74"/>
      <c r="AZ22" s="75">
        <f t="shared" si="13"/>
        <v>0</v>
      </c>
      <c r="BA22" s="25">
        <f t="shared" si="14"/>
        <v>3011.04</v>
      </c>
      <c r="BB22" s="76">
        <f t="shared" si="15"/>
        <v>617528.33</v>
      </c>
      <c r="BC22" s="77"/>
      <c r="BE22" s="17"/>
      <c r="BF22" s="17"/>
    </row>
    <row r="23" spans="1:58" ht="12.75">
      <c r="A23" s="69" t="s">
        <v>37</v>
      </c>
      <c r="B23" s="70" t="s">
        <v>38</v>
      </c>
      <c r="C23" s="71">
        <v>49433.67</v>
      </c>
      <c r="D23" s="15">
        <v>40767.97</v>
      </c>
      <c r="E23" s="15">
        <v>43812.41</v>
      </c>
      <c r="F23" s="72">
        <f t="shared" si="1"/>
        <v>134014.05</v>
      </c>
      <c r="G23" s="15">
        <v>38730.57</v>
      </c>
      <c r="H23" s="15">
        <v>36948.52</v>
      </c>
      <c r="I23" s="15">
        <v>36282.51</v>
      </c>
      <c r="J23" s="72">
        <f t="shared" si="2"/>
        <v>111961.6</v>
      </c>
      <c r="K23" s="15">
        <v>35023.76</v>
      </c>
      <c r="L23" s="15">
        <v>37942.94</v>
      </c>
      <c r="M23" s="15">
        <v>37109.85</v>
      </c>
      <c r="N23" s="72">
        <f t="shared" si="3"/>
        <v>110076.55</v>
      </c>
      <c r="O23" s="15"/>
      <c r="P23" s="15"/>
      <c r="Q23" s="15"/>
      <c r="R23" s="72">
        <f t="shared" si="4"/>
        <v>0</v>
      </c>
      <c r="S23" s="72">
        <f t="shared" si="5"/>
        <v>356052.2</v>
      </c>
      <c r="T23" s="15">
        <v>510.83</v>
      </c>
      <c r="U23" s="15">
        <v>247.55</v>
      </c>
      <c r="V23" s="15">
        <v>359.27</v>
      </c>
      <c r="W23" s="72">
        <f t="shared" si="6"/>
        <v>1117.65</v>
      </c>
      <c r="X23" s="15">
        <v>607.76</v>
      </c>
      <c r="Y23" s="16">
        <v>379.06</v>
      </c>
      <c r="Z23" s="16">
        <v>311.26</v>
      </c>
      <c r="AA23" s="72">
        <f t="shared" si="7"/>
        <v>1298.08</v>
      </c>
      <c r="AB23" s="15">
        <v>640.02</v>
      </c>
      <c r="AC23" s="15">
        <v>811.13</v>
      </c>
      <c r="AD23" s="15">
        <v>536.1500000000001</v>
      </c>
      <c r="AE23" s="72">
        <f t="shared" si="8"/>
        <v>1987.3</v>
      </c>
      <c r="AF23" s="15"/>
      <c r="AG23" s="15"/>
      <c r="AH23" s="15"/>
      <c r="AI23" s="72">
        <f t="shared" si="9"/>
        <v>0</v>
      </c>
      <c r="AJ23" s="72">
        <f t="shared" si="0"/>
        <v>4403.03</v>
      </c>
      <c r="AK23" s="73">
        <v>0</v>
      </c>
      <c r="AL23" s="73">
        <v>350.12</v>
      </c>
      <c r="AM23" s="73">
        <v>0</v>
      </c>
      <c r="AN23" s="25">
        <f t="shared" si="10"/>
        <v>350.12</v>
      </c>
      <c r="AO23" s="73">
        <v>326.78</v>
      </c>
      <c r="AP23" s="73">
        <v>0</v>
      </c>
      <c r="AQ23" s="73">
        <v>326.78</v>
      </c>
      <c r="AR23" s="25">
        <f t="shared" si="11"/>
        <v>653.56</v>
      </c>
      <c r="AS23" s="73">
        <v>326.78</v>
      </c>
      <c r="AT23" s="73">
        <v>326.78</v>
      </c>
      <c r="AU23" s="73">
        <v>326.78</v>
      </c>
      <c r="AV23" s="25">
        <f t="shared" si="12"/>
        <v>980.34</v>
      </c>
      <c r="AW23" s="73"/>
      <c r="AX23" s="73"/>
      <c r="AY23" s="74"/>
      <c r="AZ23" s="75">
        <f t="shared" si="13"/>
        <v>0</v>
      </c>
      <c r="BA23" s="25">
        <f t="shared" si="14"/>
        <v>1984.02</v>
      </c>
      <c r="BB23" s="76">
        <f t="shared" si="15"/>
        <v>362439.25</v>
      </c>
      <c r="BC23" s="77"/>
      <c r="BE23" s="17"/>
      <c r="BF23" s="17"/>
    </row>
    <row r="24" spans="1:58" ht="12.75">
      <c r="A24" s="69" t="s">
        <v>39</v>
      </c>
      <c r="B24" s="78" t="s">
        <v>40</v>
      </c>
      <c r="C24" s="71">
        <v>312115.87</v>
      </c>
      <c r="D24" s="15">
        <v>247149.79</v>
      </c>
      <c r="E24" s="15">
        <v>175052.69</v>
      </c>
      <c r="F24" s="72">
        <f t="shared" si="1"/>
        <v>734318.35</v>
      </c>
      <c r="G24" s="15">
        <v>284694.1</v>
      </c>
      <c r="H24" s="15">
        <v>286259.8</v>
      </c>
      <c r="I24" s="15">
        <v>173225.26</v>
      </c>
      <c r="J24" s="72">
        <f t="shared" si="2"/>
        <v>744179.16</v>
      </c>
      <c r="K24" s="15">
        <v>279672.33</v>
      </c>
      <c r="L24" s="15">
        <v>255495.42</v>
      </c>
      <c r="M24" s="15">
        <v>151786.9</v>
      </c>
      <c r="N24" s="72">
        <f t="shared" si="3"/>
        <v>686954.65</v>
      </c>
      <c r="O24" s="15"/>
      <c r="P24" s="15"/>
      <c r="Q24" s="15"/>
      <c r="R24" s="72">
        <f t="shared" si="4"/>
        <v>0</v>
      </c>
      <c r="S24" s="72">
        <f t="shared" si="5"/>
        <v>2165452.16</v>
      </c>
      <c r="T24" s="15">
        <v>330.51</v>
      </c>
      <c r="U24" s="15">
        <v>444.33000000000004</v>
      </c>
      <c r="V24" s="15">
        <v>439.28</v>
      </c>
      <c r="W24" s="72">
        <f t="shared" si="6"/>
        <v>1214.12</v>
      </c>
      <c r="X24" s="15">
        <v>596.62</v>
      </c>
      <c r="Y24" s="16">
        <v>575.1</v>
      </c>
      <c r="Z24" s="16">
        <v>245.75</v>
      </c>
      <c r="AA24" s="72">
        <f t="shared" si="7"/>
        <v>1417.47</v>
      </c>
      <c r="AB24" s="15">
        <v>1005.54</v>
      </c>
      <c r="AC24" s="15">
        <v>431.88</v>
      </c>
      <c r="AD24" s="15">
        <v>427.26</v>
      </c>
      <c r="AE24" s="72">
        <f t="shared" si="8"/>
        <v>1864.68</v>
      </c>
      <c r="AF24" s="15"/>
      <c r="AG24" s="15"/>
      <c r="AH24" s="15"/>
      <c r="AI24" s="72">
        <f t="shared" si="9"/>
        <v>0</v>
      </c>
      <c r="AJ24" s="72">
        <f t="shared" si="0"/>
        <v>4496.27</v>
      </c>
      <c r="AK24" s="73">
        <v>0</v>
      </c>
      <c r="AL24" s="73">
        <v>0</v>
      </c>
      <c r="AM24" s="73">
        <v>0</v>
      </c>
      <c r="AN24" s="25">
        <f t="shared" si="10"/>
        <v>0</v>
      </c>
      <c r="AO24" s="73">
        <v>0</v>
      </c>
      <c r="AP24" s="73">
        <v>0</v>
      </c>
      <c r="AQ24" s="73">
        <v>0</v>
      </c>
      <c r="AR24" s="25">
        <f t="shared" si="11"/>
        <v>0</v>
      </c>
      <c r="AS24" s="73">
        <v>0</v>
      </c>
      <c r="AT24" s="73">
        <v>0</v>
      </c>
      <c r="AU24" s="73">
        <v>0</v>
      </c>
      <c r="AV24" s="25">
        <f t="shared" si="12"/>
        <v>0</v>
      </c>
      <c r="AW24" s="73"/>
      <c r="AX24" s="73"/>
      <c r="AY24" s="74"/>
      <c r="AZ24" s="75">
        <f t="shared" si="13"/>
        <v>0</v>
      </c>
      <c r="BA24" s="25">
        <f t="shared" si="14"/>
        <v>0</v>
      </c>
      <c r="BB24" s="76">
        <f t="shared" si="15"/>
        <v>2169948.43</v>
      </c>
      <c r="BC24" s="77"/>
      <c r="BE24" s="17"/>
      <c r="BF24" s="17"/>
    </row>
    <row r="25" spans="1:58" ht="12.75">
      <c r="A25" s="69" t="s">
        <v>41</v>
      </c>
      <c r="B25" s="70" t="s">
        <v>42</v>
      </c>
      <c r="C25" s="71">
        <v>247451.02</v>
      </c>
      <c r="D25" s="15">
        <v>233224.35</v>
      </c>
      <c r="E25" s="15">
        <v>262080.21</v>
      </c>
      <c r="F25" s="72">
        <f t="shared" si="1"/>
        <v>742755.58</v>
      </c>
      <c r="G25" s="15">
        <v>211267.65</v>
      </c>
      <c r="H25" s="15">
        <v>227874.25</v>
      </c>
      <c r="I25" s="15">
        <v>234166.29</v>
      </c>
      <c r="J25" s="72">
        <f t="shared" si="2"/>
        <v>673308.19</v>
      </c>
      <c r="K25" s="15">
        <v>239794.89</v>
      </c>
      <c r="L25" s="15">
        <v>226603.03</v>
      </c>
      <c r="M25" s="15">
        <v>236967.44</v>
      </c>
      <c r="N25" s="72">
        <f t="shared" si="3"/>
        <v>703365.36</v>
      </c>
      <c r="O25" s="15"/>
      <c r="P25" s="15"/>
      <c r="Q25" s="15"/>
      <c r="R25" s="72">
        <f t="shared" si="4"/>
        <v>0</v>
      </c>
      <c r="S25" s="72">
        <f t="shared" si="5"/>
        <v>2119429.13</v>
      </c>
      <c r="T25" s="15">
        <v>3357.8199999999997</v>
      </c>
      <c r="U25" s="15">
        <v>3202.74</v>
      </c>
      <c r="V25" s="15">
        <v>3577.56</v>
      </c>
      <c r="W25" s="72">
        <f t="shared" si="6"/>
        <v>10138.12</v>
      </c>
      <c r="X25" s="15">
        <v>4858.3</v>
      </c>
      <c r="Y25" s="16">
        <v>4170.12</v>
      </c>
      <c r="Z25" s="16">
        <v>2362.8</v>
      </c>
      <c r="AA25" s="72">
        <f t="shared" si="7"/>
        <v>11391.22</v>
      </c>
      <c r="AB25" s="15">
        <v>5194.03</v>
      </c>
      <c r="AC25" s="15">
        <v>3523.38</v>
      </c>
      <c r="AD25" s="15">
        <v>3830.75</v>
      </c>
      <c r="AE25" s="72">
        <f t="shared" si="8"/>
        <v>12548.16</v>
      </c>
      <c r="AF25" s="15"/>
      <c r="AG25" s="15"/>
      <c r="AH25" s="15"/>
      <c r="AI25" s="72">
        <f t="shared" si="9"/>
        <v>0</v>
      </c>
      <c r="AJ25" s="72">
        <f t="shared" si="0"/>
        <v>34077.5</v>
      </c>
      <c r="AK25" s="73">
        <v>0</v>
      </c>
      <c r="AL25" s="73">
        <v>653.56</v>
      </c>
      <c r="AM25" s="73">
        <v>653.56</v>
      </c>
      <c r="AN25" s="25">
        <f t="shared" si="10"/>
        <v>1307.12</v>
      </c>
      <c r="AO25" s="73">
        <v>653.56</v>
      </c>
      <c r="AP25" s="73">
        <v>653.56</v>
      </c>
      <c r="AQ25" s="73">
        <v>653.56</v>
      </c>
      <c r="AR25" s="25">
        <f t="shared" si="11"/>
        <v>1960.68</v>
      </c>
      <c r="AS25" s="73">
        <v>326.78</v>
      </c>
      <c r="AT25" s="73">
        <v>653.56</v>
      </c>
      <c r="AU25" s="73">
        <v>326.78</v>
      </c>
      <c r="AV25" s="25">
        <f t="shared" si="12"/>
        <v>1307.12</v>
      </c>
      <c r="AW25" s="73"/>
      <c r="AX25" s="73"/>
      <c r="AY25" s="74"/>
      <c r="AZ25" s="75">
        <f t="shared" si="13"/>
        <v>0</v>
      </c>
      <c r="BA25" s="25">
        <f t="shared" si="14"/>
        <v>4574.92</v>
      </c>
      <c r="BB25" s="76">
        <f t="shared" si="15"/>
        <v>2158081.55</v>
      </c>
      <c r="BC25" s="77"/>
      <c r="BE25" s="17"/>
      <c r="BF25" s="17"/>
    </row>
    <row r="26" spans="1:58" ht="12.75">
      <c r="A26" s="69" t="s">
        <v>43</v>
      </c>
      <c r="B26" s="70" t="s">
        <v>44</v>
      </c>
      <c r="C26" s="71">
        <v>990304.36</v>
      </c>
      <c r="D26" s="15">
        <v>928212.98</v>
      </c>
      <c r="E26" s="15">
        <v>969303.15</v>
      </c>
      <c r="F26" s="72">
        <f t="shared" si="1"/>
        <v>2887820.49</v>
      </c>
      <c r="G26" s="15">
        <v>1046913.44</v>
      </c>
      <c r="H26" s="15">
        <v>940711.65</v>
      </c>
      <c r="I26" s="15">
        <v>1001939.85</v>
      </c>
      <c r="J26" s="72">
        <f t="shared" si="2"/>
        <v>2989564.94</v>
      </c>
      <c r="K26" s="15">
        <v>1062411.41</v>
      </c>
      <c r="L26" s="15">
        <v>932613.32</v>
      </c>
      <c r="M26" s="15">
        <v>1017591.4</v>
      </c>
      <c r="N26" s="72">
        <f t="shared" si="3"/>
        <v>3012616.13</v>
      </c>
      <c r="O26" s="15"/>
      <c r="P26" s="15"/>
      <c r="Q26" s="15"/>
      <c r="R26" s="72">
        <f t="shared" si="4"/>
        <v>0</v>
      </c>
      <c r="S26" s="72">
        <f t="shared" si="5"/>
        <v>8890001.56</v>
      </c>
      <c r="T26" s="15">
        <v>21331.6</v>
      </c>
      <c r="U26" s="15">
        <v>20565.899999999998</v>
      </c>
      <c r="V26" s="15">
        <v>19239.96</v>
      </c>
      <c r="W26" s="72">
        <f t="shared" si="6"/>
        <v>61137.46</v>
      </c>
      <c r="X26" s="15">
        <v>28343.71</v>
      </c>
      <c r="Y26" s="16">
        <v>23398.78</v>
      </c>
      <c r="Z26" s="16">
        <v>13357.33</v>
      </c>
      <c r="AA26" s="72">
        <f t="shared" si="7"/>
        <v>65099.82</v>
      </c>
      <c r="AB26" s="15">
        <v>34483.92</v>
      </c>
      <c r="AC26" s="15">
        <v>25097.789999999997</v>
      </c>
      <c r="AD26" s="15">
        <v>24975.55</v>
      </c>
      <c r="AE26" s="72">
        <f t="shared" si="8"/>
        <v>84557.26</v>
      </c>
      <c r="AF26" s="15"/>
      <c r="AG26" s="15"/>
      <c r="AH26" s="15"/>
      <c r="AI26" s="72">
        <f t="shared" si="9"/>
        <v>0</v>
      </c>
      <c r="AJ26" s="72">
        <f t="shared" si="0"/>
        <v>210794.54</v>
      </c>
      <c r="AK26" s="73">
        <v>980.34</v>
      </c>
      <c r="AL26" s="73">
        <v>1307.12</v>
      </c>
      <c r="AM26" s="73">
        <v>980.34</v>
      </c>
      <c r="AN26" s="25">
        <f t="shared" si="10"/>
        <v>3267.8</v>
      </c>
      <c r="AO26" s="73">
        <v>980.34</v>
      </c>
      <c r="AP26" s="73">
        <v>2614.24</v>
      </c>
      <c r="AQ26" s="73">
        <v>2941.02</v>
      </c>
      <c r="AR26" s="25">
        <f t="shared" si="11"/>
        <v>6535.6</v>
      </c>
      <c r="AS26" s="73">
        <v>1960.68</v>
      </c>
      <c r="AT26" s="73">
        <v>2287.46</v>
      </c>
      <c r="AU26" s="73">
        <v>3594.58</v>
      </c>
      <c r="AV26" s="25">
        <f t="shared" si="12"/>
        <v>7842.72</v>
      </c>
      <c r="AW26" s="73"/>
      <c r="AX26" s="73"/>
      <c r="AY26" s="74"/>
      <c r="AZ26" s="75">
        <f t="shared" si="13"/>
        <v>0</v>
      </c>
      <c r="BA26" s="25">
        <f t="shared" si="14"/>
        <v>17646.12</v>
      </c>
      <c r="BB26" s="76">
        <f t="shared" si="15"/>
        <v>9118442.22</v>
      </c>
      <c r="BC26" s="77"/>
      <c r="BE26" s="17"/>
      <c r="BF26" s="17"/>
    </row>
    <row r="27" spans="1:58" ht="12.75">
      <c r="A27" s="69" t="s">
        <v>45</v>
      </c>
      <c r="B27" s="79" t="s">
        <v>46</v>
      </c>
      <c r="C27" s="71">
        <v>143691.18</v>
      </c>
      <c r="D27" s="15">
        <v>202637.73</v>
      </c>
      <c r="E27" s="15">
        <v>215112.63</v>
      </c>
      <c r="F27" s="72">
        <f t="shared" si="1"/>
        <v>561441.54</v>
      </c>
      <c r="G27" s="15">
        <v>215070.2</v>
      </c>
      <c r="H27" s="15">
        <v>223025.33</v>
      </c>
      <c r="I27" s="15">
        <v>207907.92</v>
      </c>
      <c r="J27" s="72">
        <f t="shared" si="2"/>
        <v>646003.45</v>
      </c>
      <c r="K27" s="15">
        <v>223279.66</v>
      </c>
      <c r="L27" s="15">
        <v>205294.18</v>
      </c>
      <c r="M27" s="15">
        <v>218924.3</v>
      </c>
      <c r="N27" s="72">
        <f t="shared" si="3"/>
        <v>647498.14</v>
      </c>
      <c r="O27" s="15"/>
      <c r="P27" s="15"/>
      <c r="Q27" s="15"/>
      <c r="R27" s="72">
        <f t="shared" si="4"/>
        <v>0</v>
      </c>
      <c r="S27" s="72">
        <f t="shared" si="5"/>
        <v>1854943.13</v>
      </c>
      <c r="T27" s="15">
        <v>1526.67</v>
      </c>
      <c r="U27" s="15">
        <v>1522.88</v>
      </c>
      <c r="V27" s="15">
        <v>1183.56</v>
      </c>
      <c r="W27" s="72">
        <f t="shared" si="6"/>
        <v>4233.11</v>
      </c>
      <c r="X27" s="15">
        <v>2002.87</v>
      </c>
      <c r="Y27" s="16">
        <v>1564.03</v>
      </c>
      <c r="Z27" s="16">
        <v>761.17</v>
      </c>
      <c r="AA27" s="72">
        <f t="shared" si="7"/>
        <v>4328.07</v>
      </c>
      <c r="AB27" s="15">
        <v>2000.63</v>
      </c>
      <c r="AC27" s="15">
        <v>1377.69</v>
      </c>
      <c r="AD27" s="15">
        <v>1262.88</v>
      </c>
      <c r="AE27" s="72">
        <f t="shared" si="8"/>
        <v>4641.2</v>
      </c>
      <c r="AF27" s="15"/>
      <c r="AG27" s="15"/>
      <c r="AH27" s="15"/>
      <c r="AI27" s="72">
        <f t="shared" si="9"/>
        <v>0</v>
      </c>
      <c r="AJ27" s="72">
        <f t="shared" si="0"/>
        <v>13202.38</v>
      </c>
      <c r="AK27" s="73">
        <v>0</v>
      </c>
      <c r="AL27" s="73">
        <v>326.78</v>
      </c>
      <c r="AM27" s="73">
        <v>653.56</v>
      </c>
      <c r="AN27" s="25">
        <f t="shared" si="10"/>
        <v>980.34</v>
      </c>
      <c r="AO27" s="73">
        <v>653.56</v>
      </c>
      <c r="AP27" s="73">
        <v>653.56</v>
      </c>
      <c r="AQ27" s="73">
        <v>653.56</v>
      </c>
      <c r="AR27" s="25">
        <f t="shared" si="11"/>
        <v>1960.68</v>
      </c>
      <c r="AS27" s="73">
        <v>653.56</v>
      </c>
      <c r="AT27" s="73">
        <v>980.34</v>
      </c>
      <c r="AU27" s="73">
        <v>653.56</v>
      </c>
      <c r="AV27" s="25">
        <f t="shared" si="12"/>
        <v>2287.46</v>
      </c>
      <c r="AW27" s="73"/>
      <c r="AX27" s="73"/>
      <c r="AY27" s="74"/>
      <c r="AZ27" s="75">
        <f t="shared" si="13"/>
        <v>0</v>
      </c>
      <c r="BA27" s="25">
        <f t="shared" si="14"/>
        <v>5228.48</v>
      </c>
      <c r="BB27" s="76">
        <f t="shared" si="15"/>
        <v>1873373.99</v>
      </c>
      <c r="BC27" s="77"/>
      <c r="BE27" s="17"/>
      <c r="BF27" s="17"/>
    </row>
    <row r="28" spans="1:58" ht="12.75">
      <c r="A28" s="69" t="s">
        <v>47</v>
      </c>
      <c r="B28" s="70" t="s">
        <v>48</v>
      </c>
      <c r="C28" s="71">
        <v>87483.08</v>
      </c>
      <c r="D28" s="15">
        <v>76773.3</v>
      </c>
      <c r="E28" s="15">
        <v>83081.38</v>
      </c>
      <c r="F28" s="72">
        <f t="shared" si="1"/>
        <v>247337.76</v>
      </c>
      <c r="G28" s="15">
        <v>77367.74</v>
      </c>
      <c r="H28" s="15">
        <v>76766.3</v>
      </c>
      <c r="I28" s="15">
        <v>72501.34</v>
      </c>
      <c r="J28" s="72">
        <f t="shared" si="2"/>
        <v>226635.38</v>
      </c>
      <c r="K28" s="15">
        <v>85693</v>
      </c>
      <c r="L28" s="15">
        <v>78209.78</v>
      </c>
      <c r="M28" s="15">
        <v>71594.5</v>
      </c>
      <c r="N28" s="72">
        <f t="shared" si="3"/>
        <v>235497.28</v>
      </c>
      <c r="O28" s="15"/>
      <c r="P28" s="15"/>
      <c r="Q28" s="15"/>
      <c r="R28" s="72">
        <f t="shared" si="4"/>
        <v>0</v>
      </c>
      <c r="S28" s="72">
        <f t="shared" si="5"/>
        <v>709470.42</v>
      </c>
      <c r="T28" s="15">
        <v>6431.750000000001</v>
      </c>
      <c r="U28" s="15">
        <v>5040.8099999999995</v>
      </c>
      <c r="V28" s="15">
        <v>4952.08</v>
      </c>
      <c r="W28" s="72">
        <f t="shared" si="6"/>
        <v>16424.64</v>
      </c>
      <c r="X28" s="15">
        <v>7041.67</v>
      </c>
      <c r="Y28" s="16">
        <v>5459.63</v>
      </c>
      <c r="Z28" s="16">
        <v>3134.97</v>
      </c>
      <c r="AA28" s="72">
        <f t="shared" si="7"/>
        <v>15636.27</v>
      </c>
      <c r="AB28" s="15">
        <v>9121.44</v>
      </c>
      <c r="AC28" s="15">
        <v>5964.34</v>
      </c>
      <c r="AD28" s="15">
        <v>4928.150000000001</v>
      </c>
      <c r="AE28" s="72">
        <f t="shared" si="8"/>
        <v>20013.93</v>
      </c>
      <c r="AF28" s="15"/>
      <c r="AG28" s="15"/>
      <c r="AH28" s="15"/>
      <c r="AI28" s="72">
        <f t="shared" si="9"/>
        <v>0</v>
      </c>
      <c r="AJ28" s="72">
        <f t="shared" si="0"/>
        <v>52074.84</v>
      </c>
      <c r="AK28" s="73">
        <v>350.12</v>
      </c>
      <c r="AL28" s="73">
        <v>326.78</v>
      </c>
      <c r="AM28" s="73">
        <v>326.78</v>
      </c>
      <c r="AN28" s="25">
        <f t="shared" si="10"/>
        <v>1003.68</v>
      </c>
      <c r="AO28" s="73">
        <v>653.56</v>
      </c>
      <c r="AP28" s="73">
        <v>653.56</v>
      </c>
      <c r="AQ28" s="73">
        <v>653.56</v>
      </c>
      <c r="AR28" s="25">
        <f t="shared" si="11"/>
        <v>1960.68</v>
      </c>
      <c r="AS28" s="73">
        <v>653.56</v>
      </c>
      <c r="AT28" s="73">
        <v>653.56</v>
      </c>
      <c r="AU28" s="73">
        <v>653.56</v>
      </c>
      <c r="AV28" s="25">
        <f t="shared" si="12"/>
        <v>1960.68</v>
      </c>
      <c r="AW28" s="73"/>
      <c r="AX28" s="73"/>
      <c r="AY28" s="74"/>
      <c r="AZ28" s="75">
        <f t="shared" si="13"/>
        <v>0</v>
      </c>
      <c r="BA28" s="25">
        <f t="shared" si="14"/>
        <v>4925.04</v>
      </c>
      <c r="BB28" s="76">
        <f t="shared" si="15"/>
        <v>766470.3</v>
      </c>
      <c r="BC28" s="77"/>
      <c r="BE28" s="17"/>
      <c r="BF28" s="17"/>
    </row>
    <row r="29" spans="1:58" ht="12.75">
      <c r="A29" s="69" t="s">
        <v>49</v>
      </c>
      <c r="B29" s="70" t="s">
        <v>50</v>
      </c>
      <c r="C29" s="71">
        <v>31984.93</v>
      </c>
      <c r="D29" s="15">
        <v>29091.02</v>
      </c>
      <c r="E29" s="15">
        <v>30033.86</v>
      </c>
      <c r="F29" s="72">
        <f t="shared" si="1"/>
        <v>91109.81</v>
      </c>
      <c r="G29" s="15">
        <v>28860.92</v>
      </c>
      <c r="H29" s="15">
        <v>32046.43</v>
      </c>
      <c r="I29" s="15">
        <v>26917.87</v>
      </c>
      <c r="J29" s="72">
        <f t="shared" si="2"/>
        <v>87825.22</v>
      </c>
      <c r="K29" s="15">
        <v>29928.22</v>
      </c>
      <c r="L29" s="15">
        <v>31810.14</v>
      </c>
      <c r="M29" s="15">
        <v>32950.76</v>
      </c>
      <c r="N29" s="72">
        <f t="shared" si="3"/>
        <v>94689.12</v>
      </c>
      <c r="O29" s="15"/>
      <c r="P29" s="15"/>
      <c r="Q29" s="15"/>
      <c r="R29" s="72">
        <f t="shared" si="4"/>
        <v>0</v>
      </c>
      <c r="S29" s="72">
        <f t="shared" si="5"/>
        <v>273624.15</v>
      </c>
      <c r="T29" s="15">
        <v>1318.83</v>
      </c>
      <c r="U29" s="15">
        <v>1158.19</v>
      </c>
      <c r="V29" s="15">
        <v>983.41</v>
      </c>
      <c r="W29" s="72">
        <f t="shared" si="6"/>
        <v>3460.43</v>
      </c>
      <c r="X29" s="15">
        <v>1807.78</v>
      </c>
      <c r="Y29" s="16">
        <v>1537.17</v>
      </c>
      <c r="Z29" s="16">
        <v>674.42</v>
      </c>
      <c r="AA29" s="72">
        <f t="shared" si="7"/>
        <v>4019.37</v>
      </c>
      <c r="AB29" s="15">
        <v>1720.61</v>
      </c>
      <c r="AC29" s="15">
        <v>1302.63</v>
      </c>
      <c r="AD29" s="15">
        <v>1254.78</v>
      </c>
      <c r="AE29" s="72">
        <f t="shared" si="8"/>
        <v>4278.02</v>
      </c>
      <c r="AF29" s="15"/>
      <c r="AG29" s="15"/>
      <c r="AH29" s="15"/>
      <c r="AI29" s="72">
        <f t="shared" si="9"/>
        <v>0</v>
      </c>
      <c r="AJ29" s="72">
        <f t="shared" si="0"/>
        <v>11757.82</v>
      </c>
      <c r="AK29" s="73">
        <v>0</v>
      </c>
      <c r="AL29" s="73">
        <v>0</v>
      </c>
      <c r="AM29" s="73">
        <v>0</v>
      </c>
      <c r="AN29" s="25">
        <f t="shared" si="10"/>
        <v>0</v>
      </c>
      <c r="AO29" s="73">
        <v>0</v>
      </c>
      <c r="AP29" s="73">
        <v>0</v>
      </c>
      <c r="AQ29" s="73">
        <v>0</v>
      </c>
      <c r="AR29" s="25">
        <f t="shared" si="11"/>
        <v>0</v>
      </c>
      <c r="AS29" s="73">
        <v>0</v>
      </c>
      <c r="AT29" s="73">
        <v>0</v>
      </c>
      <c r="AU29" s="73">
        <v>0</v>
      </c>
      <c r="AV29" s="25">
        <f t="shared" si="12"/>
        <v>0</v>
      </c>
      <c r="AW29" s="73"/>
      <c r="AX29" s="73"/>
      <c r="AY29" s="74"/>
      <c r="AZ29" s="75">
        <f t="shared" si="13"/>
        <v>0</v>
      </c>
      <c r="BA29" s="25">
        <f t="shared" si="14"/>
        <v>0</v>
      </c>
      <c r="BB29" s="76">
        <f t="shared" si="15"/>
        <v>285381.97</v>
      </c>
      <c r="BC29" s="77"/>
      <c r="BE29" s="17"/>
      <c r="BF29" s="17"/>
    </row>
    <row r="30" spans="1:58" ht="12.75">
      <c r="A30" s="69" t="s">
        <v>51</v>
      </c>
      <c r="B30" s="70" t="s">
        <v>52</v>
      </c>
      <c r="C30" s="71">
        <v>9754.94</v>
      </c>
      <c r="D30" s="15">
        <v>8535.76</v>
      </c>
      <c r="E30" s="15">
        <v>11868.82</v>
      </c>
      <c r="F30" s="72">
        <f t="shared" si="1"/>
        <v>30159.52</v>
      </c>
      <c r="G30" s="15">
        <v>9805.86</v>
      </c>
      <c r="H30" s="15">
        <v>10576.37</v>
      </c>
      <c r="I30" s="15">
        <v>9951.52</v>
      </c>
      <c r="J30" s="72">
        <f t="shared" si="2"/>
        <v>30333.75</v>
      </c>
      <c r="K30" s="15">
        <v>11185.83</v>
      </c>
      <c r="L30" s="15">
        <v>9928.34</v>
      </c>
      <c r="M30" s="15">
        <v>8589.31</v>
      </c>
      <c r="N30" s="72">
        <f t="shared" si="3"/>
        <v>29703.48</v>
      </c>
      <c r="O30" s="15"/>
      <c r="P30" s="15"/>
      <c r="Q30" s="15"/>
      <c r="R30" s="72">
        <f t="shared" si="4"/>
        <v>0</v>
      </c>
      <c r="S30" s="72">
        <f t="shared" si="5"/>
        <v>90196.75</v>
      </c>
      <c r="T30" s="15">
        <v>403.45</v>
      </c>
      <c r="U30" s="15">
        <v>217.92000000000002</v>
      </c>
      <c r="V30" s="15">
        <v>215.94</v>
      </c>
      <c r="W30" s="72">
        <f t="shared" si="6"/>
        <v>837.31</v>
      </c>
      <c r="X30" s="15">
        <v>301.54</v>
      </c>
      <c r="Y30" s="16">
        <v>254.58</v>
      </c>
      <c r="Z30" s="16">
        <v>185.29</v>
      </c>
      <c r="AA30" s="72">
        <f t="shared" si="7"/>
        <v>741.41</v>
      </c>
      <c r="AB30" s="15">
        <v>408.28</v>
      </c>
      <c r="AC30" s="15">
        <v>169.97</v>
      </c>
      <c r="AD30" s="15">
        <v>173.61</v>
      </c>
      <c r="AE30" s="72">
        <f t="shared" si="8"/>
        <v>751.86</v>
      </c>
      <c r="AF30" s="15"/>
      <c r="AG30" s="15"/>
      <c r="AH30" s="15"/>
      <c r="AI30" s="72">
        <f t="shared" si="9"/>
        <v>0</v>
      </c>
      <c r="AJ30" s="72">
        <f t="shared" si="0"/>
        <v>2330.58</v>
      </c>
      <c r="AK30" s="73">
        <v>0</v>
      </c>
      <c r="AL30" s="73">
        <v>0</v>
      </c>
      <c r="AM30" s="73">
        <v>0</v>
      </c>
      <c r="AN30" s="25">
        <f t="shared" si="10"/>
        <v>0</v>
      </c>
      <c r="AO30" s="73">
        <v>0</v>
      </c>
      <c r="AP30" s="73">
        <v>0</v>
      </c>
      <c r="AQ30" s="73">
        <v>0</v>
      </c>
      <c r="AR30" s="25">
        <f t="shared" si="11"/>
        <v>0</v>
      </c>
      <c r="AS30" s="73">
        <v>0</v>
      </c>
      <c r="AT30" s="73">
        <v>0</v>
      </c>
      <c r="AU30" s="73">
        <v>0</v>
      </c>
      <c r="AV30" s="25">
        <f t="shared" si="12"/>
        <v>0</v>
      </c>
      <c r="AW30" s="73"/>
      <c r="AX30" s="73"/>
      <c r="AY30" s="74"/>
      <c r="AZ30" s="75">
        <f t="shared" si="13"/>
        <v>0</v>
      </c>
      <c r="BA30" s="25">
        <f t="shared" si="14"/>
        <v>0</v>
      </c>
      <c r="BB30" s="76">
        <f t="shared" si="15"/>
        <v>92527.33</v>
      </c>
      <c r="BC30" s="77"/>
      <c r="BE30" s="17"/>
      <c r="BF30" s="17"/>
    </row>
    <row r="31" spans="1:58" ht="12.75">
      <c r="A31" s="69" t="s">
        <v>53</v>
      </c>
      <c r="B31" s="70" t="s">
        <v>54</v>
      </c>
      <c r="C31" s="71">
        <v>38238.04</v>
      </c>
      <c r="D31" s="15">
        <v>38029.54</v>
      </c>
      <c r="E31" s="15">
        <v>41171.13</v>
      </c>
      <c r="F31" s="72">
        <f t="shared" si="1"/>
        <v>117438.71</v>
      </c>
      <c r="G31" s="15">
        <v>39749.23</v>
      </c>
      <c r="H31" s="15">
        <v>37341.28</v>
      </c>
      <c r="I31" s="15">
        <v>38008.96</v>
      </c>
      <c r="J31" s="72">
        <f t="shared" si="2"/>
        <v>115099.47</v>
      </c>
      <c r="K31" s="15">
        <v>37314.36</v>
      </c>
      <c r="L31" s="15">
        <v>37546.42</v>
      </c>
      <c r="M31" s="15">
        <v>43991.68</v>
      </c>
      <c r="N31" s="72">
        <f t="shared" si="3"/>
        <v>118852.46</v>
      </c>
      <c r="O31" s="15"/>
      <c r="P31" s="15"/>
      <c r="Q31" s="15"/>
      <c r="R31" s="72">
        <f t="shared" si="4"/>
        <v>0</v>
      </c>
      <c r="S31" s="72">
        <f t="shared" si="5"/>
        <v>351390.64</v>
      </c>
      <c r="T31" s="15">
        <v>850.14</v>
      </c>
      <c r="U31" s="15">
        <v>580.24</v>
      </c>
      <c r="V31" s="15">
        <v>566.78</v>
      </c>
      <c r="W31" s="72">
        <f t="shared" si="6"/>
        <v>1997.16</v>
      </c>
      <c r="X31" s="15">
        <v>1119.95</v>
      </c>
      <c r="Y31" s="16">
        <v>1186.85</v>
      </c>
      <c r="Z31" s="16">
        <v>508.89</v>
      </c>
      <c r="AA31" s="72">
        <f t="shared" si="7"/>
        <v>2815.69</v>
      </c>
      <c r="AB31" s="15">
        <v>1448.53</v>
      </c>
      <c r="AC31" s="15">
        <v>2889.58</v>
      </c>
      <c r="AD31" s="15">
        <v>2730.44</v>
      </c>
      <c r="AE31" s="72">
        <f t="shared" si="8"/>
        <v>7068.55</v>
      </c>
      <c r="AF31" s="15"/>
      <c r="AG31" s="15"/>
      <c r="AH31" s="15"/>
      <c r="AI31" s="72">
        <f t="shared" si="9"/>
        <v>0</v>
      </c>
      <c r="AJ31" s="72">
        <f t="shared" si="0"/>
        <v>11881.4</v>
      </c>
      <c r="AK31" s="73">
        <v>0</v>
      </c>
      <c r="AL31" s="73">
        <v>0</v>
      </c>
      <c r="AM31" s="73">
        <v>0</v>
      </c>
      <c r="AN31" s="25">
        <f t="shared" si="10"/>
        <v>0</v>
      </c>
      <c r="AO31" s="73">
        <v>0</v>
      </c>
      <c r="AP31" s="73">
        <v>0</v>
      </c>
      <c r="AQ31" s="73">
        <v>0</v>
      </c>
      <c r="AR31" s="25">
        <f t="shared" si="11"/>
        <v>0</v>
      </c>
      <c r="AS31" s="73">
        <v>0</v>
      </c>
      <c r="AT31" s="73">
        <v>0</v>
      </c>
      <c r="AU31" s="73">
        <v>0</v>
      </c>
      <c r="AV31" s="25">
        <f t="shared" si="12"/>
        <v>0</v>
      </c>
      <c r="AW31" s="73"/>
      <c r="AX31" s="73"/>
      <c r="AY31" s="74"/>
      <c r="AZ31" s="75">
        <f t="shared" si="13"/>
        <v>0</v>
      </c>
      <c r="BA31" s="25">
        <f t="shared" si="14"/>
        <v>0</v>
      </c>
      <c r="BB31" s="76">
        <f t="shared" si="15"/>
        <v>363272.04</v>
      </c>
      <c r="BC31" s="77"/>
      <c r="BE31" s="17"/>
      <c r="BF31" s="17"/>
    </row>
    <row r="32" spans="1:58" ht="12.75">
      <c r="A32" s="69" t="s">
        <v>55</v>
      </c>
      <c r="B32" s="70" t="s">
        <v>56</v>
      </c>
      <c r="C32" s="71">
        <v>34139.06</v>
      </c>
      <c r="D32" s="15">
        <v>33931.5</v>
      </c>
      <c r="E32" s="15">
        <v>36535.72</v>
      </c>
      <c r="F32" s="72">
        <f t="shared" si="1"/>
        <v>104606.28</v>
      </c>
      <c r="G32" s="15">
        <v>32754.61</v>
      </c>
      <c r="H32" s="15">
        <v>34158.56</v>
      </c>
      <c r="I32" s="15">
        <v>30856.8</v>
      </c>
      <c r="J32" s="72">
        <f t="shared" si="2"/>
        <v>97769.97</v>
      </c>
      <c r="K32" s="15">
        <v>34345.87</v>
      </c>
      <c r="L32" s="15">
        <v>31473.85</v>
      </c>
      <c r="M32" s="15">
        <v>32865.69</v>
      </c>
      <c r="N32" s="72">
        <f t="shared" si="3"/>
        <v>98685.41</v>
      </c>
      <c r="O32" s="15"/>
      <c r="P32" s="15"/>
      <c r="Q32" s="15"/>
      <c r="R32" s="72">
        <f t="shared" si="4"/>
        <v>0</v>
      </c>
      <c r="S32" s="72">
        <f t="shared" si="5"/>
        <v>301061.66</v>
      </c>
      <c r="T32" s="15">
        <v>266.11</v>
      </c>
      <c r="U32" s="15">
        <v>201.76</v>
      </c>
      <c r="V32" s="15">
        <v>151.84</v>
      </c>
      <c r="W32" s="72">
        <f t="shared" si="6"/>
        <v>619.71</v>
      </c>
      <c r="X32" s="15">
        <v>443.1</v>
      </c>
      <c r="Y32" s="16">
        <v>259</v>
      </c>
      <c r="Z32" s="16">
        <v>171.57</v>
      </c>
      <c r="AA32" s="72">
        <f t="shared" si="7"/>
        <v>873.67</v>
      </c>
      <c r="AB32" s="15">
        <v>517.72</v>
      </c>
      <c r="AC32" s="15">
        <v>318.46</v>
      </c>
      <c r="AD32" s="15">
        <v>308.28</v>
      </c>
      <c r="AE32" s="72">
        <f t="shared" si="8"/>
        <v>1144.46</v>
      </c>
      <c r="AF32" s="15"/>
      <c r="AG32" s="15"/>
      <c r="AH32" s="15"/>
      <c r="AI32" s="72">
        <f t="shared" si="9"/>
        <v>0</v>
      </c>
      <c r="AJ32" s="72">
        <f t="shared" si="0"/>
        <v>2637.84</v>
      </c>
      <c r="AK32" s="73">
        <v>0</v>
      </c>
      <c r="AL32" s="73">
        <v>0</v>
      </c>
      <c r="AM32" s="73">
        <v>0</v>
      </c>
      <c r="AN32" s="25">
        <f t="shared" si="10"/>
        <v>0</v>
      </c>
      <c r="AO32" s="73">
        <v>0</v>
      </c>
      <c r="AP32" s="73">
        <v>0</v>
      </c>
      <c r="AQ32" s="73">
        <v>0</v>
      </c>
      <c r="AR32" s="25">
        <f t="shared" si="11"/>
        <v>0</v>
      </c>
      <c r="AS32" s="73">
        <v>0</v>
      </c>
      <c r="AT32" s="73">
        <v>0</v>
      </c>
      <c r="AU32" s="73">
        <v>0</v>
      </c>
      <c r="AV32" s="25">
        <f t="shared" si="12"/>
        <v>0</v>
      </c>
      <c r="AW32" s="73"/>
      <c r="AX32" s="73"/>
      <c r="AY32" s="74"/>
      <c r="AZ32" s="75">
        <f t="shared" si="13"/>
        <v>0</v>
      </c>
      <c r="BA32" s="25">
        <f t="shared" si="14"/>
        <v>0</v>
      </c>
      <c r="BB32" s="76">
        <f t="shared" si="15"/>
        <v>303699.5</v>
      </c>
      <c r="BC32" s="77"/>
      <c r="BE32" s="17"/>
      <c r="BF32" s="17"/>
    </row>
    <row r="33" spans="1:58" ht="12.75">
      <c r="A33" s="69" t="s">
        <v>57</v>
      </c>
      <c r="B33" s="70" t="s">
        <v>58</v>
      </c>
      <c r="C33" s="71">
        <v>40905.57</v>
      </c>
      <c r="D33" s="15">
        <v>35002.73</v>
      </c>
      <c r="E33" s="15">
        <v>40043.26</v>
      </c>
      <c r="F33" s="72">
        <f t="shared" si="1"/>
        <v>115951.56</v>
      </c>
      <c r="G33" s="15">
        <v>36093.9</v>
      </c>
      <c r="H33" s="15">
        <v>39673.67</v>
      </c>
      <c r="I33" s="15">
        <v>35446.96</v>
      </c>
      <c r="J33" s="72">
        <f t="shared" si="2"/>
        <v>111214.53</v>
      </c>
      <c r="K33" s="15">
        <v>43121.7</v>
      </c>
      <c r="L33" s="15">
        <v>39810.19</v>
      </c>
      <c r="M33" s="15">
        <v>36786.43</v>
      </c>
      <c r="N33" s="72">
        <f t="shared" si="3"/>
        <v>119718.32</v>
      </c>
      <c r="O33" s="15"/>
      <c r="P33" s="15"/>
      <c r="Q33" s="15"/>
      <c r="R33" s="72">
        <f t="shared" si="4"/>
        <v>0</v>
      </c>
      <c r="S33" s="72">
        <f t="shared" si="5"/>
        <v>346884.41</v>
      </c>
      <c r="T33" s="15">
        <v>680.88</v>
      </c>
      <c r="U33" s="15">
        <v>672.66</v>
      </c>
      <c r="V33" s="15">
        <v>834.35</v>
      </c>
      <c r="W33" s="72">
        <f t="shared" si="6"/>
        <v>2187.89</v>
      </c>
      <c r="X33" s="15">
        <v>1162.23</v>
      </c>
      <c r="Y33" s="16">
        <v>951.51</v>
      </c>
      <c r="Z33" s="16">
        <v>454.97</v>
      </c>
      <c r="AA33" s="72">
        <f t="shared" si="7"/>
        <v>2568.71</v>
      </c>
      <c r="AB33" s="15">
        <v>1052.93</v>
      </c>
      <c r="AC33" s="15">
        <v>1021.91</v>
      </c>
      <c r="AD33" s="15">
        <v>628.66</v>
      </c>
      <c r="AE33" s="72">
        <f t="shared" si="8"/>
        <v>2703.5</v>
      </c>
      <c r="AF33" s="15"/>
      <c r="AG33" s="15"/>
      <c r="AH33" s="15"/>
      <c r="AI33" s="72">
        <f t="shared" si="9"/>
        <v>0</v>
      </c>
      <c r="AJ33" s="72">
        <f t="shared" si="0"/>
        <v>7460.1</v>
      </c>
      <c r="AK33" s="73">
        <v>0</v>
      </c>
      <c r="AL33" s="73">
        <v>0</v>
      </c>
      <c r="AM33" s="73">
        <v>0</v>
      </c>
      <c r="AN33" s="25">
        <f t="shared" si="10"/>
        <v>0</v>
      </c>
      <c r="AO33" s="73">
        <v>0</v>
      </c>
      <c r="AP33" s="73">
        <v>0</v>
      </c>
      <c r="AQ33" s="73">
        <v>0</v>
      </c>
      <c r="AR33" s="25">
        <f t="shared" si="11"/>
        <v>0</v>
      </c>
      <c r="AS33" s="73">
        <v>0</v>
      </c>
      <c r="AT33" s="73">
        <v>0</v>
      </c>
      <c r="AU33" s="73">
        <v>0</v>
      </c>
      <c r="AV33" s="25">
        <f t="shared" si="12"/>
        <v>0</v>
      </c>
      <c r="AW33" s="73"/>
      <c r="AX33" s="73"/>
      <c r="AY33" s="74"/>
      <c r="AZ33" s="75">
        <f t="shared" si="13"/>
        <v>0</v>
      </c>
      <c r="BA33" s="25">
        <f t="shared" si="14"/>
        <v>0</v>
      </c>
      <c r="BB33" s="76">
        <f t="shared" si="15"/>
        <v>354344.51</v>
      </c>
      <c r="BC33" s="77"/>
      <c r="BE33" s="17"/>
      <c r="BF33" s="17"/>
    </row>
    <row r="34" spans="1:58" ht="12.75">
      <c r="A34" s="69" t="s">
        <v>59</v>
      </c>
      <c r="B34" s="70" t="s">
        <v>60</v>
      </c>
      <c r="C34" s="71">
        <v>58246.04</v>
      </c>
      <c r="D34" s="15">
        <v>58559.31</v>
      </c>
      <c r="E34" s="15">
        <v>60422.1</v>
      </c>
      <c r="F34" s="72">
        <f t="shared" si="1"/>
        <v>177227.45</v>
      </c>
      <c r="G34" s="15">
        <v>48439.8</v>
      </c>
      <c r="H34" s="15">
        <v>58017.75</v>
      </c>
      <c r="I34" s="15">
        <v>53441.78</v>
      </c>
      <c r="J34" s="72">
        <f t="shared" si="2"/>
        <v>159899.33</v>
      </c>
      <c r="K34" s="15">
        <v>54101.37</v>
      </c>
      <c r="L34" s="15">
        <v>54830.44</v>
      </c>
      <c r="M34" s="15">
        <v>58752.65</v>
      </c>
      <c r="N34" s="72">
        <f t="shared" si="3"/>
        <v>167684.46</v>
      </c>
      <c r="O34" s="15"/>
      <c r="P34" s="15"/>
      <c r="Q34" s="15"/>
      <c r="R34" s="72">
        <f t="shared" si="4"/>
        <v>0</v>
      </c>
      <c r="S34" s="72">
        <f t="shared" si="5"/>
        <v>504811.24</v>
      </c>
      <c r="T34" s="15">
        <v>1290.07</v>
      </c>
      <c r="U34" s="15">
        <v>981.28</v>
      </c>
      <c r="V34" s="15">
        <v>942.15</v>
      </c>
      <c r="W34" s="72">
        <f t="shared" si="6"/>
        <v>3213.5</v>
      </c>
      <c r="X34" s="15">
        <v>1289.59</v>
      </c>
      <c r="Y34" s="16">
        <v>1039.15</v>
      </c>
      <c r="Z34" s="16">
        <v>548.17</v>
      </c>
      <c r="AA34" s="72">
        <f t="shared" si="7"/>
        <v>2876.91</v>
      </c>
      <c r="AB34" s="15">
        <v>1387.49</v>
      </c>
      <c r="AC34" s="15">
        <v>1293.62</v>
      </c>
      <c r="AD34" s="15">
        <v>1075.26</v>
      </c>
      <c r="AE34" s="72">
        <f t="shared" si="8"/>
        <v>3756.37</v>
      </c>
      <c r="AF34" s="15"/>
      <c r="AG34" s="15"/>
      <c r="AH34" s="15"/>
      <c r="AI34" s="72">
        <f t="shared" si="9"/>
        <v>0</v>
      </c>
      <c r="AJ34" s="72">
        <f t="shared" si="0"/>
        <v>9846.78</v>
      </c>
      <c r="AK34" s="73">
        <v>350.12</v>
      </c>
      <c r="AL34" s="73">
        <v>350.12</v>
      </c>
      <c r="AM34" s="73">
        <v>0</v>
      </c>
      <c r="AN34" s="25">
        <f t="shared" si="10"/>
        <v>700.24</v>
      </c>
      <c r="AO34" s="73">
        <v>326.78</v>
      </c>
      <c r="AP34" s="73">
        <v>326.78</v>
      </c>
      <c r="AQ34" s="73">
        <v>0</v>
      </c>
      <c r="AR34" s="25">
        <f t="shared" si="11"/>
        <v>653.56</v>
      </c>
      <c r="AS34" s="73">
        <v>326.78</v>
      </c>
      <c r="AT34" s="73">
        <v>653.56</v>
      </c>
      <c r="AU34" s="73">
        <v>326.78</v>
      </c>
      <c r="AV34" s="25">
        <f t="shared" si="12"/>
        <v>1307.12</v>
      </c>
      <c r="AW34" s="73"/>
      <c r="AX34" s="73"/>
      <c r="AY34" s="74"/>
      <c r="AZ34" s="75">
        <f t="shared" si="13"/>
        <v>0</v>
      </c>
      <c r="BA34" s="25">
        <f t="shared" si="14"/>
        <v>2660.92</v>
      </c>
      <c r="BB34" s="76">
        <f t="shared" si="15"/>
        <v>517318.94</v>
      </c>
      <c r="BC34" s="77"/>
      <c r="BE34" s="17"/>
      <c r="BF34" s="17"/>
    </row>
    <row r="35" spans="1:58" ht="12.75">
      <c r="A35" s="69" t="s">
        <v>61</v>
      </c>
      <c r="B35" s="70" t="s">
        <v>62</v>
      </c>
      <c r="C35" s="71">
        <v>162640.19</v>
      </c>
      <c r="D35" s="15">
        <v>134618.4</v>
      </c>
      <c r="E35" s="15">
        <v>151920.26</v>
      </c>
      <c r="F35" s="72">
        <f t="shared" si="1"/>
        <v>449178.85</v>
      </c>
      <c r="G35" s="15">
        <v>133431.37</v>
      </c>
      <c r="H35" s="15">
        <v>135905.29</v>
      </c>
      <c r="I35" s="15">
        <v>128695.63</v>
      </c>
      <c r="J35" s="72">
        <f t="shared" si="2"/>
        <v>398032.29</v>
      </c>
      <c r="K35" s="15">
        <v>136616.98</v>
      </c>
      <c r="L35" s="15">
        <v>142750.03</v>
      </c>
      <c r="M35" s="15">
        <v>128120.06</v>
      </c>
      <c r="N35" s="72">
        <f t="shared" si="3"/>
        <v>407487.07</v>
      </c>
      <c r="O35" s="15"/>
      <c r="P35" s="15"/>
      <c r="Q35" s="15"/>
      <c r="R35" s="72">
        <f t="shared" si="4"/>
        <v>0</v>
      </c>
      <c r="S35" s="72">
        <f t="shared" si="5"/>
        <v>1254698.21</v>
      </c>
      <c r="T35" s="15">
        <v>7622.41</v>
      </c>
      <c r="U35" s="15">
        <v>6085.790000000001</v>
      </c>
      <c r="V35" s="15">
        <v>5998.65</v>
      </c>
      <c r="W35" s="72">
        <f t="shared" si="6"/>
        <v>19706.85</v>
      </c>
      <c r="X35" s="15">
        <v>7763.55</v>
      </c>
      <c r="Y35" s="16">
        <v>6209.98</v>
      </c>
      <c r="Z35" s="16">
        <v>3726.01</v>
      </c>
      <c r="AA35" s="72">
        <f t="shared" si="7"/>
        <v>17699.54</v>
      </c>
      <c r="AB35" s="15">
        <v>10571.3</v>
      </c>
      <c r="AC35" s="15">
        <v>5630.98</v>
      </c>
      <c r="AD35" s="15">
        <v>7295.31</v>
      </c>
      <c r="AE35" s="72">
        <f t="shared" si="8"/>
        <v>23497.59</v>
      </c>
      <c r="AF35" s="15"/>
      <c r="AG35" s="15"/>
      <c r="AH35" s="15"/>
      <c r="AI35" s="72">
        <f t="shared" si="9"/>
        <v>0</v>
      </c>
      <c r="AJ35" s="72">
        <f t="shared" si="0"/>
        <v>60903.98</v>
      </c>
      <c r="AK35" s="73">
        <v>0</v>
      </c>
      <c r="AL35" s="73">
        <v>0</v>
      </c>
      <c r="AM35" s="73">
        <v>0</v>
      </c>
      <c r="AN35" s="25">
        <f t="shared" si="10"/>
        <v>0</v>
      </c>
      <c r="AO35" s="73">
        <v>0</v>
      </c>
      <c r="AP35" s="73">
        <v>0</v>
      </c>
      <c r="AQ35" s="73">
        <v>0</v>
      </c>
      <c r="AR35" s="25">
        <f t="shared" si="11"/>
        <v>0</v>
      </c>
      <c r="AS35" s="73">
        <v>0</v>
      </c>
      <c r="AT35" s="73">
        <v>0</v>
      </c>
      <c r="AU35" s="73">
        <v>0</v>
      </c>
      <c r="AV35" s="25">
        <f t="shared" si="12"/>
        <v>0</v>
      </c>
      <c r="AW35" s="73"/>
      <c r="AX35" s="73"/>
      <c r="AY35" s="74"/>
      <c r="AZ35" s="75">
        <f t="shared" si="13"/>
        <v>0</v>
      </c>
      <c r="BA35" s="25">
        <f t="shared" si="14"/>
        <v>0</v>
      </c>
      <c r="BB35" s="76">
        <f t="shared" si="15"/>
        <v>1315602.19</v>
      </c>
      <c r="BC35" s="77"/>
      <c r="BE35" s="17"/>
      <c r="BF35" s="17"/>
    </row>
    <row r="36" spans="1:58" ht="12.75">
      <c r="A36" s="69" t="s">
        <v>63</v>
      </c>
      <c r="B36" s="70" t="s">
        <v>64</v>
      </c>
      <c r="C36" s="71">
        <v>200571.34</v>
      </c>
      <c r="D36" s="15">
        <v>196013.7</v>
      </c>
      <c r="E36" s="15">
        <v>196871.86</v>
      </c>
      <c r="F36" s="72">
        <f t="shared" si="1"/>
        <v>593456.9</v>
      </c>
      <c r="G36" s="15">
        <v>171893.92</v>
      </c>
      <c r="H36" s="15">
        <v>200718.54</v>
      </c>
      <c r="I36" s="15">
        <v>185984.03</v>
      </c>
      <c r="J36" s="72">
        <f t="shared" si="2"/>
        <v>558596.49</v>
      </c>
      <c r="K36" s="15">
        <v>220477.22</v>
      </c>
      <c r="L36" s="15">
        <v>166729.83</v>
      </c>
      <c r="M36" s="15">
        <v>174983.17</v>
      </c>
      <c r="N36" s="72">
        <f t="shared" si="3"/>
        <v>562190.22</v>
      </c>
      <c r="O36" s="15"/>
      <c r="P36" s="15"/>
      <c r="Q36" s="15"/>
      <c r="R36" s="72">
        <f t="shared" si="4"/>
        <v>0</v>
      </c>
      <c r="S36" s="72">
        <f t="shared" si="5"/>
        <v>1714243.61</v>
      </c>
      <c r="T36" s="15">
        <v>7843.05</v>
      </c>
      <c r="U36" s="15">
        <v>7857.27</v>
      </c>
      <c r="V36" s="15">
        <v>6223.01</v>
      </c>
      <c r="W36" s="72">
        <f t="shared" si="6"/>
        <v>21923.33</v>
      </c>
      <c r="X36" s="15">
        <v>8784.32</v>
      </c>
      <c r="Y36" s="16">
        <v>7472.65</v>
      </c>
      <c r="Z36" s="16">
        <v>3429.98</v>
      </c>
      <c r="AA36" s="72">
        <f t="shared" si="7"/>
        <v>19686.95</v>
      </c>
      <c r="AB36" s="15">
        <v>9176.47</v>
      </c>
      <c r="AC36" s="15">
        <v>6536.02</v>
      </c>
      <c r="AD36" s="15">
        <v>6259.2699999999995</v>
      </c>
      <c r="AE36" s="72">
        <f t="shared" si="8"/>
        <v>21971.76</v>
      </c>
      <c r="AF36" s="15"/>
      <c r="AG36" s="15"/>
      <c r="AH36" s="15"/>
      <c r="AI36" s="72">
        <f t="shared" si="9"/>
        <v>0</v>
      </c>
      <c r="AJ36" s="72">
        <f t="shared" si="0"/>
        <v>63582.04</v>
      </c>
      <c r="AK36" s="73">
        <v>350.12</v>
      </c>
      <c r="AL36" s="73">
        <v>175.06</v>
      </c>
      <c r="AM36" s="73">
        <v>350.12</v>
      </c>
      <c r="AN36" s="25">
        <f t="shared" si="10"/>
        <v>875.3</v>
      </c>
      <c r="AO36" s="73">
        <v>326.78</v>
      </c>
      <c r="AP36" s="73">
        <v>326.78</v>
      </c>
      <c r="AQ36" s="73">
        <v>326.78</v>
      </c>
      <c r="AR36" s="25">
        <f t="shared" si="11"/>
        <v>980.34</v>
      </c>
      <c r="AS36" s="73">
        <v>653.56</v>
      </c>
      <c r="AT36" s="73">
        <v>653.56</v>
      </c>
      <c r="AU36" s="73">
        <v>326.78</v>
      </c>
      <c r="AV36" s="25">
        <f t="shared" si="12"/>
        <v>1633.9</v>
      </c>
      <c r="AW36" s="73"/>
      <c r="AX36" s="73"/>
      <c r="AY36" s="74"/>
      <c r="AZ36" s="75">
        <f t="shared" si="13"/>
        <v>0</v>
      </c>
      <c r="BA36" s="25">
        <f t="shared" si="14"/>
        <v>3489.54</v>
      </c>
      <c r="BB36" s="76">
        <f t="shared" si="15"/>
        <v>1781315.19</v>
      </c>
      <c r="BC36" s="77"/>
      <c r="BE36" s="17"/>
      <c r="BF36" s="17"/>
    </row>
    <row r="37" spans="1:58" ht="12.75">
      <c r="A37" s="69" t="s">
        <v>65</v>
      </c>
      <c r="B37" s="70" t="s">
        <v>66</v>
      </c>
      <c r="C37" s="71">
        <v>28458</v>
      </c>
      <c r="D37" s="15">
        <v>31346.18</v>
      </c>
      <c r="E37" s="15">
        <v>39182.86</v>
      </c>
      <c r="F37" s="72">
        <f t="shared" si="1"/>
        <v>98987.04</v>
      </c>
      <c r="G37" s="15">
        <v>26458.69</v>
      </c>
      <c r="H37" s="15">
        <v>30771.94</v>
      </c>
      <c r="I37" s="15">
        <v>31258.21</v>
      </c>
      <c r="J37" s="72">
        <f t="shared" si="2"/>
        <v>88488.84</v>
      </c>
      <c r="K37" s="15">
        <v>28316.37</v>
      </c>
      <c r="L37" s="15">
        <v>30641.04</v>
      </c>
      <c r="M37" s="15">
        <v>30146.81</v>
      </c>
      <c r="N37" s="72">
        <f t="shared" si="3"/>
        <v>89104.22</v>
      </c>
      <c r="O37" s="15"/>
      <c r="P37" s="15"/>
      <c r="Q37" s="15"/>
      <c r="R37" s="72">
        <f t="shared" si="4"/>
        <v>0</v>
      </c>
      <c r="S37" s="72">
        <f t="shared" si="5"/>
        <v>276580.1</v>
      </c>
      <c r="T37" s="15">
        <v>1668.31</v>
      </c>
      <c r="U37" s="15">
        <v>1163.1100000000001</v>
      </c>
      <c r="V37" s="15">
        <v>1438.99</v>
      </c>
      <c r="W37" s="72">
        <f t="shared" si="6"/>
        <v>4270.41</v>
      </c>
      <c r="X37" s="15">
        <v>1724.38</v>
      </c>
      <c r="Y37" s="16">
        <v>1878.26</v>
      </c>
      <c r="Z37" s="16">
        <v>836.71</v>
      </c>
      <c r="AA37" s="72">
        <f t="shared" si="7"/>
        <v>4439.35</v>
      </c>
      <c r="AB37" s="15">
        <v>2651.73</v>
      </c>
      <c r="AC37" s="15">
        <v>1254.94</v>
      </c>
      <c r="AD37" s="15">
        <v>1157.92</v>
      </c>
      <c r="AE37" s="72">
        <f t="shared" si="8"/>
        <v>5064.59</v>
      </c>
      <c r="AF37" s="15"/>
      <c r="AG37" s="15"/>
      <c r="AH37" s="15"/>
      <c r="AI37" s="72">
        <f t="shared" si="9"/>
        <v>0</v>
      </c>
      <c r="AJ37" s="72">
        <f t="shared" si="0"/>
        <v>13774.35</v>
      </c>
      <c r="AK37" s="73">
        <v>0</v>
      </c>
      <c r="AL37" s="73">
        <v>0</v>
      </c>
      <c r="AM37" s="73">
        <v>0</v>
      </c>
      <c r="AN37" s="25">
        <f t="shared" si="10"/>
        <v>0</v>
      </c>
      <c r="AO37" s="73">
        <v>0</v>
      </c>
      <c r="AP37" s="73">
        <v>0</v>
      </c>
      <c r="AQ37" s="73">
        <v>0</v>
      </c>
      <c r="AR37" s="25">
        <f t="shared" si="11"/>
        <v>0</v>
      </c>
      <c r="AS37" s="73">
        <v>0</v>
      </c>
      <c r="AT37" s="73">
        <v>0</v>
      </c>
      <c r="AU37" s="73">
        <v>0</v>
      </c>
      <c r="AV37" s="25">
        <f t="shared" si="12"/>
        <v>0</v>
      </c>
      <c r="AW37" s="73"/>
      <c r="AX37" s="73"/>
      <c r="AY37" s="74"/>
      <c r="AZ37" s="75">
        <f t="shared" si="13"/>
        <v>0</v>
      </c>
      <c r="BA37" s="25">
        <f t="shared" si="14"/>
        <v>0</v>
      </c>
      <c r="BB37" s="76">
        <f t="shared" si="15"/>
        <v>290354.45</v>
      </c>
      <c r="BC37" s="77"/>
      <c r="BE37" s="17"/>
      <c r="BF37" s="17"/>
    </row>
    <row r="38" spans="1:58" ht="12.75">
      <c r="A38" s="69" t="s">
        <v>67</v>
      </c>
      <c r="B38" s="70" t="s">
        <v>68</v>
      </c>
      <c r="C38" s="71">
        <v>108302.13</v>
      </c>
      <c r="D38" s="15">
        <v>104874.88</v>
      </c>
      <c r="E38" s="15">
        <v>96666.53</v>
      </c>
      <c r="F38" s="72">
        <f t="shared" si="1"/>
        <v>309843.54</v>
      </c>
      <c r="G38" s="15">
        <v>96343.99</v>
      </c>
      <c r="H38" s="15">
        <v>93280.06</v>
      </c>
      <c r="I38" s="15">
        <v>93028.98</v>
      </c>
      <c r="J38" s="72">
        <f t="shared" si="2"/>
        <v>282653.03</v>
      </c>
      <c r="K38" s="15">
        <v>82113.68</v>
      </c>
      <c r="L38" s="15">
        <v>91841.99</v>
      </c>
      <c r="M38" s="15">
        <v>88897.25</v>
      </c>
      <c r="N38" s="72">
        <f t="shared" si="3"/>
        <v>262852.92</v>
      </c>
      <c r="O38" s="15"/>
      <c r="P38" s="15"/>
      <c r="Q38" s="15"/>
      <c r="R38" s="72">
        <f t="shared" si="4"/>
        <v>0</v>
      </c>
      <c r="S38" s="72">
        <f t="shared" si="5"/>
        <v>855349.49</v>
      </c>
      <c r="T38" s="15">
        <v>4174.6900000000005</v>
      </c>
      <c r="U38" s="15">
        <v>4229.46</v>
      </c>
      <c r="V38" s="15">
        <v>3318.64</v>
      </c>
      <c r="W38" s="72">
        <f t="shared" si="6"/>
        <v>11722.79</v>
      </c>
      <c r="X38" s="15">
        <v>5418.05</v>
      </c>
      <c r="Y38" s="16">
        <v>3937.9900000000002</v>
      </c>
      <c r="Z38" s="16">
        <v>2619.54</v>
      </c>
      <c r="AA38" s="72">
        <f t="shared" si="7"/>
        <v>11975.58</v>
      </c>
      <c r="AB38" s="15">
        <v>5634.59</v>
      </c>
      <c r="AC38" s="15">
        <v>4248.15</v>
      </c>
      <c r="AD38" s="15">
        <v>3469.66</v>
      </c>
      <c r="AE38" s="72">
        <f t="shared" si="8"/>
        <v>13352.4</v>
      </c>
      <c r="AF38" s="15"/>
      <c r="AG38" s="15"/>
      <c r="AH38" s="15"/>
      <c r="AI38" s="72">
        <f t="shared" si="9"/>
        <v>0</v>
      </c>
      <c r="AJ38" s="72">
        <f t="shared" si="0"/>
        <v>37050.77</v>
      </c>
      <c r="AK38" s="73">
        <v>0</v>
      </c>
      <c r="AL38" s="73">
        <v>326.78</v>
      </c>
      <c r="AM38" s="73">
        <v>326.78</v>
      </c>
      <c r="AN38" s="25">
        <f t="shared" si="10"/>
        <v>653.56</v>
      </c>
      <c r="AO38" s="73">
        <v>326.78</v>
      </c>
      <c r="AP38" s="73">
        <v>0</v>
      </c>
      <c r="AQ38" s="73">
        <v>0</v>
      </c>
      <c r="AR38" s="25">
        <f t="shared" si="11"/>
        <v>326.78</v>
      </c>
      <c r="AS38" s="73">
        <v>490.17</v>
      </c>
      <c r="AT38" s="73">
        <v>653.56</v>
      </c>
      <c r="AU38" s="73">
        <v>653.56</v>
      </c>
      <c r="AV38" s="25">
        <f t="shared" si="12"/>
        <v>1797.29</v>
      </c>
      <c r="AW38" s="73"/>
      <c r="AX38" s="73"/>
      <c r="AY38" s="74"/>
      <c r="AZ38" s="75">
        <f t="shared" si="13"/>
        <v>0</v>
      </c>
      <c r="BA38" s="25">
        <f t="shared" si="14"/>
        <v>2777.63</v>
      </c>
      <c r="BB38" s="76">
        <f t="shared" si="15"/>
        <v>895177.89</v>
      </c>
      <c r="BC38" s="77"/>
      <c r="BE38" s="17"/>
      <c r="BF38" s="17"/>
    </row>
    <row r="39" spans="1:58" ht="12.75">
      <c r="A39" s="69" t="s">
        <v>69</v>
      </c>
      <c r="B39" s="70" t="s">
        <v>70</v>
      </c>
      <c r="C39" s="71">
        <v>64348.54</v>
      </c>
      <c r="D39" s="15">
        <v>62028.15</v>
      </c>
      <c r="E39" s="15">
        <v>64957.01</v>
      </c>
      <c r="F39" s="72">
        <f t="shared" si="1"/>
        <v>191333.7</v>
      </c>
      <c r="G39" s="15">
        <v>60585.01</v>
      </c>
      <c r="H39" s="15">
        <v>60361.16</v>
      </c>
      <c r="I39" s="15">
        <v>65938.6</v>
      </c>
      <c r="J39" s="72">
        <f t="shared" si="2"/>
        <v>186884.77</v>
      </c>
      <c r="K39" s="15">
        <v>62259.93</v>
      </c>
      <c r="L39" s="15">
        <v>57030.92</v>
      </c>
      <c r="M39" s="15">
        <v>59607.81</v>
      </c>
      <c r="N39" s="72">
        <f t="shared" si="3"/>
        <v>178898.66</v>
      </c>
      <c r="O39" s="15"/>
      <c r="P39" s="15"/>
      <c r="Q39" s="15"/>
      <c r="R39" s="72">
        <f t="shared" si="4"/>
        <v>0</v>
      </c>
      <c r="S39" s="72">
        <f t="shared" si="5"/>
        <v>557117.13</v>
      </c>
      <c r="T39" s="15">
        <v>4960.82</v>
      </c>
      <c r="U39" s="15">
        <v>4545.200000000001</v>
      </c>
      <c r="V39" s="15">
        <v>3879.95</v>
      </c>
      <c r="W39" s="72">
        <f t="shared" si="6"/>
        <v>13385.97</v>
      </c>
      <c r="X39" s="15">
        <v>5819.41</v>
      </c>
      <c r="Y39" s="16">
        <v>4893.27</v>
      </c>
      <c r="Z39" s="16">
        <v>3320.69</v>
      </c>
      <c r="AA39" s="72">
        <f t="shared" si="7"/>
        <v>14033.37</v>
      </c>
      <c r="AB39" s="15">
        <v>7230.01</v>
      </c>
      <c r="AC39" s="15">
        <v>4931.49</v>
      </c>
      <c r="AD39" s="15">
        <v>4627.65</v>
      </c>
      <c r="AE39" s="72">
        <f t="shared" si="8"/>
        <v>16789.15</v>
      </c>
      <c r="AF39" s="15"/>
      <c r="AG39" s="15"/>
      <c r="AH39" s="15"/>
      <c r="AI39" s="72">
        <f t="shared" si="9"/>
        <v>0</v>
      </c>
      <c r="AJ39" s="72">
        <f t="shared" si="0"/>
        <v>44208.49</v>
      </c>
      <c r="AK39" s="73">
        <v>0</v>
      </c>
      <c r="AL39" s="73">
        <v>0</v>
      </c>
      <c r="AM39" s="73">
        <v>0</v>
      </c>
      <c r="AN39" s="25">
        <f t="shared" si="10"/>
        <v>0</v>
      </c>
      <c r="AO39" s="73">
        <v>0</v>
      </c>
      <c r="AP39" s="73">
        <v>0</v>
      </c>
      <c r="AQ39" s="73">
        <v>0</v>
      </c>
      <c r="AR39" s="25">
        <f t="shared" si="11"/>
        <v>0</v>
      </c>
      <c r="AS39" s="73">
        <v>0</v>
      </c>
      <c r="AT39" s="73">
        <v>0</v>
      </c>
      <c r="AU39" s="73">
        <v>0</v>
      </c>
      <c r="AV39" s="25">
        <f t="shared" si="12"/>
        <v>0</v>
      </c>
      <c r="AW39" s="73"/>
      <c r="AX39" s="73"/>
      <c r="AY39" s="74"/>
      <c r="AZ39" s="75">
        <f t="shared" si="13"/>
        <v>0</v>
      </c>
      <c r="BA39" s="25">
        <f t="shared" si="14"/>
        <v>0</v>
      </c>
      <c r="BB39" s="76">
        <f t="shared" si="15"/>
        <v>601325.62</v>
      </c>
      <c r="BC39" s="77"/>
      <c r="BE39" s="17"/>
      <c r="BF39" s="17"/>
    </row>
    <row r="40" spans="1:58" ht="12.75">
      <c r="A40" s="69" t="s">
        <v>71</v>
      </c>
      <c r="B40" s="70" t="s">
        <v>72</v>
      </c>
      <c r="C40" s="71">
        <v>526126.21</v>
      </c>
      <c r="D40" s="15">
        <v>444636.32</v>
      </c>
      <c r="E40" s="15">
        <v>504774.75</v>
      </c>
      <c r="F40" s="72">
        <f t="shared" si="1"/>
        <v>1475537.28</v>
      </c>
      <c r="G40" s="15">
        <v>452950.68</v>
      </c>
      <c r="H40" s="15">
        <v>490107.93</v>
      </c>
      <c r="I40" s="15">
        <v>414802.43</v>
      </c>
      <c r="J40" s="72">
        <f t="shared" si="2"/>
        <v>1357861.04</v>
      </c>
      <c r="K40" s="15">
        <v>476203.65</v>
      </c>
      <c r="L40" s="15">
        <v>436552.59</v>
      </c>
      <c r="M40" s="15">
        <v>397394.59</v>
      </c>
      <c r="N40" s="72">
        <f t="shared" si="3"/>
        <v>1310150.83</v>
      </c>
      <c r="O40" s="15"/>
      <c r="P40" s="15"/>
      <c r="Q40" s="15"/>
      <c r="R40" s="72">
        <f t="shared" si="4"/>
        <v>0</v>
      </c>
      <c r="S40" s="72">
        <f t="shared" si="5"/>
        <v>4143549.15</v>
      </c>
      <c r="T40" s="15">
        <v>10331.65</v>
      </c>
      <c r="U40" s="15">
        <v>9557.429999999998</v>
      </c>
      <c r="V40" s="15">
        <v>9127.43</v>
      </c>
      <c r="W40" s="72">
        <f t="shared" si="6"/>
        <v>29016.51</v>
      </c>
      <c r="X40" s="15">
        <v>11900.61</v>
      </c>
      <c r="Y40" s="16">
        <v>11029.07</v>
      </c>
      <c r="Z40" s="16">
        <v>5360.72</v>
      </c>
      <c r="AA40" s="72">
        <f t="shared" si="7"/>
        <v>28290.4</v>
      </c>
      <c r="AB40" s="15">
        <v>13534.94</v>
      </c>
      <c r="AC40" s="15">
        <v>9695.52</v>
      </c>
      <c r="AD40" s="15">
        <v>10109.84</v>
      </c>
      <c r="AE40" s="72">
        <f t="shared" si="8"/>
        <v>33340.3</v>
      </c>
      <c r="AF40" s="15"/>
      <c r="AG40" s="15"/>
      <c r="AH40" s="15"/>
      <c r="AI40" s="72">
        <f t="shared" si="9"/>
        <v>0</v>
      </c>
      <c r="AJ40" s="72">
        <f t="shared" si="0"/>
        <v>90647.21</v>
      </c>
      <c r="AK40" s="73">
        <v>980.31</v>
      </c>
      <c r="AL40" s="73">
        <v>326.77</v>
      </c>
      <c r="AM40" s="73">
        <v>653.54</v>
      </c>
      <c r="AN40" s="25">
        <f t="shared" si="10"/>
        <v>1960.62</v>
      </c>
      <c r="AO40" s="73">
        <v>653.54</v>
      </c>
      <c r="AP40" s="73">
        <v>326.77</v>
      </c>
      <c r="AQ40" s="73">
        <v>0</v>
      </c>
      <c r="AR40" s="25">
        <f t="shared" si="11"/>
        <v>980.31</v>
      </c>
      <c r="AS40" s="73">
        <v>326.77</v>
      </c>
      <c r="AT40" s="73">
        <v>0</v>
      </c>
      <c r="AU40" s="73">
        <v>0</v>
      </c>
      <c r="AV40" s="25">
        <f t="shared" si="12"/>
        <v>326.77</v>
      </c>
      <c r="AW40" s="73"/>
      <c r="AX40" s="73"/>
      <c r="AY40" s="74"/>
      <c r="AZ40" s="75">
        <f t="shared" si="13"/>
        <v>0</v>
      </c>
      <c r="BA40" s="25">
        <f t="shared" si="14"/>
        <v>3267.7</v>
      </c>
      <c r="BB40" s="76">
        <f t="shared" si="15"/>
        <v>4237464.06</v>
      </c>
      <c r="BC40" s="77"/>
      <c r="BE40" s="17"/>
      <c r="BF40" s="17"/>
    </row>
    <row r="41" spans="1:58" ht="12.75">
      <c r="A41" s="69" t="s">
        <v>73</v>
      </c>
      <c r="B41" s="70" t="s">
        <v>74</v>
      </c>
      <c r="C41" s="71">
        <v>14880.01</v>
      </c>
      <c r="D41" s="15">
        <v>18219.06</v>
      </c>
      <c r="E41" s="15">
        <v>15058.33</v>
      </c>
      <c r="F41" s="72">
        <f t="shared" si="1"/>
        <v>48157.4</v>
      </c>
      <c r="G41" s="15">
        <v>12139.21</v>
      </c>
      <c r="H41" s="15">
        <v>13962.56</v>
      </c>
      <c r="I41" s="15">
        <v>13532.4</v>
      </c>
      <c r="J41" s="72">
        <f t="shared" si="2"/>
        <v>39634.17</v>
      </c>
      <c r="K41" s="15">
        <v>13739.32</v>
      </c>
      <c r="L41" s="15">
        <v>13049.24</v>
      </c>
      <c r="M41" s="15">
        <v>11067.28</v>
      </c>
      <c r="N41" s="72">
        <f t="shared" si="3"/>
        <v>37855.84</v>
      </c>
      <c r="O41" s="15"/>
      <c r="P41" s="15"/>
      <c r="Q41" s="15"/>
      <c r="R41" s="72">
        <f t="shared" si="4"/>
        <v>0</v>
      </c>
      <c r="S41" s="72">
        <f t="shared" si="5"/>
        <v>125647.41</v>
      </c>
      <c r="T41" s="15">
        <v>662.38</v>
      </c>
      <c r="U41" s="15">
        <v>689.47</v>
      </c>
      <c r="V41" s="15">
        <v>601.62</v>
      </c>
      <c r="W41" s="72">
        <f t="shared" si="6"/>
        <v>1953.47</v>
      </c>
      <c r="X41" s="15">
        <v>695.35</v>
      </c>
      <c r="Y41" s="16">
        <v>843.15</v>
      </c>
      <c r="Z41" s="16">
        <v>467.04</v>
      </c>
      <c r="AA41" s="72">
        <f t="shared" si="7"/>
        <v>2005.54</v>
      </c>
      <c r="AB41" s="15">
        <v>1080.18</v>
      </c>
      <c r="AC41" s="15">
        <v>691.44</v>
      </c>
      <c r="AD41" s="15">
        <v>559.86</v>
      </c>
      <c r="AE41" s="72">
        <f t="shared" si="8"/>
        <v>2331.48</v>
      </c>
      <c r="AF41" s="15"/>
      <c r="AG41" s="15"/>
      <c r="AH41" s="15"/>
      <c r="AI41" s="72">
        <f t="shared" si="9"/>
        <v>0</v>
      </c>
      <c r="AJ41" s="72">
        <f t="shared" si="0"/>
        <v>6290.49</v>
      </c>
      <c r="AK41" s="73">
        <v>0</v>
      </c>
      <c r="AL41" s="73">
        <v>0</v>
      </c>
      <c r="AM41" s="73">
        <v>0</v>
      </c>
      <c r="AN41" s="25">
        <f t="shared" si="10"/>
        <v>0</v>
      </c>
      <c r="AO41" s="73">
        <v>0</v>
      </c>
      <c r="AP41" s="73">
        <v>0</v>
      </c>
      <c r="AQ41" s="73">
        <v>0</v>
      </c>
      <c r="AR41" s="25">
        <f t="shared" si="11"/>
        <v>0</v>
      </c>
      <c r="AS41" s="73">
        <v>0</v>
      </c>
      <c r="AT41" s="73">
        <v>0</v>
      </c>
      <c r="AU41" s="73">
        <v>0</v>
      </c>
      <c r="AV41" s="25">
        <f t="shared" si="12"/>
        <v>0</v>
      </c>
      <c r="AW41" s="73"/>
      <c r="AX41" s="73"/>
      <c r="AY41" s="74"/>
      <c r="AZ41" s="75">
        <f t="shared" si="13"/>
        <v>0</v>
      </c>
      <c r="BA41" s="25">
        <f t="shared" si="14"/>
        <v>0</v>
      </c>
      <c r="BB41" s="76">
        <f t="shared" si="15"/>
        <v>131937.9</v>
      </c>
      <c r="BC41" s="77"/>
      <c r="BE41" s="17"/>
      <c r="BF41" s="17"/>
    </row>
    <row r="42" spans="1:58" ht="12.75">
      <c r="A42" s="69" t="s">
        <v>75</v>
      </c>
      <c r="B42" s="70" t="s">
        <v>76</v>
      </c>
      <c r="C42" s="71">
        <v>91980.21</v>
      </c>
      <c r="D42" s="15">
        <v>83992.51</v>
      </c>
      <c r="E42" s="15">
        <v>90345.09</v>
      </c>
      <c r="F42" s="72">
        <f t="shared" si="1"/>
        <v>266317.81</v>
      </c>
      <c r="G42" s="15">
        <v>86707.7</v>
      </c>
      <c r="H42" s="15">
        <v>74277.78</v>
      </c>
      <c r="I42" s="15">
        <v>76040.39</v>
      </c>
      <c r="J42" s="72">
        <f t="shared" si="2"/>
        <v>237025.87</v>
      </c>
      <c r="K42" s="15">
        <v>109060.59</v>
      </c>
      <c r="L42" s="15">
        <v>74955.26</v>
      </c>
      <c r="M42" s="15">
        <v>93307.97</v>
      </c>
      <c r="N42" s="72">
        <f t="shared" si="3"/>
        <v>277323.82</v>
      </c>
      <c r="O42" s="15"/>
      <c r="P42" s="15"/>
      <c r="Q42" s="15"/>
      <c r="R42" s="72">
        <f t="shared" si="4"/>
        <v>0</v>
      </c>
      <c r="S42" s="72">
        <f t="shared" si="5"/>
        <v>780667.5</v>
      </c>
      <c r="T42" s="15">
        <v>1737.3999999999999</v>
      </c>
      <c r="U42" s="15">
        <v>1593.9</v>
      </c>
      <c r="V42" s="15">
        <v>1375.52</v>
      </c>
      <c r="W42" s="72">
        <f t="shared" si="6"/>
        <v>4706.82</v>
      </c>
      <c r="X42" s="15">
        <v>1547.52</v>
      </c>
      <c r="Y42" s="16">
        <v>2237.29</v>
      </c>
      <c r="Z42" s="16">
        <v>1322.61</v>
      </c>
      <c r="AA42" s="72">
        <f t="shared" si="7"/>
        <v>5107.42</v>
      </c>
      <c r="AB42" s="15">
        <v>2900.27</v>
      </c>
      <c r="AC42" s="15">
        <v>1776.56</v>
      </c>
      <c r="AD42" s="15">
        <v>1807.38</v>
      </c>
      <c r="AE42" s="72">
        <f t="shared" si="8"/>
        <v>6484.21</v>
      </c>
      <c r="AF42" s="15"/>
      <c r="AG42" s="15"/>
      <c r="AH42" s="15"/>
      <c r="AI42" s="72">
        <f t="shared" si="9"/>
        <v>0</v>
      </c>
      <c r="AJ42" s="72">
        <f t="shared" si="0"/>
        <v>16298.45</v>
      </c>
      <c r="AK42" s="73">
        <v>350.12</v>
      </c>
      <c r="AL42" s="73">
        <v>0</v>
      </c>
      <c r="AM42" s="73">
        <v>0</v>
      </c>
      <c r="AN42" s="25">
        <f t="shared" si="10"/>
        <v>350.12</v>
      </c>
      <c r="AO42" s="73">
        <v>326.78</v>
      </c>
      <c r="AP42" s="73">
        <v>326.78</v>
      </c>
      <c r="AQ42" s="73">
        <v>0</v>
      </c>
      <c r="AR42" s="25">
        <f t="shared" si="11"/>
        <v>653.56</v>
      </c>
      <c r="AS42" s="73">
        <v>326.78</v>
      </c>
      <c r="AT42" s="73">
        <v>326.78</v>
      </c>
      <c r="AU42" s="73">
        <v>163.39</v>
      </c>
      <c r="AV42" s="25">
        <f t="shared" si="12"/>
        <v>816.95</v>
      </c>
      <c r="AW42" s="73"/>
      <c r="AX42" s="73"/>
      <c r="AY42" s="74"/>
      <c r="AZ42" s="75">
        <f t="shared" si="13"/>
        <v>0</v>
      </c>
      <c r="BA42" s="25">
        <f t="shared" si="14"/>
        <v>1820.63</v>
      </c>
      <c r="BB42" s="76">
        <f t="shared" si="15"/>
        <v>798786.58</v>
      </c>
      <c r="BC42" s="77"/>
      <c r="BE42" s="17"/>
      <c r="BF42" s="17"/>
    </row>
    <row r="43" spans="1:58" ht="12.75">
      <c r="A43" s="69" t="s">
        <v>77</v>
      </c>
      <c r="B43" s="70" t="s">
        <v>78</v>
      </c>
      <c r="C43" s="71">
        <v>189003.11</v>
      </c>
      <c r="D43" s="15">
        <v>168749.7</v>
      </c>
      <c r="E43" s="15">
        <v>189141.12</v>
      </c>
      <c r="F43" s="72">
        <f t="shared" si="1"/>
        <v>546893.93</v>
      </c>
      <c r="G43" s="15">
        <v>162231.62</v>
      </c>
      <c r="H43" s="15">
        <v>178478.54</v>
      </c>
      <c r="I43" s="15">
        <v>174722.7</v>
      </c>
      <c r="J43" s="72">
        <f t="shared" si="2"/>
        <v>515432.86</v>
      </c>
      <c r="K43" s="15">
        <v>180258.93</v>
      </c>
      <c r="L43" s="15">
        <v>173803.95</v>
      </c>
      <c r="M43" s="15">
        <v>170607.99</v>
      </c>
      <c r="N43" s="72">
        <f t="shared" si="3"/>
        <v>524670.87</v>
      </c>
      <c r="O43" s="15"/>
      <c r="P43" s="15"/>
      <c r="Q43" s="15"/>
      <c r="R43" s="72">
        <f t="shared" si="4"/>
        <v>0</v>
      </c>
      <c r="S43" s="72">
        <f t="shared" si="5"/>
        <v>1586997.66</v>
      </c>
      <c r="T43" s="15">
        <v>10057.910000000002</v>
      </c>
      <c r="U43" s="15">
        <v>8732.32</v>
      </c>
      <c r="V43" s="15">
        <v>7700.93</v>
      </c>
      <c r="W43" s="72">
        <f t="shared" si="6"/>
        <v>26491.16</v>
      </c>
      <c r="X43" s="15">
        <v>10880.22</v>
      </c>
      <c r="Y43" s="16">
        <v>10498.58</v>
      </c>
      <c r="Z43" s="16">
        <v>5459.78</v>
      </c>
      <c r="AA43" s="72">
        <f t="shared" si="7"/>
        <v>26838.58</v>
      </c>
      <c r="AB43" s="15">
        <v>13507.75</v>
      </c>
      <c r="AC43" s="15">
        <v>9266.56</v>
      </c>
      <c r="AD43" s="15">
        <v>7834.98</v>
      </c>
      <c r="AE43" s="72">
        <f t="shared" si="8"/>
        <v>30609.29</v>
      </c>
      <c r="AF43" s="15"/>
      <c r="AG43" s="15"/>
      <c r="AH43" s="15"/>
      <c r="AI43" s="72">
        <f t="shared" si="9"/>
        <v>0</v>
      </c>
      <c r="AJ43" s="72">
        <f t="shared" si="0"/>
        <v>83939.03</v>
      </c>
      <c r="AK43" s="73">
        <v>0</v>
      </c>
      <c r="AL43" s="73">
        <v>350.12</v>
      </c>
      <c r="AM43" s="73">
        <v>326.78</v>
      </c>
      <c r="AN43" s="25">
        <f t="shared" si="10"/>
        <v>676.9</v>
      </c>
      <c r="AO43" s="73">
        <v>326.78</v>
      </c>
      <c r="AP43" s="73">
        <v>326.78</v>
      </c>
      <c r="AQ43" s="73">
        <v>0</v>
      </c>
      <c r="AR43" s="25">
        <f t="shared" si="11"/>
        <v>653.56</v>
      </c>
      <c r="AS43" s="73">
        <v>326.78</v>
      </c>
      <c r="AT43" s="73">
        <v>326.78</v>
      </c>
      <c r="AU43" s="73">
        <v>326.78</v>
      </c>
      <c r="AV43" s="25">
        <f t="shared" si="12"/>
        <v>980.34</v>
      </c>
      <c r="AW43" s="73"/>
      <c r="AX43" s="73"/>
      <c r="AY43" s="74"/>
      <c r="AZ43" s="75">
        <f t="shared" si="13"/>
        <v>0</v>
      </c>
      <c r="BA43" s="25">
        <f t="shared" si="14"/>
        <v>2310.8</v>
      </c>
      <c r="BB43" s="76">
        <f t="shared" si="15"/>
        <v>1673247.49</v>
      </c>
      <c r="BC43" s="77"/>
      <c r="BE43" s="17"/>
      <c r="BF43" s="17"/>
    </row>
    <row r="44" spans="1:58" ht="12.75">
      <c r="A44" s="69" t="s">
        <v>79</v>
      </c>
      <c r="B44" s="70" t="s">
        <v>80</v>
      </c>
      <c r="C44" s="71">
        <v>89803.56</v>
      </c>
      <c r="D44" s="15">
        <v>78159.93</v>
      </c>
      <c r="E44" s="15">
        <v>77783.14</v>
      </c>
      <c r="F44" s="72">
        <f t="shared" si="1"/>
        <v>245746.63</v>
      </c>
      <c r="G44" s="15">
        <v>75079.12</v>
      </c>
      <c r="H44" s="15">
        <v>78666.18</v>
      </c>
      <c r="I44" s="15">
        <v>75049.33</v>
      </c>
      <c r="J44" s="72">
        <f t="shared" si="2"/>
        <v>228794.63</v>
      </c>
      <c r="K44" s="15">
        <v>75648.57</v>
      </c>
      <c r="L44" s="15">
        <v>82906.43</v>
      </c>
      <c r="M44" s="15">
        <v>72646.76</v>
      </c>
      <c r="N44" s="72">
        <f t="shared" si="3"/>
        <v>231201.76</v>
      </c>
      <c r="O44" s="15"/>
      <c r="P44" s="15"/>
      <c r="Q44" s="15"/>
      <c r="R44" s="72">
        <f t="shared" si="4"/>
        <v>0</v>
      </c>
      <c r="S44" s="72">
        <f t="shared" si="5"/>
        <v>705743.02</v>
      </c>
      <c r="T44" s="15">
        <v>2315.89</v>
      </c>
      <c r="U44" s="15">
        <v>1946.52</v>
      </c>
      <c r="V44" s="15">
        <v>1700.99</v>
      </c>
      <c r="W44" s="72">
        <f t="shared" si="6"/>
        <v>5963.4</v>
      </c>
      <c r="X44" s="15">
        <v>2760.68</v>
      </c>
      <c r="Y44" s="16">
        <v>2292.08</v>
      </c>
      <c r="Z44" s="16">
        <v>1112.08</v>
      </c>
      <c r="AA44" s="72">
        <f t="shared" si="7"/>
        <v>6164.84</v>
      </c>
      <c r="AB44" s="15">
        <v>2704.19</v>
      </c>
      <c r="AC44" s="15">
        <v>2174.3199999999997</v>
      </c>
      <c r="AD44" s="15">
        <v>1993.0300000000002</v>
      </c>
      <c r="AE44" s="72">
        <f t="shared" si="8"/>
        <v>6871.54</v>
      </c>
      <c r="AF44" s="15"/>
      <c r="AG44" s="15"/>
      <c r="AH44" s="15"/>
      <c r="AI44" s="72">
        <f t="shared" si="9"/>
        <v>0</v>
      </c>
      <c r="AJ44" s="72">
        <f t="shared" si="0"/>
        <v>18999.78</v>
      </c>
      <c r="AK44" s="73">
        <v>326.78</v>
      </c>
      <c r="AL44" s="73">
        <v>653.56</v>
      </c>
      <c r="AM44" s="73">
        <v>653.56</v>
      </c>
      <c r="AN44" s="25">
        <f t="shared" si="10"/>
        <v>1633.9</v>
      </c>
      <c r="AO44" s="73">
        <v>326.78</v>
      </c>
      <c r="AP44" s="73">
        <v>980.34</v>
      </c>
      <c r="AQ44" s="73">
        <v>653.56</v>
      </c>
      <c r="AR44" s="25">
        <f t="shared" si="11"/>
        <v>1960.68</v>
      </c>
      <c r="AS44" s="73">
        <v>653.56</v>
      </c>
      <c r="AT44" s="73">
        <v>653.56</v>
      </c>
      <c r="AU44" s="73">
        <v>653.56</v>
      </c>
      <c r="AV44" s="25">
        <f t="shared" si="12"/>
        <v>1960.68</v>
      </c>
      <c r="AW44" s="73"/>
      <c r="AX44" s="73"/>
      <c r="AY44" s="74"/>
      <c r="AZ44" s="75">
        <f t="shared" si="13"/>
        <v>0</v>
      </c>
      <c r="BA44" s="25">
        <f t="shared" si="14"/>
        <v>5555.26</v>
      </c>
      <c r="BB44" s="76">
        <f t="shared" si="15"/>
        <v>730298.06</v>
      </c>
      <c r="BC44" s="77"/>
      <c r="BE44" s="17"/>
      <c r="BF44" s="17"/>
    </row>
    <row r="45" spans="1:58" ht="12.75">
      <c r="A45" s="69" t="s">
        <v>81</v>
      </c>
      <c r="B45" s="70" t="s">
        <v>82</v>
      </c>
      <c r="C45" s="71">
        <v>61851.14</v>
      </c>
      <c r="D45" s="15">
        <v>59780.58</v>
      </c>
      <c r="E45" s="15">
        <v>64507.72</v>
      </c>
      <c r="F45" s="72">
        <f t="shared" si="1"/>
        <v>186139.44</v>
      </c>
      <c r="G45" s="15">
        <v>51703.88</v>
      </c>
      <c r="H45" s="15">
        <v>59513.69</v>
      </c>
      <c r="I45" s="15">
        <v>56002.04</v>
      </c>
      <c r="J45" s="72">
        <f t="shared" si="2"/>
        <v>167219.61</v>
      </c>
      <c r="K45" s="15">
        <v>53924.66</v>
      </c>
      <c r="L45" s="15">
        <v>54049.52</v>
      </c>
      <c r="M45" s="15">
        <v>57350.53</v>
      </c>
      <c r="N45" s="72">
        <f t="shared" si="3"/>
        <v>165324.71</v>
      </c>
      <c r="O45" s="15"/>
      <c r="P45" s="15"/>
      <c r="Q45" s="15"/>
      <c r="R45" s="72">
        <f t="shared" si="4"/>
        <v>0</v>
      </c>
      <c r="S45" s="72">
        <f t="shared" si="5"/>
        <v>518683.76</v>
      </c>
      <c r="T45" s="15">
        <v>2742.83</v>
      </c>
      <c r="U45" s="15">
        <v>3106.54</v>
      </c>
      <c r="V45" s="15">
        <v>2347.89</v>
      </c>
      <c r="W45" s="72">
        <f t="shared" si="6"/>
        <v>8197.26</v>
      </c>
      <c r="X45" s="15">
        <v>3079.57</v>
      </c>
      <c r="Y45" s="16">
        <v>2718.01</v>
      </c>
      <c r="Z45" s="16">
        <v>1678.86</v>
      </c>
      <c r="AA45" s="72">
        <f t="shared" si="7"/>
        <v>7476.44</v>
      </c>
      <c r="AB45" s="15">
        <v>4496.04</v>
      </c>
      <c r="AC45" s="15">
        <v>2772.2400000000002</v>
      </c>
      <c r="AD45" s="15">
        <v>2861.78</v>
      </c>
      <c r="AE45" s="72">
        <f t="shared" si="8"/>
        <v>10130.06</v>
      </c>
      <c r="AF45" s="15"/>
      <c r="AG45" s="15"/>
      <c r="AH45" s="15"/>
      <c r="AI45" s="72">
        <f t="shared" si="9"/>
        <v>0</v>
      </c>
      <c r="AJ45" s="72">
        <f t="shared" si="0"/>
        <v>25803.76</v>
      </c>
      <c r="AK45" s="73">
        <v>0</v>
      </c>
      <c r="AL45" s="73">
        <v>0</v>
      </c>
      <c r="AM45" s="73">
        <v>0</v>
      </c>
      <c r="AN45" s="25">
        <f t="shared" si="10"/>
        <v>0</v>
      </c>
      <c r="AO45" s="73">
        <v>0</v>
      </c>
      <c r="AP45" s="73">
        <v>0</v>
      </c>
      <c r="AQ45" s="73">
        <v>0</v>
      </c>
      <c r="AR45" s="25">
        <f t="shared" si="11"/>
        <v>0</v>
      </c>
      <c r="AS45" s="73">
        <v>0</v>
      </c>
      <c r="AT45" s="73">
        <v>0</v>
      </c>
      <c r="AU45" s="73">
        <v>0</v>
      </c>
      <c r="AV45" s="25">
        <f t="shared" si="12"/>
        <v>0</v>
      </c>
      <c r="AW45" s="73"/>
      <c r="AX45" s="73"/>
      <c r="AY45" s="74"/>
      <c r="AZ45" s="75">
        <f t="shared" si="13"/>
        <v>0</v>
      </c>
      <c r="BA45" s="25">
        <f t="shared" si="14"/>
        <v>0</v>
      </c>
      <c r="BB45" s="76">
        <f t="shared" si="15"/>
        <v>544487.52</v>
      </c>
      <c r="BC45" s="77"/>
      <c r="BE45" s="17"/>
      <c r="BF45" s="17"/>
    </row>
    <row r="46" spans="1:58" ht="12.75">
      <c r="A46" s="69" t="s">
        <v>83</v>
      </c>
      <c r="B46" s="70" t="s">
        <v>84</v>
      </c>
      <c r="C46" s="71">
        <v>87320.9</v>
      </c>
      <c r="D46" s="15">
        <v>80020.13</v>
      </c>
      <c r="E46" s="15">
        <v>91809.65</v>
      </c>
      <c r="F46" s="72">
        <f t="shared" si="1"/>
        <v>259150.68</v>
      </c>
      <c r="G46" s="15">
        <v>77985.12</v>
      </c>
      <c r="H46" s="15">
        <v>86597.48</v>
      </c>
      <c r="I46" s="15">
        <v>76616.62</v>
      </c>
      <c r="J46" s="72">
        <f t="shared" si="2"/>
        <v>241199.22</v>
      </c>
      <c r="K46" s="15">
        <v>82945.04</v>
      </c>
      <c r="L46" s="15">
        <v>69119.5</v>
      </c>
      <c r="M46" s="15">
        <v>72758.97</v>
      </c>
      <c r="N46" s="72">
        <f t="shared" si="3"/>
        <v>224823.51</v>
      </c>
      <c r="O46" s="15"/>
      <c r="P46" s="15"/>
      <c r="Q46" s="15"/>
      <c r="R46" s="72">
        <f t="shared" si="4"/>
        <v>0</v>
      </c>
      <c r="S46" s="72">
        <f t="shared" si="5"/>
        <v>725173.41</v>
      </c>
      <c r="T46" s="15">
        <v>2600.62</v>
      </c>
      <c r="U46" s="15">
        <v>2581.93</v>
      </c>
      <c r="V46" s="15">
        <v>2106.02</v>
      </c>
      <c r="W46" s="72">
        <f t="shared" si="6"/>
        <v>7288.57</v>
      </c>
      <c r="X46" s="15">
        <v>3059.05</v>
      </c>
      <c r="Y46" s="16">
        <v>2106.18</v>
      </c>
      <c r="Z46" s="16">
        <v>1195.3</v>
      </c>
      <c r="AA46" s="72">
        <f t="shared" si="7"/>
        <v>6360.53</v>
      </c>
      <c r="AB46" s="15">
        <v>3264.33</v>
      </c>
      <c r="AC46" s="15">
        <v>2420.13</v>
      </c>
      <c r="AD46" s="15">
        <v>2309.43</v>
      </c>
      <c r="AE46" s="72">
        <f t="shared" si="8"/>
        <v>7993.89</v>
      </c>
      <c r="AF46" s="15"/>
      <c r="AG46" s="15"/>
      <c r="AH46" s="15"/>
      <c r="AI46" s="72">
        <f t="shared" si="9"/>
        <v>0</v>
      </c>
      <c r="AJ46" s="72">
        <f t="shared" si="0"/>
        <v>21642.99</v>
      </c>
      <c r="AK46" s="73">
        <v>0</v>
      </c>
      <c r="AL46" s="73">
        <v>0</v>
      </c>
      <c r="AM46" s="73">
        <v>0</v>
      </c>
      <c r="AN46" s="25">
        <f t="shared" si="10"/>
        <v>0</v>
      </c>
      <c r="AO46" s="73">
        <v>0</v>
      </c>
      <c r="AP46" s="73">
        <v>0</v>
      </c>
      <c r="AQ46" s="73">
        <v>0</v>
      </c>
      <c r="AR46" s="25">
        <f t="shared" si="11"/>
        <v>0</v>
      </c>
      <c r="AS46" s="73">
        <v>0</v>
      </c>
      <c r="AT46" s="73">
        <v>0</v>
      </c>
      <c r="AU46" s="73">
        <v>0</v>
      </c>
      <c r="AV46" s="25">
        <f t="shared" si="12"/>
        <v>0</v>
      </c>
      <c r="AW46" s="73"/>
      <c r="AX46" s="73"/>
      <c r="AY46" s="74"/>
      <c r="AZ46" s="75">
        <f t="shared" si="13"/>
        <v>0</v>
      </c>
      <c r="BA46" s="25">
        <f t="shared" si="14"/>
        <v>0</v>
      </c>
      <c r="BB46" s="76">
        <f t="shared" si="15"/>
        <v>746816.4</v>
      </c>
      <c r="BC46" s="77"/>
      <c r="BE46" s="17"/>
      <c r="BF46" s="17"/>
    </row>
    <row r="47" spans="1:58" ht="12.75">
      <c r="A47" s="69" t="s">
        <v>85</v>
      </c>
      <c r="B47" s="70" t="s">
        <v>86</v>
      </c>
      <c r="C47" s="71">
        <v>40639.68</v>
      </c>
      <c r="D47" s="15">
        <v>36538.54</v>
      </c>
      <c r="E47" s="15">
        <v>38114.98</v>
      </c>
      <c r="F47" s="72">
        <f t="shared" si="1"/>
        <v>115293.2</v>
      </c>
      <c r="G47" s="15">
        <v>36331.9</v>
      </c>
      <c r="H47" s="15">
        <v>34999.91</v>
      </c>
      <c r="I47" s="15">
        <v>33102.35</v>
      </c>
      <c r="J47" s="72">
        <f t="shared" si="2"/>
        <v>104434.16</v>
      </c>
      <c r="K47" s="15">
        <v>38371.76</v>
      </c>
      <c r="L47" s="15">
        <v>35953.63</v>
      </c>
      <c r="M47" s="15">
        <v>33499.02</v>
      </c>
      <c r="N47" s="72">
        <f t="shared" si="3"/>
        <v>107824.41</v>
      </c>
      <c r="O47" s="15"/>
      <c r="P47" s="15"/>
      <c r="Q47" s="15"/>
      <c r="R47" s="72">
        <f t="shared" si="4"/>
        <v>0</v>
      </c>
      <c r="S47" s="72">
        <f t="shared" si="5"/>
        <v>327551.77</v>
      </c>
      <c r="T47" s="15">
        <v>2505.6099999999997</v>
      </c>
      <c r="U47" s="15">
        <v>1978.62</v>
      </c>
      <c r="V47" s="15">
        <v>1688.17</v>
      </c>
      <c r="W47" s="72">
        <f t="shared" si="6"/>
        <v>6172.4</v>
      </c>
      <c r="X47" s="15">
        <v>2567.3</v>
      </c>
      <c r="Y47" s="16">
        <v>2405.64</v>
      </c>
      <c r="Z47" s="16">
        <v>1189.4</v>
      </c>
      <c r="AA47" s="72">
        <f t="shared" si="7"/>
        <v>6162.34</v>
      </c>
      <c r="AB47" s="15">
        <v>3042.96</v>
      </c>
      <c r="AC47" s="15">
        <v>2468</v>
      </c>
      <c r="AD47" s="15">
        <v>2108.48</v>
      </c>
      <c r="AE47" s="72">
        <f t="shared" si="8"/>
        <v>7619.44</v>
      </c>
      <c r="AF47" s="15"/>
      <c r="AG47" s="15"/>
      <c r="AH47" s="15"/>
      <c r="AI47" s="72">
        <f t="shared" si="9"/>
        <v>0</v>
      </c>
      <c r="AJ47" s="72">
        <f t="shared" si="0"/>
        <v>19954.18</v>
      </c>
      <c r="AK47" s="73">
        <v>0</v>
      </c>
      <c r="AL47" s="73">
        <v>0</v>
      </c>
      <c r="AM47" s="73">
        <v>0</v>
      </c>
      <c r="AN47" s="25">
        <f t="shared" si="10"/>
        <v>0</v>
      </c>
      <c r="AO47" s="73">
        <v>0</v>
      </c>
      <c r="AP47" s="73">
        <v>0</v>
      </c>
      <c r="AQ47" s="73">
        <v>0</v>
      </c>
      <c r="AR47" s="25">
        <f t="shared" si="11"/>
        <v>0</v>
      </c>
      <c r="AS47" s="73">
        <v>0</v>
      </c>
      <c r="AT47" s="73">
        <v>0</v>
      </c>
      <c r="AU47" s="73">
        <v>0</v>
      </c>
      <c r="AV47" s="25">
        <f t="shared" si="12"/>
        <v>0</v>
      </c>
      <c r="AW47" s="73"/>
      <c r="AX47" s="73"/>
      <c r="AY47" s="74"/>
      <c r="AZ47" s="75">
        <f t="shared" si="13"/>
        <v>0</v>
      </c>
      <c r="BA47" s="25">
        <f t="shared" si="14"/>
        <v>0</v>
      </c>
      <c r="BB47" s="76">
        <f t="shared" si="15"/>
        <v>347505.95</v>
      </c>
      <c r="BC47" s="77"/>
      <c r="BE47" s="17"/>
      <c r="BF47" s="17"/>
    </row>
    <row r="48" spans="1:58" ht="12.75">
      <c r="A48" s="69" t="s">
        <v>87</v>
      </c>
      <c r="B48" s="80" t="s">
        <v>88</v>
      </c>
      <c r="C48" s="71">
        <v>21794.61</v>
      </c>
      <c r="D48" s="15">
        <v>22159.63</v>
      </c>
      <c r="E48" s="15">
        <v>20490.67</v>
      </c>
      <c r="F48" s="72">
        <f t="shared" si="1"/>
        <v>64444.91</v>
      </c>
      <c r="G48" s="15">
        <v>19678.62</v>
      </c>
      <c r="H48" s="15">
        <v>20433.31</v>
      </c>
      <c r="I48" s="15">
        <v>19201.55</v>
      </c>
      <c r="J48" s="72">
        <f t="shared" si="2"/>
        <v>59313.48</v>
      </c>
      <c r="K48" s="15">
        <v>17955.18</v>
      </c>
      <c r="L48" s="15">
        <v>17099.53</v>
      </c>
      <c r="M48" s="15">
        <v>19700.42</v>
      </c>
      <c r="N48" s="72">
        <f t="shared" si="3"/>
        <v>54755.13</v>
      </c>
      <c r="O48" s="15"/>
      <c r="P48" s="15"/>
      <c r="Q48" s="15"/>
      <c r="R48" s="72">
        <f t="shared" si="4"/>
        <v>0</v>
      </c>
      <c r="S48" s="72">
        <f t="shared" si="5"/>
        <v>178513.52</v>
      </c>
      <c r="T48" s="15">
        <v>340.65</v>
      </c>
      <c r="U48" s="15">
        <v>293.63</v>
      </c>
      <c r="V48" s="15">
        <v>189.09</v>
      </c>
      <c r="W48" s="72">
        <f t="shared" si="6"/>
        <v>823.37</v>
      </c>
      <c r="X48" s="15">
        <v>414.39</v>
      </c>
      <c r="Y48" s="16">
        <v>218.07</v>
      </c>
      <c r="Z48" s="16">
        <v>63.35</v>
      </c>
      <c r="AA48" s="72">
        <f t="shared" si="7"/>
        <v>695.81</v>
      </c>
      <c r="AB48" s="15">
        <v>358.12</v>
      </c>
      <c r="AC48" s="15">
        <v>186.73</v>
      </c>
      <c r="AD48" s="15">
        <v>361.21999999999997</v>
      </c>
      <c r="AE48" s="72">
        <f t="shared" si="8"/>
        <v>906.07</v>
      </c>
      <c r="AF48" s="15"/>
      <c r="AG48" s="15"/>
      <c r="AH48" s="15"/>
      <c r="AI48" s="72">
        <f t="shared" si="9"/>
        <v>0</v>
      </c>
      <c r="AJ48" s="72">
        <f t="shared" si="0"/>
        <v>2425.25</v>
      </c>
      <c r="AK48" s="73">
        <v>0</v>
      </c>
      <c r="AL48" s="73">
        <v>0</v>
      </c>
      <c r="AM48" s="73">
        <v>0</v>
      </c>
      <c r="AN48" s="25">
        <f t="shared" si="10"/>
        <v>0</v>
      </c>
      <c r="AO48" s="73">
        <v>0</v>
      </c>
      <c r="AP48" s="73">
        <v>0</v>
      </c>
      <c r="AQ48" s="73">
        <v>0</v>
      </c>
      <c r="AR48" s="25">
        <f t="shared" si="11"/>
        <v>0</v>
      </c>
      <c r="AS48" s="73">
        <v>0</v>
      </c>
      <c r="AT48" s="73">
        <v>0</v>
      </c>
      <c r="AU48" s="73">
        <v>0</v>
      </c>
      <c r="AV48" s="25">
        <f t="shared" si="12"/>
        <v>0</v>
      </c>
      <c r="AW48" s="73"/>
      <c r="AX48" s="73"/>
      <c r="AY48" s="74"/>
      <c r="AZ48" s="75">
        <f t="shared" si="13"/>
        <v>0</v>
      </c>
      <c r="BA48" s="25">
        <f t="shared" si="14"/>
        <v>0</v>
      </c>
      <c r="BB48" s="76">
        <f t="shared" si="15"/>
        <v>180938.77</v>
      </c>
      <c r="BC48" s="77"/>
      <c r="BE48" s="17"/>
      <c r="BF48" s="17"/>
    </row>
    <row r="49" spans="1:58" ht="12.75">
      <c r="A49" s="81" t="s">
        <v>89</v>
      </c>
      <c r="B49" s="80" t="s">
        <v>90</v>
      </c>
      <c r="C49" s="71">
        <v>5710.66</v>
      </c>
      <c r="D49" s="15">
        <v>7691.72</v>
      </c>
      <c r="E49" s="15">
        <v>5288.73</v>
      </c>
      <c r="F49" s="72">
        <f t="shared" si="1"/>
        <v>18691.11</v>
      </c>
      <c r="G49" s="15">
        <v>6809.14</v>
      </c>
      <c r="H49" s="15">
        <v>6858.48</v>
      </c>
      <c r="I49" s="15">
        <v>4360.15</v>
      </c>
      <c r="J49" s="72">
        <f t="shared" si="2"/>
        <v>18027.77</v>
      </c>
      <c r="K49" s="15">
        <v>5099.79</v>
      </c>
      <c r="L49" s="15">
        <v>5149.14</v>
      </c>
      <c r="M49" s="15">
        <v>5012.17</v>
      </c>
      <c r="N49" s="72">
        <f t="shared" si="3"/>
        <v>15261.1</v>
      </c>
      <c r="O49" s="15"/>
      <c r="P49" s="15"/>
      <c r="Q49" s="15"/>
      <c r="R49" s="72">
        <f>ROUND(O49+P49+Q49,2)</f>
        <v>0</v>
      </c>
      <c r="S49" s="72">
        <f>ROUND(F49+J49+N49+R49,2)</f>
        <v>51979.98</v>
      </c>
      <c r="T49" s="15">
        <v>70.61</v>
      </c>
      <c r="U49" s="15">
        <v>146.34</v>
      </c>
      <c r="V49" s="15">
        <v>64.79</v>
      </c>
      <c r="W49" s="72">
        <f t="shared" si="6"/>
        <v>281.74</v>
      </c>
      <c r="X49" s="15">
        <v>151.12</v>
      </c>
      <c r="Y49" s="16">
        <v>92.56</v>
      </c>
      <c r="Z49" s="16">
        <v>64.32</v>
      </c>
      <c r="AA49" s="72">
        <f t="shared" si="7"/>
        <v>308</v>
      </c>
      <c r="AB49" s="15">
        <v>266.13</v>
      </c>
      <c r="AC49" s="15">
        <v>211.57</v>
      </c>
      <c r="AD49" s="15">
        <v>157.35</v>
      </c>
      <c r="AE49" s="72">
        <f t="shared" si="8"/>
        <v>635.05</v>
      </c>
      <c r="AF49" s="15"/>
      <c r="AG49" s="15"/>
      <c r="AH49" s="15"/>
      <c r="AI49" s="72">
        <f>ROUND(AF49+AG49+AH49,2)</f>
        <v>0</v>
      </c>
      <c r="AJ49" s="72">
        <f t="shared" si="0"/>
        <v>1224.79</v>
      </c>
      <c r="AK49" s="73">
        <v>0</v>
      </c>
      <c r="AL49" s="73">
        <v>0</v>
      </c>
      <c r="AM49" s="73">
        <v>0</v>
      </c>
      <c r="AN49" s="25">
        <f t="shared" si="10"/>
        <v>0</v>
      </c>
      <c r="AO49" s="73">
        <v>0</v>
      </c>
      <c r="AP49" s="73">
        <v>0</v>
      </c>
      <c r="AQ49" s="73">
        <v>0</v>
      </c>
      <c r="AR49" s="25">
        <f t="shared" si="11"/>
        <v>0</v>
      </c>
      <c r="AS49" s="73">
        <v>0</v>
      </c>
      <c r="AT49" s="73">
        <v>0</v>
      </c>
      <c r="AU49" s="73">
        <v>0</v>
      </c>
      <c r="AV49" s="25">
        <f t="shared" si="12"/>
        <v>0</v>
      </c>
      <c r="AW49" s="73"/>
      <c r="AX49" s="73"/>
      <c r="AY49" s="74"/>
      <c r="AZ49" s="75">
        <f t="shared" si="13"/>
        <v>0</v>
      </c>
      <c r="BA49" s="25">
        <f t="shared" si="14"/>
        <v>0</v>
      </c>
      <c r="BB49" s="76">
        <f t="shared" si="15"/>
        <v>53204.77</v>
      </c>
      <c r="BC49" s="77"/>
      <c r="BE49" s="17"/>
      <c r="BF49" s="17"/>
    </row>
    <row r="50" spans="1:58" s="144" customFormat="1" ht="13.5">
      <c r="A50" s="146" t="s">
        <v>91</v>
      </c>
      <c r="B50" s="147" t="s">
        <v>92</v>
      </c>
      <c r="C50" s="135">
        <v>19605.81</v>
      </c>
      <c r="D50" s="136">
        <v>15844.98</v>
      </c>
      <c r="E50" s="136">
        <v>16518</v>
      </c>
      <c r="F50" s="137">
        <f t="shared" si="1"/>
        <v>51968.79</v>
      </c>
      <c r="G50" s="136">
        <v>13777.07</v>
      </c>
      <c r="H50" s="136">
        <v>11026.49</v>
      </c>
      <c r="I50" s="136">
        <v>0</v>
      </c>
      <c r="J50" s="137">
        <f t="shared" si="2"/>
        <v>24803.56</v>
      </c>
      <c r="K50" s="136">
        <v>0</v>
      </c>
      <c r="L50" s="136">
        <v>0</v>
      </c>
      <c r="M50" s="136">
        <v>0</v>
      </c>
      <c r="N50" s="137">
        <f t="shared" si="3"/>
        <v>0</v>
      </c>
      <c r="O50" s="136"/>
      <c r="P50" s="136"/>
      <c r="Q50" s="136"/>
      <c r="R50" s="137">
        <f t="shared" si="4"/>
        <v>0</v>
      </c>
      <c r="S50" s="137">
        <f t="shared" si="5"/>
        <v>76772.35</v>
      </c>
      <c r="T50" s="136">
        <v>695.11</v>
      </c>
      <c r="U50" s="136">
        <v>652.6</v>
      </c>
      <c r="V50" s="136">
        <v>668.25</v>
      </c>
      <c r="W50" s="137">
        <f t="shared" si="6"/>
        <v>2015.96</v>
      </c>
      <c r="X50" s="136">
        <v>1050.89</v>
      </c>
      <c r="Y50" s="148">
        <v>455.22</v>
      </c>
      <c r="Z50" s="148">
        <v>0</v>
      </c>
      <c r="AA50" s="137">
        <f t="shared" si="7"/>
        <v>1506.11</v>
      </c>
      <c r="AB50" s="136">
        <v>0</v>
      </c>
      <c r="AC50" s="136">
        <v>0</v>
      </c>
      <c r="AD50" s="136">
        <v>0</v>
      </c>
      <c r="AE50" s="137">
        <f t="shared" si="8"/>
        <v>0</v>
      </c>
      <c r="AF50" s="136"/>
      <c r="AG50" s="136"/>
      <c r="AH50" s="136"/>
      <c r="AI50" s="137">
        <f t="shared" si="9"/>
        <v>0</v>
      </c>
      <c r="AJ50" s="137">
        <f t="shared" si="0"/>
        <v>3522.07</v>
      </c>
      <c r="AK50" s="139">
        <v>0</v>
      </c>
      <c r="AL50" s="139">
        <v>0</v>
      </c>
      <c r="AM50" s="139">
        <v>0</v>
      </c>
      <c r="AN50" s="137">
        <f t="shared" si="10"/>
        <v>0</v>
      </c>
      <c r="AO50" s="139">
        <v>0</v>
      </c>
      <c r="AP50" s="139">
        <v>0</v>
      </c>
      <c r="AQ50" s="139">
        <v>0</v>
      </c>
      <c r="AR50" s="137">
        <f t="shared" si="11"/>
        <v>0</v>
      </c>
      <c r="AS50" s="139">
        <v>0</v>
      </c>
      <c r="AT50" s="139">
        <v>0</v>
      </c>
      <c r="AU50" s="139">
        <v>0</v>
      </c>
      <c r="AV50" s="137">
        <f t="shared" si="12"/>
        <v>0</v>
      </c>
      <c r="AW50" s="139"/>
      <c r="AX50" s="139"/>
      <c r="AY50" s="140"/>
      <c r="AZ50" s="141">
        <f t="shared" si="13"/>
        <v>0</v>
      </c>
      <c r="BA50" s="137">
        <f t="shared" si="14"/>
        <v>0</v>
      </c>
      <c r="BB50" s="142">
        <f t="shared" si="15"/>
        <v>80294.42</v>
      </c>
      <c r="BC50" s="143"/>
      <c r="BE50" s="145"/>
      <c r="BF50" s="145"/>
    </row>
    <row r="51" spans="1:58" ht="12.75">
      <c r="A51" s="69" t="s">
        <v>93</v>
      </c>
      <c r="B51" s="82" t="s">
        <v>94</v>
      </c>
      <c r="C51" s="71">
        <v>20642.92</v>
      </c>
      <c r="D51" s="15">
        <v>21370.35</v>
      </c>
      <c r="E51" s="15">
        <v>19245.77</v>
      </c>
      <c r="F51" s="72">
        <f t="shared" si="1"/>
        <v>61259.04</v>
      </c>
      <c r="G51" s="15">
        <v>15654.33</v>
      </c>
      <c r="H51" s="15">
        <v>16839.51</v>
      </c>
      <c r="I51" s="15">
        <v>15814.99</v>
      </c>
      <c r="J51" s="72">
        <f t="shared" si="2"/>
        <v>48308.83</v>
      </c>
      <c r="K51" s="15">
        <v>15539.15</v>
      </c>
      <c r="L51" s="15">
        <v>15723.38</v>
      </c>
      <c r="M51" s="15">
        <v>18342.17</v>
      </c>
      <c r="N51" s="72">
        <f t="shared" si="3"/>
        <v>49604.7</v>
      </c>
      <c r="O51" s="15"/>
      <c r="P51" s="15"/>
      <c r="Q51" s="15"/>
      <c r="R51" s="72">
        <f t="shared" si="4"/>
        <v>0</v>
      </c>
      <c r="S51" s="72">
        <f t="shared" si="5"/>
        <v>159172.57</v>
      </c>
      <c r="T51" s="15">
        <v>528.54</v>
      </c>
      <c r="U51" s="15">
        <v>543.73</v>
      </c>
      <c r="V51" s="15">
        <v>421.99</v>
      </c>
      <c r="W51" s="72">
        <f t="shared" si="6"/>
        <v>1494.26</v>
      </c>
      <c r="X51" s="15">
        <v>726.8</v>
      </c>
      <c r="Y51" s="16">
        <v>440.08</v>
      </c>
      <c r="Z51" s="16">
        <v>292.42</v>
      </c>
      <c r="AA51" s="72">
        <f t="shared" si="7"/>
        <v>1459.3</v>
      </c>
      <c r="AB51" s="15">
        <v>605.4</v>
      </c>
      <c r="AC51" s="15">
        <v>386.39</v>
      </c>
      <c r="AD51" s="15">
        <v>479.62</v>
      </c>
      <c r="AE51" s="72">
        <f t="shared" si="8"/>
        <v>1471.41</v>
      </c>
      <c r="AF51" s="15"/>
      <c r="AG51" s="15"/>
      <c r="AH51" s="15"/>
      <c r="AI51" s="72">
        <f t="shared" si="9"/>
        <v>0</v>
      </c>
      <c r="AJ51" s="72">
        <f t="shared" si="0"/>
        <v>4424.97</v>
      </c>
      <c r="AK51" s="73">
        <v>0</v>
      </c>
      <c r="AL51" s="73">
        <v>0</v>
      </c>
      <c r="AM51" s="73">
        <v>0</v>
      </c>
      <c r="AN51" s="25">
        <f t="shared" si="10"/>
        <v>0</v>
      </c>
      <c r="AO51" s="73">
        <v>0</v>
      </c>
      <c r="AP51" s="73">
        <v>0</v>
      </c>
      <c r="AQ51" s="73">
        <v>0</v>
      </c>
      <c r="AR51" s="25">
        <f t="shared" si="11"/>
        <v>0</v>
      </c>
      <c r="AS51" s="73">
        <v>0</v>
      </c>
      <c r="AT51" s="73">
        <v>0</v>
      </c>
      <c r="AU51" s="73">
        <v>0</v>
      </c>
      <c r="AV51" s="25">
        <f t="shared" si="12"/>
        <v>0</v>
      </c>
      <c r="AW51" s="73"/>
      <c r="AX51" s="73"/>
      <c r="AY51" s="74"/>
      <c r="AZ51" s="75">
        <f t="shared" si="13"/>
        <v>0</v>
      </c>
      <c r="BA51" s="25">
        <f t="shared" si="14"/>
        <v>0</v>
      </c>
      <c r="BB51" s="76">
        <f t="shared" si="15"/>
        <v>163597.54</v>
      </c>
      <c r="BC51" s="77"/>
      <c r="BE51" s="17"/>
      <c r="BF51" s="17"/>
    </row>
    <row r="52" spans="1:58" ht="12.75">
      <c r="A52" s="69" t="s">
        <v>95</v>
      </c>
      <c r="B52" s="82" t="s">
        <v>96</v>
      </c>
      <c r="C52" s="71">
        <v>7022.83</v>
      </c>
      <c r="D52" s="15">
        <v>7064.35</v>
      </c>
      <c r="E52" s="15">
        <v>7167.6</v>
      </c>
      <c r="F52" s="72">
        <f t="shared" si="1"/>
        <v>21254.78</v>
      </c>
      <c r="G52" s="15">
        <v>5838.95</v>
      </c>
      <c r="H52" s="15">
        <v>6654.04</v>
      </c>
      <c r="I52" s="15">
        <v>7471.85</v>
      </c>
      <c r="J52" s="72">
        <f t="shared" si="2"/>
        <v>19964.84</v>
      </c>
      <c r="K52" s="15">
        <v>7053.5</v>
      </c>
      <c r="L52" s="15">
        <v>8547.42</v>
      </c>
      <c r="M52" s="15">
        <v>7398.65</v>
      </c>
      <c r="N52" s="72">
        <f t="shared" si="3"/>
        <v>22999.57</v>
      </c>
      <c r="O52" s="15"/>
      <c r="P52" s="15"/>
      <c r="Q52" s="15"/>
      <c r="R52" s="72">
        <f t="shared" si="4"/>
        <v>0</v>
      </c>
      <c r="S52" s="72">
        <f t="shared" si="5"/>
        <v>64219.19</v>
      </c>
      <c r="T52" s="15">
        <v>619.29</v>
      </c>
      <c r="U52" s="15">
        <v>515.78</v>
      </c>
      <c r="V52" s="15">
        <v>396.1</v>
      </c>
      <c r="W52" s="72">
        <f t="shared" si="6"/>
        <v>1531.17</v>
      </c>
      <c r="X52" s="15">
        <v>635.32</v>
      </c>
      <c r="Y52" s="16">
        <v>456.01</v>
      </c>
      <c r="Z52" s="16">
        <v>286.18</v>
      </c>
      <c r="AA52" s="72">
        <f t="shared" si="7"/>
        <v>1377.51</v>
      </c>
      <c r="AB52" s="15">
        <v>820.57</v>
      </c>
      <c r="AC52" s="15">
        <v>607.72</v>
      </c>
      <c r="AD52" s="15">
        <v>608.21</v>
      </c>
      <c r="AE52" s="72">
        <f t="shared" si="8"/>
        <v>2036.5</v>
      </c>
      <c r="AF52" s="15"/>
      <c r="AG52" s="15"/>
      <c r="AH52" s="15"/>
      <c r="AI52" s="72">
        <f t="shared" si="9"/>
        <v>0</v>
      </c>
      <c r="AJ52" s="72">
        <f t="shared" si="0"/>
        <v>4945.18</v>
      </c>
      <c r="AK52" s="73">
        <v>0</v>
      </c>
      <c r="AL52" s="73">
        <v>0</v>
      </c>
      <c r="AM52" s="73">
        <v>0</v>
      </c>
      <c r="AN52" s="25">
        <f t="shared" si="10"/>
        <v>0</v>
      </c>
      <c r="AO52" s="73">
        <v>0</v>
      </c>
      <c r="AP52" s="73">
        <v>0</v>
      </c>
      <c r="AQ52" s="73">
        <v>0</v>
      </c>
      <c r="AR52" s="25">
        <f t="shared" si="11"/>
        <v>0</v>
      </c>
      <c r="AS52" s="73">
        <v>0</v>
      </c>
      <c r="AT52" s="73">
        <v>0</v>
      </c>
      <c r="AU52" s="73">
        <v>0</v>
      </c>
      <c r="AV52" s="25">
        <f t="shared" si="12"/>
        <v>0</v>
      </c>
      <c r="AW52" s="73"/>
      <c r="AX52" s="73"/>
      <c r="AY52" s="74"/>
      <c r="AZ52" s="75">
        <f t="shared" si="13"/>
        <v>0</v>
      </c>
      <c r="BA52" s="25">
        <f t="shared" si="14"/>
        <v>0</v>
      </c>
      <c r="BB52" s="76">
        <f t="shared" si="15"/>
        <v>69164.37</v>
      </c>
      <c r="BC52" s="77"/>
      <c r="BE52" s="17"/>
      <c r="BF52" s="17"/>
    </row>
    <row r="53" spans="1:58" ht="12.75">
      <c r="A53" s="69" t="s">
        <v>97</v>
      </c>
      <c r="B53" s="83" t="s">
        <v>98</v>
      </c>
      <c r="C53" s="71">
        <v>282189.46</v>
      </c>
      <c r="D53" s="15">
        <v>280209.28</v>
      </c>
      <c r="E53" s="15">
        <v>283003.32</v>
      </c>
      <c r="F53" s="72">
        <f t="shared" si="1"/>
        <v>845402.06</v>
      </c>
      <c r="G53" s="15">
        <v>257318.33</v>
      </c>
      <c r="H53" s="15">
        <v>285924.69</v>
      </c>
      <c r="I53" s="15">
        <v>260161.39</v>
      </c>
      <c r="J53" s="72">
        <f t="shared" si="2"/>
        <v>803404.41</v>
      </c>
      <c r="K53" s="15">
        <v>280956.47</v>
      </c>
      <c r="L53" s="15">
        <v>277030.48</v>
      </c>
      <c r="M53" s="15">
        <v>253712.39</v>
      </c>
      <c r="N53" s="72">
        <f t="shared" si="3"/>
        <v>811699.34</v>
      </c>
      <c r="O53" s="15"/>
      <c r="P53" s="15"/>
      <c r="Q53" s="15"/>
      <c r="R53" s="72">
        <f t="shared" si="4"/>
        <v>0</v>
      </c>
      <c r="S53" s="72">
        <f t="shared" si="5"/>
        <v>2460505.81</v>
      </c>
      <c r="T53" s="15">
        <v>5660.97</v>
      </c>
      <c r="U53" s="15">
        <v>4948.929999999999</v>
      </c>
      <c r="V53" s="15">
        <v>4447.27</v>
      </c>
      <c r="W53" s="72">
        <f t="shared" si="6"/>
        <v>15057.17</v>
      </c>
      <c r="X53" s="15">
        <v>6622.95</v>
      </c>
      <c r="Y53" s="16">
        <v>5771.0199999999995</v>
      </c>
      <c r="Z53" s="16">
        <v>3411.64</v>
      </c>
      <c r="AA53" s="72">
        <f t="shared" si="7"/>
        <v>15805.61</v>
      </c>
      <c r="AB53" s="15">
        <v>8556.85</v>
      </c>
      <c r="AC53" s="15">
        <v>5113.54</v>
      </c>
      <c r="AD53" s="15">
        <v>5573.42</v>
      </c>
      <c r="AE53" s="72">
        <f t="shared" si="8"/>
        <v>19243.81</v>
      </c>
      <c r="AF53" s="15"/>
      <c r="AG53" s="15"/>
      <c r="AH53" s="15"/>
      <c r="AI53" s="72">
        <f t="shared" si="9"/>
        <v>0</v>
      </c>
      <c r="AJ53" s="72">
        <f t="shared" si="0"/>
        <v>50106.59</v>
      </c>
      <c r="AK53" s="73">
        <v>980.34</v>
      </c>
      <c r="AL53" s="73">
        <v>1657.24</v>
      </c>
      <c r="AM53" s="73">
        <v>1330.46</v>
      </c>
      <c r="AN53" s="25">
        <f t="shared" si="10"/>
        <v>3968.04</v>
      </c>
      <c r="AO53" s="73">
        <v>1307.12</v>
      </c>
      <c r="AP53" s="73">
        <v>653.56</v>
      </c>
      <c r="AQ53" s="73">
        <v>980.34</v>
      </c>
      <c r="AR53" s="25">
        <f t="shared" si="11"/>
        <v>2941.02</v>
      </c>
      <c r="AS53" s="73">
        <v>980.34</v>
      </c>
      <c r="AT53" s="73">
        <v>1143.73</v>
      </c>
      <c r="AU53" s="73">
        <v>980.34</v>
      </c>
      <c r="AV53" s="25">
        <f t="shared" si="12"/>
        <v>3104.41</v>
      </c>
      <c r="AW53" s="73"/>
      <c r="AX53" s="73"/>
      <c r="AY53" s="74"/>
      <c r="AZ53" s="75">
        <f t="shared" si="13"/>
        <v>0</v>
      </c>
      <c r="BA53" s="25">
        <f t="shared" si="14"/>
        <v>10013.47</v>
      </c>
      <c r="BB53" s="76">
        <f t="shared" si="15"/>
        <v>2520625.87</v>
      </c>
      <c r="BC53" s="77"/>
      <c r="BE53" s="17"/>
      <c r="BF53" s="17"/>
    </row>
    <row r="54" spans="1:58" ht="12.75">
      <c r="A54" s="69" t="s">
        <v>99</v>
      </c>
      <c r="B54" s="84" t="s">
        <v>100</v>
      </c>
      <c r="C54" s="71">
        <v>233326.22</v>
      </c>
      <c r="D54" s="15">
        <v>211325.49</v>
      </c>
      <c r="E54" s="15">
        <v>236465.08</v>
      </c>
      <c r="F54" s="72">
        <f t="shared" si="1"/>
        <v>681116.79</v>
      </c>
      <c r="G54" s="15">
        <v>207382.12</v>
      </c>
      <c r="H54" s="15">
        <v>232475.07</v>
      </c>
      <c r="I54" s="15">
        <v>223117.33</v>
      </c>
      <c r="J54" s="72">
        <f t="shared" si="2"/>
        <v>662974.52</v>
      </c>
      <c r="K54" s="15">
        <v>243462.33</v>
      </c>
      <c r="L54" s="15">
        <v>238381.06</v>
      </c>
      <c r="M54" s="15">
        <v>236354.65</v>
      </c>
      <c r="N54" s="72">
        <f t="shared" si="3"/>
        <v>718198.04</v>
      </c>
      <c r="O54" s="15"/>
      <c r="P54" s="15"/>
      <c r="Q54" s="15"/>
      <c r="R54" s="72">
        <f t="shared" si="4"/>
        <v>0</v>
      </c>
      <c r="S54" s="72">
        <f t="shared" si="5"/>
        <v>2062289.35</v>
      </c>
      <c r="T54" s="15">
        <v>7072.509999999999</v>
      </c>
      <c r="U54" s="15">
        <v>6918.310000000001</v>
      </c>
      <c r="V54" s="15">
        <v>6241.22</v>
      </c>
      <c r="W54" s="72">
        <f t="shared" si="6"/>
        <v>20232.04</v>
      </c>
      <c r="X54" s="15">
        <v>9489.33</v>
      </c>
      <c r="Y54" s="16">
        <v>7367.15</v>
      </c>
      <c r="Z54" s="16">
        <v>3879.17</v>
      </c>
      <c r="AA54" s="72">
        <f t="shared" si="7"/>
        <v>20735.65</v>
      </c>
      <c r="AB54" s="15">
        <v>11359.93</v>
      </c>
      <c r="AC54" s="15">
        <v>7626.140000000001</v>
      </c>
      <c r="AD54" s="15">
        <v>6855.59</v>
      </c>
      <c r="AE54" s="72">
        <f t="shared" si="8"/>
        <v>25841.66</v>
      </c>
      <c r="AF54" s="15"/>
      <c r="AG54" s="15"/>
      <c r="AH54" s="15"/>
      <c r="AI54" s="72">
        <f t="shared" si="9"/>
        <v>0</v>
      </c>
      <c r="AJ54" s="72">
        <f t="shared" si="0"/>
        <v>66809.35</v>
      </c>
      <c r="AK54" s="73">
        <v>0</v>
      </c>
      <c r="AL54" s="73">
        <v>0</v>
      </c>
      <c r="AM54" s="73">
        <v>326.78</v>
      </c>
      <c r="AN54" s="25">
        <f t="shared" si="10"/>
        <v>326.78</v>
      </c>
      <c r="AO54" s="73">
        <v>0</v>
      </c>
      <c r="AP54" s="73">
        <v>326.78</v>
      </c>
      <c r="AQ54" s="73">
        <v>0</v>
      </c>
      <c r="AR54" s="25">
        <f t="shared" si="11"/>
        <v>326.78</v>
      </c>
      <c r="AS54" s="73">
        <v>326.78</v>
      </c>
      <c r="AT54" s="73">
        <v>326.78</v>
      </c>
      <c r="AU54" s="73">
        <v>326.78</v>
      </c>
      <c r="AV54" s="25">
        <f t="shared" si="12"/>
        <v>980.34</v>
      </c>
      <c r="AW54" s="73"/>
      <c r="AX54" s="73"/>
      <c r="AY54" s="74"/>
      <c r="AZ54" s="75">
        <f t="shared" si="13"/>
        <v>0</v>
      </c>
      <c r="BA54" s="25">
        <f t="shared" si="14"/>
        <v>1633.9</v>
      </c>
      <c r="BB54" s="76">
        <f t="shared" si="15"/>
        <v>2130732.6</v>
      </c>
      <c r="BC54" s="77"/>
      <c r="BE54" s="17"/>
      <c r="BF54" s="17"/>
    </row>
    <row r="55" spans="1:58" ht="12.75">
      <c r="A55" s="85" t="s">
        <v>101</v>
      </c>
      <c r="B55" s="86" t="s">
        <v>102</v>
      </c>
      <c r="C55" s="71">
        <v>382103.99</v>
      </c>
      <c r="D55" s="15">
        <v>305442.83</v>
      </c>
      <c r="E55" s="15">
        <v>345896.99</v>
      </c>
      <c r="F55" s="72">
        <f t="shared" si="1"/>
        <v>1033443.81</v>
      </c>
      <c r="G55" s="15">
        <v>318133.56</v>
      </c>
      <c r="H55" s="15">
        <v>337852.62</v>
      </c>
      <c r="I55" s="15">
        <v>354693.75</v>
      </c>
      <c r="J55" s="72">
        <f t="shared" si="2"/>
        <v>1010679.93</v>
      </c>
      <c r="K55" s="15">
        <v>349042.77</v>
      </c>
      <c r="L55" s="15">
        <v>316926.38</v>
      </c>
      <c r="M55" s="15">
        <v>320078.32</v>
      </c>
      <c r="N55" s="72">
        <f t="shared" si="3"/>
        <v>986047.47</v>
      </c>
      <c r="O55" s="15"/>
      <c r="P55" s="15"/>
      <c r="Q55" s="15"/>
      <c r="R55" s="72">
        <f t="shared" si="4"/>
        <v>0</v>
      </c>
      <c r="S55" s="72">
        <f t="shared" si="5"/>
        <v>3030171.21</v>
      </c>
      <c r="T55" s="15">
        <v>9638.95</v>
      </c>
      <c r="U55" s="15">
        <v>8718.32</v>
      </c>
      <c r="V55" s="15">
        <v>7633.08</v>
      </c>
      <c r="W55" s="72">
        <f t="shared" si="6"/>
        <v>25990.35</v>
      </c>
      <c r="X55" s="15">
        <v>11574.08</v>
      </c>
      <c r="Y55" s="16">
        <v>9290.49</v>
      </c>
      <c r="Z55" s="16">
        <v>5150.47</v>
      </c>
      <c r="AA55" s="72">
        <f t="shared" si="7"/>
        <v>26015.04</v>
      </c>
      <c r="AB55" s="15">
        <v>13001.33</v>
      </c>
      <c r="AC55" s="15">
        <v>8823.6</v>
      </c>
      <c r="AD55" s="15">
        <v>8611.22</v>
      </c>
      <c r="AE55" s="72">
        <f t="shared" si="8"/>
        <v>30436.15</v>
      </c>
      <c r="AF55" s="15"/>
      <c r="AG55" s="15"/>
      <c r="AH55" s="15"/>
      <c r="AI55" s="72">
        <f t="shared" si="9"/>
        <v>0</v>
      </c>
      <c r="AJ55" s="72">
        <f t="shared" si="0"/>
        <v>82441.54</v>
      </c>
      <c r="AK55" s="73">
        <v>326.78</v>
      </c>
      <c r="AL55" s="73">
        <v>653.56</v>
      </c>
      <c r="AM55" s="73">
        <v>980.34</v>
      </c>
      <c r="AN55" s="25">
        <f t="shared" si="10"/>
        <v>1960.68</v>
      </c>
      <c r="AO55" s="73">
        <v>653.56</v>
      </c>
      <c r="AP55" s="73">
        <v>1633.9</v>
      </c>
      <c r="AQ55" s="73">
        <v>980.34</v>
      </c>
      <c r="AR55" s="25">
        <f t="shared" si="11"/>
        <v>3267.8</v>
      </c>
      <c r="AS55" s="73">
        <v>980.34</v>
      </c>
      <c r="AT55" s="73">
        <v>980.34</v>
      </c>
      <c r="AU55" s="73">
        <v>980.34</v>
      </c>
      <c r="AV55" s="25">
        <f t="shared" si="12"/>
        <v>2941.02</v>
      </c>
      <c r="AW55" s="73"/>
      <c r="AX55" s="73"/>
      <c r="AY55" s="74"/>
      <c r="AZ55" s="75">
        <f t="shared" si="13"/>
        <v>0</v>
      </c>
      <c r="BA55" s="25">
        <f t="shared" si="14"/>
        <v>8169.5</v>
      </c>
      <c r="BB55" s="76">
        <f t="shared" si="15"/>
        <v>3120782.25</v>
      </c>
      <c r="BC55" s="77"/>
      <c r="BE55" s="17"/>
      <c r="BF55" s="17"/>
    </row>
    <row r="56" spans="1:58" ht="12.75">
      <c r="A56" s="85" t="s">
        <v>103</v>
      </c>
      <c r="B56" s="86" t="s">
        <v>104</v>
      </c>
      <c r="C56" s="71">
        <v>9524.45</v>
      </c>
      <c r="D56" s="15">
        <v>6927.1</v>
      </c>
      <c r="E56" s="15">
        <v>7472.83</v>
      </c>
      <c r="F56" s="72">
        <f t="shared" si="1"/>
        <v>23924.38</v>
      </c>
      <c r="G56" s="15">
        <v>6760.67</v>
      </c>
      <c r="H56" s="15">
        <v>8877.69</v>
      </c>
      <c r="I56" s="15">
        <v>7525.94</v>
      </c>
      <c r="J56" s="72">
        <f t="shared" si="2"/>
        <v>23164.3</v>
      </c>
      <c r="K56" s="15">
        <v>7948.48</v>
      </c>
      <c r="L56" s="15">
        <v>8144.59</v>
      </c>
      <c r="M56" s="15">
        <v>8241.24</v>
      </c>
      <c r="N56" s="72">
        <f t="shared" si="3"/>
        <v>24334.31</v>
      </c>
      <c r="O56" s="15"/>
      <c r="P56" s="15"/>
      <c r="Q56" s="15"/>
      <c r="R56" s="72">
        <f t="shared" si="4"/>
        <v>0</v>
      </c>
      <c r="S56" s="72">
        <f t="shared" si="5"/>
        <v>71422.99</v>
      </c>
      <c r="T56" s="15">
        <v>84.33</v>
      </c>
      <c r="U56" s="15">
        <v>94.41</v>
      </c>
      <c r="V56" s="15">
        <v>88.4</v>
      </c>
      <c r="W56" s="72">
        <f t="shared" si="6"/>
        <v>267.14</v>
      </c>
      <c r="X56" s="15">
        <v>133.16</v>
      </c>
      <c r="Y56" s="16">
        <v>177.53</v>
      </c>
      <c r="Z56" s="16">
        <v>54.21</v>
      </c>
      <c r="AA56" s="72">
        <f t="shared" si="7"/>
        <v>364.9</v>
      </c>
      <c r="AB56" s="15">
        <v>244.5</v>
      </c>
      <c r="AC56" s="15">
        <v>255.94</v>
      </c>
      <c r="AD56" s="15">
        <v>196.60000000000002</v>
      </c>
      <c r="AE56" s="72">
        <f t="shared" si="8"/>
        <v>697.04</v>
      </c>
      <c r="AF56" s="15"/>
      <c r="AG56" s="15"/>
      <c r="AH56" s="15"/>
      <c r="AI56" s="72">
        <f t="shared" si="9"/>
        <v>0</v>
      </c>
      <c r="AJ56" s="72">
        <f t="shared" si="0"/>
        <v>1329.08</v>
      </c>
      <c r="AK56" s="73">
        <v>0</v>
      </c>
      <c r="AL56" s="73">
        <v>0</v>
      </c>
      <c r="AM56" s="73">
        <v>0</v>
      </c>
      <c r="AN56" s="25">
        <f t="shared" si="10"/>
        <v>0</v>
      </c>
      <c r="AO56" s="73">
        <v>0</v>
      </c>
      <c r="AP56" s="73">
        <v>0</v>
      </c>
      <c r="AQ56" s="73">
        <v>0</v>
      </c>
      <c r="AR56" s="25">
        <f t="shared" si="11"/>
        <v>0</v>
      </c>
      <c r="AS56" s="73">
        <v>0</v>
      </c>
      <c r="AT56" s="73">
        <v>0</v>
      </c>
      <c r="AU56" s="73">
        <v>0</v>
      </c>
      <c r="AV56" s="25">
        <f t="shared" si="12"/>
        <v>0</v>
      </c>
      <c r="AW56" s="73"/>
      <c r="AX56" s="73"/>
      <c r="AY56" s="74"/>
      <c r="AZ56" s="75">
        <f t="shared" si="13"/>
        <v>0</v>
      </c>
      <c r="BA56" s="25">
        <f t="shared" si="14"/>
        <v>0</v>
      </c>
      <c r="BB56" s="76">
        <f t="shared" si="15"/>
        <v>72752.07</v>
      </c>
      <c r="BC56" s="77"/>
      <c r="BE56" s="17"/>
      <c r="BF56" s="17"/>
    </row>
    <row r="57" spans="1:58" ht="12.75">
      <c r="A57" s="85" t="s">
        <v>105</v>
      </c>
      <c r="B57" s="87" t="s">
        <v>106</v>
      </c>
      <c r="C57" s="71">
        <v>230002.62</v>
      </c>
      <c r="D57" s="15">
        <v>208498.53</v>
      </c>
      <c r="E57" s="15">
        <v>230785.24</v>
      </c>
      <c r="F57" s="72">
        <f t="shared" si="1"/>
        <v>669286.39</v>
      </c>
      <c r="G57" s="15">
        <v>234448.65</v>
      </c>
      <c r="H57" s="15">
        <v>249889.51</v>
      </c>
      <c r="I57" s="15">
        <v>230476.47</v>
      </c>
      <c r="J57" s="72">
        <f t="shared" si="2"/>
        <v>714814.63</v>
      </c>
      <c r="K57" s="15">
        <v>257156.46</v>
      </c>
      <c r="L57" s="15">
        <v>217337.31</v>
      </c>
      <c r="M57" s="15">
        <v>214766.8</v>
      </c>
      <c r="N57" s="72">
        <f t="shared" si="3"/>
        <v>689260.57</v>
      </c>
      <c r="O57" s="15"/>
      <c r="P57" s="15"/>
      <c r="Q57" s="15"/>
      <c r="R57" s="72">
        <f t="shared" si="4"/>
        <v>0</v>
      </c>
      <c r="S57" s="72">
        <f t="shared" si="5"/>
        <v>2073361.59</v>
      </c>
      <c r="T57" s="15">
        <v>3745.07</v>
      </c>
      <c r="U57" s="15">
        <v>3670.9</v>
      </c>
      <c r="V57" s="15">
        <v>3726.23</v>
      </c>
      <c r="W57" s="72">
        <f t="shared" si="6"/>
        <v>11142.2</v>
      </c>
      <c r="X57" s="15">
        <v>4612.07</v>
      </c>
      <c r="Y57" s="15">
        <v>5041.49</v>
      </c>
      <c r="Z57" s="15">
        <v>2109.88</v>
      </c>
      <c r="AA57" s="72">
        <f t="shared" si="7"/>
        <v>11763.44</v>
      </c>
      <c r="AB57" s="15">
        <v>6257.54</v>
      </c>
      <c r="AC57" s="15">
        <v>4992.29</v>
      </c>
      <c r="AD57" s="15">
        <v>3830.37</v>
      </c>
      <c r="AE57" s="72">
        <f t="shared" si="8"/>
        <v>15080.2</v>
      </c>
      <c r="AF57" s="15"/>
      <c r="AG57" s="15"/>
      <c r="AH57" s="15"/>
      <c r="AI57" s="72">
        <f t="shared" si="9"/>
        <v>0</v>
      </c>
      <c r="AJ57" s="72">
        <f t="shared" si="0"/>
        <v>37985.84</v>
      </c>
      <c r="AK57" s="73">
        <v>653.56</v>
      </c>
      <c r="AL57" s="73">
        <v>326.78</v>
      </c>
      <c r="AM57" s="73">
        <v>653.56</v>
      </c>
      <c r="AN57" s="25">
        <f t="shared" si="10"/>
        <v>1633.9</v>
      </c>
      <c r="AO57" s="73">
        <v>653.56</v>
      </c>
      <c r="AP57" s="73">
        <v>1307.12</v>
      </c>
      <c r="AQ57" s="73">
        <v>1307.12</v>
      </c>
      <c r="AR57" s="25">
        <f t="shared" si="11"/>
        <v>3267.8</v>
      </c>
      <c r="AS57" s="73">
        <v>980.34</v>
      </c>
      <c r="AT57" s="73">
        <v>653.56</v>
      </c>
      <c r="AU57" s="73">
        <v>653.56</v>
      </c>
      <c r="AV57" s="25">
        <f t="shared" si="12"/>
        <v>2287.46</v>
      </c>
      <c r="AW57" s="73"/>
      <c r="AX57" s="73"/>
      <c r="AY57" s="74"/>
      <c r="AZ57" s="75">
        <f t="shared" si="13"/>
        <v>0</v>
      </c>
      <c r="BA57" s="25">
        <f t="shared" si="14"/>
        <v>7189.16</v>
      </c>
      <c r="BB57" s="76">
        <f t="shared" si="15"/>
        <v>2118536.59</v>
      </c>
      <c r="BC57" s="77"/>
      <c r="BE57" s="17"/>
      <c r="BF57" s="17"/>
    </row>
    <row r="58" spans="1:58" ht="12.75">
      <c r="A58" s="85" t="s">
        <v>107</v>
      </c>
      <c r="B58" s="86" t="s">
        <v>108</v>
      </c>
      <c r="C58" s="71">
        <v>134304.88</v>
      </c>
      <c r="D58" s="15">
        <v>129138.32</v>
      </c>
      <c r="E58" s="15">
        <v>130885.31</v>
      </c>
      <c r="F58" s="72">
        <f t="shared" si="1"/>
        <v>394328.51</v>
      </c>
      <c r="G58" s="15">
        <v>114780.39</v>
      </c>
      <c r="H58" s="15">
        <v>95451.78</v>
      </c>
      <c r="I58" s="15">
        <v>82726.47</v>
      </c>
      <c r="J58" s="72">
        <f t="shared" si="2"/>
        <v>292958.64</v>
      </c>
      <c r="K58" s="15">
        <v>92326.2</v>
      </c>
      <c r="L58" s="15">
        <v>99295.97</v>
      </c>
      <c r="M58" s="15">
        <v>104707.68</v>
      </c>
      <c r="N58" s="72">
        <f t="shared" si="3"/>
        <v>296329.85</v>
      </c>
      <c r="O58" s="15"/>
      <c r="P58" s="15"/>
      <c r="Q58" s="15"/>
      <c r="R58" s="72">
        <f>ROUND(O58+P58+Q58,2)</f>
        <v>0</v>
      </c>
      <c r="S58" s="72">
        <f>ROUND(F58+J58+N58+R58,2)</f>
        <v>983617</v>
      </c>
      <c r="T58" s="15">
        <v>1571.04</v>
      </c>
      <c r="U58" s="15">
        <v>1346.48</v>
      </c>
      <c r="V58" s="15">
        <v>1113.09</v>
      </c>
      <c r="W58" s="72">
        <f t="shared" si="6"/>
        <v>4030.61</v>
      </c>
      <c r="X58" s="15">
        <v>1869.85</v>
      </c>
      <c r="Y58" s="15">
        <v>1429.0100000000002</v>
      </c>
      <c r="Z58" s="15">
        <v>695.6</v>
      </c>
      <c r="AA58" s="72">
        <f t="shared" si="7"/>
        <v>3994.46</v>
      </c>
      <c r="AB58" s="15">
        <v>1626.84</v>
      </c>
      <c r="AC58" s="15">
        <v>1495.54</v>
      </c>
      <c r="AD58" s="15">
        <v>1916.32</v>
      </c>
      <c r="AE58" s="72">
        <f t="shared" si="8"/>
        <v>5038.7</v>
      </c>
      <c r="AF58" s="15"/>
      <c r="AG58" s="15"/>
      <c r="AH58" s="15"/>
      <c r="AI58" s="72">
        <f>ROUND(AF58+AG58+AH58,2)</f>
        <v>0</v>
      </c>
      <c r="AJ58" s="72">
        <f t="shared" si="0"/>
        <v>13063.77</v>
      </c>
      <c r="AK58" s="73">
        <v>0</v>
      </c>
      <c r="AL58" s="73">
        <v>326.78</v>
      </c>
      <c r="AM58" s="73">
        <v>326.78</v>
      </c>
      <c r="AN58" s="25">
        <f t="shared" si="10"/>
        <v>653.56</v>
      </c>
      <c r="AO58" s="73">
        <v>326.78</v>
      </c>
      <c r="AP58" s="73">
        <v>326.78</v>
      </c>
      <c r="AQ58" s="73">
        <v>653.56</v>
      </c>
      <c r="AR58" s="25">
        <f t="shared" si="11"/>
        <v>1307.12</v>
      </c>
      <c r="AS58" s="73">
        <v>653.56</v>
      </c>
      <c r="AT58" s="73">
        <v>653.56</v>
      </c>
      <c r="AU58" s="73">
        <v>653.56</v>
      </c>
      <c r="AV58" s="25">
        <f t="shared" si="12"/>
        <v>1960.68</v>
      </c>
      <c r="AW58" s="73"/>
      <c r="AX58" s="73"/>
      <c r="AY58" s="74"/>
      <c r="AZ58" s="75">
        <f t="shared" si="13"/>
        <v>0</v>
      </c>
      <c r="BA58" s="25">
        <f t="shared" si="14"/>
        <v>3921.36</v>
      </c>
      <c r="BB58" s="76">
        <f t="shared" si="15"/>
        <v>1000602.13</v>
      </c>
      <c r="BC58" s="77"/>
      <c r="BE58" s="17"/>
      <c r="BF58" s="17"/>
    </row>
    <row r="59" spans="1:58" ht="12.75">
      <c r="A59" s="85" t="s">
        <v>109</v>
      </c>
      <c r="B59" s="86" t="s">
        <v>110</v>
      </c>
      <c r="C59" s="71">
        <v>3084.58</v>
      </c>
      <c r="D59" s="15">
        <v>2068.44</v>
      </c>
      <c r="E59" s="15">
        <v>2164.51</v>
      </c>
      <c r="F59" s="72">
        <f t="shared" si="1"/>
        <v>7317.53</v>
      </c>
      <c r="G59" s="15">
        <v>2402.92</v>
      </c>
      <c r="H59" s="15">
        <v>2920.31</v>
      </c>
      <c r="I59" s="15">
        <v>1381.69</v>
      </c>
      <c r="J59" s="72">
        <f t="shared" si="2"/>
        <v>6704.92</v>
      </c>
      <c r="K59" s="15">
        <v>2531.88</v>
      </c>
      <c r="L59" s="15">
        <v>2463.88</v>
      </c>
      <c r="M59" s="15">
        <v>1785.26</v>
      </c>
      <c r="N59" s="72">
        <f t="shared" si="3"/>
        <v>6781.02</v>
      </c>
      <c r="O59" s="15"/>
      <c r="P59" s="15"/>
      <c r="Q59" s="15"/>
      <c r="R59" s="72">
        <f t="shared" si="4"/>
        <v>0</v>
      </c>
      <c r="S59" s="72">
        <f t="shared" si="5"/>
        <v>20803.47</v>
      </c>
      <c r="T59" s="15">
        <v>0</v>
      </c>
      <c r="U59" s="15">
        <v>0</v>
      </c>
      <c r="V59" s="15">
        <v>0</v>
      </c>
      <c r="W59" s="72">
        <f t="shared" si="6"/>
        <v>0</v>
      </c>
      <c r="X59" s="15">
        <v>0</v>
      </c>
      <c r="Y59" s="15">
        <v>0</v>
      </c>
      <c r="Z59" s="15">
        <v>0</v>
      </c>
      <c r="AA59" s="72">
        <f t="shared" si="7"/>
        <v>0</v>
      </c>
      <c r="AB59" s="15">
        <v>0</v>
      </c>
      <c r="AC59" s="15">
        <v>0</v>
      </c>
      <c r="AD59" s="15">
        <v>0</v>
      </c>
      <c r="AE59" s="72">
        <f t="shared" si="8"/>
        <v>0</v>
      </c>
      <c r="AF59" s="15"/>
      <c r="AG59" s="15"/>
      <c r="AH59" s="15"/>
      <c r="AI59" s="72">
        <f t="shared" si="9"/>
        <v>0</v>
      </c>
      <c r="AJ59" s="72">
        <f t="shared" si="0"/>
        <v>0</v>
      </c>
      <c r="AK59" s="73">
        <v>0</v>
      </c>
      <c r="AL59" s="73">
        <v>0</v>
      </c>
      <c r="AM59" s="73">
        <v>0</v>
      </c>
      <c r="AN59" s="25">
        <f t="shared" si="10"/>
        <v>0</v>
      </c>
      <c r="AO59" s="73">
        <v>0</v>
      </c>
      <c r="AP59" s="73">
        <v>0</v>
      </c>
      <c r="AQ59" s="73">
        <v>0</v>
      </c>
      <c r="AR59" s="25">
        <f t="shared" si="11"/>
        <v>0</v>
      </c>
      <c r="AS59" s="73">
        <v>0</v>
      </c>
      <c r="AT59" s="73">
        <v>0</v>
      </c>
      <c r="AU59" s="73">
        <v>0</v>
      </c>
      <c r="AV59" s="25">
        <f t="shared" si="12"/>
        <v>0</v>
      </c>
      <c r="AW59" s="73"/>
      <c r="AX59" s="73"/>
      <c r="AY59" s="74"/>
      <c r="AZ59" s="75">
        <f t="shared" si="13"/>
        <v>0</v>
      </c>
      <c r="BA59" s="25">
        <f t="shared" si="14"/>
        <v>0</v>
      </c>
      <c r="BB59" s="76">
        <f t="shared" si="15"/>
        <v>20803.47</v>
      </c>
      <c r="BC59" s="77"/>
      <c r="BE59" s="17"/>
      <c r="BF59" s="17"/>
    </row>
    <row r="60" spans="1:58" s="144" customFormat="1" ht="13.5">
      <c r="A60" s="133" t="s">
        <v>111</v>
      </c>
      <c r="B60" s="149" t="s">
        <v>112</v>
      </c>
      <c r="C60" s="135">
        <v>9727.73</v>
      </c>
      <c r="D60" s="136">
        <v>7416</v>
      </c>
      <c r="E60" s="136">
        <v>8340.02</v>
      </c>
      <c r="F60" s="137">
        <f t="shared" si="1"/>
        <v>25483.75</v>
      </c>
      <c r="G60" s="136">
        <v>3536.32</v>
      </c>
      <c r="H60" s="136">
        <v>3542.42</v>
      </c>
      <c r="I60" s="136">
        <v>2869.24</v>
      </c>
      <c r="J60" s="137">
        <f t="shared" si="2"/>
        <v>9947.98</v>
      </c>
      <c r="K60" s="136">
        <v>0</v>
      </c>
      <c r="L60" s="136">
        <v>0</v>
      </c>
      <c r="M60" s="136">
        <v>0</v>
      </c>
      <c r="N60" s="137">
        <f t="shared" si="3"/>
        <v>0</v>
      </c>
      <c r="O60" s="136"/>
      <c r="P60" s="136"/>
      <c r="Q60" s="136"/>
      <c r="R60" s="137">
        <f t="shared" si="4"/>
        <v>0</v>
      </c>
      <c r="S60" s="137">
        <f t="shared" si="5"/>
        <v>35431.73</v>
      </c>
      <c r="T60" s="136">
        <v>570.22</v>
      </c>
      <c r="U60" s="136">
        <v>460.31</v>
      </c>
      <c r="V60" s="136">
        <v>512.8</v>
      </c>
      <c r="W60" s="137">
        <f t="shared" si="6"/>
        <v>1543.33</v>
      </c>
      <c r="X60" s="136">
        <v>456.69</v>
      </c>
      <c r="Y60" s="136">
        <v>340.3</v>
      </c>
      <c r="Z60" s="136">
        <v>97.32</v>
      </c>
      <c r="AA60" s="137">
        <f t="shared" si="7"/>
        <v>894.31</v>
      </c>
      <c r="AB60" s="136">
        <v>76.46</v>
      </c>
      <c r="AC60" s="136">
        <v>0</v>
      </c>
      <c r="AD60" s="136">
        <v>0</v>
      </c>
      <c r="AE60" s="137">
        <f t="shared" si="8"/>
        <v>76.46</v>
      </c>
      <c r="AF60" s="136"/>
      <c r="AG60" s="136"/>
      <c r="AH60" s="136"/>
      <c r="AI60" s="137">
        <f t="shared" si="9"/>
        <v>0</v>
      </c>
      <c r="AJ60" s="137">
        <f t="shared" si="0"/>
        <v>2514.1</v>
      </c>
      <c r="AK60" s="139">
        <v>0</v>
      </c>
      <c r="AL60" s="139">
        <v>0</v>
      </c>
      <c r="AM60" s="139">
        <v>0</v>
      </c>
      <c r="AN60" s="137">
        <f t="shared" si="10"/>
        <v>0</v>
      </c>
      <c r="AO60" s="139">
        <v>0</v>
      </c>
      <c r="AP60" s="139">
        <v>0</v>
      </c>
      <c r="AQ60" s="139">
        <v>0</v>
      </c>
      <c r="AR60" s="137">
        <f t="shared" si="11"/>
        <v>0</v>
      </c>
      <c r="AS60" s="139">
        <v>0</v>
      </c>
      <c r="AT60" s="139">
        <v>0</v>
      </c>
      <c r="AU60" s="139">
        <v>0</v>
      </c>
      <c r="AV60" s="137">
        <f t="shared" si="12"/>
        <v>0</v>
      </c>
      <c r="AW60" s="139"/>
      <c r="AX60" s="139"/>
      <c r="AY60" s="140"/>
      <c r="AZ60" s="141">
        <f t="shared" si="13"/>
        <v>0</v>
      </c>
      <c r="BA60" s="137">
        <f t="shared" si="14"/>
        <v>0</v>
      </c>
      <c r="BB60" s="142">
        <f t="shared" si="15"/>
        <v>37945.83</v>
      </c>
      <c r="BC60" s="143"/>
      <c r="BE60" s="145"/>
      <c r="BF60" s="145"/>
    </row>
    <row r="61" spans="1:58" ht="12.75">
      <c r="A61" s="85" t="s">
        <v>113</v>
      </c>
      <c r="B61" s="86" t="s">
        <v>114</v>
      </c>
      <c r="C61" s="71">
        <v>42900.47</v>
      </c>
      <c r="D61" s="15">
        <v>52899.66</v>
      </c>
      <c r="E61" s="15">
        <v>48883.03</v>
      </c>
      <c r="F61" s="72">
        <f t="shared" si="1"/>
        <v>144683.16</v>
      </c>
      <c r="G61" s="15">
        <v>40453.66</v>
      </c>
      <c r="H61" s="15">
        <v>48122.72</v>
      </c>
      <c r="I61" s="15">
        <v>46747.26</v>
      </c>
      <c r="J61" s="72">
        <f t="shared" si="2"/>
        <v>135323.64</v>
      </c>
      <c r="K61" s="15">
        <v>36081.82</v>
      </c>
      <c r="L61" s="15">
        <v>48782.5</v>
      </c>
      <c r="M61" s="15">
        <v>44896.61</v>
      </c>
      <c r="N61" s="72">
        <f t="shared" si="3"/>
        <v>129760.93</v>
      </c>
      <c r="O61" s="15"/>
      <c r="P61" s="15"/>
      <c r="Q61" s="88"/>
      <c r="R61" s="72">
        <f t="shared" si="4"/>
        <v>0</v>
      </c>
      <c r="S61" s="72">
        <f t="shared" si="5"/>
        <v>409767.73</v>
      </c>
      <c r="T61" s="15">
        <v>367.17</v>
      </c>
      <c r="U61" s="15">
        <v>896.59</v>
      </c>
      <c r="V61" s="15">
        <v>482.06</v>
      </c>
      <c r="W61" s="72">
        <f t="shared" si="6"/>
        <v>1745.82</v>
      </c>
      <c r="X61" s="15">
        <v>729.25</v>
      </c>
      <c r="Y61" s="15">
        <v>480.58000000000004</v>
      </c>
      <c r="Z61" s="15">
        <v>412.45</v>
      </c>
      <c r="AA61" s="72">
        <f t="shared" si="7"/>
        <v>1622.28</v>
      </c>
      <c r="AB61" s="15">
        <v>769.21</v>
      </c>
      <c r="AC61" s="15">
        <v>806.1</v>
      </c>
      <c r="AD61" s="15">
        <v>412.47</v>
      </c>
      <c r="AE61" s="72">
        <f t="shared" si="8"/>
        <v>1987.78</v>
      </c>
      <c r="AF61" s="15"/>
      <c r="AG61" s="15"/>
      <c r="AH61" s="15"/>
      <c r="AI61" s="72">
        <f t="shared" si="9"/>
        <v>0</v>
      </c>
      <c r="AJ61" s="72">
        <f t="shared" si="0"/>
        <v>5355.88</v>
      </c>
      <c r="AK61" s="73">
        <v>0</v>
      </c>
      <c r="AL61" s="73">
        <v>0</v>
      </c>
      <c r="AM61" s="73">
        <v>0</v>
      </c>
      <c r="AN61" s="25">
        <f t="shared" si="10"/>
        <v>0</v>
      </c>
      <c r="AO61" s="73">
        <v>0</v>
      </c>
      <c r="AP61" s="73">
        <v>0</v>
      </c>
      <c r="AQ61" s="73">
        <v>0</v>
      </c>
      <c r="AR61" s="25">
        <f t="shared" si="11"/>
        <v>0</v>
      </c>
      <c r="AS61" s="73">
        <v>326.78</v>
      </c>
      <c r="AT61" s="73">
        <v>0</v>
      </c>
      <c r="AU61" s="73">
        <v>0</v>
      </c>
      <c r="AV61" s="25">
        <f t="shared" si="12"/>
        <v>326.78</v>
      </c>
      <c r="AW61" s="73"/>
      <c r="AX61" s="73"/>
      <c r="AY61" s="74"/>
      <c r="AZ61" s="75">
        <f t="shared" si="13"/>
        <v>0</v>
      </c>
      <c r="BA61" s="25">
        <f t="shared" si="14"/>
        <v>326.78</v>
      </c>
      <c r="BB61" s="76">
        <f t="shared" si="15"/>
        <v>415450.39</v>
      </c>
      <c r="BC61" s="77"/>
      <c r="BE61" s="17"/>
      <c r="BF61" s="17"/>
    </row>
    <row r="62" spans="1:58" ht="12.75">
      <c r="A62" s="85" t="s">
        <v>115</v>
      </c>
      <c r="B62" s="5" t="s">
        <v>116</v>
      </c>
      <c r="C62" s="71">
        <v>9737.2</v>
      </c>
      <c r="D62" s="15">
        <v>7755.03</v>
      </c>
      <c r="E62" s="15">
        <v>9525.05</v>
      </c>
      <c r="F62" s="72">
        <f t="shared" si="1"/>
        <v>27017.28</v>
      </c>
      <c r="G62" s="15">
        <v>7747.02</v>
      </c>
      <c r="H62" s="15">
        <v>9104.15</v>
      </c>
      <c r="I62" s="15">
        <v>7988.44</v>
      </c>
      <c r="J62" s="72">
        <f t="shared" si="2"/>
        <v>24839.61</v>
      </c>
      <c r="K62" s="15">
        <v>5337.27</v>
      </c>
      <c r="L62" s="15">
        <v>0</v>
      </c>
      <c r="M62" s="15">
        <v>0</v>
      </c>
      <c r="N62" s="72">
        <f t="shared" si="3"/>
        <v>5337.27</v>
      </c>
      <c r="O62" s="15"/>
      <c r="P62" s="15"/>
      <c r="Q62" s="88"/>
      <c r="R62" s="72">
        <f t="shared" si="4"/>
        <v>0</v>
      </c>
      <c r="S62" s="72">
        <f t="shared" si="5"/>
        <v>57194.16</v>
      </c>
      <c r="T62" s="15">
        <v>748.59</v>
      </c>
      <c r="U62" s="15">
        <v>535.64</v>
      </c>
      <c r="V62" s="15">
        <v>381.82</v>
      </c>
      <c r="W62" s="72">
        <f t="shared" si="6"/>
        <v>1666.05</v>
      </c>
      <c r="X62" s="15">
        <v>592.22</v>
      </c>
      <c r="Y62" s="15">
        <v>705.48</v>
      </c>
      <c r="Z62" s="15">
        <v>228.7</v>
      </c>
      <c r="AA62" s="72">
        <f t="shared" si="7"/>
        <v>1526.4</v>
      </c>
      <c r="AB62" s="15">
        <v>622.15</v>
      </c>
      <c r="AC62" s="15">
        <v>0</v>
      </c>
      <c r="AD62" s="15">
        <v>0</v>
      </c>
      <c r="AE62" s="72">
        <f t="shared" si="8"/>
        <v>622.15</v>
      </c>
      <c r="AF62" s="15"/>
      <c r="AG62" s="15"/>
      <c r="AH62" s="15"/>
      <c r="AI62" s="72">
        <f t="shared" si="9"/>
        <v>0</v>
      </c>
      <c r="AJ62" s="72">
        <f t="shared" si="0"/>
        <v>3814.6</v>
      </c>
      <c r="AK62" s="73">
        <v>0</v>
      </c>
      <c r="AL62" s="73">
        <v>0</v>
      </c>
      <c r="AM62" s="73">
        <v>0</v>
      </c>
      <c r="AN62" s="25">
        <f t="shared" si="10"/>
        <v>0</v>
      </c>
      <c r="AO62" s="73">
        <v>0</v>
      </c>
      <c r="AP62" s="73">
        <v>0</v>
      </c>
      <c r="AQ62" s="73">
        <v>0</v>
      </c>
      <c r="AR62" s="25">
        <f t="shared" si="11"/>
        <v>0</v>
      </c>
      <c r="AS62" s="73">
        <v>0</v>
      </c>
      <c r="AT62" s="73">
        <v>0</v>
      </c>
      <c r="AU62" s="73">
        <v>0</v>
      </c>
      <c r="AV62" s="25">
        <f t="shared" si="12"/>
        <v>0</v>
      </c>
      <c r="AW62" s="73"/>
      <c r="AX62" s="73"/>
      <c r="AY62" s="74"/>
      <c r="AZ62" s="75">
        <f t="shared" si="13"/>
        <v>0</v>
      </c>
      <c r="BA62" s="25">
        <f t="shared" si="14"/>
        <v>0</v>
      </c>
      <c r="BB62" s="76">
        <f t="shared" si="15"/>
        <v>61008.76</v>
      </c>
      <c r="BC62" s="77"/>
      <c r="BE62" s="17"/>
      <c r="BF62" s="17"/>
    </row>
    <row r="63" spans="1:58" ht="12.75">
      <c r="A63" s="85" t="s">
        <v>117</v>
      </c>
      <c r="B63" s="5" t="s">
        <v>118</v>
      </c>
      <c r="C63" s="71">
        <v>24751.39</v>
      </c>
      <c r="D63" s="15">
        <v>23286.26</v>
      </c>
      <c r="E63" s="15">
        <v>23160.18</v>
      </c>
      <c r="F63" s="72">
        <f t="shared" si="1"/>
        <v>71197.83</v>
      </c>
      <c r="G63" s="15">
        <v>20907.31</v>
      </c>
      <c r="H63" s="15">
        <v>21150.08</v>
      </c>
      <c r="I63" s="15">
        <v>19490.06</v>
      </c>
      <c r="J63" s="72">
        <f t="shared" si="2"/>
        <v>61547.45</v>
      </c>
      <c r="K63" s="15">
        <v>19778.4</v>
      </c>
      <c r="L63" s="15">
        <v>22329.77</v>
      </c>
      <c r="M63" s="15">
        <v>21809.65</v>
      </c>
      <c r="N63" s="72">
        <f t="shared" si="3"/>
        <v>63917.82</v>
      </c>
      <c r="O63" s="15"/>
      <c r="P63" s="15"/>
      <c r="Q63" s="88"/>
      <c r="R63" s="72">
        <f t="shared" si="4"/>
        <v>0</v>
      </c>
      <c r="S63" s="72">
        <f t="shared" si="5"/>
        <v>196663.1</v>
      </c>
      <c r="T63" s="15">
        <v>1541.63</v>
      </c>
      <c r="U63" s="15">
        <v>1119.78</v>
      </c>
      <c r="V63" s="15">
        <v>1180.79</v>
      </c>
      <c r="W63" s="72">
        <f t="shared" si="6"/>
        <v>3842.2</v>
      </c>
      <c r="X63" s="15">
        <v>1650.49</v>
      </c>
      <c r="Y63" s="15">
        <v>1406.1399999999999</v>
      </c>
      <c r="Z63" s="15">
        <v>687.65</v>
      </c>
      <c r="AA63" s="72">
        <f t="shared" si="7"/>
        <v>3744.28</v>
      </c>
      <c r="AB63" s="15">
        <v>1866.15</v>
      </c>
      <c r="AC63" s="15">
        <v>1343.1799999999998</v>
      </c>
      <c r="AD63" s="15">
        <v>1436.49</v>
      </c>
      <c r="AE63" s="72">
        <f t="shared" si="8"/>
        <v>4645.82</v>
      </c>
      <c r="AF63" s="15"/>
      <c r="AG63" s="15"/>
      <c r="AH63" s="15"/>
      <c r="AI63" s="72">
        <f t="shared" si="9"/>
        <v>0</v>
      </c>
      <c r="AJ63" s="72">
        <f t="shared" si="0"/>
        <v>12232.3</v>
      </c>
      <c r="AK63" s="73">
        <v>0</v>
      </c>
      <c r="AL63" s="73">
        <v>0</v>
      </c>
      <c r="AM63" s="73">
        <v>0</v>
      </c>
      <c r="AN63" s="25">
        <f t="shared" si="10"/>
        <v>0</v>
      </c>
      <c r="AO63" s="73">
        <v>0</v>
      </c>
      <c r="AP63" s="73">
        <v>0</v>
      </c>
      <c r="AQ63" s="73">
        <v>0</v>
      </c>
      <c r="AR63" s="25">
        <f t="shared" si="11"/>
        <v>0</v>
      </c>
      <c r="AS63" s="73">
        <v>0</v>
      </c>
      <c r="AT63" s="73">
        <v>0</v>
      </c>
      <c r="AU63" s="73">
        <v>0</v>
      </c>
      <c r="AV63" s="25">
        <f t="shared" si="12"/>
        <v>0</v>
      </c>
      <c r="AW63" s="73"/>
      <c r="AX63" s="73"/>
      <c r="AY63" s="74"/>
      <c r="AZ63" s="75">
        <f t="shared" si="13"/>
        <v>0</v>
      </c>
      <c r="BA63" s="25">
        <f t="shared" si="14"/>
        <v>0</v>
      </c>
      <c r="BB63" s="76">
        <f t="shared" si="15"/>
        <v>208895.4</v>
      </c>
      <c r="BC63" s="77"/>
      <c r="BE63" s="17"/>
      <c r="BF63" s="17"/>
    </row>
    <row r="64" spans="1:58" ht="12.75">
      <c r="A64" s="85" t="s">
        <v>119</v>
      </c>
      <c r="B64" s="5" t="s">
        <v>120</v>
      </c>
      <c r="C64" s="71">
        <v>12155.44</v>
      </c>
      <c r="D64" s="15">
        <v>8732.15</v>
      </c>
      <c r="E64" s="15">
        <v>9135.47</v>
      </c>
      <c r="F64" s="72">
        <f t="shared" si="1"/>
        <v>30023.06</v>
      </c>
      <c r="G64" s="15">
        <v>9496.41</v>
      </c>
      <c r="H64" s="15">
        <v>10196.4</v>
      </c>
      <c r="I64" s="15">
        <v>9036.66</v>
      </c>
      <c r="J64" s="72">
        <f t="shared" si="2"/>
        <v>28729.47</v>
      </c>
      <c r="K64" s="15">
        <v>6840.91</v>
      </c>
      <c r="L64" s="15">
        <v>7979.17</v>
      </c>
      <c r="M64" s="15">
        <v>7398.92</v>
      </c>
      <c r="N64" s="72">
        <f t="shared" si="3"/>
        <v>22219</v>
      </c>
      <c r="O64" s="15"/>
      <c r="P64" s="15"/>
      <c r="Q64" s="88"/>
      <c r="R64" s="72">
        <f t="shared" si="4"/>
        <v>0</v>
      </c>
      <c r="S64" s="72">
        <f t="shared" si="5"/>
        <v>80971.53</v>
      </c>
      <c r="T64" s="15">
        <v>1013.71</v>
      </c>
      <c r="U64" s="15">
        <v>737.38</v>
      </c>
      <c r="V64" s="15">
        <v>625.38</v>
      </c>
      <c r="W64" s="72">
        <f t="shared" si="6"/>
        <v>2376.47</v>
      </c>
      <c r="X64" s="15">
        <v>844.75</v>
      </c>
      <c r="Y64" s="15">
        <v>831.79</v>
      </c>
      <c r="Z64" s="15">
        <v>375.77</v>
      </c>
      <c r="AA64" s="72">
        <f t="shared" si="7"/>
        <v>2052.31</v>
      </c>
      <c r="AB64" s="15">
        <v>584.03</v>
      </c>
      <c r="AC64" s="15">
        <v>782.56</v>
      </c>
      <c r="AD64" s="15">
        <v>440.95</v>
      </c>
      <c r="AE64" s="72">
        <f t="shared" si="8"/>
        <v>1807.54</v>
      </c>
      <c r="AF64" s="15"/>
      <c r="AG64" s="15"/>
      <c r="AH64" s="15"/>
      <c r="AI64" s="72">
        <f t="shared" si="9"/>
        <v>0</v>
      </c>
      <c r="AJ64" s="72">
        <f t="shared" si="0"/>
        <v>6236.32</v>
      </c>
      <c r="AK64" s="73">
        <v>0</v>
      </c>
      <c r="AL64" s="73">
        <v>0</v>
      </c>
      <c r="AM64" s="73">
        <v>0</v>
      </c>
      <c r="AN64" s="25">
        <f t="shared" si="10"/>
        <v>0</v>
      </c>
      <c r="AO64" s="73">
        <v>0</v>
      </c>
      <c r="AP64" s="73">
        <v>0</v>
      </c>
      <c r="AQ64" s="73">
        <v>0</v>
      </c>
      <c r="AR64" s="25">
        <f t="shared" si="11"/>
        <v>0</v>
      </c>
      <c r="AS64" s="73">
        <v>0</v>
      </c>
      <c r="AT64" s="73">
        <v>0</v>
      </c>
      <c r="AU64" s="73">
        <v>0</v>
      </c>
      <c r="AV64" s="25">
        <f t="shared" si="12"/>
        <v>0</v>
      </c>
      <c r="AW64" s="73"/>
      <c r="AX64" s="73"/>
      <c r="AY64" s="74"/>
      <c r="AZ64" s="75">
        <f t="shared" si="13"/>
        <v>0</v>
      </c>
      <c r="BA64" s="25">
        <f t="shared" si="14"/>
        <v>0</v>
      </c>
      <c r="BB64" s="76">
        <f t="shared" si="15"/>
        <v>87207.85</v>
      </c>
      <c r="BC64" s="77"/>
      <c r="BE64" s="17"/>
      <c r="BF64" s="17"/>
    </row>
    <row r="65" spans="1:58" ht="12.75">
      <c r="A65" s="85" t="s">
        <v>121</v>
      </c>
      <c r="B65" s="5" t="s">
        <v>122</v>
      </c>
      <c r="C65" s="71">
        <v>9661.51</v>
      </c>
      <c r="D65" s="15">
        <v>8860.8</v>
      </c>
      <c r="E65" s="15">
        <v>11505.65</v>
      </c>
      <c r="F65" s="72">
        <f t="shared" si="1"/>
        <v>30027.96</v>
      </c>
      <c r="G65" s="15">
        <v>7700.61</v>
      </c>
      <c r="H65" s="15">
        <v>10458.75</v>
      </c>
      <c r="I65" s="15">
        <v>11407.49</v>
      </c>
      <c r="J65" s="72">
        <f t="shared" si="2"/>
        <v>29566.85</v>
      </c>
      <c r="K65" s="15">
        <v>14249.4</v>
      </c>
      <c r="L65" s="15">
        <v>7767.36</v>
      </c>
      <c r="M65" s="15">
        <v>10235.21</v>
      </c>
      <c r="N65" s="72">
        <f t="shared" si="3"/>
        <v>32251.97</v>
      </c>
      <c r="O65" s="15"/>
      <c r="P65" s="15"/>
      <c r="Q65" s="88"/>
      <c r="R65" s="72">
        <f t="shared" si="4"/>
        <v>0</v>
      </c>
      <c r="S65" s="72">
        <f t="shared" si="5"/>
        <v>91846.78</v>
      </c>
      <c r="T65" s="15">
        <v>706.4</v>
      </c>
      <c r="U65" s="15">
        <v>586.85</v>
      </c>
      <c r="V65" s="15">
        <v>350.3</v>
      </c>
      <c r="W65" s="72">
        <f t="shared" si="6"/>
        <v>1643.55</v>
      </c>
      <c r="X65" s="15">
        <v>1001.56</v>
      </c>
      <c r="Y65" s="15">
        <v>469.36</v>
      </c>
      <c r="Z65" s="15">
        <v>420.88</v>
      </c>
      <c r="AA65" s="72">
        <f t="shared" si="7"/>
        <v>1891.8</v>
      </c>
      <c r="AB65" s="15">
        <v>1631.8</v>
      </c>
      <c r="AC65" s="15">
        <v>695.4</v>
      </c>
      <c r="AD65" s="15">
        <v>856.83</v>
      </c>
      <c r="AE65" s="72">
        <f t="shared" si="8"/>
        <v>3184.03</v>
      </c>
      <c r="AF65" s="15"/>
      <c r="AG65" s="15"/>
      <c r="AH65" s="15"/>
      <c r="AI65" s="72">
        <f t="shared" si="9"/>
        <v>0</v>
      </c>
      <c r="AJ65" s="72">
        <f t="shared" si="0"/>
        <v>6719.38</v>
      </c>
      <c r="AK65" s="73">
        <v>0</v>
      </c>
      <c r="AL65" s="73">
        <v>0</v>
      </c>
      <c r="AM65" s="73">
        <v>0</v>
      </c>
      <c r="AN65" s="25">
        <f t="shared" si="10"/>
        <v>0</v>
      </c>
      <c r="AO65" s="73">
        <v>0</v>
      </c>
      <c r="AP65" s="73">
        <v>0</v>
      </c>
      <c r="AQ65" s="73">
        <v>326.78</v>
      </c>
      <c r="AR65" s="25">
        <f t="shared" si="11"/>
        <v>326.78</v>
      </c>
      <c r="AS65" s="73">
        <v>326.78</v>
      </c>
      <c r="AT65" s="73">
        <v>326.78</v>
      </c>
      <c r="AU65" s="73">
        <v>0</v>
      </c>
      <c r="AV65" s="25">
        <f t="shared" si="12"/>
        <v>653.56</v>
      </c>
      <c r="AW65" s="73"/>
      <c r="AX65" s="73"/>
      <c r="AY65" s="74"/>
      <c r="AZ65" s="75">
        <f t="shared" si="13"/>
        <v>0</v>
      </c>
      <c r="BA65" s="25">
        <f t="shared" si="14"/>
        <v>980.34</v>
      </c>
      <c r="BB65" s="76">
        <f t="shared" si="15"/>
        <v>99546.5</v>
      </c>
      <c r="BC65" s="77"/>
      <c r="BE65" s="17"/>
      <c r="BF65" s="17"/>
    </row>
    <row r="66" spans="1:58" ht="12.75">
      <c r="A66" s="85" t="s">
        <v>123</v>
      </c>
      <c r="B66" s="5" t="s">
        <v>124</v>
      </c>
      <c r="C66" s="71">
        <v>52068.04</v>
      </c>
      <c r="D66" s="15">
        <v>45704.8</v>
      </c>
      <c r="E66" s="15">
        <v>45745.36</v>
      </c>
      <c r="F66" s="72">
        <f t="shared" si="1"/>
        <v>143518.2</v>
      </c>
      <c r="G66" s="15">
        <v>41473.38</v>
      </c>
      <c r="H66" s="15">
        <v>44802.52</v>
      </c>
      <c r="I66" s="15">
        <v>46280.49</v>
      </c>
      <c r="J66" s="72">
        <f t="shared" si="2"/>
        <v>132556.39</v>
      </c>
      <c r="K66" s="15">
        <v>43956.25</v>
      </c>
      <c r="L66" s="15">
        <v>46591.97</v>
      </c>
      <c r="M66" s="15">
        <v>48568.86</v>
      </c>
      <c r="N66" s="72">
        <f t="shared" si="3"/>
        <v>139117.08</v>
      </c>
      <c r="O66" s="15"/>
      <c r="P66" s="15"/>
      <c r="Q66" s="88"/>
      <c r="R66" s="72">
        <f t="shared" si="4"/>
        <v>0</v>
      </c>
      <c r="S66" s="72">
        <f t="shared" si="5"/>
        <v>415191.67</v>
      </c>
      <c r="T66" s="15">
        <v>3058.09</v>
      </c>
      <c r="U66" s="15">
        <v>3109.58</v>
      </c>
      <c r="V66" s="15">
        <v>2846.75</v>
      </c>
      <c r="W66" s="72">
        <f t="shared" si="6"/>
        <v>9014.42</v>
      </c>
      <c r="X66" s="15">
        <v>3541.2</v>
      </c>
      <c r="Y66" s="15">
        <v>3008.09</v>
      </c>
      <c r="Z66" s="15">
        <v>1674.64</v>
      </c>
      <c r="AA66" s="72">
        <f t="shared" si="7"/>
        <v>8223.93</v>
      </c>
      <c r="AB66" s="15">
        <v>4158.93</v>
      </c>
      <c r="AC66" s="15">
        <v>2588.88</v>
      </c>
      <c r="AD66" s="15">
        <v>2334.46</v>
      </c>
      <c r="AE66" s="72">
        <f t="shared" si="8"/>
        <v>9082.27</v>
      </c>
      <c r="AF66" s="15"/>
      <c r="AG66" s="15"/>
      <c r="AH66" s="15"/>
      <c r="AI66" s="72">
        <f t="shared" si="9"/>
        <v>0</v>
      </c>
      <c r="AJ66" s="72">
        <f t="shared" si="0"/>
        <v>26320.62</v>
      </c>
      <c r="AK66" s="73">
        <v>0</v>
      </c>
      <c r="AL66" s="73">
        <v>326.78</v>
      </c>
      <c r="AM66" s="73">
        <v>326.78</v>
      </c>
      <c r="AN66" s="25">
        <f t="shared" si="10"/>
        <v>653.56</v>
      </c>
      <c r="AO66" s="73">
        <v>326.78</v>
      </c>
      <c r="AP66" s="73">
        <v>326.78</v>
      </c>
      <c r="AQ66" s="73">
        <v>326.78</v>
      </c>
      <c r="AR66" s="25">
        <f t="shared" si="11"/>
        <v>980.34</v>
      </c>
      <c r="AS66" s="73">
        <v>326.78</v>
      </c>
      <c r="AT66" s="73">
        <v>326.78</v>
      </c>
      <c r="AU66" s="73">
        <v>326.78</v>
      </c>
      <c r="AV66" s="25">
        <f t="shared" si="12"/>
        <v>980.34</v>
      </c>
      <c r="AW66" s="73"/>
      <c r="AX66" s="73"/>
      <c r="AY66" s="74"/>
      <c r="AZ66" s="75">
        <f t="shared" si="13"/>
        <v>0</v>
      </c>
      <c r="BA66" s="25">
        <f t="shared" si="14"/>
        <v>2614.24</v>
      </c>
      <c r="BB66" s="76">
        <f t="shared" si="15"/>
        <v>444126.53</v>
      </c>
      <c r="BC66" s="77"/>
      <c r="BE66" s="17"/>
      <c r="BF66" s="17"/>
    </row>
    <row r="67" spans="1:58" ht="12.75">
      <c r="A67" s="85" t="s">
        <v>125</v>
      </c>
      <c r="B67" s="5" t="s">
        <v>126</v>
      </c>
      <c r="C67" s="71">
        <v>16568.97</v>
      </c>
      <c r="D67" s="15">
        <v>25081.71</v>
      </c>
      <c r="E67" s="15">
        <v>13057.72</v>
      </c>
      <c r="F67" s="72">
        <f t="shared" si="1"/>
        <v>54708.4</v>
      </c>
      <c r="G67" s="15">
        <v>33229.67</v>
      </c>
      <c r="H67" s="15">
        <v>33463.28</v>
      </c>
      <c r="I67" s="15">
        <v>15266.74</v>
      </c>
      <c r="J67" s="72">
        <f t="shared" si="2"/>
        <v>81959.69</v>
      </c>
      <c r="K67" s="15">
        <v>32730.38</v>
      </c>
      <c r="L67" s="15">
        <v>33059.49</v>
      </c>
      <c r="M67" s="15">
        <v>33829.94</v>
      </c>
      <c r="N67" s="72">
        <f t="shared" si="3"/>
        <v>99619.81</v>
      </c>
      <c r="O67" s="15"/>
      <c r="P67" s="15"/>
      <c r="Q67" s="88"/>
      <c r="R67" s="72">
        <f t="shared" si="4"/>
        <v>0</v>
      </c>
      <c r="S67" s="72">
        <f t="shared" si="5"/>
        <v>236287.9</v>
      </c>
      <c r="T67" s="15">
        <v>13.83</v>
      </c>
      <c r="U67" s="15">
        <v>19.85</v>
      </c>
      <c r="V67" s="15">
        <v>10.58</v>
      </c>
      <c r="W67" s="72">
        <f t="shared" si="6"/>
        <v>44.26</v>
      </c>
      <c r="X67" s="15">
        <v>12.95</v>
      </c>
      <c r="Y67" s="15">
        <v>24.32</v>
      </c>
      <c r="Z67" s="15">
        <v>7.74</v>
      </c>
      <c r="AA67" s="72">
        <f t="shared" si="7"/>
        <v>45.01</v>
      </c>
      <c r="AB67" s="15">
        <v>19.92</v>
      </c>
      <c r="AC67" s="15">
        <v>91.35</v>
      </c>
      <c r="AD67" s="15">
        <v>13.84</v>
      </c>
      <c r="AE67" s="72">
        <f t="shared" si="8"/>
        <v>125.11</v>
      </c>
      <c r="AF67" s="15"/>
      <c r="AG67" s="15"/>
      <c r="AH67" s="15"/>
      <c r="AI67" s="72">
        <f t="shared" si="9"/>
        <v>0</v>
      </c>
      <c r="AJ67" s="72">
        <f t="shared" si="0"/>
        <v>214.38</v>
      </c>
      <c r="AK67" s="73">
        <v>0</v>
      </c>
      <c r="AL67" s="73">
        <v>0</v>
      </c>
      <c r="AM67" s="73">
        <v>0</v>
      </c>
      <c r="AN67" s="25">
        <f t="shared" si="10"/>
        <v>0</v>
      </c>
      <c r="AO67" s="73">
        <v>0</v>
      </c>
      <c r="AP67" s="73">
        <v>0</v>
      </c>
      <c r="AQ67" s="73">
        <v>0</v>
      </c>
      <c r="AR67" s="25">
        <f t="shared" si="11"/>
        <v>0</v>
      </c>
      <c r="AS67" s="73">
        <v>0</v>
      </c>
      <c r="AT67" s="73">
        <v>0</v>
      </c>
      <c r="AU67" s="73">
        <v>0</v>
      </c>
      <c r="AV67" s="25">
        <f t="shared" si="12"/>
        <v>0</v>
      </c>
      <c r="AW67" s="73"/>
      <c r="AX67" s="73"/>
      <c r="AY67" s="74"/>
      <c r="AZ67" s="75">
        <f t="shared" si="13"/>
        <v>0</v>
      </c>
      <c r="BA67" s="25">
        <f t="shared" si="14"/>
        <v>0</v>
      </c>
      <c r="BB67" s="76">
        <f t="shared" si="15"/>
        <v>236502.28</v>
      </c>
      <c r="BC67" s="77"/>
      <c r="BE67" s="17"/>
      <c r="BF67" s="17"/>
    </row>
    <row r="68" spans="1:58" ht="12.75">
      <c r="A68" s="85" t="s">
        <v>127</v>
      </c>
      <c r="B68" s="5" t="s">
        <v>128</v>
      </c>
      <c r="C68" s="71">
        <v>15395.21</v>
      </c>
      <c r="D68" s="15">
        <v>14590.9</v>
      </c>
      <c r="E68" s="15">
        <v>13355.31</v>
      </c>
      <c r="F68" s="72">
        <f t="shared" si="1"/>
        <v>43341.42</v>
      </c>
      <c r="G68" s="15">
        <v>13425.1</v>
      </c>
      <c r="H68" s="15">
        <v>13435.82</v>
      </c>
      <c r="I68" s="15">
        <v>13212.02</v>
      </c>
      <c r="J68" s="72">
        <f t="shared" si="2"/>
        <v>40072.94</v>
      </c>
      <c r="K68" s="15">
        <v>13866.46</v>
      </c>
      <c r="L68" s="15">
        <v>13897.3</v>
      </c>
      <c r="M68" s="15">
        <v>11652.4</v>
      </c>
      <c r="N68" s="72">
        <f t="shared" si="3"/>
        <v>39416.16</v>
      </c>
      <c r="O68" s="15"/>
      <c r="P68" s="15"/>
      <c r="Q68" s="88"/>
      <c r="R68" s="72">
        <f t="shared" si="4"/>
        <v>0</v>
      </c>
      <c r="S68" s="72">
        <f>ROUND(F68+J68+N68+R68,2)</f>
        <v>122830.52</v>
      </c>
      <c r="T68" s="15">
        <v>1145.84</v>
      </c>
      <c r="U68" s="15">
        <v>922.33</v>
      </c>
      <c r="V68" s="15">
        <v>887.39</v>
      </c>
      <c r="W68" s="72">
        <f t="shared" si="6"/>
        <v>2955.56</v>
      </c>
      <c r="X68" s="15">
        <v>1178.12</v>
      </c>
      <c r="Y68" s="15">
        <v>847.34</v>
      </c>
      <c r="Z68" s="15">
        <v>638.63</v>
      </c>
      <c r="AA68" s="72">
        <f t="shared" si="7"/>
        <v>2664.09</v>
      </c>
      <c r="AB68" s="15">
        <v>1353.55</v>
      </c>
      <c r="AC68" s="15">
        <v>1143.09</v>
      </c>
      <c r="AD68" s="15">
        <v>1162.44</v>
      </c>
      <c r="AE68" s="72">
        <f t="shared" si="8"/>
        <v>3659.08</v>
      </c>
      <c r="AF68" s="15"/>
      <c r="AG68" s="15"/>
      <c r="AH68" s="15"/>
      <c r="AI68" s="72">
        <f t="shared" si="9"/>
        <v>0</v>
      </c>
      <c r="AJ68" s="72">
        <f t="shared" si="0"/>
        <v>9278.73</v>
      </c>
      <c r="AK68" s="73">
        <v>0</v>
      </c>
      <c r="AL68" s="73">
        <v>0</v>
      </c>
      <c r="AM68" s="73">
        <v>0</v>
      </c>
      <c r="AN68" s="25">
        <f t="shared" si="10"/>
        <v>0</v>
      </c>
      <c r="AO68" s="73">
        <v>0</v>
      </c>
      <c r="AP68" s="73">
        <v>0</v>
      </c>
      <c r="AQ68" s="73">
        <v>0</v>
      </c>
      <c r="AR68" s="25">
        <f t="shared" si="11"/>
        <v>0</v>
      </c>
      <c r="AS68" s="73">
        <v>0</v>
      </c>
      <c r="AT68" s="73">
        <v>0</v>
      </c>
      <c r="AU68" s="73">
        <v>0</v>
      </c>
      <c r="AV68" s="25">
        <f t="shared" si="12"/>
        <v>0</v>
      </c>
      <c r="AW68" s="73"/>
      <c r="AX68" s="73"/>
      <c r="AY68" s="74"/>
      <c r="AZ68" s="75">
        <f t="shared" si="13"/>
        <v>0</v>
      </c>
      <c r="BA68" s="25">
        <f t="shared" si="14"/>
        <v>0</v>
      </c>
      <c r="BB68" s="76">
        <f t="shared" si="15"/>
        <v>132109.25</v>
      </c>
      <c r="BC68" s="77"/>
      <c r="BE68" s="17"/>
      <c r="BF68" s="17"/>
    </row>
    <row r="69" spans="1:58" s="90" customFormat="1" ht="12.75">
      <c r="A69" s="85" t="s">
        <v>129</v>
      </c>
      <c r="B69" s="5" t="s">
        <v>130</v>
      </c>
      <c r="C69" s="71">
        <v>18900.94</v>
      </c>
      <c r="D69" s="15">
        <v>19575.08</v>
      </c>
      <c r="E69" s="15">
        <v>26025.88</v>
      </c>
      <c r="F69" s="72">
        <f t="shared" si="1"/>
        <v>64501.9</v>
      </c>
      <c r="G69" s="15">
        <v>21888.84</v>
      </c>
      <c r="H69" s="15">
        <v>23994.5</v>
      </c>
      <c r="I69" s="15">
        <v>22371.76</v>
      </c>
      <c r="J69" s="72">
        <f t="shared" si="2"/>
        <v>68255.1</v>
      </c>
      <c r="K69" s="15">
        <v>23377.79</v>
      </c>
      <c r="L69" s="15">
        <v>19658.5</v>
      </c>
      <c r="M69" s="15">
        <v>24017.86</v>
      </c>
      <c r="N69" s="72">
        <f t="shared" si="3"/>
        <v>67054.15</v>
      </c>
      <c r="O69" s="15"/>
      <c r="P69" s="15"/>
      <c r="Q69" s="88"/>
      <c r="R69" s="72">
        <f t="shared" si="4"/>
        <v>0</v>
      </c>
      <c r="S69" s="72">
        <f aca="true" t="shared" si="16" ref="S69:S83">ROUND(F69+J69+N69+R69,2)</f>
        <v>199811.15</v>
      </c>
      <c r="T69" s="15">
        <v>245.73</v>
      </c>
      <c r="U69" s="15">
        <v>118.84</v>
      </c>
      <c r="V69" s="15">
        <v>184.9</v>
      </c>
      <c r="W69" s="72">
        <f t="shared" si="6"/>
        <v>549.47</v>
      </c>
      <c r="X69" s="15">
        <v>251.32</v>
      </c>
      <c r="Y69" s="15">
        <v>254.39</v>
      </c>
      <c r="Z69" s="15">
        <v>153.42</v>
      </c>
      <c r="AA69" s="72">
        <f t="shared" si="7"/>
        <v>659.13</v>
      </c>
      <c r="AB69" s="15">
        <v>467.98</v>
      </c>
      <c r="AC69" s="15">
        <v>117.65</v>
      </c>
      <c r="AD69" s="15">
        <v>234.38</v>
      </c>
      <c r="AE69" s="72">
        <f t="shared" si="8"/>
        <v>820.01</v>
      </c>
      <c r="AF69" s="15"/>
      <c r="AG69" s="15"/>
      <c r="AH69" s="15"/>
      <c r="AI69" s="72">
        <f t="shared" si="9"/>
        <v>0</v>
      </c>
      <c r="AJ69" s="72">
        <f t="shared" si="0"/>
        <v>2028.61</v>
      </c>
      <c r="AK69" s="73">
        <v>0</v>
      </c>
      <c r="AL69" s="73">
        <v>0</v>
      </c>
      <c r="AM69" s="73">
        <v>0</v>
      </c>
      <c r="AN69" s="25">
        <f t="shared" si="10"/>
        <v>0</v>
      </c>
      <c r="AO69" s="73">
        <v>0</v>
      </c>
      <c r="AP69" s="73">
        <v>0</v>
      </c>
      <c r="AQ69" s="73">
        <v>0</v>
      </c>
      <c r="AR69" s="25">
        <f t="shared" si="11"/>
        <v>0</v>
      </c>
      <c r="AS69" s="73">
        <v>0</v>
      </c>
      <c r="AT69" s="73">
        <v>0</v>
      </c>
      <c r="AU69" s="73">
        <v>326.78</v>
      </c>
      <c r="AV69" s="25">
        <f t="shared" si="12"/>
        <v>326.78</v>
      </c>
      <c r="AW69" s="73"/>
      <c r="AX69" s="73"/>
      <c r="AY69" s="74"/>
      <c r="AZ69" s="75">
        <f t="shared" si="13"/>
        <v>0</v>
      </c>
      <c r="BA69" s="25">
        <f t="shared" si="14"/>
        <v>326.78</v>
      </c>
      <c r="BB69" s="76">
        <f t="shared" si="15"/>
        <v>202166.54</v>
      </c>
      <c r="BC69" s="89"/>
      <c r="BE69" s="91"/>
      <c r="BF69" s="91"/>
    </row>
    <row r="70" spans="1:58" s="90" customFormat="1" ht="12.75">
      <c r="A70" s="85" t="s">
        <v>131</v>
      </c>
      <c r="B70" s="6" t="s">
        <v>132</v>
      </c>
      <c r="C70" s="71">
        <v>23483.95</v>
      </c>
      <c r="D70" s="15">
        <v>21403.85</v>
      </c>
      <c r="E70" s="15">
        <v>29146.26</v>
      </c>
      <c r="F70" s="72">
        <f t="shared" si="1"/>
        <v>74034.06</v>
      </c>
      <c r="G70" s="15">
        <v>24799.28</v>
      </c>
      <c r="H70" s="15">
        <v>23224.23</v>
      </c>
      <c r="I70" s="15">
        <v>20080.52</v>
      </c>
      <c r="J70" s="72">
        <f t="shared" si="2"/>
        <v>68104.03</v>
      </c>
      <c r="K70" s="15">
        <v>23371.43</v>
      </c>
      <c r="L70" s="15">
        <v>22039.75</v>
      </c>
      <c r="M70" s="15">
        <v>23826.99</v>
      </c>
      <c r="N70" s="72">
        <f t="shared" si="3"/>
        <v>69238.17</v>
      </c>
      <c r="O70" s="15"/>
      <c r="P70" s="15"/>
      <c r="Q70" s="88"/>
      <c r="R70" s="72">
        <f t="shared" si="4"/>
        <v>0</v>
      </c>
      <c r="S70" s="72">
        <f t="shared" si="16"/>
        <v>211376.26</v>
      </c>
      <c r="T70" s="15">
        <v>637.83</v>
      </c>
      <c r="U70" s="15">
        <v>411.25</v>
      </c>
      <c r="V70" s="15">
        <v>587.79</v>
      </c>
      <c r="W70" s="72">
        <f t="shared" si="6"/>
        <v>1636.87</v>
      </c>
      <c r="X70" s="15">
        <v>1023.19</v>
      </c>
      <c r="Y70" s="15">
        <v>958.9499999999999</v>
      </c>
      <c r="Z70" s="15">
        <v>356.93</v>
      </c>
      <c r="AA70" s="72">
        <f t="shared" si="7"/>
        <v>2339.07</v>
      </c>
      <c r="AB70" s="15">
        <v>996.73</v>
      </c>
      <c r="AC70" s="15">
        <v>595.8399999999999</v>
      </c>
      <c r="AD70" s="15">
        <v>693.14</v>
      </c>
      <c r="AE70" s="72">
        <f t="shared" si="8"/>
        <v>2285.71</v>
      </c>
      <c r="AF70" s="15"/>
      <c r="AG70" s="15"/>
      <c r="AH70" s="15"/>
      <c r="AI70" s="72">
        <f t="shared" si="9"/>
        <v>0</v>
      </c>
      <c r="AJ70" s="72">
        <f aca="true" t="shared" si="17" ref="AJ70:AJ85">ROUND(W70+AA70+AE70+AI70,2)</f>
        <v>6261.65</v>
      </c>
      <c r="AK70" s="73">
        <v>0</v>
      </c>
      <c r="AL70" s="73">
        <v>0</v>
      </c>
      <c r="AM70" s="73">
        <v>0</v>
      </c>
      <c r="AN70" s="25">
        <f t="shared" si="10"/>
        <v>0</v>
      </c>
      <c r="AO70" s="73">
        <v>0</v>
      </c>
      <c r="AP70" s="73">
        <v>0</v>
      </c>
      <c r="AQ70" s="73">
        <v>0</v>
      </c>
      <c r="AR70" s="25">
        <f t="shared" si="11"/>
        <v>0</v>
      </c>
      <c r="AS70" s="73">
        <v>0</v>
      </c>
      <c r="AT70" s="73">
        <v>0</v>
      </c>
      <c r="AU70" s="73">
        <v>0</v>
      </c>
      <c r="AV70" s="25">
        <f t="shared" si="12"/>
        <v>0</v>
      </c>
      <c r="AW70" s="73"/>
      <c r="AX70" s="73"/>
      <c r="AY70" s="74"/>
      <c r="AZ70" s="75">
        <f t="shared" si="13"/>
        <v>0</v>
      </c>
      <c r="BA70" s="25">
        <f t="shared" si="14"/>
        <v>0</v>
      </c>
      <c r="BB70" s="76">
        <f t="shared" si="15"/>
        <v>217637.91</v>
      </c>
      <c r="BC70" s="89"/>
      <c r="BE70" s="91"/>
      <c r="BF70" s="91"/>
    </row>
    <row r="71" spans="1:58" ht="12.75">
      <c r="A71" s="85" t="s">
        <v>133</v>
      </c>
      <c r="B71" s="6" t="s">
        <v>134</v>
      </c>
      <c r="C71" s="71">
        <v>40927.7</v>
      </c>
      <c r="D71" s="15">
        <v>34480.85</v>
      </c>
      <c r="E71" s="15">
        <v>35106.04</v>
      </c>
      <c r="F71" s="72">
        <f aca="true" t="shared" si="18" ref="F71:F85">ROUND(C71+D71+E71,2)</f>
        <v>110514.59</v>
      </c>
      <c r="G71" s="15">
        <v>34677.65</v>
      </c>
      <c r="H71" s="15">
        <v>35494.06</v>
      </c>
      <c r="I71" s="15">
        <v>37661.35</v>
      </c>
      <c r="J71" s="72">
        <f aca="true" t="shared" si="19" ref="J71:J81">ROUND(G71+H71+I71,2)</f>
        <v>107833.06</v>
      </c>
      <c r="K71" s="15">
        <v>37775.4</v>
      </c>
      <c r="L71" s="15">
        <v>39270.01</v>
      </c>
      <c r="M71" s="15">
        <v>34155.03</v>
      </c>
      <c r="N71" s="72">
        <f aca="true" t="shared" si="20" ref="N71:N85">ROUND(K71+L71+M71,2)</f>
        <v>111200.44</v>
      </c>
      <c r="O71" s="15"/>
      <c r="P71" s="15"/>
      <c r="Q71" s="88"/>
      <c r="R71" s="72">
        <f aca="true" t="shared" si="21" ref="R71:R83">ROUND(O71+P71+Q71,2)</f>
        <v>0</v>
      </c>
      <c r="S71" s="72">
        <f t="shared" si="16"/>
        <v>329548.09</v>
      </c>
      <c r="T71" s="15">
        <v>320.97</v>
      </c>
      <c r="U71" s="15">
        <v>143.28</v>
      </c>
      <c r="V71" s="15">
        <v>146.23</v>
      </c>
      <c r="W71" s="72">
        <f aca="true" t="shared" si="22" ref="W71:W81">ROUND(T71+U71+V71,2)</f>
        <v>610.48</v>
      </c>
      <c r="X71" s="15">
        <v>233.19</v>
      </c>
      <c r="Y71" s="15">
        <v>142.22</v>
      </c>
      <c r="Z71" s="15">
        <v>142.14</v>
      </c>
      <c r="AA71" s="72">
        <f aca="true" t="shared" si="23" ref="AA71:AA81">ROUND(X71+Y71+Z71,2)</f>
        <v>517.55</v>
      </c>
      <c r="AB71" s="15">
        <v>410.38</v>
      </c>
      <c r="AC71" s="15">
        <v>168.16</v>
      </c>
      <c r="AD71" s="15">
        <v>384.31</v>
      </c>
      <c r="AE71" s="72">
        <f aca="true" t="shared" si="24" ref="AE71:AE83">ROUND(AB71+AC71+AD71,2)</f>
        <v>962.85</v>
      </c>
      <c r="AF71" s="15"/>
      <c r="AG71" s="15"/>
      <c r="AH71" s="15"/>
      <c r="AI71" s="72">
        <f aca="true" t="shared" si="25" ref="AI71:AI83">ROUND(AF71+AG71+AH71,2)</f>
        <v>0</v>
      </c>
      <c r="AJ71" s="72">
        <f t="shared" si="17"/>
        <v>2090.88</v>
      </c>
      <c r="AK71" s="73">
        <v>0</v>
      </c>
      <c r="AL71" s="73">
        <v>0</v>
      </c>
      <c r="AM71" s="73">
        <v>0</v>
      </c>
      <c r="AN71" s="25">
        <f aca="true" t="shared" si="26" ref="AN71:AN85">ROUND(AK71+AL71+AM71,2)</f>
        <v>0</v>
      </c>
      <c r="AO71" s="73">
        <v>0</v>
      </c>
      <c r="AP71" s="73">
        <v>0</v>
      </c>
      <c r="AQ71" s="73">
        <v>0</v>
      </c>
      <c r="AR71" s="25">
        <f aca="true" t="shared" si="27" ref="AR71:AR85">ROUND(AO71+AP71+AQ71,2)</f>
        <v>0</v>
      </c>
      <c r="AS71" s="73">
        <v>0</v>
      </c>
      <c r="AT71" s="73">
        <v>0</v>
      </c>
      <c r="AU71" s="73">
        <v>0</v>
      </c>
      <c r="AV71" s="25">
        <f aca="true" t="shared" si="28" ref="AV71:AV85">ROUND(AS71+AT71+AU71,2)</f>
        <v>0</v>
      </c>
      <c r="AW71" s="73"/>
      <c r="AX71" s="73"/>
      <c r="AY71" s="74"/>
      <c r="AZ71" s="75">
        <f aca="true" t="shared" si="29" ref="AZ71:AZ85">ROUND(AW71+AX71+AY71,2)</f>
        <v>0</v>
      </c>
      <c r="BA71" s="25">
        <f aca="true" t="shared" si="30" ref="BA71:BA85">ROUND(AN71+AR71+AV71+AZ71,2)</f>
        <v>0</v>
      </c>
      <c r="BB71" s="76">
        <f aca="true" t="shared" si="31" ref="BB71:BB85">ROUND(S71+AJ71+BA71,2)</f>
        <v>331638.97</v>
      </c>
      <c r="BC71" s="77"/>
      <c r="BE71" s="17"/>
      <c r="BF71" s="17"/>
    </row>
    <row r="72" spans="1:58" s="90" customFormat="1" ht="24">
      <c r="A72" s="85" t="s">
        <v>135</v>
      </c>
      <c r="B72" s="6" t="s">
        <v>136</v>
      </c>
      <c r="C72" s="71">
        <v>55227.15</v>
      </c>
      <c r="D72" s="15">
        <v>48512.63</v>
      </c>
      <c r="E72" s="15">
        <v>50439.03</v>
      </c>
      <c r="F72" s="72">
        <f t="shared" si="18"/>
        <v>154178.81</v>
      </c>
      <c r="G72" s="15">
        <v>47781.09</v>
      </c>
      <c r="H72" s="15">
        <v>44113.7</v>
      </c>
      <c r="I72" s="15">
        <v>45327.09</v>
      </c>
      <c r="J72" s="72">
        <f t="shared" si="19"/>
        <v>137221.88</v>
      </c>
      <c r="K72" s="15">
        <v>46585.96</v>
      </c>
      <c r="L72" s="15">
        <v>43646.56</v>
      </c>
      <c r="M72" s="15">
        <v>44608.05</v>
      </c>
      <c r="N72" s="72">
        <f t="shared" si="20"/>
        <v>134840.57</v>
      </c>
      <c r="O72" s="15"/>
      <c r="P72" s="15"/>
      <c r="Q72" s="88"/>
      <c r="R72" s="72">
        <f t="shared" si="21"/>
        <v>0</v>
      </c>
      <c r="S72" s="72">
        <f t="shared" si="16"/>
        <v>426241.26</v>
      </c>
      <c r="T72" s="15">
        <v>441.18</v>
      </c>
      <c r="U72" s="15">
        <v>503.43</v>
      </c>
      <c r="V72" s="15">
        <v>372.5</v>
      </c>
      <c r="W72" s="72">
        <f t="shared" si="22"/>
        <v>1317.11</v>
      </c>
      <c r="X72" s="15">
        <v>514.19</v>
      </c>
      <c r="Y72" s="15">
        <v>435.39000000000004</v>
      </c>
      <c r="Z72" s="15">
        <v>292.2</v>
      </c>
      <c r="AA72" s="72">
        <f t="shared" si="23"/>
        <v>1241.78</v>
      </c>
      <c r="AB72" s="15">
        <v>695.42</v>
      </c>
      <c r="AC72" s="15">
        <v>580</v>
      </c>
      <c r="AD72" s="15">
        <v>861.4499999999999</v>
      </c>
      <c r="AE72" s="72">
        <f t="shared" si="24"/>
        <v>2136.87</v>
      </c>
      <c r="AF72" s="15"/>
      <c r="AG72" s="15"/>
      <c r="AH72" s="15"/>
      <c r="AI72" s="72">
        <f t="shared" si="25"/>
        <v>0</v>
      </c>
      <c r="AJ72" s="72">
        <f t="shared" si="17"/>
        <v>4695.76</v>
      </c>
      <c r="AK72" s="73">
        <v>0</v>
      </c>
      <c r="AL72" s="73">
        <v>0</v>
      </c>
      <c r="AM72" s="73">
        <v>0</v>
      </c>
      <c r="AN72" s="25">
        <f t="shared" si="26"/>
        <v>0</v>
      </c>
      <c r="AO72" s="73">
        <v>0</v>
      </c>
      <c r="AP72" s="73">
        <v>0</v>
      </c>
      <c r="AQ72" s="73">
        <v>0</v>
      </c>
      <c r="AR72" s="25">
        <f t="shared" si="27"/>
        <v>0</v>
      </c>
      <c r="AS72" s="73">
        <v>0</v>
      </c>
      <c r="AT72" s="73">
        <v>0</v>
      </c>
      <c r="AU72" s="73">
        <v>0</v>
      </c>
      <c r="AV72" s="25">
        <f t="shared" si="28"/>
        <v>0</v>
      </c>
      <c r="AW72" s="73"/>
      <c r="AX72" s="73"/>
      <c r="AY72" s="74"/>
      <c r="AZ72" s="75">
        <f t="shared" si="29"/>
        <v>0</v>
      </c>
      <c r="BA72" s="25">
        <f t="shared" si="30"/>
        <v>0</v>
      </c>
      <c r="BB72" s="76">
        <f t="shared" si="31"/>
        <v>430937.02</v>
      </c>
      <c r="BC72" s="89"/>
      <c r="BE72" s="91"/>
      <c r="BF72" s="91"/>
    </row>
    <row r="73" spans="1:58" s="90" customFormat="1" ht="12.75">
      <c r="A73" s="85" t="s">
        <v>137</v>
      </c>
      <c r="B73" s="7" t="s">
        <v>138</v>
      </c>
      <c r="C73" s="71">
        <v>5756.6</v>
      </c>
      <c r="D73" s="15">
        <v>7078.27</v>
      </c>
      <c r="E73" s="15">
        <v>4264.99</v>
      </c>
      <c r="F73" s="72">
        <f t="shared" si="18"/>
        <v>17099.86</v>
      </c>
      <c r="G73" s="15">
        <v>4347.37</v>
      </c>
      <c r="H73" s="15">
        <v>4911.41</v>
      </c>
      <c r="I73" s="15">
        <v>4054.85</v>
      </c>
      <c r="J73" s="72">
        <f t="shared" si="19"/>
        <v>13313.63</v>
      </c>
      <c r="K73" s="15">
        <v>4285.64</v>
      </c>
      <c r="L73" s="15">
        <v>4431.38</v>
      </c>
      <c r="M73" s="15">
        <v>2567.35</v>
      </c>
      <c r="N73" s="72">
        <f t="shared" si="20"/>
        <v>11284.37</v>
      </c>
      <c r="O73" s="15"/>
      <c r="P73" s="15"/>
      <c r="Q73" s="88"/>
      <c r="R73" s="72">
        <f t="shared" si="21"/>
        <v>0</v>
      </c>
      <c r="S73" s="72">
        <f t="shared" si="16"/>
        <v>41697.86</v>
      </c>
      <c r="T73" s="15">
        <v>278.38</v>
      </c>
      <c r="U73" s="15">
        <v>195.49</v>
      </c>
      <c r="V73" s="15">
        <v>242.19</v>
      </c>
      <c r="W73" s="72">
        <f t="shared" si="22"/>
        <v>716.06</v>
      </c>
      <c r="X73" s="15">
        <v>350.95</v>
      </c>
      <c r="Y73" s="15">
        <v>263.02</v>
      </c>
      <c r="Z73" s="15">
        <v>138.8</v>
      </c>
      <c r="AA73" s="72">
        <f t="shared" si="23"/>
        <v>752.77</v>
      </c>
      <c r="AB73" s="15">
        <v>383.53</v>
      </c>
      <c r="AC73" s="15">
        <v>221.69</v>
      </c>
      <c r="AD73" s="15">
        <v>128.83</v>
      </c>
      <c r="AE73" s="72">
        <f t="shared" si="24"/>
        <v>734.05</v>
      </c>
      <c r="AF73" s="15"/>
      <c r="AG73" s="15"/>
      <c r="AH73" s="15"/>
      <c r="AI73" s="72">
        <f t="shared" si="25"/>
        <v>0</v>
      </c>
      <c r="AJ73" s="72">
        <f t="shared" si="17"/>
        <v>2202.88</v>
      </c>
      <c r="AK73" s="73">
        <v>0</v>
      </c>
      <c r="AL73" s="73">
        <v>0</v>
      </c>
      <c r="AM73" s="73">
        <v>0</v>
      </c>
      <c r="AN73" s="25">
        <f t="shared" si="26"/>
        <v>0</v>
      </c>
      <c r="AO73" s="73">
        <v>0</v>
      </c>
      <c r="AP73" s="73">
        <v>0</v>
      </c>
      <c r="AQ73" s="73">
        <v>0</v>
      </c>
      <c r="AR73" s="25">
        <f t="shared" si="27"/>
        <v>0</v>
      </c>
      <c r="AS73" s="73">
        <v>0</v>
      </c>
      <c r="AT73" s="73">
        <v>0</v>
      </c>
      <c r="AU73" s="73">
        <v>0</v>
      </c>
      <c r="AV73" s="25">
        <f t="shared" si="28"/>
        <v>0</v>
      </c>
      <c r="AW73" s="73"/>
      <c r="AX73" s="73"/>
      <c r="AY73" s="74"/>
      <c r="AZ73" s="75">
        <f t="shared" si="29"/>
        <v>0</v>
      </c>
      <c r="BA73" s="25">
        <f t="shared" si="30"/>
        <v>0</v>
      </c>
      <c r="BB73" s="76">
        <f t="shared" si="31"/>
        <v>43900.74</v>
      </c>
      <c r="BC73" s="89"/>
      <c r="BE73" s="91"/>
      <c r="BF73" s="91"/>
    </row>
    <row r="74" spans="1:58" s="90" customFormat="1" ht="12.75">
      <c r="A74" s="85" t="s">
        <v>139</v>
      </c>
      <c r="B74" s="7" t="s">
        <v>140</v>
      </c>
      <c r="C74" s="71">
        <v>22137.04</v>
      </c>
      <c r="D74" s="15">
        <v>18328.19</v>
      </c>
      <c r="E74" s="15">
        <v>27975.27</v>
      </c>
      <c r="F74" s="72">
        <f t="shared" si="18"/>
        <v>68440.5</v>
      </c>
      <c r="G74" s="15">
        <v>22633.33</v>
      </c>
      <c r="H74" s="15">
        <v>24695.71</v>
      </c>
      <c r="I74" s="15">
        <v>21849.91</v>
      </c>
      <c r="J74" s="72">
        <f t="shared" si="19"/>
        <v>69178.95</v>
      </c>
      <c r="K74" s="15">
        <v>25977.11</v>
      </c>
      <c r="L74" s="15">
        <v>19354.14</v>
      </c>
      <c r="M74" s="15">
        <v>26701.18</v>
      </c>
      <c r="N74" s="72">
        <f t="shared" si="20"/>
        <v>72032.43</v>
      </c>
      <c r="O74" s="15"/>
      <c r="P74" s="15"/>
      <c r="Q74" s="88"/>
      <c r="R74" s="72">
        <f t="shared" si="21"/>
        <v>0</v>
      </c>
      <c r="S74" s="72">
        <f t="shared" si="16"/>
        <v>209651.88</v>
      </c>
      <c r="T74" s="15">
        <v>1232.82</v>
      </c>
      <c r="U74" s="15">
        <v>975.61</v>
      </c>
      <c r="V74" s="15">
        <v>1354.85</v>
      </c>
      <c r="W74" s="72">
        <f t="shared" si="22"/>
        <v>3563.28</v>
      </c>
      <c r="X74" s="15">
        <v>1658.1</v>
      </c>
      <c r="Y74" s="15">
        <v>1604.93</v>
      </c>
      <c r="Z74" s="15">
        <v>576.74</v>
      </c>
      <c r="AA74" s="72">
        <f t="shared" si="23"/>
        <v>3839.77</v>
      </c>
      <c r="AB74" s="15">
        <v>1940.91</v>
      </c>
      <c r="AC74" s="15">
        <v>674.06</v>
      </c>
      <c r="AD74" s="15">
        <v>1403.5900000000001</v>
      </c>
      <c r="AE74" s="72">
        <f t="shared" si="24"/>
        <v>4018.56</v>
      </c>
      <c r="AF74" s="15"/>
      <c r="AG74" s="15"/>
      <c r="AH74" s="15"/>
      <c r="AI74" s="72">
        <f t="shared" si="25"/>
        <v>0</v>
      </c>
      <c r="AJ74" s="72">
        <f t="shared" si="17"/>
        <v>11421.61</v>
      </c>
      <c r="AK74" s="73">
        <v>0</v>
      </c>
      <c r="AL74" s="73">
        <v>0</v>
      </c>
      <c r="AM74" s="73">
        <v>0</v>
      </c>
      <c r="AN74" s="25">
        <f t="shared" si="26"/>
        <v>0</v>
      </c>
      <c r="AO74" s="73">
        <v>0</v>
      </c>
      <c r="AP74" s="73">
        <v>0</v>
      </c>
      <c r="AQ74" s="73">
        <v>0</v>
      </c>
      <c r="AR74" s="25">
        <f t="shared" si="27"/>
        <v>0</v>
      </c>
      <c r="AS74" s="73">
        <v>0</v>
      </c>
      <c r="AT74" s="73">
        <v>0</v>
      </c>
      <c r="AU74" s="73">
        <v>0</v>
      </c>
      <c r="AV74" s="25">
        <f t="shared" si="28"/>
        <v>0</v>
      </c>
      <c r="AW74" s="73"/>
      <c r="AX74" s="73"/>
      <c r="AY74" s="74"/>
      <c r="AZ74" s="75">
        <f t="shared" si="29"/>
        <v>0</v>
      </c>
      <c r="BA74" s="25">
        <f t="shared" si="30"/>
        <v>0</v>
      </c>
      <c r="BB74" s="76">
        <f t="shared" si="31"/>
        <v>221073.49</v>
      </c>
      <c r="BC74" s="89"/>
      <c r="BE74" s="91"/>
      <c r="BF74" s="91"/>
    </row>
    <row r="75" spans="1:58" s="90" customFormat="1" ht="12.75">
      <c r="A75" s="85" t="s">
        <v>141</v>
      </c>
      <c r="B75" s="7" t="s">
        <v>142</v>
      </c>
      <c r="C75" s="71">
        <v>20863.65</v>
      </c>
      <c r="D75" s="15">
        <v>18663.07</v>
      </c>
      <c r="E75" s="15">
        <v>25639.96</v>
      </c>
      <c r="F75" s="72">
        <f t="shared" si="18"/>
        <v>65166.68</v>
      </c>
      <c r="G75" s="15">
        <v>17026.17</v>
      </c>
      <c r="H75" s="15">
        <v>18612.41</v>
      </c>
      <c r="I75" s="15">
        <v>18761.1</v>
      </c>
      <c r="J75" s="72">
        <f t="shared" si="19"/>
        <v>54399.68</v>
      </c>
      <c r="K75" s="15">
        <v>17736.02</v>
      </c>
      <c r="L75" s="15">
        <v>19014.74</v>
      </c>
      <c r="M75" s="15">
        <v>23016.18</v>
      </c>
      <c r="N75" s="72">
        <f t="shared" si="20"/>
        <v>59766.94</v>
      </c>
      <c r="O75" s="15"/>
      <c r="P75" s="15"/>
      <c r="Q75" s="88"/>
      <c r="R75" s="72">
        <f t="shared" si="21"/>
        <v>0</v>
      </c>
      <c r="S75" s="72">
        <f t="shared" si="16"/>
        <v>179333.3</v>
      </c>
      <c r="T75" s="15">
        <v>939.28</v>
      </c>
      <c r="U75" s="15">
        <v>1136.65</v>
      </c>
      <c r="V75" s="15">
        <v>701.65</v>
      </c>
      <c r="W75" s="72">
        <f t="shared" si="22"/>
        <v>2777.58</v>
      </c>
      <c r="X75" s="15">
        <v>1214.3</v>
      </c>
      <c r="Y75" s="15">
        <v>867.59</v>
      </c>
      <c r="Z75" s="15">
        <v>715.04</v>
      </c>
      <c r="AA75" s="72">
        <f t="shared" si="23"/>
        <v>2796.93</v>
      </c>
      <c r="AB75" s="15">
        <v>1534.56</v>
      </c>
      <c r="AC75" s="15">
        <v>1074.69</v>
      </c>
      <c r="AD75" s="15">
        <v>1226.23</v>
      </c>
      <c r="AE75" s="72">
        <f t="shared" si="24"/>
        <v>3835.48</v>
      </c>
      <c r="AF75" s="15"/>
      <c r="AG75" s="15"/>
      <c r="AH75" s="15"/>
      <c r="AI75" s="72">
        <f t="shared" si="25"/>
        <v>0</v>
      </c>
      <c r="AJ75" s="72">
        <f t="shared" si="17"/>
        <v>9409.99</v>
      </c>
      <c r="AK75" s="73">
        <v>0</v>
      </c>
      <c r="AL75" s="73">
        <v>0</v>
      </c>
      <c r="AM75" s="73">
        <v>0</v>
      </c>
      <c r="AN75" s="25">
        <f t="shared" si="26"/>
        <v>0</v>
      </c>
      <c r="AO75" s="73">
        <v>0</v>
      </c>
      <c r="AP75" s="73">
        <v>0</v>
      </c>
      <c r="AQ75" s="73">
        <v>0</v>
      </c>
      <c r="AR75" s="25">
        <f t="shared" si="27"/>
        <v>0</v>
      </c>
      <c r="AS75" s="73">
        <v>0</v>
      </c>
      <c r="AT75" s="73">
        <v>0</v>
      </c>
      <c r="AU75" s="73">
        <v>0</v>
      </c>
      <c r="AV75" s="25">
        <f t="shared" si="28"/>
        <v>0</v>
      </c>
      <c r="AW75" s="73"/>
      <c r="AX75" s="73"/>
      <c r="AY75" s="74"/>
      <c r="AZ75" s="75">
        <f t="shared" si="29"/>
        <v>0</v>
      </c>
      <c r="BA75" s="25">
        <f t="shared" si="30"/>
        <v>0</v>
      </c>
      <c r="BB75" s="76">
        <f t="shared" si="31"/>
        <v>188743.29</v>
      </c>
      <c r="BC75" s="89"/>
      <c r="BE75" s="91"/>
      <c r="BF75" s="91"/>
    </row>
    <row r="76" spans="1:58" s="90" customFormat="1" ht="12.75">
      <c r="A76" s="85" t="s">
        <v>143</v>
      </c>
      <c r="B76" s="7" t="s">
        <v>144</v>
      </c>
      <c r="C76" s="71">
        <v>36248.12</v>
      </c>
      <c r="D76" s="15">
        <v>32097.51</v>
      </c>
      <c r="E76" s="15">
        <v>39476.69</v>
      </c>
      <c r="F76" s="72">
        <f t="shared" si="18"/>
        <v>107822.32</v>
      </c>
      <c r="G76" s="15">
        <v>29756.21</v>
      </c>
      <c r="H76" s="15">
        <v>31841.38</v>
      </c>
      <c r="I76" s="15">
        <v>32943.08</v>
      </c>
      <c r="J76" s="72">
        <f t="shared" si="19"/>
        <v>94540.67</v>
      </c>
      <c r="K76" s="15">
        <v>33779.54</v>
      </c>
      <c r="L76" s="15">
        <v>34423.33</v>
      </c>
      <c r="M76" s="15">
        <v>34386.88</v>
      </c>
      <c r="N76" s="72">
        <f t="shared" si="20"/>
        <v>102589.75</v>
      </c>
      <c r="O76" s="15"/>
      <c r="P76" s="15"/>
      <c r="Q76" s="88"/>
      <c r="R76" s="72">
        <f t="shared" si="21"/>
        <v>0</v>
      </c>
      <c r="S76" s="72">
        <f t="shared" si="16"/>
        <v>304952.74</v>
      </c>
      <c r="T76" s="15">
        <v>2093.9300000000003</v>
      </c>
      <c r="U76" s="15">
        <v>1764.31</v>
      </c>
      <c r="V76" s="15">
        <v>1945.6</v>
      </c>
      <c r="W76" s="72">
        <f t="shared" si="22"/>
        <v>5803.84</v>
      </c>
      <c r="X76" s="15">
        <v>2211.09</v>
      </c>
      <c r="Y76" s="15">
        <v>2448.26</v>
      </c>
      <c r="Z76" s="15">
        <v>1274.54</v>
      </c>
      <c r="AA76" s="72">
        <f t="shared" si="23"/>
        <v>5933.89</v>
      </c>
      <c r="AB76" s="15">
        <v>3320.26</v>
      </c>
      <c r="AC76" s="15">
        <v>2147.93</v>
      </c>
      <c r="AD76" s="15">
        <v>2040.67</v>
      </c>
      <c r="AE76" s="72">
        <f t="shared" si="24"/>
        <v>7508.86</v>
      </c>
      <c r="AF76" s="15"/>
      <c r="AG76" s="15"/>
      <c r="AH76" s="15"/>
      <c r="AI76" s="72">
        <f t="shared" si="25"/>
        <v>0</v>
      </c>
      <c r="AJ76" s="72">
        <f t="shared" si="17"/>
        <v>19246.59</v>
      </c>
      <c r="AK76" s="73">
        <v>0</v>
      </c>
      <c r="AL76" s="73">
        <v>0</v>
      </c>
      <c r="AM76" s="73">
        <v>0</v>
      </c>
      <c r="AN76" s="25">
        <f t="shared" si="26"/>
        <v>0</v>
      </c>
      <c r="AO76" s="73">
        <v>0</v>
      </c>
      <c r="AP76" s="73">
        <v>0</v>
      </c>
      <c r="AQ76" s="73">
        <v>0</v>
      </c>
      <c r="AR76" s="25">
        <f t="shared" si="27"/>
        <v>0</v>
      </c>
      <c r="AS76" s="73">
        <v>0</v>
      </c>
      <c r="AT76" s="73">
        <v>0</v>
      </c>
      <c r="AU76" s="73">
        <v>0</v>
      </c>
      <c r="AV76" s="25">
        <f t="shared" si="28"/>
        <v>0</v>
      </c>
      <c r="AW76" s="73"/>
      <c r="AX76" s="73"/>
      <c r="AY76" s="74"/>
      <c r="AZ76" s="75">
        <f t="shared" si="29"/>
        <v>0</v>
      </c>
      <c r="BA76" s="25">
        <f t="shared" si="30"/>
        <v>0</v>
      </c>
      <c r="BB76" s="76">
        <f t="shared" si="31"/>
        <v>324199.33</v>
      </c>
      <c r="BC76" s="89"/>
      <c r="BE76" s="91"/>
      <c r="BF76" s="91"/>
    </row>
    <row r="77" spans="1:58" s="90" customFormat="1" ht="12.75">
      <c r="A77" s="85" t="s">
        <v>145</v>
      </c>
      <c r="B77" s="7" t="s">
        <v>146</v>
      </c>
      <c r="C77" s="71">
        <v>152146.81</v>
      </c>
      <c r="D77" s="15">
        <v>155974.3</v>
      </c>
      <c r="E77" s="15">
        <v>165693.76</v>
      </c>
      <c r="F77" s="72">
        <f t="shared" si="18"/>
        <v>473814.87</v>
      </c>
      <c r="G77" s="15">
        <v>146592.26</v>
      </c>
      <c r="H77" s="15">
        <v>162143.34</v>
      </c>
      <c r="I77" s="15">
        <v>155502.15</v>
      </c>
      <c r="J77" s="72">
        <f t="shared" si="19"/>
        <v>464237.75</v>
      </c>
      <c r="K77" s="15">
        <v>177450.95</v>
      </c>
      <c r="L77" s="15">
        <v>162812.92</v>
      </c>
      <c r="M77" s="15">
        <v>179103.83</v>
      </c>
      <c r="N77" s="72">
        <f t="shared" si="20"/>
        <v>519367.7</v>
      </c>
      <c r="O77" s="15"/>
      <c r="P77" s="15"/>
      <c r="Q77" s="88"/>
      <c r="R77" s="72">
        <f t="shared" si="21"/>
        <v>0</v>
      </c>
      <c r="S77" s="72">
        <f t="shared" si="16"/>
        <v>1457420.32</v>
      </c>
      <c r="T77" s="15">
        <v>6853.55</v>
      </c>
      <c r="U77" s="15">
        <v>6336.430000000001</v>
      </c>
      <c r="V77" s="15">
        <v>5199.17</v>
      </c>
      <c r="W77" s="72">
        <f t="shared" si="22"/>
        <v>18389.15</v>
      </c>
      <c r="X77" s="15">
        <v>8594.99</v>
      </c>
      <c r="Y77" s="15">
        <v>7304.58</v>
      </c>
      <c r="Z77" s="15">
        <v>4479.47</v>
      </c>
      <c r="AA77" s="72">
        <f t="shared" si="23"/>
        <v>20379.04</v>
      </c>
      <c r="AB77" s="15">
        <v>11734.49</v>
      </c>
      <c r="AC77" s="15">
        <v>9073.01</v>
      </c>
      <c r="AD77" s="15">
        <v>9547.07</v>
      </c>
      <c r="AE77" s="72">
        <f t="shared" si="24"/>
        <v>30354.57</v>
      </c>
      <c r="AF77" s="15"/>
      <c r="AG77" s="15"/>
      <c r="AH77" s="15"/>
      <c r="AI77" s="72">
        <f t="shared" si="25"/>
        <v>0</v>
      </c>
      <c r="AJ77" s="72">
        <f t="shared" si="17"/>
        <v>69122.76</v>
      </c>
      <c r="AK77" s="73">
        <v>0</v>
      </c>
      <c r="AL77" s="73">
        <v>350.12</v>
      </c>
      <c r="AM77" s="73">
        <v>350.12</v>
      </c>
      <c r="AN77" s="25">
        <f t="shared" si="26"/>
        <v>700.24</v>
      </c>
      <c r="AO77" s="73">
        <v>326.78</v>
      </c>
      <c r="AP77" s="73">
        <v>326.78</v>
      </c>
      <c r="AQ77" s="73">
        <v>571.86</v>
      </c>
      <c r="AR77" s="25">
        <f t="shared" si="27"/>
        <v>1225.42</v>
      </c>
      <c r="AS77" s="73">
        <v>653.56</v>
      </c>
      <c r="AT77" s="73">
        <v>326.78</v>
      </c>
      <c r="AU77" s="73">
        <v>653.56</v>
      </c>
      <c r="AV77" s="25">
        <f t="shared" si="28"/>
        <v>1633.9</v>
      </c>
      <c r="AW77" s="73"/>
      <c r="AX77" s="73"/>
      <c r="AY77" s="74"/>
      <c r="AZ77" s="75">
        <f t="shared" si="29"/>
        <v>0</v>
      </c>
      <c r="BA77" s="25">
        <f t="shared" si="30"/>
        <v>3559.56</v>
      </c>
      <c r="BB77" s="76">
        <f t="shared" si="31"/>
        <v>1530102.64</v>
      </c>
      <c r="BC77" s="89"/>
      <c r="BE77" s="91"/>
      <c r="BF77" s="91"/>
    </row>
    <row r="78" spans="1:58" s="90" customFormat="1" ht="12.75">
      <c r="A78" s="85" t="s">
        <v>147</v>
      </c>
      <c r="B78" s="7" t="s">
        <v>148</v>
      </c>
      <c r="C78" s="71">
        <v>19483.57</v>
      </c>
      <c r="D78" s="15">
        <v>19080.82</v>
      </c>
      <c r="E78" s="15">
        <v>21048.62</v>
      </c>
      <c r="F78" s="72">
        <f t="shared" si="18"/>
        <v>59613.01</v>
      </c>
      <c r="G78" s="15">
        <v>15194.52</v>
      </c>
      <c r="H78" s="15">
        <v>21416.88</v>
      </c>
      <c r="I78" s="15">
        <v>17635.51</v>
      </c>
      <c r="J78" s="72">
        <f t="shared" si="19"/>
        <v>54246.91</v>
      </c>
      <c r="K78" s="15">
        <v>20002.36</v>
      </c>
      <c r="L78" s="15">
        <v>20717.83</v>
      </c>
      <c r="M78" s="15">
        <v>19329.3</v>
      </c>
      <c r="N78" s="72">
        <f t="shared" si="20"/>
        <v>60049.49</v>
      </c>
      <c r="O78" s="15"/>
      <c r="P78" s="15"/>
      <c r="Q78" s="88"/>
      <c r="R78" s="72">
        <f t="shared" si="21"/>
        <v>0</v>
      </c>
      <c r="S78" s="72">
        <f t="shared" si="16"/>
        <v>173909.41</v>
      </c>
      <c r="T78" s="15">
        <v>1546.72</v>
      </c>
      <c r="U78" s="15">
        <v>1520.35</v>
      </c>
      <c r="V78" s="15">
        <v>1365.15</v>
      </c>
      <c r="W78" s="72">
        <f t="shared" si="22"/>
        <v>4432.22</v>
      </c>
      <c r="X78" s="15">
        <v>1763.5</v>
      </c>
      <c r="Y78" s="15">
        <v>1881.21</v>
      </c>
      <c r="Z78" s="15">
        <v>948.22</v>
      </c>
      <c r="AA78" s="72">
        <f t="shared" si="23"/>
        <v>4592.93</v>
      </c>
      <c r="AB78" s="15">
        <v>2217.94</v>
      </c>
      <c r="AC78" s="15">
        <v>2085.09</v>
      </c>
      <c r="AD78" s="15">
        <v>2032.94</v>
      </c>
      <c r="AE78" s="72">
        <f t="shared" si="24"/>
        <v>6335.97</v>
      </c>
      <c r="AF78" s="15"/>
      <c r="AG78" s="15"/>
      <c r="AH78" s="15"/>
      <c r="AI78" s="72">
        <f t="shared" si="25"/>
        <v>0</v>
      </c>
      <c r="AJ78" s="72">
        <f t="shared" si="17"/>
        <v>15361.12</v>
      </c>
      <c r="AK78" s="73">
        <v>0</v>
      </c>
      <c r="AL78" s="73">
        <v>0</v>
      </c>
      <c r="AM78" s="73">
        <v>0</v>
      </c>
      <c r="AN78" s="25">
        <f t="shared" si="26"/>
        <v>0</v>
      </c>
      <c r="AO78" s="73">
        <v>0</v>
      </c>
      <c r="AP78" s="73">
        <v>0</v>
      </c>
      <c r="AQ78" s="73">
        <v>0</v>
      </c>
      <c r="AR78" s="25">
        <f t="shared" si="27"/>
        <v>0</v>
      </c>
      <c r="AS78" s="73">
        <v>0</v>
      </c>
      <c r="AT78" s="73">
        <v>0</v>
      </c>
      <c r="AU78" s="73">
        <v>0</v>
      </c>
      <c r="AV78" s="25">
        <f t="shared" si="28"/>
        <v>0</v>
      </c>
      <c r="AW78" s="73"/>
      <c r="AX78" s="73"/>
      <c r="AY78" s="74"/>
      <c r="AZ78" s="75">
        <f t="shared" si="29"/>
        <v>0</v>
      </c>
      <c r="BA78" s="25">
        <f t="shared" si="30"/>
        <v>0</v>
      </c>
      <c r="BB78" s="76">
        <f t="shared" si="31"/>
        <v>189270.53</v>
      </c>
      <c r="BC78" s="89"/>
      <c r="BE78" s="91"/>
      <c r="BF78" s="91"/>
    </row>
    <row r="79" spans="1:58" s="144" customFormat="1" ht="13.5">
      <c r="A79" s="133" t="s">
        <v>149</v>
      </c>
      <c r="B79" s="134" t="s">
        <v>150</v>
      </c>
      <c r="C79" s="135">
        <v>0</v>
      </c>
      <c r="D79" s="136">
        <v>0</v>
      </c>
      <c r="E79" s="136">
        <v>0</v>
      </c>
      <c r="F79" s="137">
        <f t="shared" si="18"/>
        <v>0</v>
      </c>
      <c r="G79" s="136">
        <v>0</v>
      </c>
      <c r="H79" s="136">
        <v>0</v>
      </c>
      <c r="I79" s="136">
        <v>0</v>
      </c>
      <c r="J79" s="137">
        <f t="shared" si="19"/>
        <v>0</v>
      </c>
      <c r="K79" s="136">
        <v>0</v>
      </c>
      <c r="L79" s="136">
        <v>0</v>
      </c>
      <c r="M79" s="136">
        <v>0</v>
      </c>
      <c r="N79" s="137">
        <f t="shared" si="20"/>
        <v>0</v>
      </c>
      <c r="O79" s="136"/>
      <c r="P79" s="136"/>
      <c r="Q79" s="138"/>
      <c r="R79" s="137">
        <f t="shared" si="21"/>
        <v>0</v>
      </c>
      <c r="S79" s="137">
        <f t="shared" si="16"/>
        <v>0</v>
      </c>
      <c r="T79" s="136">
        <v>0</v>
      </c>
      <c r="U79" s="136">
        <v>0</v>
      </c>
      <c r="V79" s="136">
        <v>0</v>
      </c>
      <c r="W79" s="137">
        <f t="shared" si="22"/>
        <v>0</v>
      </c>
      <c r="X79" s="136">
        <v>0</v>
      </c>
      <c r="Y79" s="136">
        <v>0</v>
      </c>
      <c r="Z79" s="136">
        <v>0</v>
      </c>
      <c r="AA79" s="137">
        <f t="shared" si="23"/>
        <v>0</v>
      </c>
      <c r="AB79" s="136">
        <v>0</v>
      </c>
      <c r="AC79" s="136">
        <v>0</v>
      </c>
      <c r="AD79" s="136">
        <v>0</v>
      </c>
      <c r="AE79" s="137">
        <f t="shared" si="24"/>
        <v>0</v>
      </c>
      <c r="AF79" s="136"/>
      <c r="AG79" s="136"/>
      <c r="AH79" s="136"/>
      <c r="AI79" s="137">
        <f t="shared" si="25"/>
        <v>0</v>
      </c>
      <c r="AJ79" s="137">
        <f t="shared" si="17"/>
        <v>0</v>
      </c>
      <c r="AK79" s="139">
        <v>0</v>
      </c>
      <c r="AL79" s="139">
        <v>0</v>
      </c>
      <c r="AM79" s="139">
        <v>0</v>
      </c>
      <c r="AN79" s="137">
        <f t="shared" si="26"/>
        <v>0</v>
      </c>
      <c r="AO79" s="139">
        <v>0</v>
      </c>
      <c r="AP79" s="139">
        <v>0</v>
      </c>
      <c r="AQ79" s="139">
        <v>0</v>
      </c>
      <c r="AR79" s="137">
        <f t="shared" si="27"/>
        <v>0</v>
      </c>
      <c r="AS79" s="139">
        <v>0</v>
      </c>
      <c r="AT79" s="139">
        <v>0</v>
      </c>
      <c r="AU79" s="139">
        <v>0</v>
      </c>
      <c r="AV79" s="137">
        <f t="shared" si="28"/>
        <v>0</v>
      </c>
      <c r="AW79" s="139"/>
      <c r="AX79" s="139"/>
      <c r="AY79" s="140"/>
      <c r="AZ79" s="141">
        <f t="shared" si="29"/>
        <v>0</v>
      </c>
      <c r="BA79" s="137">
        <f t="shared" si="30"/>
        <v>0</v>
      </c>
      <c r="BB79" s="142">
        <f t="shared" si="31"/>
        <v>0</v>
      </c>
      <c r="BC79" s="143"/>
      <c r="BE79" s="145"/>
      <c r="BF79" s="145"/>
    </row>
    <row r="80" spans="1:58" s="90" customFormat="1" ht="12.75">
      <c r="A80" s="85" t="s">
        <v>151</v>
      </c>
      <c r="B80" s="7" t="s">
        <v>152</v>
      </c>
      <c r="C80" s="71">
        <v>38751.51</v>
      </c>
      <c r="D80" s="15">
        <v>38112.13</v>
      </c>
      <c r="E80" s="15">
        <v>38420.71</v>
      </c>
      <c r="F80" s="72">
        <f t="shared" si="18"/>
        <v>115284.35</v>
      </c>
      <c r="G80" s="15">
        <v>32712.5</v>
      </c>
      <c r="H80" s="15">
        <v>36941.26</v>
      </c>
      <c r="I80" s="15">
        <v>35621.54</v>
      </c>
      <c r="J80" s="72">
        <f t="shared" si="19"/>
        <v>105275.3</v>
      </c>
      <c r="K80" s="15">
        <v>41114.66</v>
      </c>
      <c r="L80" s="15">
        <v>40910.1</v>
      </c>
      <c r="M80" s="15">
        <v>39361.17</v>
      </c>
      <c r="N80" s="72">
        <f t="shared" si="20"/>
        <v>121385.93</v>
      </c>
      <c r="O80" s="15"/>
      <c r="P80" s="15"/>
      <c r="Q80" s="88"/>
      <c r="R80" s="72">
        <f t="shared" si="21"/>
        <v>0</v>
      </c>
      <c r="S80" s="72">
        <f t="shared" si="16"/>
        <v>341945.58</v>
      </c>
      <c r="T80" s="15">
        <v>747.4599999999999</v>
      </c>
      <c r="U80" s="15">
        <v>945.1999999999999</v>
      </c>
      <c r="V80" s="15">
        <v>902.72</v>
      </c>
      <c r="W80" s="72">
        <f t="shared" si="22"/>
        <v>2595.38</v>
      </c>
      <c r="X80" s="15">
        <v>1181.72</v>
      </c>
      <c r="Y80" s="15">
        <v>911.26</v>
      </c>
      <c r="Z80" s="15">
        <v>763.36</v>
      </c>
      <c r="AA80" s="72">
        <f t="shared" si="23"/>
        <v>2856.34</v>
      </c>
      <c r="AB80" s="15">
        <v>1715.65</v>
      </c>
      <c r="AC80" s="15">
        <v>2245.56</v>
      </c>
      <c r="AD80" s="15">
        <v>2994.04</v>
      </c>
      <c r="AE80" s="72">
        <f t="shared" si="24"/>
        <v>6955.25</v>
      </c>
      <c r="AF80" s="15"/>
      <c r="AG80" s="15"/>
      <c r="AH80" s="15"/>
      <c r="AI80" s="72">
        <f t="shared" si="25"/>
        <v>0</v>
      </c>
      <c r="AJ80" s="72">
        <f t="shared" si="17"/>
        <v>12406.97</v>
      </c>
      <c r="AK80" s="73">
        <v>0</v>
      </c>
      <c r="AL80" s="73">
        <v>0</v>
      </c>
      <c r="AM80" s="73">
        <v>0</v>
      </c>
      <c r="AN80" s="25">
        <f t="shared" si="26"/>
        <v>0</v>
      </c>
      <c r="AO80" s="73">
        <v>0</v>
      </c>
      <c r="AP80" s="73">
        <v>0</v>
      </c>
      <c r="AQ80" s="73">
        <v>0</v>
      </c>
      <c r="AR80" s="25">
        <f t="shared" si="27"/>
        <v>0</v>
      </c>
      <c r="AS80" s="73">
        <v>0</v>
      </c>
      <c r="AT80" s="73">
        <v>0</v>
      </c>
      <c r="AU80" s="73">
        <v>0</v>
      </c>
      <c r="AV80" s="25">
        <f t="shared" si="28"/>
        <v>0</v>
      </c>
      <c r="AW80" s="73"/>
      <c r="AX80" s="73"/>
      <c r="AY80" s="74"/>
      <c r="AZ80" s="75">
        <f t="shared" si="29"/>
        <v>0</v>
      </c>
      <c r="BA80" s="25">
        <f t="shared" si="30"/>
        <v>0</v>
      </c>
      <c r="BB80" s="76">
        <f t="shared" si="31"/>
        <v>354352.55</v>
      </c>
      <c r="BC80" s="89"/>
      <c r="BE80" s="91"/>
      <c r="BF80" s="91"/>
    </row>
    <row r="81" spans="1:58" s="90" customFormat="1" ht="12.75">
      <c r="A81" s="85" t="s">
        <v>154</v>
      </c>
      <c r="B81" s="7" t="s">
        <v>155</v>
      </c>
      <c r="C81" s="71">
        <v>18835.17</v>
      </c>
      <c r="D81" s="15">
        <v>16680.23</v>
      </c>
      <c r="E81" s="15">
        <v>13722.41</v>
      </c>
      <c r="F81" s="72">
        <f t="shared" si="18"/>
        <v>49237.81</v>
      </c>
      <c r="G81" s="15">
        <v>16810.01</v>
      </c>
      <c r="H81" s="15">
        <v>12633.74</v>
      </c>
      <c r="I81" s="15">
        <v>16316.06</v>
      </c>
      <c r="J81" s="72">
        <f t="shared" si="19"/>
        <v>45759.81</v>
      </c>
      <c r="K81" s="15">
        <v>9756.15</v>
      </c>
      <c r="L81" s="15">
        <v>12214.37</v>
      </c>
      <c r="M81" s="15">
        <v>10970.83</v>
      </c>
      <c r="N81" s="72">
        <f t="shared" si="20"/>
        <v>32941.35</v>
      </c>
      <c r="O81" s="15"/>
      <c r="P81" s="15"/>
      <c r="Q81" s="88"/>
      <c r="R81" s="72">
        <f t="shared" si="21"/>
        <v>0</v>
      </c>
      <c r="S81" s="72">
        <f t="shared" si="16"/>
        <v>127938.97</v>
      </c>
      <c r="T81" s="15">
        <v>402.09</v>
      </c>
      <c r="U81" s="15">
        <v>477.84</v>
      </c>
      <c r="V81" s="15">
        <v>307.66</v>
      </c>
      <c r="W81" s="72">
        <f t="shared" si="22"/>
        <v>1187.59</v>
      </c>
      <c r="X81" s="15">
        <v>163.89</v>
      </c>
      <c r="Y81" s="15">
        <v>60.89</v>
      </c>
      <c r="Z81" s="15">
        <v>101.72</v>
      </c>
      <c r="AA81" s="72">
        <f t="shared" si="23"/>
        <v>326.5</v>
      </c>
      <c r="AB81" s="15">
        <v>476.03</v>
      </c>
      <c r="AC81" s="15">
        <v>92.29</v>
      </c>
      <c r="AD81" s="15">
        <v>309.58</v>
      </c>
      <c r="AE81" s="72">
        <f t="shared" si="24"/>
        <v>877.9</v>
      </c>
      <c r="AF81" s="15"/>
      <c r="AG81" s="15"/>
      <c r="AH81" s="15"/>
      <c r="AI81" s="72">
        <f t="shared" si="25"/>
        <v>0</v>
      </c>
      <c r="AJ81" s="72">
        <f t="shared" si="17"/>
        <v>2391.99</v>
      </c>
      <c r="AK81" s="73">
        <v>0</v>
      </c>
      <c r="AL81" s="73">
        <v>0</v>
      </c>
      <c r="AM81" s="73">
        <v>0</v>
      </c>
      <c r="AN81" s="25">
        <f t="shared" si="26"/>
        <v>0</v>
      </c>
      <c r="AO81" s="73">
        <v>0</v>
      </c>
      <c r="AP81" s="73">
        <v>0</v>
      </c>
      <c r="AQ81" s="73">
        <v>0</v>
      </c>
      <c r="AR81" s="25">
        <f t="shared" si="27"/>
        <v>0</v>
      </c>
      <c r="AS81" s="73">
        <v>0</v>
      </c>
      <c r="AT81" s="73">
        <v>0</v>
      </c>
      <c r="AU81" s="73">
        <v>0</v>
      </c>
      <c r="AV81" s="25">
        <f t="shared" si="28"/>
        <v>0</v>
      </c>
      <c r="AW81" s="73"/>
      <c r="AX81" s="73"/>
      <c r="AY81" s="74"/>
      <c r="AZ81" s="75">
        <f t="shared" si="29"/>
        <v>0</v>
      </c>
      <c r="BA81" s="25">
        <f t="shared" si="30"/>
        <v>0</v>
      </c>
      <c r="BB81" s="76">
        <f t="shared" si="31"/>
        <v>130330.96</v>
      </c>
      <c r="BC81" s="89"/>
      <c r="BE81" s="91"/>
      <c r="BF81" s="91"/>
    </row>
    <row r="82" spans="1:58" s="90" customFormat="1" ht="12.75">
      <c r="A82" s="85" t="s">
        <v>156</v>
      </c>
      <c r="B82" s="7" t="s">
        <v>157</v>
      </c>
      <c r="C82" s="71">
        <v>9601.56</v>
      </c>
      <c r="D82" s="15">
        <v>9399.91</v>
      </c>
      <c r="E82" s="15">
        <v>9850.52</v>
      </c>
      <c r="F82" s="72">
        <f t="shared" si="18"/>
        <v>28851.99</v>
      </c>
      <c r="G82" s="15">
        <v>9230.82</v>
      </c>
      <c r="H82" s="15">
        <v>11609.1</v>
      </c>
      <c r="I82" s="15">
        <v>11817.55</v>
      </c>
      <c r="J82" s="72">
        <f>ROUND(G82+H82+I82,2)</f>
        <v>32657.47</v>
      </c>
      <c r="K82" s="15">
        <v>11778.44</v>
      </c>
      <c r="L82" s="15">
        <v>11469.35</v>
      </c>
      <c r="M82" s="15">
        <v>10926.91</v>
      </c>
      <c r="N82" s="72">
        <f t="shared" si="20"/>
        <v>34174.7</v>
      </c>
      <c r="O82" s="15"/>
      <c r="P82" s="15"/>
      <c r="Q82" s="88"/>
      <c r="R82" s="72">
        <f t="shared" si="21"/>
        <v>0</v>
      </c>
      <c r="S82" s="72">
        <f t="shared" si="16"/>
        <v>95684.16</v>
      </c>
      <c r="T82" s="15">
        <v>582.81</v>
      </c>
      <c r="U82" s="15">
        <v>504.87</v>
      </c>
      <c r="V82" s="15">
        <v>364.51</v>
      </c>
      <c r="W82" s="72">
        <f>ROUND(T82+U82+V82,2)</f>
        <v>1452.19</v>
      </c>
      <c r="X82" s="15">
        <v>598.03</v>
      </c>
      <c r="Y82" s="15">
        <v>617.34</v>
      </c>
      <c r="Z82" s="15">
        <v>334.52</v>
      </c>
      <c r="AA82" s="72">
        <f>ROUND(X82+Y82+Z82,2)</f>
        <v>1549.89</v>
      </c>
      <c r="AB82" s="15">
        <v>746.37</v>
      </c>
      <c r="AC82" s="15">
        <v>637.92</v>
      </c>
      <c r="AD82" s="15">
        <v>549.41</v>
      </c>
      <c r="AE82" s="72">
        <f t="shared" si="24"/>
        <v>1933.7</v>
      </c>
      <c r="AF82" s="15"/>
      <c r="AG82" s="15"/>
      <c r="AH82" s="15"/>
      <c r="AI82" s="72">
        <f t="shared" si="25"/>
        <v>0</v>
      </c>
      <c r="AJ82" s="72">
        <f t="shared" si="17"/>
        <v>4935.78</v>
      </c>
      <c r="AK82" s="73">
        <v>0</v>
      </c>
      <c r="AL82" s="73">
        <v>0</v>
      </c>
      <c r="AM82" s="73">
        <v>0</v>
      </c>
      <c r="AN82" s="25">
        <f t="shared" si="26"/>
        <v>0</v>
      </c>
      <c r="AO82" s="73">
        <v>0</v>
      </c>
      <c r="AP82" s="73">
        <v>0</v>
      </c>
      <c r="AQ82" s="73">
        <v>0</v>
      </c>
      <c r="AR82" s="25">
        <f t="shared" si="27"/>
        <v>0</v>
      </c>
      <c r="AS82" s="73">
        <v>0</v>
      </c>
      <c r="AT82" s="73">
        <v>0</v>
      </c>
      <c r="AU82" s="73">
        <v>0</v>
      </c>
      <c r="AV82" s="25">
        <f t="shared" si="28"/>
        <v>0</v>
      </c>
      <c r="AW82" s="73"/>
      <c r="AX82" s="73"/>
      <c r="AY82" s="74"/>
      <c r="AZ82" s="75">
        <f t="shared" si="29"/>
        <v>0</v>
      </c>
      <c r="BA82" s="25">
        <f t="shared" si="30"/>
        <v>0</v>
      </c>
      <c r="BB82" s="76">
        <f t="shared" si="31"/>
        <v>100619.94</v>
      </c>
      <c r="BC82" s="89"/>
      <c r="BE82" s="91"/>
      <c r="BF82" s="91"/>
    </row>
    <row r="83" spans="1:58" s="90" customFormat="1" ht="12.75">
      <c r="A83" s="85" t="s">
        <v>158</v>
      </c>
      <c r="B83" s="7" t="s">
        <v>159</v>
      </c>
      <c r="C83" s="71">
        <v>12780.95</v>
      </c>
      <c r="D83" s="15">
        <v>13164.75</v>
      </c>
      <c r="E83" s="15">
        <v>14108.01</v>
      </c>
      <c r="F83" s="72">
        <f t="shared" si="18"/>
        <v>40053.71</v>
      </c>
      <c r="G83" s="15">
        <v>13534.66</v>
      </c>
      <c r="H83" s="15">
        <v>15751.82</v>
      </c>
      <c r="I83" s="15">
        <v>16436.54</v>
      </c>
      <c r="J83" s="72">
        <f>ROUND(G83+H83+I83,2)</f>
        <v>45723.02</v>
      </c>
      <c r="K83" s="15">
        <v>20287.98</v>
      </c>
      <c r="L83" s="15">
        <v>17609.32</v>
      </c>
      <c r="M83" s="15">
        <v>18570.6</v>
      </c>
      <c r="N83" s="72">
        <f t="shared" si="20"/>
        <v>56467.9</v>
      </c>
      <c r="O83" s="15"/>
      <c r="P83" s="15"/>
      <c r="Q83" s="88"/>
      <c r="R83" s="72">
        <f t="shared" si="21"/>
        <v>0</v>
      </c>
      <c r="S83" s="72">
        <f t="shared" si="16"/>
        <v>142244.63</v>
      </c>
      <c r="T83" s="15">
        <v>858.1</v>
      </c>
      <c r="U83" s="15">
        <v>825.56</v>
      </c>
      <c r="V83" s="15">
        <v>683.28</v>
      </c>
      <c r="W83" s="72">
        <f>ROUND(T83+U83+V83,2)</f>
        <v>2366.94</v>
      </c>
      <c r="X83" s="15">
        <v>995.61</v>
      </c>
      <c r="Y83" s="15">
        <v>759.25</v>
      </c>
      <c r="Z83" s="15">
        <v>445.11</v>
      </c>
      <c r="AA83" s="72">
        <f>ROUND(X83+Y83+Z83,2)</f>
        <v>2199.97</v>
      </c>
      <c r="AB83" s="15">
        <v>1503.68</v>
      </c>
      <c r="AC83" s="15">
        <v>1429.46</v>
      </c>
      <c r="AD83" s="15">
        <v>1119.88</v>
      </c>
      <c r="AE83" s="72">
        <f t="shared" si="24"/>
        <v>4053.02</v>
      </c>
      <c r="AF83" s="15"/>
      <c r="AG83" s="15"/>
      <c r="AH83" s="15"/>
      <c r="AI83" s="72">
        <f t="shared" si="25"/>
        <v>0</v>
      </c>
      <c r="AJ83" s="72">
        <f t="shared" si="17"/>
        <v>8619.93</v>
      </c>
      <c r="AK83" s="73">
        <v>0</v>
      </c>
      <c r="AL83" s="73">
        <v>0</v>
      </c>
      <c r="AM83" s="73">
        <v>0</v>
      </c>
      <c r="AN83" s="25">
        <f t="shared" si="26"/>
        <v>0</v>
      </c>
      <c r="AO83" s="73">
        <v>0</v>
      </c>
      <c r="AP83" s="73">
        <v>0</v>
      </c>
      <c r="AQ83" s="73">
        <v>0</v>
      </c>
      <c r="AR83" s="25">
        <f t="shared" si="27"/>
        <v>0</v>
      </c>
      <c r="AS83" s="73">
        <v>0</v>
      </c>
      <c r="AT83" s="73">
        <v>0</v>
      </c>
      <c r="AU83" s="73">
        <v>0</v>
      </c>
      <c r="AV83" s="25">
        <f t="shared" si="28"/>
        <v>0</v>
      </c>
      <c r="AW83" s="73"/>
      <c r="AX83" s="73"/>
      <c r="AY83" s="74"/>
      <c r="AZ83" s="75">
        <f t="shared" si="29"/>
        <v>0</v>
      </c>
      <c r="BA83" s="25">
        <f t="shared" si="30"/>
        <v>0</v>
      </c>
      <c r="BB83" s="76">
        <f t="shared" si="31"/>
        <v>150864.56</v>
      </c>
      <c r="BC83" s="89"/>
      <c r="BE83" s="91"/>
      <c r="BF83" s="91"/>
    </row>
    <row r="84" spans="1:58" s="90" customFormat="1" ht="12.75">
      <c r="A84" s="85" t="s">
        <v>160</v>
      </c>
      <c r="B84" s="7" t="s">
        <v>161</v>
      </c>
      <c r="C84" s="71">
        <v>5430.69</v>
      </c>
      <c r="D84" s="15">
        <v>6397.6</v>
      </c>
      <c r="E84" s="15">
        <v>5248.21</v>
      </c>
      <c r="F84" s="72">
        <f t="shared" si="18"/>
        <v>17076.5</v>
      </c>
      <c r="G84" s="15">
        <v>4749.2</v>
      </c>
      <c r="H84" s="15">
        <v>5157.06</v>
      </c>
      <c r="I84" s="15">
        <v>4976.03</v>
      </c>
      <c r="J84" s="72">
        <f>ROUND(G84+H84+I84,2)</f>
        <v>14882.29</v>
      </c>
      <c r="K84" s="15">
        <v>5136.85</v>
      </c>
      <c r="L84" s="15">
        <v>3576.95</v>
      </c>
      <c r="M84" s="15">
        <v>5716.22</v>
      </c>
      <c r="N84" s="72">
        <f t="shared" si="20"/>
        <v>14430.02</v>
      </c>
      <c r="O84" s="15"/>
      <c r="P84" s="15"/>
      <c r="Q84" s="88"/>
      <c r="R84" s="72">
        <f>ROUND(O84+P84+Q84,2)</f>
        <v>0</v>
      </c>
      <c r="S84" s="72">
        <f>ROUND(F84+J84+N84+R84,2)</f>
        <v>46388.81</v>
      </c>
      <c r="T84" s="15">
        <v>167.75</v>
      </c>
      <c r="U84" s="15">
        <v>439.64</v>
      </c>
      <c r="V84" s="15">
        <v>228.07</v>
      </c>
      <c r="W84" s="72">
        <f>ROUND(T84+U84+V84,2)</f>
        <v>835.46</v>
      </c>
      <c r="X84" s="15">
        <v>268.71</v>
      </c>
      <c r="Y84" s="15">
        <v>371.95</v>
      </c>
      <c r="Z84" s="15">
        <v>109</v>
      </c>
      <c r="AA84" s="72">
        <f>ROUND(X84+Y84+Z84,2)</f>
        <v>749.66</v>
      </c>
      <c r="AB84" s="15">
        <v>450.14</v>
      </c>
      <c r="AC84" s="15">
        <v>319.44</v>
      </c>
      <c r="AD84" s="15">
        <v>214.09</v>
      </c>
      <c r="AE84" s="72">
        <f>ROUND(AB84+AC84+AD84,2)</f>
        <v>983.67</v>
      </c>
      <c r="AF84" s="15"/>
      <c r="AG84" s="15"/>
      <c r="AH84" s="15"/>
      <c r="AI84" s="72">
        <f>ROUND(AF84+AG84+AH84,2)</f>
        <v>0</v>
      </c>
      <c r="AJ84" s="72">
        <f t="shared" si="17"/>
        <v>2568.79</v>
      </c>
      <c r="AK84" s="73">
        <v>0</v>
      </c>
      <c r="AL84" s="73">
        <v>0</v>
      </c>
      <c r="AM84" s="73">
        <v>0</v>
      </c>
      <c r="AN84" s="25">
        <f t="shared" si="26"/>
        <v>0</v>
      </c>
      <c r="AO84" s="73">
        <v>0</v>
      </c>
      <c r="AP84" s="73">
        <v>0</v>
      </c>
      <c r="AQ84" s="73">
        <v>0</v>
      </c>
      <c r="AR84" s="25">
        <f t="shared" si="27"/>
        <v>0</v>
      </c>
      <c r="AS84" s="73">
        <v>0</v>
      </c>
      <c r="AT84" s="73">
        <v>0</v>
      </c>
      <c r="AU84" s="73">
        <v>0</v>
      </c>
      <c r="AV84" s="25">
        <f t="shared" si="28"/>
        <v>0</v>
      </c>
      <c r="AW84" s="73"/>
      <c r="AX84" s="73"/>
      <c r="AY84" s="74"/>
      <c r="AZ84" s="75">
        <f t="shared" si="29"/>
        <v>0</v>
      </c>
      <c r="BA84" s="25">
        <f t="shared" si="30"/>
        <v>0</v>
      </c>
      <c r="BB84" s="76">
        <f t="shared" si="31"/>
        <v>48957.6</v>
      </c>
      <c r="BC84" s="89"/>
      <c r="BE84" s="91"/>
      <c r="BF84" s="91"/>
    </row>
    <row r="85" spans="1:58" s="90" customFormat="1" ht="23.25" customHeight="1" thickBot="1">
      <c r="A85" s="92" t="s">
        <v>174</v>
      </c>
      <c r="B85" s="93" t="s">
        <v>175</v>
      </c>
      <c r="C85" s="94">
        <v>178.82</v>
      </c>
      <c r="D85" s="95">
        <v>389.77</v>
      </c>
      <c r="E85" s="95">
        <v>370.36</v>
      </c>
      <c r="F85" s="96">
        <f t="shared" si="18"/>
        <v>938.95</v>
      </c>
      <c r="G85" s="95">
        <v>552.42</v>
      </c>
      <c r="H85" s="95">
        <v>607.72</v>
      </c>
      <c r="I85" s="95">
        <v>1030.43</v>
      </c>
      <c r="J85" s="96">
        <f>ROUND(G85+H85+I85,2)</f>
        <v>2190.57</v>
      </c>
      <c r="K85" s="95">
        <v>935.29</v>
      </c>
      <c r="L85" s="95">
        <v>656.45</v>
      </c>
      <c r="M85" s="95">
        <v>1028.65</v>
      </c>
      <c r="N85" s="96">
        <f t="shared" si="20"/>
        <v>2620.39</v>
      </c>
      <c r="O85" s="95"/>
      <c r="P85" s="95"/>
      <c r="Q85" s="97"/>
      <c r="R85" s="96">
        <f>ROUND(O85+P85+Q85,2)</f>
        <v>0</v>
      </c>
      <c r="S85" s="96">
        <f>ROUND(F85+J85+N85+R85,2)</f>
        <v>5749.91</v>
      </c>
      <c r="T85" s="95">
        <v>8.95</v>
      </c>
      <c r="U85" s="95">
        <v>0</v>
      </c>
      <c r="V85" s="95">
        <v>33.36</v>
      </c>
      <c r="W85" s="96">
        <f>ROUND(T85+U85+V85,2)</f>
        <v>42.31</v>
      </c>
      <c r="X85" s="95">
        <v>53.84</v>
      </c>
      <c r="Y85" s="95">
        <v>47.67</v>
      </c>
      <c r="Z85" s="95">
        <v>26.62</v>
      </c>
      <c r="AA85" s="96">
        <f>ROUND(X85+Y85+Z85,2)</f>
        <v>128.13</v>
      </c>
      <c r="AB85" s="95">
        <v>103.61</v>
      </c>
      <c r="AC85" s="95">
        <v>74.15</v>
      </c>
      <c r="AD85" s="95">
        <v>42.81</v>
      </c>
      <c r="AE85" s="96">
        <f>ROUND(AB85+AC85+AD85,2)</f>
        <v>220.57</v>
      </c>
      <c r="AF85" s="95"/>
      <c r="AG85" s="95"/>
      <c r="AH85" s="95"/>
      <c r="AI85" s="96">
        <f>ROUND(AF85+AG85+AH85,2)</f>
        <v>0</v>
      </c>
      <c r="AJ85" s="96">
        <f t="shared" si="17"/>
        <v>391.01</v>
      </c>
      <c r="AK85" s="98">
        <v>0</v>
      </c>
      <c r="AL85" s="98">
        <v>0</v>
      </c>
      <c r="AM85" s="98">
        <v>0</v>
      </c>
      <c r="AN85" s="99">
        <f t="shared" si="26"/>
        <v>0</v>
      </c>
      <c r="AO85" s="98">
        <v>0</v>
      </c>
      <c r="AP85" s="98">
        <v>0</v>
      </c>
      <c r="AQ85" s="98">
        <v>0</v>
      </c>
      <c r="AR85" s="99">
        <f t="shared" si="27"/>
        <v>0</v>
      </c>
      <c r="AS85" s="98">
        <v>0</v>
      </c>
      <c r="AT85" s="98">
        <v>0</v>
      </c>
      <c r="AU85" s="98">
        <v>0</v>
      </c>
      <c r="AV85" s="99">
        <f t="shared" si="28"/>
        <v>0</v>
      </c>
      <c r="AW85" s="98"/>
      <c r="AX85" s="98"/>
      <c r="AY85" s="100"/>
      <c r="AZ85" s="101">
        <f t="shared" si="29"/>
        <v>0</v>
      </c>
      <c r="BA85" s="99">
        <f t="shared" si="30"/>
        <v>0</v>
      </c>
      <c r="BB85" s="102">
        <f t="shared" si="31"/>
        <v>6140.92</v>
      </c>
      <c r="BC85" s="89"/>
      <c r="BE85" s="91"/>
      <c r="BF85" s="91"/>
    </row>
    <row r="86" spans="1:55" ht="13.5" thickBot="1">
      <c r="A86" s="103"/>
      <c r="B86" s="104" t="s">
        <v>153</v>
      </c>
      <c r="C86" s="105">
        <f>SUM(C6:C85)</f>
        <v>7105742.580000001</v>
      </c>
      <c r="D86" s="105">
        <f aca="true" t="shared" si="32" ref="D86:BB86">SUM(D6:D85)</f>
        <v>6576743.569999998</v>
      </c>
      <c r="E86" s="105">
        <f t="shared" si="32"/>
        <v>6902513.849999997</v>
      </c>
      <c r="F86" s="105">
        <f t="shared" si="32"/>
        <v>20584999.99999999</v>
      </c>
      <c r="G86" s="105">
        <f t="shared" si="32"/>
        <v>6501732.91</v>
      </c>
      <c r="H86" s="105">
        <f t="shared" si="32"/>
        <v>6738595.120000002</v>
      </c>
      <c r="I86" s="105">
        <f t="shared" si="32"/>
        <v>6388906.949999997</v>
      </c>
      <c r="J86" s="105">
        <f t="shared" si="32"/>
        <v>19629234.98</v>
      </c>
      <c r="K86" s="105">
        <f t="shared" si="32"/>
        <v>6895086.090000004</v>
      </c>
      <c r="L86" s="105">
        <f t="shared" si="32"/>
        <v>6419958.879999995</v>
      </c>
      <c r="M86" s="105">
        <f t="shared" si="32"/>
        <v>6369080.49</v>
      </c>
      <c r="N86" s="105">
        <f t="shared" si="32"/>
        <v>19684125.46</v>
      </c>
      <c r="O86" s="105">
        <f t="shared" si="32"/>
        <v>0</v>
      </c>
      <c r="P86" s="105">
        <f t="shared" si="32"/>
        <v>0</v>
      </c>
      <c r="Q86" s="105">
        <f t="shared" si="32"/>
        <v>0</v>
      </c>
      <c r="R86" s="105">
        <f t="shared" si="32"/>
        <v>0</v>
      </c>
      <c r="S86" s="105">
        <f t="shared" si="32"/>
        <v>59898360.43999999</v>
      </c>
      <c r="T86" s="105">
        <f t="shared" si="32"/>
        <v>189165.21999999997</v>
      </c>
      <c r="U86" s="105">
        <f t="shared" si="32"/>
        <v>170983.69999999998</v>
      </c>
      <c r="V86" s="105">
        <f t="shared" si="32"/>
        <v>155851.08000000005</v>
      </c>
      <c r="W86" s="105">
        <f t="shared" si="32"/>
        <v>515999.99999999994</v>
      </c>
      <c r="X86" s="105">
        <f t="shared" si="32"/>
        <v>225793.53</v>
      </c>
      <c r="Y86" s="105">
        <f t="shared" si="32"/>
        <v>191583.65</v>
      </c>
      <c r="Z86" s="105">
        <f t="shared" si="32"/>
        <v>103622.82000000004</v>
      </c>
      <c r="AA86" s="105">
        <f t="shared" si="32"/>
        <v>521000.00000000023</v>
      </c>
      <c r="AB86" s="105">
        <f t="shared" si="32"/>
        <v>269830.76</v>
      </c>
      <c r="AC86" s="105">
        <f t="shared" si="32"/>
        <v>189602.71000000008</v>
      </c>
      <c r="AD86" s="105">
        <f t="shared" si="32"/>
        <v>184197.82000000004</v>
      </c>
      <c r="AE86" s="105">
        <f t="shared" si="32"/>
        <v>643631.2899999998</v>
      </c>
      <c r="AF86" s="105">
        <f t="shared" si="32"/>
        <v>0</v>
      </c>
      <c r="AG86" s="105">
        <f t="shared" si="32"/>
        <v>0</v>
      </c>
      <c r="AH86" s="105">
        <f t="shared" si="32"/>
        <v>0</v>
      </c>
      <c r="AI86" s="105">
        <f t="shared" si="32"/>
        <v>0</v>
      </c>
      <c r="AJ86" s="105">
        <f t="shared" si="32"/>
        <v>1680631.2900000003</v>
      </c>
      <c r="AK86" s="105">
        <f t="shared" si="32"/>
        <v>7329.17</v>
      </c>
      <c r="AL86" s="105">
        <f t="shared" si="32"/>
        <v>10772.050000000001</v>
      </c>
      <c r="AM86" s="105">
        <f t="shared" si="32"/>
        <v>11530.640000000001</v>
      </c>
      <c r="AN86" s="105">
        <f t="shared" si="32"/>
        <v>29631.860000000004</v>
      </c>
      <c r="AO86" s="105">
        <f t="shared" si="32"/>
        <v>12417.619999999997</v>
      </c>
      <c r="AP86" s="105">
        <f t="shared" si="32"/>
        <v>14378.31</v>
      </c>
      <c r="AQ86" s="105">
        <f t="shared" si="32"/>
        <v>15603.74</v>
      </c>
      <c r="AR86" s="105">
        <f t="shared" si="32"/>
        <v>42399.670000000006</v>
      </c>
      <c r="AS86" s="105">
        <f t="shared" si="32"/>
        <v>16829.160000000003</v>
      </c>
      <c r="AT86" s="105">
        <f t="shared" si="32"/>
        <v>17482.729999999992</v>
      </c>
      <c r="AU86" s="105">
        <f t="shared" si="32"/>
        <v>17809.509999999995</v>
      </c>
      <c r="AV86" s="105">
        <f t="shared" si="32"/>
        <v>52121.39999999998</v>
      </c>
      <c r="AW86" s="105">
        <f t="shared" si="32"/>
        <v>0</v>
      </c>
      <c r="AX86" s="105">
        <f t="shared" si="32"/>
        <v>0</v>
      </c>
      <c r="AY86" s="106">
        <f t="shared" si="32"/>
        <v>0</v>
      </c>
      <c r="AZ86" s="107">
        <f t="shared" si="32"/>
        <v>0</v>
      </c>
      <c r="BA86" s="105">
        <f t="shared" si="32"/>
        <v>124152.93</v>
      </c>
      <c r="BB86" s="108">
        <f t="shared" si="32"/>
        <v>61703144.660000004</v>
      </c>
      <c r="BC86" s="18"/>
    </row>
    <row r="87" spans="1:55" ht="12.75">
      <c r="A87" s="109"/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8"/>
    </row>
    <row r="88" spans="1:55" ht="9.75" customHeight="1" thickBot="1">
      <c r="A88" s="109"/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8"/>
    </row>
    <row r="89" spans="18:58" s="112" customFormat="1" ht="12.75" thickBot="1">
      <c r="R89" s="113"/>
      <c r="AC89" s="114"/>
      <c r="AD89" s="114"/>
      <c r="AF89" s="115"/>
      <c r="AG89" s="115"/>
      <c r="AH89" s="115"/>
      <c r="AI89" s="115"/>
      <c r="AJ89" s="114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Z89" s="117" t="s">
        <v>247</v>
      </c>
      <c r="BA89" s="118"/>
      <c r="BB89" s="118"/>
      <c r="BC89" s="118"/>
      <c r="BD89" s="118"/>
      <c r="BE89" s="118"/>
      <c r="BF89" s="119">
        <f>54539000+6030000</f>
        <v>60569000</v>
      </c>
    </row>
    <row r="90" spans="18:58" s="112" customFormat="1" ht="12">
      <c r="R90" s="113"/>
      <c r="AC90" s="115"/>
      <c r="AD90" s="115"/>
      <c r="AF90" s="115"/>
      <c r="AG90" s="115"/>
      <c r="AH90" s="115"/>
      <c r="AI90" s="115"/>
      <c r="AJ90" s="114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Z90" s="120" t="s">
        <v>290</v>
      </c>
      <c r="BF90" s="121">
        <f>S86</f>
        <v>59898360.43999999</v>
      </c>
    </row>
    <row r="91" spans="18:58" s="112" customFormat="1" ht="12">
      <c r="R91" s="113"/>
      <c r="AC91" s="114"/>
      <c r="AD91" s="114"/>
      <c r="AF91" s="115"/>
      <c r="AG91" s="115"/>
      <c r="AH91" s="115"/>
      <c r="AI91" s="115"/>
      <c r="AJ91" s="114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Z91" s="114" t="s">
        <v>270</v>
      </c>
      <c r="BF91" s="122">
        <f>ROUND(BF89-BF90,2)</f>
        <v>670639.56</v>
      </c>
    </row>
    <row r="92" spans="18:59" s="112" customFormat="1" ht="12">
      <c r="R92" s="113"/>
      <c r="AC92" s="114"/>
      <c r="AD92" s="114"/>
      <c r="AF92" s="115"/>
      <c r="AG92" s="115"/>
      <c r="AH92" s="115"/>
      <c r="AI92" s="115"/>
      <c r="AJ92" s="114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Z92" s="114"/>
      <c r="BF92" s="122"/>
      <c r="BG92" s="123"/>
    </row>
    <row r="93" spans="18:58" s="112" customFormat="1" ht="12.75" thickBot="1">
      <c r="R93" s="113"/>
      <c r="AC93" s="114"/>
      <c r="AD93" s="114"/>
      <c r="AF93" s="115"/>
      <c r="AG93" s="115"/>
      <c r="AH93" s="115"/>
      <c r="AI93" s="115"/>
      <c r="AJ93" s="114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Z93" s="114"/>
      <c r="BF93" s="122"/>
    </row>
    <row r="94" spans="29:58" s="115" customFormat="1" ht="12.75" thickBot="1">
      <c r="AC94" s="114"/>
      <c r="AD94" s="114"/>
      <c r="AZ94" s="117" t="s">
        <v>251</v>
      </c>
      <c r="BA94" s="118"/>
      <c r="BB94" s="118"/>
      <c r="BC94" s="118"/>
      <c r="BD94" s="118"/>
      <c r="BE94" s="118"/>
      <c r="BF94" s="119">
        <f>1707000+693000</f>
        <v>2400000</v>
      </c>
    </row>
    <row r="95" spans="18:58" s="112" customFormat="1" ht="12">
      <c r="R95" s="113"/>
      <c r="AF95" s="115"/>
      <c r="AG95" s="115"/>
      <c r="AH95" s="115"/>
      <c r="AI95" s="115"/>
      <c r="AJ95" s="114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Z95" s="120" t="s">
        <v>291</v>
      </c>
      <c r="BF95" s="121">
        <f>AJ86</f>
        <v>1680631.2900000003</v>
      </c>
    </row>
    <row r="96" spans="18:58" s="112" customFormat="1" ht="12">
      <c r="R96" s="113"/>
      <c r="AC96" s="114"/>
      <c r="AD96" s="114"/>
      <c r="AG96" s="115"/>
      <c r="AH96" s="115"/>
      <c r="AI96" s="115"/>
      <c r="AJ96" s="114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Z96" s="114" t="s">
        <v>270</v>
      </c>
      <c r="BF96" s="122">
        <f>ROUND(BF94-BF95,2)</f>
        <v>719368.71</v>
      </c>
    </row>
    <row r="97" spans="18:58" s="112" customFormat="1" ht="12">
      <c r="R97" s="113"/>
      <c r="AC97" s="114"/>
      <c r="AD97" s="114"/>
      <c r="AG97" s="115"/>
      <c r="AH97" s="115"/>
      <c r="AI97" s="115"/>
      <c r="AJ97" s="114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Z97" s="114"/>
      <c r="BF97" s="122"/>
    </row>
    <row r="98" spans="18:58" s="112" customFormat="1" ht="12.75" thickBot="1">
      <c r="R98" s="113"/>
      <c r="AC98" s="114"/>
      <c r="AD98" s="114"/>
      <c r="AG98" s="115"/>
      <c r="AH98" s="115"/>
      <c r="AI98" s="115"/>
      <c r="AJ98" s="114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Z98" s="114"/>
      <c r="BF98" s="122"/>
    </row>
    <row r="99" spans="32:58" ht="15.75" thickBot="1">
      <c r="AF99" s="124"/>
      <c r="AG99" s="53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Z99" s="117" t="s">
        <v>254</v>
      </c>
      <c r="BA99" s="132"/>
      <c r="BB99" s="118"/>
      <c r="BC99" s="118"/>
      <c r="BD99" s="118"/>
      <c r="BE99" s="118"/>
      <c r="BF99" s="119">
        <v>363000</v>
      </c>
    </row>
    <row r="100" spans="32:58" ht="15">
      <c r="AF100" s="124"/>
      <c r="AH100" s="112"/>
      <c r="AI100" s="112"/>
      <c r="AJ100" s="125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Z100" s="120" t="s">
        <v>292</v>
      </c>
      <c r="BB100" s="112"/>
      <c r="BC100" s="112"/>
      <c r="BD100" s="112"/>
      <c r="BE100" s="112"/>
      <c r="BF100" s="121">
        <f>BA86</f>
        <v>124152.93</v>
      </c>
    </row>
    <row r="101" spans="31:58" ht="12.75">
      <c r="AE101" s="126"/>
      <c r="AH101" s="112"/>
      <c r="AI101" s="112"/>
      <c r="AJ101" s="125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Z101" s="114" t="s">
        <v>270</v>
      </c>
      <c r="BB101" s="112"/>
      <c r="BC101" s="112"/>
      <c r="BD101" s="112"/>
      <c r="BE101" s="112"/>
      <c r="BF101" s="122">
        <f>ROUND(BF99-BF100,2)</f>
        <v>238847.07</v>
      </c>
    </row>
    <row r="102" spans="31:58" ht="12.75">
      <c r="AE102" s="126"/>
      <c r="AG102" s="114"/>
      <c r="AH102" s="112"/>
      <c r="AI102" s="112"/>
      <c r="AJ102" s="125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Z102" s="112"/>
      <c r="BA102" s="112"/>
      <c r="BB102" s="112"/>
      <c r="BC102" s="112"/>
      <c r="BD102" s="112"/>
      <c r="BE102" s="112"/>
      <c r="BF102" s="122"/>
    </row>
    <row r="103" spans="31:58" ht="12.75">
      <c r="AE103" s="126"/>
      <c r="AG103" s="114"/>
      <c r="AH103" s="112"/>
      <c r="AI103" s="112"/>
      <c r="AJ103" s="125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Z103" s="112"/>
      <c r="BA103" s="112"/>
      <c r="BB103" s="112"/>
      <c r="BC103" s="112"/>
      <c r="BD103" s="112"/>
      <c r="BE103" s="112"/>
      <c r="BF103" s="122"/>
    </row>
    <row r="104" spans="29:59" ht="15.75">
      <c r="AC104" s="127"/>
      <c r="AE104" s="128"/>
      <c r="AH104" s="129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Z104" s="130"/>
      <c r="BA104" s="124"/>
      <c r="BB104" s="130"/>
      <c r="BC104" s="129"/>
      <c r="BD104" s="130"/>
      <c r="BE104" s="130"/>
      <c r="BF104" s="130"/>
      <c r="BG104" s="130"/>
    </row>
    <row r="105" spans="29:59" ht="15">
      <c r="AC105" s="127"/>
      <c r="AH105" s="129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Z105" s="130"/>
      <c r="BA105" s="124"/>
      <c r="BB105" s="130"/>
      <c r="BC105" s="129"/>
      <c r="BD105" s="130"/>
      <c r="BE105" s="130"/>
      <c r="BF105" s="130"/>
      <c r="BG105" s="130"/>
    </row>
  </sheetData>
  <mergeCells count="1">
    <mergeCell ref="C2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adriana</dc:creator>
  <cp:keywords/>
  <dc:description/>
  <cp:lastModifiedBy>adriana</cp:lastModifiedBy>
  <cp:lastPrinted>2019-01-22T10:06:54Z</cp:lastPrinted>
  <dcterms:created xsi:type="dcterms:W3CDTF">2016-04-27T06:28:34Z</dcterms:created>
  <dcterms:modified xsi:type="dcterms:W3CDTF">2019-01-22T10:07:08Z</dcterms:modified>
  <cp:category/>
  <cp:version/>
  <cp:contentType/>
  <cp:contentStatus/>
</cp:coreProperties>
</file>