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2\PLATI 2022\"/>
    </mc:Choice>
  </mc:AlternateContent>
  <xr:revisionPtr revIDLastSave="0" documentId="13_ncr:1_{F0C45681-71F4-4B0B-B91D-1CC59AC6E548}" xr6:coauthVersionLast="47" xr6:coauthVersionMax="47" xr10:uidLastSave="{00000000-0000-0000-0000-000000000000}"/>
  <bookViews>
    <workbookView xWindow="-120" yWindow="-120" windowWidth="29040" windowHeight="15840" firstSheet="4" activeTab="11" xr2:uid="{00000000-000D-0000-FFFF-FFFF00000000}"/>
  </bookViews>
  <sheets>
    <sheet name="IANUARIE 2022" sheetId="1" r:id="rId1"/>
    <sheet name="FEBRUARIE 2022 " sheetId="2" r:id="rId2"/>
    <sheet name="MARTIE 2022  " sheetId="3" r:id="rId3"/>
    <sheet name="APRILIE 2022   " sheetId="4" r:id="rId4"/>
    <sheet name="MAI 2022" sheetId="5" r:id="rId5"/>
    <sheet name="IUNIE 2022 " sheetId="6" r:id="rId6"/>
    <sheet name="IULIE 2022" sheetId="7" r:id="rId7"/>
    <sheet name="AUGUST 2022 " sheetId="8" r:id="rId8"/>
    <sheet name="SEPTEMBRIE 2022  " sheetId="9" r:id="rId9"/>
    <sheet name="OCTOMBRIE 2022 " sheetId="10" r:id="rId10"/>
    <sheet name="NOIEMBRIE 2022  " sheetId="11" r:id="rId11"/>
    <sheet name="DECEMBRIE 2022 " sheetId="12" r:id="rId12"/>
  </sheets>
  <definedNames>
    <definedName name="_xlnm.Print_Titles" localSheetId="11">'DECEMBRIE 2022 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2" l="1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6" i="12"/>
  <c r="J70" i="12"/>
  <c r="F70" i="12"/>
  <c r="K21" i="12"/>
  <c r="K70" i="12" s="1"/>
  <c r="C2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6" i="1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6" i="10"/>
  <c r="C70" i="12" l="1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6" i="9"/>
  <c r="F69" i="8"/>
  <c r="K69" i="8" s="1"/>
  <c r="F21" i="8"/>
  <c r="K21" i="8" s="1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J21" i="7" l="1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J69" i="7"/>
  <c r="C69" i="7"/>
  <c r="K6" i="7"/>
  <c r="J69" i="6"/>
  <c r="K69" i="6" s="1"/>
  <c r="J21" i="6"/>
  <c r="K21" i="6" s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" i="6"/>
  <c r="F69" i="6"/>
  <c r="F21" i="6"/>
  <c r="E69" i="6"/>
  <c r="E21" i="6"/>
  <c r="D69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6" i="5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D76" i="4" l="1"/>
  <c r="D22" i="4"/>
  <c r="K6" i="4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6" i="3"/>
  <c r="K22" i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6" i="1"/>
  <c r="L76" i="1" s="1"/>
  <c r="L80" i="1" s="1"/>
  <c r="D22" i="1"/>
</calcChain>
</file>

<file path=xl/sharedStrings.xml><?xml version="1.0" encoding="utf-8"?>
<sst xmlns="http://schemas.openxmlformats.org/spreadsheetml/2006/main" count="1750" uniqueCount="256">
  <si>
    <t xml:space="preserve">FARMACII </t>
  </si>
  <si>
    <t>NR. CONTR.</t>
  </si>
  <si>
    <t>FARMACII</t>
  </si>
  <si>
    <t>F 1</t>
  </si>
  <si>
    <t>S.C. VOINEA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</si>
  <si>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</si>
  <si>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</si>
  <si>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</si>
  <si>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</si>
  <si>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</si>
  <si>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</si>
  <si>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</si>
  <si>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</si>
  <si>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</si>
  <si>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</si>
  <si>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</si>
  <si>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</si>
  <si>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</si>
  <si>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</si>
  <si>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</si>
  <si>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</si>
  <si>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</si>
  <si>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</si>
  <si>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</si>
  <si>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</si>
  <si>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</si>
  <si>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</si>
  <si>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</si>
  <si>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</si>
  <si>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F25</t>
  </si>
  <si>
    <t>S.C. CORAFARM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</si>
  <si>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</si>
  <si>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</si>
  <si>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</si>
  <si>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</si>
  <si>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</si>
  <si>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</si>
  <si>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</si>
  <si>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</si>
  <si>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</si>
  <si>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</si>
  <si>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</si>
  <si>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</si>
  <si>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</si>
  <si>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</si>
  <si>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</si>
  <si>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</si>
  <si>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</si>
  <si>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</si>
  <si>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</si>
  <si>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</si>
  <si>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</si>
  <si>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</si>
  <si>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</si>
  <si>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</si>
  <si>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</si>
  <si>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</si>
  <si>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</si>
  <si>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</si>
  <si>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</si>
  <si>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</si>
  <si>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</si>
  <si>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</si>
  <si>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</si>
  <si>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</si>
  <si>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</si>
  <si>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</si>
  <si>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</si>
  <si>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</si>
  <si>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</si>
  <si>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</si>
  <si>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</si>
  <si>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</si>
  <si>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</si>
  <si>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</si>
  <si>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F72</t>
  </si>
  <si>
    <t>S.C. FLORI FARMACEUTIC S.R.L.</t>
  </si>
  <si>
    <t>F74</t>
  </si>
  <si>
    <t>S.C. MIDRA FARM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</si>
  <si>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</si>
  <si>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</si>
  <si>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</si>
  <si>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</si>
  <si>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</si>
  <si>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</si>
  <si>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</si>
  <si>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</si>
  <si>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</si>
  <si>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</si>
  <si>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</si>
  <si>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</si>
  <si>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</si>
  <si>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</si>
  <si>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F98</t>
  </si>
  <si>
    <t>S.C. PRO ARH CONS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</si>
  <si>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</si>
  <si>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</si>
  <si>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</si>
  <si>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</si>
  <si>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</si>
  <si>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</si>
  <si>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</si>
  <si>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</si>
  <si>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</si>
  <si>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</si>
  <si>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</si>
  <si>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</si>
  <si>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</si>
  <si>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</si>
  <si>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</si>
  <si>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</si>
  <si>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</si>
  <si>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</si>
  <si>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</si>
  <si>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</si>
  <si>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</si>
  <si>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</si>
  <si>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</si>
  <si>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</si>
  <si>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</si>
  <si>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</si>
  <si>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</si>
  <si>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</si>
  <si>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</si>
  <si>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</si>
  <si>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</si>
  <si>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</si>
  <si>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F124</t>
  </si>
  <si>
    <t>S.C. CHIREA FARM BIOLAB SRL</t>
  </si>
  <si>
    <t>F126</t>
  </si>
  <si>
    <t>S.C. TILIA 3 M PLUS SRL</t>
  </si>
  <si>
    <t>F129</t>
  </si>
  <si>
    <t>S.C.DEFTA</t>
  </si>
  <si>
    <t>F130</t>
  </si>
  <si>
    <t xml:space="preserve">S.C. KOSRAR CORFARM </t>
  </si>
  <si>
    <t>F132</t>
  </si>
  <si>
    <t>SC HQ FARM SRL</t>
  </si>
  <si>
    <t>F133</t>
  </si>
  <si>
    <t>SC BEST COUNTRY</t>
  </si>
  <si>
    <t>F134</t>
  </si>
  <si>
    <t>S.C. TANIA MIHAELA FARM SRL</t>
  </si>
  <si>
    <t>TOTAL</t>
  </si>
  <si>
    <t>SITUATIA PLATILOR PE FURNIZORI IN LUNA IANUARIE 2022</t>
  </si>
  <si>
    <t>40%NOV. 2021</t>
  </si>
  <si>
    <t>COST VOLUM DIF.OCT. 2021</t>
  </si>
  <si>
    <t xml:space="preserve"> NOV. 2021PENS.0-1299CV50%CV</t>
  </si>
  <si>
    <t>ADO OCT. 2021</t>
  </si>
  <si>
    <t xml:space="preserve"> OCT. 2021PENS.0-1299CV50%CV</t>
  </si>
  <si>
    <t>progr.OCT. 2021</t>
  </si>
  <si>
    <t>total plati IANUARIE 2022</t>
  </si>
  <si>
    <t>COMP.SI GRATUIT  AUG.</t>
  </si>
  <si>
    <t>COMP.SI GRATUIT  SI SEPT.2021</t>
  </si>
  <si>
    <t>F135</t>
  </si>
  <si>
    <t>COST VOLUM PARTIAL.OCT. 2021</t>
  </si>
  <si>
    <t>OCT. 2021PENS.0-1299CV 40%</t>
  </si>
  <si>
    <t>SC FLALBO SRL</t>
  </si>
  <si>
    <t>SITUATIA PLATILOR PE FURNIZORI IN LUNA FEBRUARIE 2022</t>
  </si>
  <si>
    <t>COMP.SI GRATUIT  OCT.</t>
  </si>
  <si>
    <t>40%DEC. 2021</t>
  </si>
  <si>
    <t>NOV. 2021PENS.0-1299CV 40%</t>
  </si>
  <si>
    <t>ADO NOV. 2021</t>
  </si>
  <si>
    <t>progr.NOV. 2021</t>
  </si>
  <si>
    <t>total plati FEBRUARIE 2022</t>
  </si>
  <si>
    <t>SITUATIA PLATILOR PE FURNIZORI IN LUNA MARTIE 2022</t>
  </si>
  <si>
    <t>COMP.SI GRATUIT  NOV.</t>
  </si>
  <si>
    <t>40%IAN.2022</t>
  </si>
  <si>
    <t>COST VOLUM DIF.NOV.PARTIAL DEC 2021</t>
  </si>
  <si>
    <t>DEC. 2021PENS.0-1299CV 40%</t>
  </si>
  <si>
    <t xml:space="preserve"> DEC. 2021PENS.0-1299CV50%CV</t>
  </si>
  <si>
    <t>ADO DEC. 2021</t>
  </si>
  <si>
    <t>progr.DEC. 2021</t>
  </si>
  <si>
    <t>total plati MARTIE 2022</t>
  </si>
  <si>
    <t>SITUATIA PLATILOR PE FURNIZORI IN LUNA APRILIE 2022</t>
  </si>
  <si>
    <t>COMP.SI GRATUIT  DEC.2021</t>
  </si>
  <si>
    <t>40%FEBR.2022</t>
  </si>
  <si>
    <t>COST VOLUM DIF.DEC.PARTIAL IAN 2022</t>
  </si>
  <si>
    <t>IAN 2022PENS.0-1299CV 40%</t>
  </si>
  <si>
    <t xml:space="preserve"> IAN. 2022PENS.0-1299CV50%CV</t>
  </si>
  <si>
    <t>ADO IAN. 2022</t>
  </si>
  <si>
    <t>progr.IAN. 2022</t>
  </si>
  <si>
    <t>total plati APPRILIE 2022</t>
  </si>
  <si>
    <t>SITUATIA PLATILOR PE FURNIZORI IN LUNA MAI 2022</t>
  </si>
  <si>
    <t>COMP.SI GRATUIT  IAN.2022</t>
  </si>
  <si>
    <t>40%MARTIE 2022</t>
  </si>
  <si>
    <t>COST VOLUM PARTIAL FEBR 2022</t>
  </si>
  <si>
    <t>FEBR. 2022PENS.0-1299CV 40%</t>
  </si>
  <si>
    <t xml:space="preserve"> FEBR. 2022PENS.0-1299CV50%CV</t>
  </si>
  <si>
    <t>ADO FEBR. 2022</t>
  </si>
  <si>
    <t>progr.FEBR. 2022</t>
  </si>
  <si>
    <t>total plati MAI 2022</t>
  </si>
  <si>
    <t>Intocmit,</t>
  </si>
  <si>
    <t>Ec.V.Marinas</t>
  </si>
  <si>
    <t>SITUATIA PLATILOR PE FURNIZORI IN LUNA IUNIE 2022</t>
  </si>
  <si>
    <t>COMP.SI GRATUIT  FEBR.2022</t>
  </si>
  <si>
    <t>40%APRILIE 2022</t>
  </si>
  <si>
    <t>COST VOLUM PARTIAL MARTIE 2022</t>
  </si>
  <si>
    <t>MARTIE. 2022PENS.0-1299CV 40%</t>
  </si>
  <si>
    <t xml:space="preserve"> MARTIE 2022PENS.0-1299CV50%CV</t>
  </si>
  <si>
    <t>COMP.SI GRATUIT  PARTIAL MARTIE 2022</t>
  </si>
  <si>
    <t>total plati IUNIE 2022</t>
  </si>
  <si>
    <t>SITUATIA PLATILOR PE FURNIZORI IN LUNA IULIE 2022</t>
  </si>
  <si>
    <t>COMP.SI GRATUIT  DIF.MARTIE 2022</t>
  </si>
  <si>
    <t>COMP.SI GRATUIT  APRILIE 2022</t>
  </si>
  <si>
    <t>40%MAI 2022</t>
  </si>
  <si>
    <t>APRILIE 2022PENS.0-1299CV 40%</t>
  </si>
  <si>
    <t xml:space="preserve"> APRILIE 2022PENS.0-1299CV50%CV</t>
  </si>
  <si>
    <t>ADO APRILIE 2022</t>
  </si>
  <si>
    <t>progr.APRILIE 2022</t>
  </si>
  <si>
    <t>total plati IULIE 2022</t>
  </si>
  <si>
    <t>COST VOLUM  APRILIE 2022</t>
  </si>
  <si>
    <t>SITUATIA PLATILOR PE FURNIZORI IN LUNA AUGUST 2022</t>
  </si>
  <si>
    <t>40%IUNIE 2022</t>
  </si>
  <si>
    <t>COST VOLUM  MAI 2022</t>
  </si>
  <si>
    <t>MAI 2022PENS.0-1299CV 40%</t>
  </si>
  <si>
    <t>MAI 2022PENS.0-1299CV50%CV</t>
  </si>
  <si>
    <t>ADO MAI 2022</t>
  </si>
  <si>
    <t>progr.MAI 2022</t>
  </si>
  <si>
    <t>total plati AUGUST 2022</t>
  </si>
  <si>
    <t>SITUATIA PLATILOR PE FURNIZORI IN LUNA SEPTEMBRIE 2022</t>
  </si>
  <si>
    <t>COMP.SI GRATUIT  MAI 2022</t>
  </si>
  <si>
    <t>40%IULIE 2022</t>
  </si>
  <si>
    <t>COST VOLUM  IUNIE 2022</t>
  </si>
  <si>
    <t>IUNIE 2022PENS.0-1299CV 40%</t>
  </si>
  <si>
    <t>IUNIE 2022PENS.0-1299CV50%CV</t>
  </si>
  <si>
    <t>ADO IUNIE 2022</t>
  </si>
  <si>
    <t>progr.IUNIE 2022</t>
  </si>
  <si>
    <t>total plati SEPTEMBRIE 2022</t>
  </si>
  <si>
    <t>SITUATIA PLATILOR PE FURNIZORI IN LUNA OCTOMBRIE 2022</t>
  </si>
  <si>
    <t>COMP.SI GRATUIT  IUNIE 2022</t>
  </si>
  <si>
    <t>COST VOLUM  IULIE 2022</t>
  </si>
  <si>
    <t>IULIE 2022PENS.0-1299CV 40%</t>
  </si>
  <si>
    <t>IULIE 2022PENS.0-1299CV50%CV</t>
  </si>
  <si>
    <t>ADO IULIE 2022</t>
  </si>
  <si>
    <t>progr.IULIE 2022</t>
  </si>
  <si>
    <t>total plati OCTOMBRIE 2022</t>
  </si>
  <si>
    <t>40%AUG. 2022</t>
  </si>
  <si>
    <t>SITUATIA PLATILOR PE FURNIZORI IN LUNA NOIEMBRIE 2022</t>
  </si>
  <si>
    <t>COMP.SI GRATUIT  IULIE  PARTIAL2022</t>
  </si>
  <si>
    <t>40%SEPTEMBRIE 2022</t>
  </si>
  <si>
    <t>COST VOLUM  AUG 2022</t>
  </si>
  <si>
    <t>AUG 2022PENS.0-1299CV 40%</t>
  </si>
  <si>
    <t>AUG 2022PENS.0-1299CV50%CV</t>
  </si>
  <si>
    <t>ADO AUG 2022</t>
  </si>
  <si>
    <t>progr.AUG 2022</t>
  </si>
  <si>
    <t>total plati NOIEMBRIE 2022</t>
  </si>
  <si>
    <t>SITUATIA PLATILOR PE FURNIZORI IN LUNA DECEMBRIE 2022</t>
  </si>
  <si>
    <t>total plati DECEMBRIE 2022</t>
  </si>
  <si>
    <t>COMP.SI GRATUIT  IULIE  DIF.2022</t>
  </si>
  <si>
    <t>40%OCTOMBRIE 2022</t>
  </si>
  <si>
    <t>F136</t>
  </si>
  <si>
    <t>S.C.ZENOFARM SRL</t>
  </si>
  <si>
    <t>SEPT 2022PENS.0-1299CV 40%</t>
  </si>
  <si>
    <t>SEPT. 2022PENS.0-1299CV50%CV</t>
  </si>
  <si>
    <t>ADO SEPT 2022</t>
  </si>
  <si>
    <t>COST VOLUM  DIF.AUG 2022</t>
  </si>
  <si>
    <t>progr.DIF.AUG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</si>
</sst>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9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  <charset val="238"/>
    </font>
    <font>
      <sz val="8"/>
      <name val="Calibri"/>
      <family val="2"/>
      <scheme val="minor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1" fillId="0" borderId="1" xfId="0" applyFont="1" applyBorder="1"/>
    <xf numFmtId="0" fontId="4" fillId="0" borderId="2" xfId="0" applyFont="1" applyBorder="1"/>
    <xf numFmtId="4" fontId="4" fillId="0" borderId="3" xfId="0" applyNumberFormat="1" applyFont="1" applyBorder="1"/>
    <xf numFmtId="0" fontId="1" fillId="0" borderId="6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4" fontId="1" fillId="0" borderId="10" xfId="0" applyNumberFormat="1" applyFont="1" applyBorder="1"/>
    <xf numFmtId="4" fontId="2" fillId="0" borderId="10" xfId="0" applyNumberFormat="1" applyFont="1" applyBorder="1"/>
    <xf numFmtId="4" fontId="3" fillId="0" borderId="11" xfId="0" applyNumberFormat="1" applyFont="1" applyBorder="1"/>
    <xf numFmtId="0" fontId="4" fillId="0" borderId="12" xfId="0" applyFont="1" applyBorder="1"/>
    <xf numFmtId="0" fontId="4" fillId="0" borderId="13" xfId="0" applyFont="1" applyBorder="1"/>
    <xf numFmtId="4" fontId="1" fillId="0" borderId="14" xfId="0" applyNumberFormat="1" applyFont="1" applyBorder="1"/>
    <xf numFmtId="4" fontId="2" fillId="0" borderId="14" xfId="0" applyNumberFormat="1" applyFont="1" applyBorder="1"/>
    <xf numFmtId="4" fontId="7" fillId="0" borderId="14" xfId="1" applyNumberFormat="1" applyFont="1" applyBorder="1"/>
    <xf numFmtId="0" fontId="8" fillId="0" borderId="12" xfId="1" applyFont="1" applyBorder="1"/>
    <xf numFmtId="0" fontId="8" fillId="0" borderId="13" xfId="1" applyFont="1" applyBorder="1"/>
    <xf numFmtId="0" fontId="8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19" xfId="1" applyFont="1" applyBorder="1"/>
    <xf numFmtId="0" fontId="8" fillId="0" borderId="20" xfId="1" applyFont="1" applyBorder="1"/>
    <xf numFmtId="0" fontId="8" fillId="0" borderId="21" xfId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4" xfId="0" applyFont="1" applyBorder="1"/>
    <xf numFmtId="4" fontId="7" fillId="0" borderId="22" xfId="1" applyNumberFormat="1" applyFont="1" applyBorder="1"/>
    <xf numFmtId="4" fontId="7" fillId="0" borderId="23" xfId="1" applyNumberFormat="1" applyFont="1" applyBorder="1"/>
    <xf numFmtId="4" fontId="1" fillId="0" borderId="23" xfId="0" applyNumberFormat="1" applyFont="1" applyBorder="1"/>
    <xf numFmtId="0" fontId="3" fillId="0" borderId="24" xfId="0" applyFont="1" applyBorder="1"/>
    <xf numFmtId="0" fontId="8" fillId="0" borderId="9" xfId="1" applyFont="1" applyBorder="1"/>
    <xf numFmtId="0" fontId="8" fillId="0" borderId="0" xfId="1" applyFont="1"/>
    <xf numFmtId="4" fontId="1" fillId="0" borderId="22" xfId="0" applyNumberFormat="1" applyFont="1" applyBorder="1"/>
    <xf numFmtId="0" fontId="9" fillId="0" borderId="25" xfId="0" applyFont="1" applyBorder="1"/>
    <xf numFmtId="0" fontId="9" fillId="0" borderId="26" xfId="0" applyFont="1" applyBorder="1"/>
    <xf numFmtId="0" fontId="3" fillId="0" borderId="6" xfId="0" applyFont="1" applyBorder="1"/>
    <xf numFmtId="4" fontId="2" fillId="0" borderId="7" xfId="0" applyNumberFormat="1" applyFont="1" applyBorder="1"/>
    <xf numFmtId="4" fontId="2" fillId="0" borderId="4" xfId="0" applyNumberFormat="1" applyFont="1" applyBorder="1"/>
    <xf numFmtId="4" fontId="1" fillId="0" borderId="7" xfId="0" applyNumberFormat="1" applyFont="1" applyBorder="1"/>
    <xf numFmtId="0" fontId="1" fillId="0" borderId="22" xfId="0" applyFont="1" applyBorder="1"/>
    <xf numFmtId="4" fontId="2" fillId="0" borderId="22" xfId="0" applyNumberFormat="1" applyFont="1" applyBorder="1"/>
    <xf numFmtId="4" fontId="3" fillId="0" borderId="27" xfId="0" applyNumberFormat="1" applyFont="1" applyBorder="1"/>
    <xf numFmtId="4" fontId="3" fillId="0" borderId="7" xfId="0" applyNumberFormat="1" applyFont="1" applyBorder="1"/>
    <xf numFmtId="4" fontId="3" fillId="0" borderId="4" xfId="0" applyNumberFormat="1" applyFont="1" applyBorder="1"/>
    <xf numFmtId="0" fontId="3" fillId="0" borderId="4" xfId="0" applyFont="1" applyBorder="1"/>
    <xf numFmtId="4" fontId="0" fillId="0" borderId="0" xfId="0" applyNumberFormat="1"/>
    <xf numFmtId="0" fontId="11" fillId="0" borderId="12" xfId="1" applyFont="1" applyBorder="1"/>
    <xf numFmtId="0" fontId="11" fillId="0" borderId="13" xfId="1" applyFont="1" applyBorder="1"/>
    <xf numFmtId="4" fontId="12" fillId="0" borderId="14" xfId="1" applyNumberFormat="1" applyFont="1" applyBorder="1"/>
    <xf numFmtId="0" fontId="13" fillId="0" borderId="0" xfId="0" applyFont="1"/>
    <xf numFmtId="4" fontId="14" fillId="0" borderId="14" xfId="0" applyNumberFormat="1" applyFont="1" applyBorder="1"/>
    <xf numFmtId="4" fontId="14" fillId="0" borderId="10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4" fontId="1" fillId="0" borderId="28" xfId="0" applyNumberFormat="1" applyFont="1" applyBorder="1"/>
    <xf numFmtId="4" fontId="16" fillId="0" borderId="30" xfId="1" applyNumberFormat="1" applyFont="1" applyBorder="1"/>
    <xf numFmtId="4" fontId="17" fillId="0" borderId="28" xfId="0" applyNumberFormat="1" applyFont="1" applyBorder="1"/>
    <xf numFmtId="4" fontId="3" fillId="0" borderId="3" xfId="0" applyNumberFormat="1" applyFont="1" applyBorder="1"/>
    <xf numFmtId="0" fontId="18" fillId="0" borderId="14" xfId="0" applyFont="1" applyBorder="1"/>
    <xf numFmtId="0" fontId="18" fillId="0" borderId="0" xfId="0" applyFont="1"/>
    <xf numFmtId="4" fontId="1" fillId="0" borderId="29" xfId="0" applyNumberFormat="1" applyFont="1" applyBorder="1"/>
    <xf numFmtId="4" fontId="17" fillId="0" borderId="31" xfId="0" applyNumberFormat="1" applyFont="1" applyBorder="1"/>
    <xf numFmtId="4" fontId="17" fillId="0" borderId="5" xfId="0" applyNumberFormat="1" applyFont="1" applyBorder="1"/>
    <xf numFmtId="4" fontId="17" fillId="0" borderId="7" xfId="0" applyNumberFormat="1" applyFont="1" applyBorder="1"/>
    <xf numFmtId="4" fontId="7" fillId="0" borderId="0" xfId="1" applyNumberFormat="1" applyFont="1"/>
    <xf numFmtId="4" fontId="16" fillId="0" borderId="32" xfId="1" applyNumberFormat="1" applyFont="1" applyBorder="1"/>
    <xf numFmtId="164" fontId="18" fillId="0" borderId="0" xfId="0" applyNumberFormat="1" applyFont="1"/>
    <xf numFmtId="2" fontId="0" fillId="0" borderId="0" xfId="0" applyNumberFormat="1"/>
    <xf numFmtId="4" fontId="3" fillId="0" borderId="33" xfId="0" applyNumberFormat="1" applyFont="1" applyBorder="1"/>
    <xf numFmtId="0" fontId="3" fillId="0" borderId="17" xfId="0" applyFont="1" applyBorder="1"/>
    <xf numFmtId="0" fontId="3" fillId="0" borderId="21" xfId="0" applyFont="1" applyBorder="1"/>
    <xf numFmtId="0" fontId="8" fillId="0" borderId="14" xfId="1" applyFont="1" applyBorder="1"/>
    <xf numFmtId="0" fontId="9" fillId="0" borderId="14" xfId="0" applyFont="1" applyBorder="1"/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7" fillId="0" borderId="34" xfId="1" applyNumberFormat="1" applyFont="1" applyBorder="1"/>
    <xf numFmtId="4" fontId="1" fillId="0" borderId="35" xfId="0" applyNumberFormat="1" applyFont="1" applyBorder="1"/>
    <xf numFmtId="4" fontId="1" fillId="0" borderId="0" xfId="0" applyNumberFormat="1" applyFont="1" applyBorder="1"/>
    <xf numFmtId="4" fontId="1" fillId="0" borderId="31" xfId="0" applyNumberFormat="1" applyFont="1" applyBorder="1"/>
    <xf numFmtId="4" fontId="17" fillId="0" borderId="32" xfId="0" applyNumberFormat="1" applyFont="1" applyBorder="1"/>
    <xf numFmtId="0" fontId="1" fillId="0" borderId="7" xfId="0" applyFont="1" applyBorder="1"/>
    <xf numFmtId="4" fontId="1" fillId="0" borderId="36" xfId="0" applyNumberFormat="1" applyFont="1" applyBorder="1"/>
  </cellXfs>
  <cellStyles count="2">
    <cellStyle name="Normal" xfId="0" builtinId="0"/>
    <cellStyle name="Normal_CONTR_2006" xfId="1" xr:uid="{9E7050A1-8496-4032-8320-14A7007C17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1"/>
  <sheetViews>
    <sheetView topLeftCell="A52" workbookViewId="0">
      <selection activeCell="O70" sqref="O70"/>
    </sheetView>
  </sheetViews>
  <sheetFormatPr defaultRowHeight="15"/>
  <cols>
    <col min="2" max="2" width="5.5703125" customWidth="1"/>
    <col min="3" max="3" width="22.28515625" customWidth="1"/>
    <col min="4" max="5" width="13.5703125" customWidth="1"/>
    <col min="6" max="6" width="14.42578125" customWidth="1"/>
    <col min="7" max="7" width="13" customWidth="1"/>
    <col min="8" max="8" width="12.85546875" customWidth="1"/>
    <col min="9" max="9" width="13.85546875" customWidth="1"/>
    <col min="10" max="10" width="12.5703125" customWidth="1"/>
    <col min="11" max="11" width="13.85546875" customWidth="1"/>
    <col min="12" max="12" width="18.28515625" customWidth="1"/>
  </cols>
  <sheetData>
    <row r="2" spans="2:12">
      <c r="B2" s="1"/>
      <c r="C2" s="1"/>
      <c r="D2" s="2"/>
      <c r="E2" s="2"/>
      <c r="F2" s="3"/>
      <c r="G2" s="3"/>
      <c r="H2" s="3"/>
      <c r="I2" s="3"/>
      <c r="J2" s="3"/>
      <c r="K2" s="3"/>
      <c r="L2" s="4"/>
    </row>
    <row r="3" spans="2:12" ht="15.75" thickBot="1">
      <c r="B3" s="1" t="s">
        <v>0</v>
      </c>
      <c r="C3" s="1"/>
      <c r="D3" s="2"/>
      <c r="E3" s="2"/>
      <c r="F3" s="3"/>
      <c r="G3" s="4" t="s">
        <v>142</v>
      </c>
      <c r="H3" s="4"/>
      <c r="I3" s="4"/>
      <c r="J3" s="4"/>
      <c r="K3" s="4"/>
      <c r="L3" s="4"/>
    </row>
    <row r="4" spans="2:12" ht="15.75" thickBot="1">
      <c r="B4" s="5" t="s">
        <v>1</v>
      </c>
      <c r="C4" s="6" t="s">
        <v>2</v>
      </c>
      <c r="D4" s="7"/>
      <c r="E4" s="7"/>
      <c r="F4" s="81"/>
      <c r="G4" s="81"/>
      <c r="H4" s="81"/>
      <c r="I4" s="81"/>
      <c r="J4" s="82"/>
      <c r="K4" s="82"/>
      <c r="L4" s="83"/>
    </row>
    <row r="5" spans="2:12" ht="35.25" thickBot="1">
      <c r="B5" s="8"/>
      <c r="C5" s="8"/>
      <c r="D5" s="9" t="s">
        <v>150</v>
      </c>
      <c r="E5" s="9" t="s">
        <v>151</v>
      </c>
      <c r="F5" s="9" t="s">
        <v>143</v>
      </c>
      <c r="G5" s="10" t="s">
        <v>153</v>
      </c>
      <c r="H5" s="9" t="s">
        <v>154</v>
      </c>
      <c r="I5" s="10" t="s">
        <v>147</v>
      </c>
      <c r="J5" s="9" t="s">
        <v>146</v>
      </c>
      <c r="K5" s="9" t="s">
        <v>148</v>
      </c>
      <c r="L5" s="9" t="s">
        <v>149</v>
      </c>
    </row>
    <row r="6" spans="2:12">
      <c r="B6" s="11" t="s">
        <v>3</v>
      </c>
      <c r="C6" s="12" t="s">
        <v>4</v>
      </c>
      <c r="D6" s="13">
        <v>14165.239999999998</v>
      </c>
      <c r="E6" s="13">
        <v>9052.7199999999993</v>
      </c>
      <c r="F6" s="13">
        <v>260.77999999999992</v>
      </c>
      <c r="G6" s="14">
        <v>1000.56</v>
      </c>
      <c r="H6" s="14">
        <v>0</v>
      </c>
      <c r="I6" s="14">
        <v>0</v>
      </c>
      <c r="J6" s="13">
        <v>1624.3600000000004</v>
      </c>
      <c r="K6" s="14">
        <v>2888.34</v>
      </c>
      <c r="L6" s="15">
        <f>D6+F6+G6+H6+I6+J6+K6+E6</f>
        <v>28992</v>
      </c>
    </row>
    <row r="7" spans="2:12">
      <c r="B7" s="16" t="s">
        <v>5</v>
      </c>
      <c r="C7" s="17" t="s">
        <v>6</v>
      </c>
      <c r="D7" s="18">
        <v>53228.119999999995</v>
      </c>
      <c r="E7" s="18">
        <v>60040.250000000007</v>
      </c>
      <c r="F7" s="18">
        <v>2328.6499999999987</v>
      </c>
      <c r="G7" s="19">
        <v>5458.65</v>
      </c>
      <c r="H7" s="19">
        <v>0</v>
      </c>
      <c r="I7" s="14">
        <v>0</v>
      </c>
      <c r="J7" s="18">
        <v>2381.2000000000012</v>
      </c>
      <c r="K7" s="19">
        <v>6865.7300000000014</v>
      </c>
      <c r="L7" s="15">
        <f t="shared" ref="L7:L70" si="0">D7+F7+G7+H7+I7+J7+K7+E7</f>
        <v>130302.6</v>
      </c>
    </row>
    <row r="8" spans="2:12">
      <c r="B8" s="16" t="s">
        <v>7</v>
      </c>
      <c r="C8" s="17" t="s">
        <v>8</v>
      </c>
      <c r="D8" s="18">
        <v>27843.65</v>
      </c>
      <c r="E8" s="18">
        <v>32245.050000000003</v>
      </c>
      <c r="F8" s="18">
        <v>1163.73</v>
      </c>
      <c r="G8" s="19">
        <v>1767.81</v>
      </c>
      <c r="H8" s="19">
        <v>0</v>
      </c>
      <c r="I8" s="14">
        <v>0</v>
      </c>
      <c r="J8" s="18">
        <v>906.43999999999983</v>
      </c>
      <c r="K8" s="19">
        <v>0</v>
      </c>
      <c r="L8" s="15">
        <f t="shared" si="0"/>
        <v>63926.680000000008</v>
      </c>
    </row>
    <row r="9" spans="2:12">
      <c r="B9" s="16" t="s">
        <v>9</v>
      </c>
      <c r="C9" s="17" t="s">
        <v>10</v>
      </c>
      <c r="D9" s="18">
        <v>429679.26999999996</v>
      </c>
      <c r="E9" s="18">
        <v>459549.56</v>
      </c>
      <c r="F9" s="18">
        <v>13690.639999999996</v>
      </c>
      <c r="G9" s="19">
        <v>33827.149999999994</v>
      </c>
      <c r="H9" s="19">
        <v>221.73000000000002</v>
      </c>
      <c r="I9" s="14">
        <v>277.18</v>
      </c>
      <c r="J9" s="18">
        <v>62955.740000000063</v>
      </c>
      <c r="K9" s="19">
        <v>20694.790000000008</v>
      </c>
      <c r="L9" s="15">
        <f t="shared" si="0"/>
        <v>1020896.06</v>
      </c>
    </row>
    <row r="10" spans="2:12">
      <c r="B10" s="16" t="s">
        <v>11</v>
      </c>
      <c r="C10" s="17" t="s">
        <v>12</v>
      </c>
      <c r="D10" s="18">
        <v>0</v>
      </c>
      <c r="E10" s="18">
        <v>0</v>
      </c>
      <c r="F10" s="18">
        <v>0</v>
      </c>
      <c r="G10" s="19">
        <v>0</v>
      </c>
      <c r="H10" s="19">
        <v>0</v>
      </c>
      <c r="I10" s="14">
        <v>0</v>
      </c>
      <c r="J10" s="18">
        <v>0</v>
      </c>
      <c r="K10" s="19">
        <v>0</v>
      </c>
      <c r="L10" s="15">
        <f t="shared" si="0"/>
        <v>0</v>
      </c>
    </row>
    <row r="11" spans="2:12">
      <c r="B11" s="16" t="s">
        <v>13</v>
      </c>
      <c r="C11" s="17" t="s">
        <v>14</v>
      </c>
      <c r="D11" s="18">
        <v>31394.67</v>
      </c>
      <c r="E11" s="18">
        <v>33008.97</v>
      </c>
      <c r="F11" s="18">
        <v>833.32999999999993</v>
      </c>
      <c r="G11" s="19">
        <v>0</v>
      </c>
      <c r="H11" s="19">
        <v>0</v>
      </c>
      <c r="I11" s="14">
        <v>0</v>
      </c>
      <c r="J11" s="18">
        <v>547.72</v>
      </c>
      <c r="K11" s="19">
        <v>0</v>
      </c>
      <c r="L11" s="15">
        <f t="shared" si="0"/>
        <v>65784.69</v>
      </c>
    </row>
    <row r="12" spans="2:12">
      <c r="B12" s="16" t="s">
        <v>15</v>
      </c>
      <c r="C12" s="17" t="s">
        <v>16</v>
      </c>
      <c r="D12" s="18">
        <v>32363.440000000002</v>
      </c>
      <c r="E12" s="18">
        <v>32299.379999999997</v>
      </c>
      <c r="F12" s="18">
        <v>165.89</v>
      </c>
      <c r="G12" s="19">
        <v>0</v>
      </c>
      <c r="H12" s="19">
        <v>0</v>
      </c>
      <c r="I12" s="14">
        <v>0</v>
      </c>
      <c r="J12" s="18">
        <v>0</v>
      </c>
      <c r="K12" s="19">
        <v>0</v>
      </c>
      <c r="L12" s="15">
        <f t="shared" si="0"/>
        <v>64828.71</v>
      </c>
    </row>
    <row r="13" spans="2:12">
      <c r="B13" s="16" t="s">
        <v>17</v>
      </c>
      <c r="C13" s="17" t="s">
        <v>18</v>
      </c>
      <c r="D13" s="18">
        <v>20639.61</v>
      </c>
      <c r="E13" s="18">
        <v>23186.679999999997</v>
      </c>
      <c r="F13" s="18">
        <v>389.35999999999996</v>
      </c>
      <c r="G13" s="19">
        <v>469.31</v>
      </c>
      <c r="H13" s="19">
        <v>0</v>
      </c>
      <c r="I13" s="14">
        <v>0</v>
      </c>
      <c r="J13" s="18">
        <v>3505.3199999999997</v>
      </c>
      <c r="K13" s="19">
        <v>0</v>
      </c>
      <c r="L13" s="15">
        <f t="shared" si="0"/>
        <v>48190.28</v>
      </c>
    </row>
    <row r="14" spans="2:12">
      <c r="B14" s="16" t="s">
        <v>19</v>
      </c>
      <c r="C14" s="17" t="s">
        <v>20</v>
      </c>
      <c r="D14" s="18">
        <v>25006.07</v>
      </c>
      <c r="E14" s="18">
        <v>27252.629999999997</v>
      </c>
      <c r="F14" s="18">
        <v>100.19</v>
      </c>
      <c r="G14" s="19">
        <v>5441.5</v>
      </c>
      <c r="H14" s="19">
        <v>0</v>
      </c>
      <c r="I14" s="14">
        <v>0</v>
      </c>
      <c r="J14" s="18">
        <v>1021.02</v>
      </c>
      <c r="K14" s="19">
        <v>0</v>
      </c>
      <c r="L14" s="15">
        <f t="shared" si="0"/>
        <v>58821.409999999996</v>
      </c>
    </row>
    <row r="15" spans="2:12">
      <c r="B15" s="16" t="s">
        <v>21</v>
      </c>
      <c r="C15" s="17" t="s">
        <v>22</v>
      </c>
      <c r="D15" s="18">
        <v>135766.26</v>
      </c>
      <c r="E15" s="18">
        <v>134153.29</v>
      </c>
      <c r="F15" s="18">
        <v>1069.1199999999994</v>
      </c>
      <c r="G15" s="19">
        <v>6070.9599999999991</v>
      </c>
      <c r="H15" s="19">
        <v>0</v>
      </c>
      <c r="I15" s="14">
        <v>0</v>
      </c>
      <c r="J15" s="18">
        <v>29426.620000000003</v>
      </c>
      <c r="K15" s="19">
        <v>61057.390000000007</v>
      </c>
      <c r="L15" s="15">
        <f t="shared" si="0"/>
        <v>367543.64</v>
      </c>
    </row>
    <row r="16" spans="2:12">
      <c r="B16" s="16" t="s">
        <v>23</v>
      </c>
      <c r="C16" s="17" t="s">
        <v>24</v>
      </c>
      <c r="D16" s="18">
        <v>74848.959999999992</v>
      </c>
      <c r="E16" s="18">
        <v>81651.790000000008</v>
      </c>
      <c r="F16" s="18">
        <v>976.76999999999987</v>
      </c>
      <c r="G16" s="19">
        <v>624.68000000000006</v>
      </c>
      <c r="H16" s="19">
        <v>0</v>
      </c>
      <c r="I16" s="14">
        <v>0</v>
      </c>
      <c r="J16" s="18">
        <v>4347.92</v>
      </c>
      <c r="K16" s="19">
        <v>0</v>
      </c>
      <c r="L16" s="15">
        <f t="shared" si="0"/>
        <v>162450.12</v>
      </c>
    </row>
    <row r="17" spans="2:12">
      <c r="B17" s="16" t="s">
        <v>25</v>
      </c>
      <c r="C17" s="17" t="s">
        <v>26</v>
      </c>
      <c r="D17" s="18">
        <v>16887.140000000003</v>
      </c>
      <c r="E17" s="18">
        <v>16679.849999999999</v>
      </c>
      <c r="F17" s="18">
        <v>180.26000000000002</v>
      </c>
      <c r="G17" s="19">
        <v>1390.17</v>
      </c>
      <c r="H17" s="19">
        <v>0</v>
      </c>
      <c r="I17" s="14">
        <v>0</v>
      </c>
      <c r="J17" s="18">
        <v>3738.58</v>
      </c>
      <c r="K17" s="19">
        <v>13573.570000000002</v>
      </c>
      <c r="L17" s="15">
        <f t="shared" si="0"/>
        <v>52449.57</v>
      </c>
    </row>
    <row r="18" spans="2:12">
      <c r="B18" s="16" t="s">
        <v>27</v>
      </c>
      <c r="C18" s="17" t="s">
        <v>28</v>
      </c>
      <c r="D18" s="18">
        <v>89292.21</v>
      </c>
      <c r="E18" s="18">
        <v>107590.87</v>
      </c>
      <c r="F18" s="18">
        <v>4216.8599999999997</v>
      </c>
      <c r="G18" s="19">
        <v>13477.98</v>
      </c>
      <c r="H18" s="19">
        <v>485.45</v>
      </c>
      <c r="I18" s="14">
        <v>606.83999999999992</v>
      </c>
      <c r="J18" s="18">
        <v>4910.68</v>
      </c>
      <c r="K18" s="19">
        <v>13398.690000000002</v>
      </c>
      <c r="L18" s="15">
        <f t="shared" si="0"/>
        <v>233979.58</v>
      </c>
    </row>
    <row r="19" spans="2:12">
      <c r="B19" s="16" t="s">
        <v>29</v>
      </c>
      <c r="C19" s="17" t="s">
        <v>30</v>
      </c>
      <c r="D19" s="18">
        <v>50386.06</v>
      </c>
      <c r="E19" s="18">
        <v>55760.670000000006</v>
      </c>
      <c r="F19" s="18">
        <v>728.59</v>
      </c>
      <c r="G19" s="18">
        <v>5704.41</v>
      </c>
      <c r="H19" s="19">
        <v>0</v>
      </c>
      <c r="I19" s="14">
        <v>0</v>
      </c>
      <c r="J19" s="18">
        <v>3402.5699999999997</v>
      </c>
      <c r="K19" s="18">
        <v>7145.869999999999</v>
      </c>
      <c r="L19" s="15">
        <f t="shared" si="0"/>
        <v>123128.17000000001</v>
      </c>
    </row>
    <row r="20" spans="2:12">
      <c r="B20" s="16" t="s">
        <v>31</v>
      </c>
      <c r="C20" s="17" t="s">
        <v>32</v>
      </c>
      <c r="D20" s="18">
        <v>179312.4</v>
      </c>
      <c r="E20" s="18">
        <v>204343.5</v>
      </c>
      <c r="F20" s="18">
        <v>453.95000000000005</v>
      </c>
      <c r="G20" s="19">
        <v>3343.1299999999997</v>
      </c>
      <c r="H20" s="19">
        <v>0</v>
      </c>
      <c r="I20" s="14">
        <v>0</v>
      </c>
      <c r="J20" s="18">
        <v>11170.990000000003</v>
      </c>
      <c r="K20" s="19">
        <v>33961.94</v>
      </c>
      <c r="L20" s="15">
        <f t="shared" si="0"/>
        <v>432585.91000000003</v>
      </c>
    </row>
    <row r="21" spans="2:12">
      <c r="B21" s="16" t="s">
        <v>33</v>
      </c>
      <c r="C21" s="17" t="s">
        <v>34</v>
      </c>
      <c r="D21" s="18">
        <v>201006.07999999999</v>
      </c>
      <c r="E21" s="18">
        <v>223278.64999999997</v>
      </c>
      <c r="F21" s="18">
        <v>3064.5099999999993</v>
      </c>
      <c r="G21" s="19">
        <v>14791.130000000001</v>
      </c>
      <c r="H21" s="19">
        <v>353.75</v>
      </c>
      <c r="I21" s="14">
        <v>442.23</v>
      </c>
      <c r="J21" s="18">
        <v>26098.53</v>
      </c>
      <c r="K21" s="19">
        <v>49945.33</v>
      </c>
      <c r="L21" s="15">
        <f t="shared" si="0"/>
        <v>518980.20999999996</v>
      </c>
    </row>
    <row r="22" spans="2:12">
      <c r="B22" s="16" t="s">
        <v>35</v>
      </c>
      <c r="C22" s="17" t="s">
        <v>36</v>
      </c>
      <c r="D22" s="18">
        <f>1747752.84-6690.17</f>
        <v>1741062.6700000002</v>
      </c>
      <c r="E22" s="18">
        <v>1917947.65</v>
      </c>
      <c r="F22" s="18">
        <v>34692.320000000087</v>
      </c>
      <c r="G22" s="19">
        <v>175252.12</v>
      </c>
      <c r="H22" s="19">
        <v>4868.079999999999</v>
      </c>
      <c r="I22" s="14">
        <v>3800.5600000000013</v>
      </c>
      <c r="J22" s="18">
        <v>711440.47000000207</v>
      </c>
      <c r="K22" s="19">
        <f>1141737.43-1554.29</f>
        <v>1140183.1399999999</v>
      </c>
      <c r="L22" s="15">
        <f t="shared" si="0"/>
        <v>5729247.0100000016</v>
      </c>
    </row>
    <row r="23" spans="2:12">
      <c r="B23" s="16" t="s">
        <v>37</v>
      </c>
      <c r="C23" s="17" t="s">
        <v>38</v>
      </c>
      <c r="D23" s="18">
        <v>0</v>
      </c>
      <c r="E23" s="18">
        <v>0</v>
      </c>
      <c r="F23" s="18">
        <v>0</v>
      </c>
      <c r="G23" s="19">
        <v>0</v>
      </c>
      <c r="H23" s="19">
        <v>0</v>
      </c>
      <c r="I23" s="14">
        <v>0</v>
      </c>
      <c r="J23" s="18">
        <v>0</v>
      </c>
      <c r="K23" s="19">
        <v>0</v>
      </c>
      <c r="L23" s="15">
        <f t="shared" si="0"/>
        <v>0</v>
      </c>
    </row>
    <row r="24" spans="2:12">
      <c r="B24" s="16" t="s">
        <v>39</v>
      </c>
      <c r="C24" s="17" t="s">
        <v>40</v>
      </c>
      <c r="D24" s="18">
        <v>114275.53000000001</v>
      </c>
      <c r="E24" s="18">
        <v>116282.03000000001</v>
      </c>
      <c r="F24" s="18">
        <v>6587.6699999999855</v>
      </c>
      <c r="G24" s="19">
        <v>128538.68</v>
      </c>
      <c r="H24" s="19">
        <v>1990.2500000000002</v>
      </c>
      <c r="I24" s="14">
        <v>2487.9100000000003</v>
      </c>
      <c r="J24" s="18">
        <v>6379.56</v>
      </c>
      <c r="K24" s="19">
        <v>0</v>
      </c>
      <c r="L24" s="15">
        <f t="shared" si="0"/>
        <v>376541.63</v>
      </c>
    </row>
    <row r="25" spans="2:12">
      <c r="B25" s="16" t="s">
        <v>41</v>
      </c>
      <c r="C25" s="17" t="s">
        <v>42</v>
      </c>
      <c r="D25" s="18">
        <v>44892.460000000006</v>
      </c>
      <c r="E25" s="18">
        <v>49990.680000000008</v>
      </c>
      <c r="F25" s="18">
        <v>2164.0500000000002</v>
      </c>
      <c r="G25" s="19">
        <v>5060.92</v>
      </c>
      <c r="H25" s="19">
        <v>0</v>
      </c>
      <c r="I25" s="14">
        <v>0</v>
      </c>
      <c r="J25" s="18">
        <v>1376.0400000000002</v>
      </c>
      <c r="K25" s="19">
        <v>0</v>
      </c>
      <c r="L25" s="15">
        <f t="shared" si="0"/>
        <v>103484.15000000002</v>
      </c>
    </row>
    <row r="26" spans="2:12">
      <c r="B26" s="16" t="s">
        <v>43</v>
      </c>
      <c r="C26" s="17" t="s">
        <v>44</v>
      </c>
      <c r="D26" s="18">
        <v>44113.79</v>
      </c>
      <c r="E26" s="18">
        <v>54444.460000000006</v>
      </c>
      <c r="F26" s="18">
        <v>3149.5899999999983</v>
      </c>
      <c r="G26" s="19">
        <v>2746.84</v>
      </c>
      <c r="H26" s="19">
        <v>125.15</v>
      </c>
      <c r="I26" s="14">
        <v>156.43</v>
      </c>
      <c r="J26" s="18">
        <v>2795.8599999999997</v>
      </c>
      <c r="K26" s="19">
        <v>3091.42</v>
      </c>
      <c r="L26" s="15">
        <f t="shared" si="0"/>
        <v>110623.54000000001</v>
      </c>
    </row>
    <row r="27" spans="2:12">
      <c r="B27" s="16" t="s">
        <v>45</v>
      </c>
      <c r="C27" s="17" t="s">
        <v>46</v>
      </c>
      <c r="D27" s="18">
        <v>25126.79</v>
      </c>
      <c r="E27" s="18">
        <v>27981.809999999998</v>
      </c>
      <c r="F27" s="18">
        <v>153.17999999999998</v>
      </c>
      <c r="G27" s="19">
        <v>842.59</v>
      </c>
      <c r="H27" s="19">
        <v>0</v>
      </c>
      <c r="I27" s="14">
        <v>0</v>
      </c>
      <c r="J27" s="18">
        <v>2547.1200000000003</v>
      </c>
      <c r="K27" s="19">
        <v>2314.2600000000007</v>
      </c>
      <c r="L27" s="15">
        <f t="shared" si="0"/>
        <v>58965.75</v>
      </c>
    </row>
    <row r="28" spans="2:12">
      <c r="B28" s="16" t="s">
        <v>47</v>
      </c>
      <c r="C28" s="17" t="s">
        <v>48</v>
      </c>
      <c r="D28" s="18">
        <v>38637.97</v>
      </c>
      <c r="E28" s="18">
        <v>37157.980000000003</v>
      </c>
      <c r="F28" s="18">
        <v>445.61</v>
      </c>
      <c r="G28" s="18">
        <v>2166.2000000000003</v>
      </c>
      <c r="H28" s="19">
        <v>0</v>
      </c>
      <c r="I28" s="14">
        <v>0</v>
      </c>
      <c r="J28" s="18">
        <v>4380.79</v>
      </c>
      <c r="K28" s="18">
        <v>3476.1500000000005</v>
      </c>
      <c r="L28" s="15">
        <f t="shared" si="0"/>
        <v>86264.700000000012</v>
      </c>
    </row>
    <row r="29" spans="2:12">
      <c r="B29" s="16" t="s">
        <v>49</v>
      </c>
      <c r="C29" s="17" t="s">
        <v>50</v>
      </c>
      <c r="D29" s="18">
        <v>0</v>
      </c>
      <c r="E29" s="18">
        <v>0</v>
      </c>
      <c r="F29" s="18">
        <v>0</v>
      </c>
      <c r="G29" s="19">
        <v>0</v>
      </c>
      <c r="H29" s="19">
        <v>0</v>
      </c>
      <c r="I29" s="14">
        <v>0</v>
      </c>
      <c r="J29" s="18">
        <v>0</v>
      </c>
      <c r="K29" s="19">
        <v>0</v>
      </c>
      <c r="L29" s="15">
        <f t="shared" si="0"/>
        <v>0</v>
      </c>
    </row>
    <row r="30" spans="2:12">
      <c r="B30" s="16" t="s">
        <v>51</v>
      </c>
      <c r="C30" s="17" t="s">
        <v>52</v>
      </c>
      <c r="D30" s="18">
        <v>179467.51000000004</v>
      </c>
      <c r="E30" s="18">
        <v>147391.08000000002</v>
      </c>
      <c r="F30" s="18">
        <v>7038.7699999999932</v>
      </c>
      <c r="G30" s="19">
        <v>12705.23</v>
      </c>
      <c r="H30" s="19">
        <v>250.3</v>
      </c>
      <c r="I30" s="14">
        <v>312.86</v>
      </c>
      <c r="J30" s="18">
        <v>26582.019999999986</v>
      </c>
      <c r="K30" s="19">
        <v>20062.37</v>
      </c>
      <c r="L30" s="15">
        <f t="shared" si="0"/>
        <v>393810.14</v>
      </c>
    </row>
    <row r="31" spans="2:12">
      <c r="B31" s="16" t="s">
        <v>53</v>
      </c>
      <c r="C31" s="17" t="s">
        <v>54</v>
      </c>
      <c r="D31" s="18">
        <v>217994.29</v>
      </c>
      <c r="E31" s="18">
        <v>231864.70999999996</v>
      </c>
      <c r="F31" s="18">
        <v>7034.9199999999892</v>
      </c>
      <c r="G31" s="19">
        <v>24663.22</v>
      </c>
      <c r="H31" s="19">
        <v>383.46</v>
      </c>
      <c r="I31" s="14">
        <v>479.34999999999997</v>
      </c>
      <c r="J31" s="18">
        <v>42806.320000000058</v>
      </c>
      <c r="K31" s="19">
        <v>17400.949999999997</v>
      </c>
      <c r="L31" s="15">
        <f t="shared" si="0"/>
        <v>542627.22</v>
      </c>
    </row>
    <row r="32" spans="2:12">
      <c r="B32" s="16" t="s">
        <v>55</v>
      </c>
      <c r="C32" s="17" t="s">
        <v>56</v>
      </c>
      <c r="D32" s="18">
        <v>0</v>
      </c>
      <c r="E32" s="18">
        <v>0</v>
      </c>
      <c r="F32" s="18">
        <v>0</v>
      </c>
      <c r="G32" s="19">
        <v>0</v>
      </c>
      <c r="H32" s="19">
        <v>0</v>
      </c>
      <c r="I32" s="14">
        <v>0</v>
      </c>
      <c r="J32" s="18">
        <v>0</v>
      </c>
      <c r="K32" s="19">
        <v>0</v>
      </c>
      <c r="L32" s="15">
        <f t="shared" si="0"/>
        <v>0</v>
      </c>
    </row>
    <row r="33" spans="2:12">
      <c r="B33" s="16" t="s">
        <v>57</v>
      </c>
      <c r="C33" s="17" t="s">
        <v>58</v>
      </c>
      <c r="D33" s="18">
        <v>52175.130000000005</v>
      </c>
      <c r="E33" s="18">
        <v>54496.950000000012</v>
      </c>
      <c r="F33" s="18">
        <v>6034.939999999996</v>
      </c>
      <c r="G33" s="19">
        <v>3551.51</v>
      </c>
      <c r="H33" s="19">
        <v>710.79000000000008</v>
      </c>
      <c r="I33" s="14">
        <v>888.5</v>
      </c>
      <c r="J33" s="18">
        <v>4255.32</v>
      </c>
      <c r="K33" s="19">
        <v>10376.35</v>
      </c>
      <c r="L33" s="15">
        <f t="shared" si="0"/>
        <v>132489.49000000002</v>
      </c>
    </row>
    <row r="34" spans="2:12">
      <c r="B34" s="16" t="s">
        <v>59</v>
      </c>
      <c r="C34" s="17" t="s">
        <v>60</v>
      </c>
      <c r="D34" s="18">
        <v>564775.78</v>
      </c>
      <c r="E34" s="18">
        <v>562214.35000000009</v>
      </c>
      <c r="F34" s="18">
        <v>13442.039999999966</v>
      </c>
      <c r="G34" s="19">
        <v>58794.27</v>
      </c>
      <c r="H34" s="19">
        <v>1397.0700000000002</v>
      </c>
      <c r="I34" s="14">
        <v>1746.27</v>
      </c>
      <c r="J34" s="18">
        <v>358645.29000000271</v>
      </c>
      <c r="K34" s="19">
        <v>557881.42000000004</v>
      </c>
      <c r="L34" s="15">
        <f t="shared" si="0"/>
        <v>2118896.490000003</v>
      </c>
    </row>
    <row r="35" spans="2:12">
      <c r="B35" s="16" t="s">
        <v>61</v>
      </c>
      <c r="C35" s="17" t="s">
        <v>62</v>
      </c>
      <c r="D35" s="18">
        <v>7752.23</v>
      </c>
      <c r="E35" s="18">
        <v>4882.66</v>
      </c>
      <c r="F35" s="18">
        <v>0</v>
      </c>
      <c r="G35" s="19">
        <v>440.09000000000003</v>
      </c>
      <c r="H35" s="19">
        <v>0</v>
      </c>
      <c r="I35" s="14">
        <v>0</v>
      </c>
      <c r="J35" s="18">
        <v>572.52</v>
      </c>
      <c r="K35" s="19">
        <v>0</v>
      </c>
      <c r="L35" s="15">
        <f t="shared" si="0"/>
        <v>13647.5</v>
      </c>
    </row>
    <row r="36" spans="2:12">
      <c r="B36" s="16" t="s">
        <v>63</v>
      </c>
      <c r="C36" s="17" t="s">
        <v>64</v>
      </c>
      <c r="D36" s="18">
        <v>97902.53</v>
      </c>
      <c r="E36" s="18">
        <v>101774.26</v>
      </c>
      <c r="F36" s="18">
        <v>1427.76</v>
      </c>
      <c r="G36" s="19">
        <v>7667.99</v>
      </c>
      <c r="H36" s="19">
        <v>110.87</v>
      </c>
      <c r="I36" s="14">
        <v>138.59</v>
      </c>
      <c r="J36" s="18">
        <v>20613.430000000011</v>
      </c>
      <c r="K36" s="19">
        <v>24927.38</v>
      </c>
      <c r="L36" s="15">
        <f t="shared" si="0"/>
        <v>254562.81</v>
      </c>
    </row>
    <row r="37" spans="2:12">
      <c r="B37" s="16" t="s">
        <v>65</v>
      </c>
      <c r="C37" s="17" t="s">
        <v>66</v>
      </c>
      <c r="D37" s="18">
        <v>245282.48000000004</v>
      </c>
      <c r="E37" s="18">
        <v>298810.67</v>
      </c>
      <c r="F37" s="18">
        <v>15116.010000000028</v>
      </c>
      <c r="G37" s="19">
        <v>14268.84</v>
      </c>
      <c r="H37" s="19">
        <v>494.41</v>
      </c>
      <c r="I37" s="14">
        <v>618.01</v>
      </c>
      <c r="J37" s="18">
        <v>18652.159999999989</v>
      </c>
      <c r="K37" s="19">
        <v>12482.68</v>
      </c>
      <c r="L37" s="15">
        <f t="shared" si="0"/>
        <v>605725.26</v>
      </c>
    </row>
    <row r="38" spans="2:12">
      <c r="B38" s="16" t="s">
        <v>67</v>
      </c>
      <c r="C38" s="17" t="s">
        <v>68</v>
      </c>
      <c r="D38" s="18">
        <v>93972.4</v>
      </c>
      <c r="E38" s="18">
        <v>99569.12000000001</v>
      </c>
      <c r="F38" s="18">
        <v>2324.87</v>
      </c>
      <c r="G38" s="19">
        <v>10714.130000000001</v>
      </c>
      <c r="H38" s="19">
        <v>110.87</v>
      </c>
      <c r="I38" s="14">
        <v>138.59</v>
      </c>
      <c r="J38" s="18">
        <v>11396.299999999994</v>
      </c>
      <c r="K38" s="19">
        <v>15797.180000000002</v>
      </c>
      <c r="L38" s="15">
        <f t="shared" si="0"/>
        <v>234023.45999999996</v>
      </c>
    </row>
    <row r="39" spans="2:12">
      <c r="B39" s="16" t="s">
        <v>69</v>
      </c>
      <c r="C39" s="17" t="s">
        <v>70</v>
      </c>
      <c r="D39" s="18">
        <v>58303.289999999994</v>
      </c>
      <c r="E39" s="18">
        <v>66770.25</v>
      </c>
      <c r="F39" s="18">
        <v>2654.5099999999989</v>
      </c>
      <c r="G39" s="19">
        <v>2155.7800000000002</v>
      </c>
      <c r="H39" s="19">
        <v>500.56</v>
      </c>
      <c r="I39" s="14">
        <v>625.76</v>
      </c>
      <c r="J39" s="18">
        <v>1244.3900000000006</v>
      </c>
      <c r="K39" s="19">
        <v>0</v>
      </c>
      <c r="L39" s="15">
        <f t="shared" si="0"/>
        <v>132254.53999999998</v>
      </c>
    </row>
    <row r="40" spans="2:12">
      <c r="B40" s="16" t="s">
        <v>71</v>
      </c>
      <c r="C40" s="17" t="s">
        <v>72</v>
      </c>
      <c r="D40" s="18">
        <v>104543.41</v>
      </c>
      <c r="E40" s="18">
        <v>107696.88</v>
      </c>
      <c r="F40" s="18">
        <v>3973.1399999999976</v>
      </c>
      <c r="G40" s="19">
        <v>12379.96</v>
      </c>
      <c r="H40" s="19">
        <v>110.87</v>
      </c>
      <c r="I40" s="14">
        <v>138.59</v>
      </c>
      <c r="J40" s="18">
        <v>16248.660000000003</v>
      </c>
      <c r="K40" s="19">
        <v>15503.080000000002</v>
      </c>
      <c r="L40" s="15">
        <f t="shared" si="0"/>
        <v>260594.59000000003</v>
      </c>
    </row>
    <row r="41" spans="2:12">
      <c r="B41" s="16" t="s">
        <v>73</v>
      </c>
      <c r="C41" s="17" t="s">
        <v>74</v>
      </c>
      <c r="D41" s="18">
        <v>37048.410000000003</v>
      </c>
      <c r="E41" s="18">
        <v>40603.19</v>
      </c>
      <c r="F41" s="18">
        <v>2336.6799999999989</v>
      </c>
      <c r="G41" s="19">
        <v>2930.2699999999995</v>
      </c>
      <c r="H41" s="19">
        <v>598.71</v>
      </c>
      <c r="I41" s="14">
        <v>748.43</v>
      </c>
      <c r="J41" s="18">
        <v>5498.8999999999978</v>
      </c>
      <c r="K41" s="19">
        <v>702.52999999999975</v>
      </c>
      <c r="L41" s="15">
        <f t="shared" si="0"/>
        <v>90467.12</v>
      </c>
    </row>
    <row r="42" spans="2:12">
      <c r="B42" s="16" t="s">
        <v>75</v>
      </c>
      <c r="C42" s="17" t="s">
        <v>76</v>
      </c>
      <c r="D42" s="18">
        <v>25885.39</v>
      </c>
      <c r="E42" s="18">
        <v>21340.54</v>
      </c>
      <c r="F42" s="18">
        <v>1331.9900000000005</v>
      </c>
      <c r="G42" s="19">
        <v>4456.72</v>
      </c>
      <c r="H42" s="19">
        <v>0</v>
      </c>
      <c r="I42" s="14">
        <v>0</v>
      </c>
      <c r="J42" s="18">
        <v>320.15999999999997</v>
      </c>
      <c r="K42" s="19">
        <v>0</v>
      </c>
      <c r="L42" s="15">
        <f t="shared" si="0"/>
        <v>53334.8</v>
      </c>
    </row>
    <row r="43" spans="2:12">
      <c r="B43" s="16" t="s">
        <v>77</v>
      </c>
      <c r="C43" s="17" t="s">
        <v>78</v>
      </c>
      <c r="D43" s="18">
        <v>101.97999999999999</v>
      </c>
      <c r="E43" s="18">
        <v>1405.48</v>
      </c>
      <c r="F43" s="18">
        <v>542.59000000000015</v>
      </c>
      <c r="G43" s="19">
        <v>0</v>
      </c>
      <c r="H43" s="19">
        <v>0</v>
      </c>
      <c r="I43" s="14">
        <v>0</v>
      </c>
      <c r="J43" s="18">
        <v>326.66999999999996</v>
      </c>
      <c r="K43" s="19">
        <v>0</v>
      </c>
      <c r="L43" s="15">
        <f t="shared" si="0"/>
        <v>2376.7200000000003</v>
      </c>
    </row>
    <row r="44" spans="2:12">
      <c r="B44" s="16" t="s">
        <v>79</v>
      </c>
      <c r="C44" s="17" t="s">
        <v>80</v>
      </c>
      <c r="D44" s="18">
        <v>6955.45</v>
      </c>
      <c r="E44" s="18">
        <v>5154.6499999999996</v>
      </c>
      <c r="F44" s="18">
        <v>169.61</v>
      </c>
      <c r="G44" s="19">
        <v>0</v>
      </c>
      <c r="H44" s="19">
        <v>0</v>
      </c>
      <c r="I44" s="14">
        <v>0</v>
      </c>
      <c r="J44" s="18">
        <v>51.07</v>
      </c>
      <c r="K44" s="19">
        <v>0</v>
      </c>
      <c r="L44" s="15">
        <f t="shared" si="0"/>
        <v>12330.779999999999</v>
      </c>
    </row>
    <row r="45" spans="2:12">
      <c r="B45" s="16" t="s">
        <v>81</v>
      </c>
      <c r="C45" s="17" t="s">
        <v>82</v>
      </c>
      <c r="D45" s="18">
        <v>0</v>
      </c>
      <c r="E45" s="18">
        <v>0</v>
      </c>
      <c r="F45" s="18">
        <v>0</v>
      </c>
      <c r="G45" s="19">
        <v>0</v>
      </c>
      <c r="H45" s="19">
        <v>0</v>
      </c>
      <c r="I45" s="14">
        <v>0</v>
      </c>
      <c r="J45" s="18">
        <v>0</v>
      </c>
      <c r="K45" s="19">
        <v>0</v>
      </c>
      <c r="L45" s="15">
        <f t="shared" si="0"/>
        <v>0</v>
      </c>
    </row>
    <row r="46" spans="2:12">
      <c r="B46" s="16" t="s">
        <v>83</v>
      </c>
      <c r="C46" s="17" t="s">
        <v>84</v>
      </c>
      <c r="D46" s="18">
        <v>338046.16000000003</v>
      </c>
      <c r="E46" s="18">
        <v>372960.18999999994</v>
      </c>
      <c r="F46" s="18">
        <v>9737.28999999999</v>
      </c>
      <c r="G46" s="19">
        <v>33793.29</v>
      </c>
      <c r="H46" s="19">
        <v>696.37</v>
      </c>
      <c r="I46" s="14">
        <v>870.5</v>
      </c>
      <c r="J46" s="18">
        <v>31173.789999999975</v>
      </c>
      <c r="K46" s="19">
        <v>65836.75</v>
      </c>
      <c r="L46" s="15">
        <f t="shared" si="0"/>
        <v>853114.33999999985</v>
      </c>
    </row>
    <row r="47" spans="2:12">
      <c r="B47" s="16" t="s">
        <v>85</v>
      </c>
      <c r="C47" s="17" t="s">
        <v>86</v>
      </c>
      <c r="D47" s="18">
        <v>316572.67999999993</v>
      </c>
      <c r="E47" s="18">
        <v>380332.09</v>
      </c>
      <c r="F47" s="18">
        <v>8929.6299999999792</v>
      </c>
      <c r="G47" s="19">
        <v>73426.760000000009</v>
      </c>
      <c r="H47" s="19">
        <v>2187.87</v>
      </c>
      <c r="I47" s="14">
        <v>2735.0200000000004</v>
      </c>
      <c r="J47" s="18">
        <v>126280.74999999999</v>
      </c>
      <c r="K47" s="19">
        <v>130023.36999999998</v>
      </c>
      <c r="L47" s="15">
        <f t="shared" si="0"/>
        <v>1040488.1699999999</v>
      </c>
    </row>
    <row r="48" spans="2:12">
      <c r="B48" s="16" t="s">
        <v>87</v>
      </c>
      <c r="C48" s="17" t="s">
        <v>88</v>
      </c>
      <c r="D48" s="20">
        <v>15014.84</v>
      </c>
      <c r="E48" s="20">
        <v>14506.63</v>
      </c>
      <c r="F48" s="18">
        <v>142.54</v>
      </c>
      <c r="G48" s="19">
        <v>333.52</v>
      </c>
      <c r="H48" s="19">
        <v>0</v>
      </c>
      <c r="I48" s="14">
        <v>0</v>
      </c>
      <c r="J48" s="18">
        <v>365.74</v>
      </c>
      <c r="K48" s="19">
        <v>0</v>
      </c>
      <c r="L48" s="15">
        <f t="shared" si="0"/>
        <v>30363.27</v>
      </c>
    </row>
    <row r="49" spans="2:12">
      <c r="B49" s="16" t="s">
        <v>89</v>
      </c>
      <c r="C49" s="17" t="s">
        <v>90</v>
      </c>
      <c r="D49" s="20">
        <v>327507.62</v>
      </c>
      <c r="E49" s="20">
        <v>271510.96999999997</v>
      </c>
      <c r="F49" s="18">
        <v>4482.74</v>
      </c>
      <c r="G49" s="19">
        <v>26348.059999999998</v>
      </c>
      <c r="H49" s="19">
        <v>495.24</v>
      </c>
      <c r="I49" s="14">
        <v>619.07999999999993</v>
      </c>
      <c r="J49" s="18">
        <v>45159.500000000058</v>
      </c>
      <c r="K49" s="19">
        <v>185250.83999999997</v>
      </c>
      <c r="L49" s="15">
        <f t="shared" si="0"/>
        <v>861374.05</v>
      </c>
    </row>
    <row r="50" spans="2:12">
      <c r="B50" s="16" t="s">
        <v>91</v>
      </c>
      <c r="C50" s="17" t="s">
        <v>92</v>
      </c>
      <c r="D50" s="20">
        <v>112713.92000000001</v>
      </c>
      <c r="E50" s="20">
        <v>115898.61000000002</v>
      </c>
      <c r="F50" s="18">
        <v>1655.5900000000011</v>
      </c>
      <c r="G50" s="19">
        <v>8961.7200000000012</v>
      </c>
      <c r="H50" s="19">
        <v>125.14</v>
      </c>
      <c r="I50" s="14">
        <v>156.44</v>
      </c>
      <c r="J50" s="18">
        <v>43663.409999999996</v>
      </c>
      <c r="K50" s="19">
        <v>29757.840000000004</v>
      </c>
      <c r="L50" s="15">
        <f t="shared" si="0"/>
        <v>312932.67000000004</v>
      </c>
    </row>
    <row r="51" spans="2:12">
      <c r="B51" s="16" t="s">
        <v>93</v>
      </c>
      <c r="C51" s="17" t="s">
        <v>94</v>
      </c>
      <c r="D51" s="20">
        <v>21992.46</v>
      </c>
      <c r="E51" s="20">
        <v>18283.489999999998</v>
      </c>
      <c r="F51" s="18">
        <v>206.29999999999998</v>
      </c>
      <c r="G51" s="19">
        <v>823.48</v>
      </c>
      <c r="H51" s="19">
        <v>0</v>
      </c>
      <c r="I51" s="14">
        <v>0</v>
      </c>
      <c r="J51" s="18">
        <v>1621.3899999999999</v>
      </c>
      <c r="K51" s="19">
        <v>0</v>
      </c>
      <c r="L51" s="15">
        <f t="shared" si="0"/>
        <v>42927.119999999995</v>
      </c>
    </row>
    <row r="52" spans="2:12">
      <c r="B52" s="21" t="s">
        <v>95</v>
      </c>
      <c r="C52" s="22" t="s">
        <v>96</v>
      </c>
      <c r="D52" s="20">
        <v>24509.8</v>
      </c>
      <c r="E52" s="20">
        <v>29107.86</v>
      </c>
      <c r="F52" s="18">
        <v>2106.7100000000005</v>
      </c>
      <c r="G52" s="19">
        <v>1143.1399999999999</v>
      </c>
      <c r="H52" s="19">
        <v>125.14</v>
      </c>
      <c r="I52" s="14">
        <v>156.44</v>
      </c>
      <c r="J52" s="18">
        <v>935.04999999999984</v>
      </c>
      <c r="K52" s="19">
        <v>0</v>
      </c>
      <c r="L52" s="15">
        <f t="shared" si="0"/>
        <v>58084.14</v>
      </c>
    </row>
    <row r="53" spans="2:12">
      <c r="B53" s="21" t="s">
        <v>97</v>
      </c>
      <c r="C53" s="22" t="s">
        <v>98</v>
      </c>
      <c r="D53" s="20">
        <v>3946.46</v>
      </c>
      <c r="E53" s="20">
        <v>4536.4100000000008</v>
      </c>
      <c r="F53" s="18">
        <v>489.36999999999989</v>
      </c>
      <c r="G53" s="19">
        <v>0</v>
      </c>
      <c r="H53" s="19">
        <v>0</v>
      </c>
      <c r="I53" s="14">
        <v>0</v>
      </c>
      <c r="J53" s="18">
        <v>37.58</v>
      </c>
      <c r="K53" s="19">
        <v>0</v>
      </c>
      <c r="L53" s="15">
        <f t="shared" si="0"/>
        <v>9009.82</v>
      </c>
    </row>
    <row r="54" spans="2:12">
      <c r="B54" s="21" t="s">
        <v>99</v>
      </c>
      <c r="C54" s="22" t="s">
        <v>100</v>
      </c>
      <c r="D54" s="20">
        <v>8288.9700000000012</v>
      </c>
      <c r="E54" s="20">
        <v>9011.2999999999993</v>
      </c>
      <c r="F54" s="18">
        <v>690.65</v>
      </c>
      <c r="G54" s="18">
        <v>167.61</v>
      </c>
      <c r="H54" s="19">
        <v>125.15</v>
      </c>
      <c r="I54" s="14">
        <v>156.43</v>
      </c>
      <c r="J54" s="18">
        <v>622.61</v>
      </c>
      <c r="K54" s="18">
        <v>45.759999999999991</v>
      </c>
      <c r="L54" s="15">
        <f t="shared" si="0"/>
        <v>19108.480000000003</v>
      </c>
    </row>
    <row r="55" spans="2:12">
      <c r="B55" s="21" t="s">
        <v>101</v>
      </c>
      <c r="C55" s="22" t="s">
        <v>102</v>
      </c>
      <c r="D55" s="20">
        <v>44005.759999999995</v>
      </c>
      <c r="E55" s="20">
        <v>45369.42</v>
      </c>
      <c r="F55" s="18">
        <v>2321.2400000000016</v>
      </c>
      <c r="G55" s="19">
        <v>3976.69</v>
      </c>
      <c r="H55" s="19">
        <v>111.43</v>
      </c>
      <c r="I55" s="14">
        <v>139.30000000000001</v>
      </c>
      <c r="J55" s="18">
        <v>1294.2100000000005</v>
      </c>
      <c r="K55" s="19">
        <v>7243.119999999999</v>
      </c>
      <c r="L55" s="15">
        <f t="shared" si="0"/>
        <v>104461.17</v>
      </c>
    </row>
    <row r="56" spans="2:12">
      <c r="B56" s="21" t="s">
        <v>103</v>
      </c>
      <c r="C56" s="22" t="s">
        <v>104</v>
      </c>
      <c r="D56" s="20">
        <v>93951.12</v>
      </c>
      <c r="E56" s="20">
        <v>96042.08</v>
      </c>
      <c r="F56" s="18">
        <v>0</v>
      </c>
      <c r="G56" s="19">
        <v>636.92000000000007</v>
      </c>
      <c r="H56" s="19">
        <v>0</v>
      </c>
      <c r="I56" s="14">
        <v>0</v>
      </c>
      <c r="J56" s="18">
        <v>0</v>
      </c>
      <c r="K56" s="19">
        <v>9129.8799999999992</v>
      </c>
      <c r="L56" s="15">
        <f t="shared" si="0"/>
        <v>199760</v>
      </c>
    </row>
    <row r="57" spans="2:12">
      <c r="B57" s="23" t="s">
        <v>105</v>
      </c>
      <c r="C57" s="24" t="s">
        <v>106</v>
      </c>
      <c r="D57" s="20">
        <v>17338.800000000003</v>
      </c>
      <c r="E57" s="20">
        <v>20681.780000000002</v>
      </c>
      <c r="F57" s="18">
        <v>1748.1199999999997</v>
      </c>
      <c r="G57" s="19">
        <v>867.22</v>
      </c>
      <c r="H57" s="19">
        <v>0</v>
      </c>
      <c r="I57" s="14">
        <v>0</v>
      </c>
      <c r="J57" s="18">
        <v>458.86999999999995</v>
      </c>
      <c r="K57" s="19">
        <v>0</v>
      </c>
      <c r="L57" s="15">
        <f t="shared" si="0"/>
        <v>41094.790000000008</v>
      </c>
    </row>
    <row r="58" spans="2:12">
      <c r="B58" s="23" t="s">
        <v>107</v>
      </c>
      <c r="C58" s="25" t="s">
        <v>108</v>
      </c>
      <c r="D58" s="20">
        <v>22673.52</v>
      </c>
      <c r="E58" s="20">
        <v>30043.780000000002</v>
      </c>
      <c r="F58" s="18">
        <v>146.21</v>
      </c>
      <c r="G58" s="19">
        <v>5800.5999999999995</v>
      </c>
      <c r="H58" s="19">
        <v>0</v>
      </c>
      <c r="I58" s="14">
        <v>0</v>
      </c>
      <c r="J58" s="18">
        <v>2809.1499999999996</v>
      </c>
      <c r="K58" s="19">
        <v>510.96000000000004</v>
      </c>
      <c r="L58" s="15">
        <f t="shared" si="0"/>
        <v>61984.22</v>
      </c>
    </row>
    <row r="59" spans="2:12">
      <c r="B59" s="21" t="s">
        <v>109</v>
      </c>
      <c r="C59" s="22" t="s">
        <v>110</v>
      </c>
      <c r="D59" s="20">
        <v>8033.7400000000007</v>
      </c>
      <c r="E59" s="20">
        <v>5495.27</v>
      </c>
      <c r="F59" s="18">
        <v>45.89</v>
      </c>
      <c r="G59" s="19">
        <v>0</v>
      </c>
      <c r="H59" s="19">
        <v>0</v>
      </c>
      <c r="I59" s="14">
        <v>0</v>
      </c>
      <c r="J59" s="18">
        <v>33.4</v>
      </c>
      <c r="K59" s="19">
        <v>0</v>
      </c>
      <c r="L59" s="15">
        <f t="shared" si="0"/>
        <v>13608.300000000001</v>
      </c>
    </row>
    <row r="60" spans="2:12">
      <c r="B60" s="21" t="s">
        <v>111</v>
      </c>
      <c r="C60" s="22" t="s">
        <v>112</v>
      </c>
      <c r="D60" s="20">
        <v>29358.46</v>
      </c>
      <c r="E60" s="20">
        <v>33920.579999999994</v>
      </c>
      <c r="F60" s="18">
        <v>76.789999999999992</v>
      </c>
      <c r="G60" s="19">
        <v>623.61</v>
      </c>
      <c r="H60" s="19">
        <v>0</v>
      </c>
      <c r="I60" s="14">
        <v>0</v>
      </c>
      <c r="J60" s="18">
        <v>1199.2800000000004</v>
      </c>
      <c r="K60" s="19">
        <v>1641.5400000000002</v>
      </c>
      <c r="L60" s="15">
        <f t="shared" si="0"/>
        <v>66820.259999999995</v>
      </c>
    </row>
    <row r="61" spans="2:12">
      <c r="B61" s="21" t="s">
        <v>113</v>
      </c>
      <c r="C61" s="22" t="s">
        <v>114</v>
      </c>
      <c r="D61" s="20">
        <v>63785.36</v>
      </c>
      <c r="E61" s="20">
        <v>71526.33</v>
      </c>
      <c r="F61" s="18">
        <v>1680.2700000000004</v>
      </c>
      <c r="G61" s="19">
        <v>7577.87</v>
      </c>
      <c r="H61" s="19">
        <v>0</v>
      </c>
      <c r="I61" s="14">
        <v>0</v>
      </c>
      <c r="J61" s="18">
        <v>11481.469999999992</v>
      </c>
      <c r="K61" s="19">
        <v>20587.839999999997</v>
      </c>
      <c r="L61" s="15">
        <f t="shared" si="0"/>
        <v>176639.13999999998</v>
      </c>
    </row>
    <row r="62" spans="2:12">
      <c r="B62" s="21" t="s">
        <v>115</v>
      </c>
      <c r="C62" s="22" t="s">
        <v>116</v>
      </c>
      <c r="D62" s="20">
        <v>3041.8</v>
      </c>
      <c r="E62" s="20">
        <v>3355.28</v>
      </c>
      <c r="F62" s="18">
        <v>134.48000000000002</v>
      </c>
      <c r="G62" s="19">
        <v>477.21</v>
      </c>
      <c r="H62" s="19">
        <v>0</v>
      </c>
      <c r="I62" s="14">
        <v>0</v>
      </c>
      <c r="J62" s="18">
        <v>6599.2899999999991</v>
      </c>
      <c r="K62" s="19">
        <v>0</v>
      </c>
      <c r="L62" s="15">
        <f t="shared" si="0"/>
        <v>13608.06</v>
      </c>
    </row>
    <row r="63" spans="2:12">
      <c r="B63" s="21" t="s">
        <v>117</v>
      </c>
      <c r="C63" s="22" t="s">
        <v>118</v>
      </c>
      <c r="D63" s="19">
        <v>19008.239999999998</v>
      </c>
      <c r="E63" s="19">
        <v>25419.850000000002</v>
      </c>
      <c r="F63" s="18">
        <v>1391.1500000000003</v>
      </c>
      <c r="G63" s="19">
        <v>324.05</v>
      </c>
      <c r="H63" s="19">
        <v>125.14</v>
      </c>
      <c r="I63" s="14">
        <v>156.44</v>
      </c>
      <c r="J63" s="18">
        <v>201.97</v>
      </c>
      <c r="K63" s="19">
        <v>0</v>
      </c>
      <c r="L63" s="15">
        <f t="shared" si="0"/>
        <v>46626.84</v>
      </c>
    </row>
    <row r="64" spans="2:12">
      <c r="B64" s="26" t="s">
        <v>119</v>
      </c>
      <c r="C64" s="27" t="s">
        <v>120</v>
      </c>
      <c r="D64" s="20">
        <v>22524.04</v>
      </c>
      <c r="E64" s="20">
        <v>23432.610000000004</v>
      </c>
      <c r="F64" s="18">
        <v>1391.7000000000005</v>
      </c>
      <c r="G64" s="19">
        <v>5450.31</v>
      </c>
      <c r="H64" s="19">
        <v>250.28</v>
      </c>
      <c r="I64" s="14">
        <v>312.88</v>
      </c>
      <c r="J64" s="18">
        <v>1376.67</v>
      </c>
      <c r="K64" s="19">
        <v>0</v>
      </c>
      <c r="L64" s="15">
        <f t="shared" si="0"/>
        <v>54738.490000000005</v>
      </c>
    </row>
    <row r="65" spans="2:12">
      <c r="B65" s="26" t="s">
        <v>121</v>
      </c>
      <c r="C65" s="25" t="s">
        <v>122</v>
      </c>
      <c r="D65" s="20">
        <v>20287.410000000003</v>
      </c>
      <c r="E65" s="20">
        <v>21259.31</v>
      </c>
      <c r="F65" s="18">
        <v>1103.9700000000005</v>
      </c>
      <c r="G65" s="19">
        <v>138.59</v>
      </c>
      <c r="H65" s="19">
        <v>124.3</v>
      </c>
      <c r="I65" s="14">
        <v>155.37</v>
      </c>
      <c r="J65" s="18">
        <v>983.87000000000012</v>
      </c>
      <c r="K65" s="19">
        <v>1815.36</v>
      </c>
      <c r="L65" s="15">
        <f t="shared" si="0"/>
        <v>45868.180000000008</v>
      </c>
    </row>
    <row r="66" spans="2:12">
      <c r="B66" s="28" t="s">
        <v>123</v>
      </c>
      <c r="C66" s="29" t="s">
        <v>124</v>
      </c>
      <c r="D66" s="20">
        <v>216967.10999999993</v>
      </c>
      <c r="E66" s="20">
        <v>239081.36999999997</v>
      </c>
      <c r="F66" s="18">
        <v>11379.140000000027</v>
      </c>
      <c r="G66" s="19">
        <v>20346.79</v>
      </c>
      <c r="H66" s="19">
        <v>775.06999999999994</v>
      </c>
      <c r="I66" s="14">
        <v>968.9</v>
      </c>
      <c r="J66" s="18">
        <v>15400.589999999995</v>
      </c>
      <c r="K66" s="19">
        <v>9988.9999999999982</v>
      </c>
      <c r="L66" s="15">
        <f t="shared" si="0"/>
        <v>514907.96999999986</v>
      </c>
    </row>
    <row r="67" spans="2:12">
      <c r="B67" s="30" t="s">
        <v>125</v>
      </c>
      <c r="C67" s="31" t="s">
        <v>126</v>
      </c>
      <c r="D67" s="20">
        <v>30986.080000000002</v>
      </c>
      <c r="E67" s="20">
        <v>20877.730000000003</v>
      </c>
      <c r="F67" s="18">
        <v>2462.1199999999994</v>
      </c>
      <c r="G67" s="19">
        <v>0</v>
      </c>
      <c r="H67" s="19">
        <v>254.76</v>
      </c>
      <c r="I67" s="14">
        <v>318.46000000000004</v>
      </c>
      <c r="J67" s="18">
        <v>1486.44</v>
      </c>
      <c r="K67" s="19">
        <v>557.96</v>
      </c>
      <c r="L67" s="15">
        <f t="shared" si="0"/>
        <v>56943.55000000001</v>
      </c>
    </row>
    <row r="68" spans="2:12">
      <c r="B68" s="32" t="s">
        <v>127</v>
      </c>
      <c r="C68" s="24" t="s">
        <v>128</v>
      </c>
      <c r="D68" s="20">
        <v>77760.55</v>
      </c>
      <c r="E68" s="20">
        <v>95989.139999999985</v>
      </c>
      <c r="F68" s="18">
        <v>5165.0499999999911</v>
      </c>
      <c r="G68" s="19">
        <v>15278.43</v>
      </c>
      <c r="H68" s="19">
        <v>495.26</v>
      </c>
      <c r="I68" s="14">
        <v>619.09999999999991</v>
      </c>
      <c r="J68" s="18">
        <v>12219.989999999994</v>
      </c>
      <c r="K68" s="19">
        <v>3995.0999999999985</v>
      </c>
      <c r="L68" s="15">
        <f t="shared" si="0"/>
        <v>211522.61999999997</v>
      </c>
    </row>
    <row r="69" spans="2:12">
      <c r="B69" s="33" t="s">
        <v>129</v>
      </c>
      <c r="C69" s="22" t="s">
        <v>130</v>
      </c>
      <c r="D69" s="34">
        <v>19892.18</v>
      </c>
      <c r="E69" s="34">
        <v>20946.059999999998</v>
      </c>
      <c r="F69" s="18">
        <v>748.0600000000004</v>
      </c>
      <c r="G69" s="19">
        <v>3186.49</v>
      </c>
      <c r="H69" s="19">
        <v>125.14</v>
      </c>
      <c r="I69" s="14">
        <v>156.44</v>
      </c>
      <c r="J69" s="18">
        <v>2923.97</v>
      </c>
      <c r="K69" s="19">
        <v>9116.3700000000008</v>
      </c>
      <c r="L69" s="15">
        <f t="shared" si="0"/>
        <v>57094.71</v>
      </c>
    </row>
    <row r="70" spans="2:12">
      <c r="B70" s="33" t="s">
        <v>131</v>
      </c>
      <c r="C70" s="22" t="s">
        <v>132</v>
      </c>
      <c r="D70" s="20">
        <v>2110.9899999999998</v>
      </c>
      <c r="E70" s="35">
        <v>2725.5199999999995</v>
      </c>
      <c r="F70" s="36">
        <v>305.59999999999997</v>
      </c>
      <c r="G70" s="19">
        <v>655</v>
      </c>
      <c r="H70" s="19">
        <v>0</v>
      </c>
      <c r="I70" s="14">
        <v>0</v>
      </c>
      <c r="J70" s="18">
        <v>14.85</v>
      </c>
      <c r="K70" s="19">
        <v>0</v>
      </c>
      <c r="L70" s="15">
        <f t="shared" si="0"/>
        <v>5811.9599999999991</v>
      </c>
    </row>
    <row r="71" spans="2:12">
      <c r="B71" s="37" t="s">
        <v>133</v>
      </c>
      <c r="C71" s="38" t="s">
        <v>134</v>
      </c>
      <c r="D71" s="18">
        <v>5101.5200000000004</v>
      </c>
      <c r="E71" s="36">
        <v>1600.58</v>
      </c>
      <c r="F71" s="36">
        <v>52.42</v>
      </c>
      <c r="G71" s="19">
        <v>0</v>
      </c>
      <c r="H71" s="19">
        <v>0</v>
      </c>
      <c r="I71" s="14">
        <v>0</v>
      </c>
      <c r="J71" s="18">
        <v>0</v>
      </c>
      <c r="K71" s="19">
        <v>0</v>
      </c>
      <c r="L71" s="15">
        <f t="shared" ref="L71:L75" si="1">D71+F71+G71+H71+I71+J71+K71+E71</f>
        <v>6754.52</v>
      </c>
    </row>
    <row r="72" spans="2:12">
      <c r="B72" s="37" t="s">
        <v>135</v>
      </c>
      <c r="C72" s="39" t="s">
        <v>136</v>
      </c>
      <c r="D72" s="18">
        <v>23699.360000000001</v>
      </c>
      <c r="E72" s="36">
        <v>27182.47</v>
      </c>
      <c r="F72" s="36">
        <v>470.60000000000008</v>
      </c>
      <c r="G72" s="19">
        <v>0</v>
      </c>
      <c r="H72" s="19">
        <v>0</v>
      </c>
      <c r="I72" s="14">
        <v>0</v>
      </c>
      <c r="J72" s="18">
        <v>577.12999999999988</v>
      </c>
      <c r="K72" s="19">
        <v>0</v>
      </c>
      <c r="L72" s="15">
        <f t="shared" si="1"/>
        <v>51929.56</v>
      </c>
    </row>
    <row r="73" spans="2:12">
      <c r="B73" s="37" t="s">
        <v>137</v>
      </c>
      <c r="C73" s="39" t="s">
        <v>138</v>
      </c>
      <c r="D73" s="18">
        <v>19566.629999999997</v>
      </c>
      <c r="E73" s="18">
        <v>18234.559999999998</v>
      </c>
      <c r="F73" s="18">
        <v>637.26</v>
      </c>
      <c r="G73" s="19">
        <v>0</v>
      </c>
      <c r="H73" s="19">
        <v>0</v>
      </c>
      <c r="I73" s="19">
        <v>0</v>
      </c>
      <c r="J73" s="18">
        <v>1149.7</v>
      </c>
      <c r="K73" s="19">
        <v>0</v>
      </c>
      <c r="L73" s="15">
        <f t="shared" si="1"/>
        <v>39588.149999999994</v>
      </c>
    </row>
    <row r="74" spans="2:12" ht="15.75" thickBot="1">
      <c r="B74" s="37" t="s">
        <v>139</v>
      </c>
      <c r="C74" s="41" t="s">
        <v>140</v>
      </c>
      <c r="D74" s="18">
        <v>16061.609999999999</v>
      </c>
      <c r="E74" s="18">
        <v>17258.580000000002</v>
      </c>
      <c r="F74" s="18">
        <v>66.69</v>
      </c>
      <c r="G74" s="19">
        <v>959.84</v>
      </c>
      <c r="H74" s="19">
        <v>0</v>
      </c>
      <c r="I74" s="19">
        <v>0</v>
      </c>
      <c r="J74" s="18">
        <v>100.98</v>
      </c>
      <c r="K74" s="19">
        <v>0</v>
      </c>
      <c r="L74" s="15">
        <f t="shared" si="1"/>
        <v>34447.699999999997</v>
      </c>
    </row>
    <row r="75" spans="2:12" ht="15.75" thickBot="1">
      <c r="B75" s="37" t="s">
        <v>152</v>
      </c>
      <c r="C75" s="42" t="s">
        <v>155</v>
      </c>
      <c r="D75" s="40">
        <v>0</v>
      </c>
      <c r="E75" s="40">
        <v>0</v>
      </c>
      <c r="F75" s="47">
        <v>239.70999999999998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9">
        <f t="shared" si="1"/>
        <v>239.70999999999998</v>
      </c>
    </row>
    <row r="76" spans="2:12" ht="15.75" thickBot="1">
      <c r="B76" s="43"/>
      <c r="C76" s="43" t="s">
        <v>141</v>
      </c>
      <c r="D76" s="50">
        <v>7006835.8600000003</v>
      </c>
      <c r="E76" s="51">
        <v>7484463.1100000003</v>
      </c>
      <c r="F76" s="52">
        <v>200250.17</v>
      </c>
      <c r="G76" s="45">
        <v>774000</v>
      </c>
      <c r="H76" s="44">
        <v>18728.61</v>
      </c>
      <c r="I76" s="45">
        <v>21126.9</v>
      </c>
      <c r="J76" s="46">
        <v>1702342.39</v>
      </c>
      <c r="K76" s="45">
        <v>2510786.54</v>
      </c>
      <c r="L76" s="50">
        <f>SUM(L6:L75)</f>
        <v>19716979.290000007</v>
      </c>
    </row>
    <row r="77" spans="2:12">
      <c r="B77" s="1"/>
      <c r="C77" s="1"/>
      <c r="D77" s="2"/>
      <c r="E77" s="2"/>
      <c r="F77" s="1"/>
      <c r="G77" s="3"/>
      <c r="H77" s="3"/>
      <c r="I77" s="3"/>
      <c r="J77" s="2"/>
      <c r="K77" s="3"/>
      <c r="L77" s="4"/>
    </row>
    <row r="78" spans="2:12">
      <c r="B78" s="1"/>
      <c r="C78" s="1"/>
      <c r="D78" s="2"/>
      <c r="E78" s="2"/>
      <c r="F78" s="3"/>
      <c r="G78" s="3"/>
      <c r="H78" s="3"/>
      <c r="I78" s="3"/>
      <c r="J78" s="3"/>
      <c r="K78" s="3"/>
      <c r="L78" s="4">
        <v>19716979.290000003</v>
      </c>
    </row>
    <row r="79" spans="2:12">
      <c r="B79" s="1"/>
      <c r="C79" s="1"/>
      <c r="D79" s="2"/>
      <c r="E79" s="2"/>
      <c r="F79" s="3"/>
      <c r="G79" s="3"/>
      <c r="H79" s="3"/>
      <c r="I79" s="3"/>
      <c r="J79" s="3"/>
      <c r="K79" s="3"/>
      <c r="L79" s="4"/>
    </row>
    <row r="80" spans="2:12">
      <c r="B80" s="1"/>
      <c r="C80" s="1"/>
      <c r="D80" s="2"/>
      <c r="E80" s="2"/>
      <c r="F80" s="3"/>
      <c r="G80" s="3"/>
      <c r="H80" s="3"/>
      <c r="I80" s="3"/>
      <c r="J80" s="3"/>
      <c r="K80" s="3"/>
      <c r="L80" s="4">
        <f>L76-L78</f>
        <v>0</v>
      </c>
    </row>
    <row r="81" spans="2:12">
      <c r="B81" s="1"/>
      <c r="C81" s="1"/>
      <c r="D81" s="2"/>
      <c r="E81" s="2"/>
      <c r="F81" s="3"/>
      <c r="G81" s="3"/>
      <c r="H81" s="3"/>
      <c r="I81" s="3"/>
      <c r="J81" s="3"/>
      <c r="K81" s="3"/>
      <c r="L81" s="4"/>
    </row>
  </sheetData>
  <mergeCells count="1">
    <mergeCell ref="F4:L4"/>
  </mergeCells>
  <phoneticPr fontId="10" type="noConversion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61F4-452E-4769-8B4F-D7502175E9BE}">
  <dimension ref="A2:Q75"/>
  <sheetViews>
    <sheetView workbookViewId="0">
      <selection activeCell="O62" sqref="O62"/>
    </sheetView>
  </sheetViews>
  <sheetFormatPr defaultRowHeight="15"/>
  <cols>
    <col min="1" max="1" width="5.5703125" customWidth="1"/>
    <col min="2" max="2" width="18" customWidth="1"/>
    <col min="3" max="3" width="13.5703125" style="67" customWidth="1"/>
    <col min="4" max="5" width="14.42578125" style="67" customWidth="1"/>
    <col min="6" max="6" width="16.42578125" style="67" customWidth="1"/>
    <col min="7" max="8" width="12.85546875" style="67" customWidth="1"/>
    <col min="9" max="9" width="13.85546875" style="67" customWidth="1"/>
    <col min="10" max="10" width="12.5703125" style="67" customWidth="1"/>
    <col min="11" max="11" width="13.85546875" style="67" customWidth="1"/>
    <col min="12" max="12" width="18.28515625" customWidth="1"/>
    <col min="13" max="13" width="11.42578125" customWidth="1"/>
    <col min="17" max="17" width="11.42578125" customWidth="1"/>
  </cols>
  <sheetData>
    <row r="2" spans="1:1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7" ht="15.75" thickBot="1">
      <c r="A3" s="1" t="s">
        <v>0</v>
      </c>
      <c r="B3" s="1"/>
      <c r="C3" s="2"/>
      <c r="D3" s="2"/>
      <c r="E3" s="2"/>
      <c r="F3" s="4" t="s">
        <v>227</v>
      </c>
      <c r="G3" s="4"/>
      <c r="H3" s="4"/>
      <c r="I3" s="4"/>
      <c r="J3" s="4"/>
      <c r="K3" s="4"/>
      <c r="L3" s="4"/>
    </row>
    <row r="4" spans="1:17" ht="15.75" thickBot="1">
      <c r="A4" s="5" t="s">
        <v>1</v>
      </c>
      <c r="B4" s="6" t="s">
        <v>2</v>
      </c>
      <c r="C4" s="65"/>
      <c r="D4" s="81"/>
      <c r="E4" s="81"/>
      <c r="F4" s="81"/>
      <c r="G4" s="81"/>
      <c r="H4" s="81"/>
      <c r="I4" s="81"/>
      <c r="J4" s="82"/>
      <c r="K4" s="82"/>
      <c r="L4" s="83"/>
    </row>
    <row r="5" spans="1:17" ht="44.25" customHeight="1" thickBot="1">
      <c r="A5" s="8"/>
      <c r="B5" s="8"/>
      <c r="C5" s="9" t="s">
        <v>228</v>
      </c>
      <c r="D5" s="9" t="s">
        <v>220</v>
      </c>
      <c r="E5" s="9" t="s">
        <v>235</v>
      </c>
      <c r="F5" s="10" t="s">
        <v>229</v>
      </c>
      <c r="G5" s="9" t="s">
        <v>222</v>
      </c>
      <c r="H5" s="9" t="s">
        <v>230</v>
      </c>
      <c r="I5" s="10" t="s">
        <v>231</v>
      </c>
      <c r="J5" s="9" t="s">
        <v>232</v>
      </c>
      <c r="K5" s="9" t="s">
        <v>233</v>
      </c>
      <c r="L5" s="9" t="s">
        <v>234</v>
      </c>
    </row>
    <row r="6" spans="1:17">
      <c r="A6" s="11" t="s">
        <v>3</v>
      </c>
      <c r="B6" s="12" t="s">
        <v>4</v>
      </c>
      <c r="C6" s="13">
        <v>14443.76</v>
      </c>
      <c r="D6" s="13">
        <v>521.09</v>
      </c>
      <c r="E6" s="13">
        <v>434.46</v>
      </c>
      <c r="F6" s="13">
        <v>836.66</v>
      </c>
      <c r="G6" s="13">
        <v>125.14</v>
      </c>
      <c r="H6" s="13">
        <v>0</v>
      </c>
      <c r="I6" s="13">
        <v>0</v>
      </c>
      <c r="J6" s="13">
        <v>440.11</v>
      </c>
      <c r="K6" s="13">
        <v>492.32</v>
      </c>
      <c r="L6" s="15">
        <f>C6+D6+F6+G6+I6+J6+K6+E6+H6</f>
        <v>17293.54</v>
      </c>
      <c r="Q6" s="75"/>
    </row>
    <row r="7" spans="1:17">
      <c r="A7" s="16" t="s">
        <v>5</v>
      </c>
      <c r="B7" s="17" t="s">
        <v>6</v>
      </c>
      <c r="C7" s="18">
        <v>56964.53</v>
      </c>
      <c r="D7" s="13">
        <v>2853.0900000000006</v>
      </c>
      <c r="E7" s="13">
        <v>2966.1299999999997</v>
      </c>
      <c r="F7" s="18">
        <v>6627.23</v>
      </c>
      <c r="G7" s="13">
        <v>317.57</v>
      </c>
      <c r="H7" s="13">
        <v>666.13</v>
      </c>
      <c r="I7" s="13">
        <v>832.7</v>
      </c>
      <c r="J7" s="18">
        <v>1989.3599999999994</v>
      </c>
      <c r="K7" s="18">
        <v>2380.9</v>
      </c>
      <c r="L7" s="15">
        <f t="shared" ref="L7:L69" si="0">C7+D7+F7+G7+I7+J7+K7+E7+H7</f>
        <v>75597.640000000014</v>
      </c>
      <c r="Q7" s="75"/>
    </row>
    <row r="8" spans="1:17">
      <c r="A8" s="16" t="s">
        <v>7</v>
      </c>
      <c r="B8" s="17" t="s">
        <v>8</v>
      </c>
      <c r="C8" s="18">
        <v>33756.11</v>
      </c>
      <c r="D8" s="13">
        <v>1208.4100000000003</v>
      </c>
      <c r="E8" s="13">
        <v>907.78000000000031</v>
      </c>
      <c r="F8" s="18">
        <v>3105.2</v>
      </c>
      <c r="G8" s="13">
        <v>375.42</v>
      </c>
      <c r="H8" s="13">
        <v>125.14</v>
      </c>
      <c r="I8" s="13">
        <v>156.44</v>
      </c>
      <c r="J8" s="18">
        <v>1037.8199999999997</v>
      </c>
      <c r="K8" s="18">
        <v>0</v>
      </c>
      <c r="L8" s="15">
        <f t="shared" si="0"/>
        <v>40672.32</v>
      </c>
      <c r="Q8" s="75"/>
    </row>
    <row r="9" spans="1:17">
      <c r="A9" s="16" t="s">
        <v>9</v>
      </c>
      <c r="B9" s="17" t="s">
        <v>10</v>
      </c>
      <c r="C9" s="18">
        <v>454963.68000000005</v>
      </c>
      <c r="D9" s="13">
        <v>12985.120000000026</v>
      </c>
      <c r="E9" s="13">
        <v>13073.450000000003</v>
      </c>
      <c r="F9" s="18">
        <v>49966.280000000006</v>
      </c>
      <c r="G9" s="13">
        <v>1486.7299999999998</v>
      </c>
      <c r="H9" s="13">
        <v>2755.72</v>
      </c>
      <c r="I9" s="13">
        <v>3444.79</v>
      </c>
      <c r="J9" s="18">
        <v>73511.120000000039</v>
      </c>
      <c r="K9" s="18">
        <v>50802.49</v>
      </c>
      <c r="L9" s="15">
        <f t="shared" si="0"/>
        <v>662989.38</v>
      </c>
      <c r="Q9" s="75"/>
    </row>
    <row r="10" spans="1:17">
      <c r="A10" s="16" t="s">
        <v>13</v>
      </c>
      <c r="B10" s="17" t="s">
        <v>14</v>
      </c>
      <c r="C10" s="18">
        <v>32855.33</v>
      </c>
      <c r="D10" s="13">
        <v>746.0500000000003</v>
      </c>
      <c r="E10" s="13">
        <v>768.33</v>
      </c>
      <c r="F10" s="66">
        <v>625.75</v>
      </c>
      <c r="G10" s="13">
        <v>187.71</v>
      </c>
      <c r="H10" s="13">
        <v>62.57</v>
      </c>
      <c r="I10" s="18">
        <v>78.22</v>
      </c>
      <c r="J10" s="18">
        <v>274.31</v>
      </c>
      <c r="K10" s="18">
        <v>0</v>
      </c>
      <c r="L10" s="15">
        <f t="shared" si="0"/>
        <v>35598.270000000004</v>
      </c>
      <c r="Q10" s="75"/>
    </row>
    <row r="11" spans="1:17">
      <c r="A11" s="16" t="s">
        <v>15</v>
      </c>
      <c r="B11" s="17" t="s">
        <v>16</v>
      </c>
      <c r="C11" s="18">
        <v>39585.56</v>
      </c>
      <c r="D11" s="13">
        <v>83.81</v>
      </c>
      <c r="E11" s="13">
        <v>78.989999999999995</v>
      </c>
      <c r="F11" s="18">
        <v>0</v>
      </c>
      <c r="G11" s="13">
        <v>0</v>
      </c>
      <c r="H11" s="13">
        <v>0</v>
      </c>
      <c r="I11" s="18">
        <v>0</v>
      </c>
      <c r="J11" s="18">
        <v>0</v>
      </c>
      <c r="K11" s="18">
        <v>0</v>
      </c>
      <c r="L11" s="15">
        <f t="shared" si="0"/>
        <v>39748.359999999993</v>
      </c>
      <c r="Q11" s="75"/>
    </row>
    <row r="12" spans="1:17">
      <c r="A12" s="16" t="s">
        <v>17</v>
      </c>
      <c r="B12" s="17" t="s">
        <v>18</v>
      </c>
      <c r="C12" s="18">
        <v>14835.67</v>
      </c>
      <c r="D12" s="13">
        <v>160.27999999999997</v>
      </c>
      <c r="E12" s="13">
        <v>54.92</v>
      </c>
      <c r="F12" s="18">
        <v>803.39</v>
      </c>
      <c r="G12" s="13">
        <v>236.01</v>
      </c>
      <c r="H12" s="13">
        <v>0</v>
      </c>
      <c r="I12" s="18">
        <v>0</v>
      </c>
      <c r="J12" s="18">
        <v>1399.4500000000003</v>
      </c>
      <c r="K12" s="18">
        <v>266.33999999999997</v>
      </c>
      <c r="L12" s="15">
        <f t="shared" si="0"/>
        <v>17756.059999999998</v>
      </c>
      <c r="Q12" s="75"/>
    </row>
    <row r="13" spans="1:17">
      <c r="A13" s="16" t="s">
        <v>19</v>
      </c>
      <c r="B13" s="17" t="s">
        <v>20</v>
      </c>
      <c r="C13" s="18">
        <v>0</v>
      </c>
      <c r="D13" s="13">
        <v>0</v>
      </c>
      <c r="E13" s="13">
        <v>0</v>
      </c>
      <c r="F13" s="18">
        <v>0</v>
      </c>
      <c r="G13" s="13">
        <v>0</v>
      </c>
      <c r="H13" s="13">
        <v>0</v>
      </c>
      <c r="I13" s="18">
        <v>0</v>
      </c>
      <c r="J13" s="18">
        <v>0</v>
      </c>
      <c r="K13" s="18">
        <v>0</v>
      </c>
      <c r="L13" s="15">
        <f t="shared" si="0"/>
        <v>0</v>
      </c>
      <c r="Q13" s="75"/>
    </row>
    <row r="14" spans="1:17">
      <c r="A14" s="16" t="s">
        <v>21</v>
      </c>
      <c r="B14" s="17" t="s">
        <v>22</v>
      </c>
      <c r="C14" s="18">
        <v>91335.079999999987</v>
      </c>
      <c r="D14" s="13">
        <v>1293.1900000000003</v>
      </c>
      <c r="E14" s="13">
        <v>863.39999999999986</v>
      </c>
      <c r="F14" s="18">
        <v>5746.4</v>
      </c>
      <c r="G14" s="13">
        <v>373.74</v>
      </c>
      <c r="H14" s="13">
        <v>485.45</v>
      </c>
      <c r="I14" s="18">
        <v>606.84</v>
      </c>
      <c r="J14" s="18">
        <v>35762.889999999992</v>
      </c>
      <c r="K14" s="18">
        <v>59613.260000000009</v>
      </c>
      <c r="L14" s="15">
        <f t="shared" si="0"/>
        <v>196080.25</v>
      </c>
      <c r="Q14" s="75"/>
    </row>
    <row r="15" spans="1:17">
      <c r="A15" s="16" t="s">
        <v>23</v>
      </c>
      <c r="B15" s="17" t="s">
        <v>24</v>
      </c>
      <c r="C15" s="18">
        <v>67120.23</v>
      </c>
      <c r="D15" s="13">
        <v>1067.2499999999995</v>
      </c>
      <c r="E15" s="13">
        <v>825.7199999999998</v>
      </c>
      <c r="F15" s="18">
        <v>2530.7800000000002</v>
      </c>
      <c r="G15" s="13">
        <v>0</v>
      </c>
      <c r="H15" s="13">
        <v>0</v>
      </c>
      <c r="I15" s="18">
        <v>0</v>
      </c>
      <c r="J15" s="18">
        <v>1139.0400000000002</v>
      </c>
      <c r="K15" s="18">
        <v>0</v>
      </c>
      <c r="L15" s="15">
        <f t="shared" si="0"/>
        <v>72683.01999999999</v>
      </c>
      <c r="Q15" s="75"/>
    </row>
    <row r="16" spans="1:17">
      <c r="A16" s="16" t="s">
        <v>25</v>
      </c>
      <c r="B16" s="17" t="s">
        <v>26</v>
      </c>
      <c r="C16" s="18">
        <v>17384.729999999996</v>
      </c>
      <c r="D16" s="13">
        <v>194.32000000000002</v>
      </c>
      <c r="E16" s="13">
        <v>303.94999999999993</v>
      </c>
      <c r="F16" s="18">
        <v>796.09</v>
      </c>
      <c r="G16" s="13">
        <v>124.3</v>
      </c>
      <c r="H16" s="13">
        <v>124.3</v>
      </c>
      <c r="I16" s="18">
        <v>155.37</v>
      </c>
      <c r="J16" s="18">
        <v>7471.5700000000024</v>
      </c>
      <c r="K16" s="18">
        <v>13496.859999999999</v>
      </c>
      <c r="L16" s="15">
        <f t="shared" si="0"/>
        <v>40051.49</v>
      </c>
      <c r="Q16" s="75"/>
    </row>
    <row r="17" spans="1:17">
      <c r="A17" s="16" t="s">
        <v>27</v>
      </c>
      <c r="B17" s="17" t="s">
        <v>28</v>
      </c>
      <c r="C17" s="18">
        <v>86311.549999999988</v>
      </c>
      <c r="D17" s="13">
        <v>4347.6100000000015</v>
      </c>
      <c r="E17" s="13">
        <v>3491.340000000002</v>
      </c>
      <c r="F17" s="18">
        <v>11098.47</v>
      </c>
      <c r="G17" s="13">
        <v>1002.73</v>
      </c>
      <c r="H17" s="13">
        <v>1030.43</v>
      </c>
      <c r="I17" s="18">
        <v>1288.07</v>
      </c>
      <c r="J17" s="18">
        <v>2546.52</v>
      </c>
      <c r="K17" s="18">
        <v>13607</v>
      </c>
      <c r="L17" s="15">
        <f t="shared" si="0"/>
        <v>124723.71999999999</v>
      </c>
      <c r="Q17" s="75"/>
    </row>
    <row r="18" spans="1:17">
      <c r="A18" s="16" t="s">
        <v>29</v>
      </c>
      <c r="B18" s="17" t="s">
        <v>30</v>
      </c>
      <c r="C18" s="18">
        <v>44827.78</v>
      </c>
      <c r="D18" s="13">
        <v>752.47</v>
      </c>
      <c r="E18" s="13">
        <v>762.06999999999994</v>
      </c>
      <c r="F18" s="18">
        <v>4086.35</v>
      </c>
      <c r="G18" s="13">
        <v>0</v>
      </c>
      <c r="H18" s="13">
        <v>249.44</v>
      </c>
      <c r="I18" s="18">
        <v>311.81</v>
      </c>
      <c r="J18" s="18">
        <v>3819.9400000000005</v>
      </c>
      <c r="K18" s="18">
        <v>9288.39</v>
      </c>
      <c r="L18" s="15">
        <f t="shared" si="0"/>
        <v>64098.25</v>
      </c>
      <c r="Q18" s="75"/>
    </row>
    <row r="19" spans="1:17">
      <c r="A19" s="16" t="s">
        <v>31</v>
      </c>
      <c r="B19" s="17" t="s">
        <v>32</v>
      </c>
      <c r="C19" s="18">
        <v>167817.28</v>
      </c>
      <c r="D19" s="13">
        <v>581.83000000000027</v>
      </c>
      <c r="E19" s="13">
        <v>355.55000000000007</v>
      </c>
      <c r="F19" s="18">
        <v>4656.51</v>
      </c>
      <c r="G19" s="13">
        <v>0</v>
      </c>
      <c r="H19" s="13">
        <v>0</v>
      </c>
      <c r="I19" s="18">
        <v>0</v>
      </c>
      <c r="J19" s="18">
        <v>9005.5000000000036</v>
      </c>
      <c r="K19" s="18">
        <v>31256.199999999997</v>
      </c>
      <c r="L19" s="15">
        <f t="shared" si="0"/>
        <v>213672.87</v>
      </c>
      <c r="Q19" s="75"/>
    </row>
    <row r="20" spans="1:17">
      <c r="A20" s="16" t="s">
        <v>33</v>
      </c>
      <c r="B20" s="17" t="s">
        <v>34</v>
      </c>
      <c r="C20" s="18">
        <v>211431.63999999998</v>
      </c>
      <c r="D20" s="13">
        <v>2941.0699999999983</v>
      </c>
      <c r="E20" s="13">
        <v>2865.3000000000006</v>
      </c>
      <c r="F20" s="18">
        <v>15963.86</v>
      </c>
      <c r="G20" s="13">
        <v>346.88</v>
      </c>
      <c r="H20" s="13">
        <v>361.15</v>
      </c>
      <c r="I20" s="18">
        <v>451.46999999999997</v>
      </c>
      <c r="J20" s="18">
        <v>22725.990000000005</v>
      </c>
      <c r="K20" s="18">
        <v>50079.069999999992</v>
      </c>
      <c r="L20" s="15">
        <f t="shared" si="0"/>
        <v>307166.43000000005</v>
      </c>
      <c r="Q20" s="75"/>
    </row>
    <row r="21" spans="1:17">
      <c r="A21" s="16" t="s">
        <v>35</v>
      </c>
      <c r="B21" s="17" t="s">
        <v>36</v>
      </c>
      <c r="C21" s="18">
        <v>2234443.3900000006</v>
      </c>
      <c r="D21" s="13">
        <v>31795.39</v>
      </c>
      <c r="E21" s="13">
        <v>32453.729999999949</v>
      </c>
      <c r="F21" s="18">
        <v>222156.81</v>
      </c>
      <c r="G21" s="13">
        <v>10631.600000000006</v>
      </c>
      <c r="H21" s="13">
        <v>11220.400000000003</v>
      </c>
      <c r="I21" s="18">
        <v>14025.960000000006</v>
      </c>
      <c r="J21" s="18">
        <v>752896.59</v>
      </c>
      <c r="K21" s="18">
        <v>1543446.4399999997</v>
      </c>
      <c r="L21" s="15">
        <f t="shared" si="0"/>
        <v>4853070.3100000005</v>
      </c>
      <c r="Q21" s="75"/>
    </row>
    <row r="22" spans="1:17">
      <c r="A22" s="16" t="s">
        <v>39</v>
      </c>
      <c r="B22" s="17" t="s">
        <v>40</v>
      </c>
      <c r="C22" s="18">
        <v>104498.08999999998</v>
      </c>
      <c r="D22" s="13">
        <v>6800.3100000000122</v>
      </c>
      <c r="E22" s="13">
        <v>6733.4800000000114</v>
      </c>
      <c r="F22" s="18">
        <v>11339.09</v>
      </c>
      <c r="G22" s="13">
        <v>2177.41</v>
      </c>
      <c r="H22" s="13">
        <v>1883.7600000000002</v>
      </c>
      <c r="I22" s="18">
        <v>2354.84</v>
      </c>
      <c r="J22" s="18">
        <v>5600.3200000000006</v>
      </c>
      <c r="K22" s="18">
        <v>682.73</v>
      </c>
      <c r="L22" s="15">
        <f t="shared" si="0"/>
        <v>142070.03000000003</v>
      </c>
      <c r="Q22" s="75"/>
    </row>
    <row r="23" spans="1:17">
      <c r="A23" s="16" t="s">
        <v>41</v>
      </c>
      <c r="B23" s="17" t="s">
        <v>42</v>
      </c>
      <c r="C23" s="18">
        <v>48786.420000000006</v>
      </c>
      <c r="D23" s="13">
        <v>2182.0800000000008</v>
      </c>
      <c r="E23" s="13">
        <v>1839.1499999999996</v>
      </c>
      <c r="F23" s="66">
        <v>3236.32</v>
      </c>
      <c r="G23" s="13">
        <v>236.01</v>
      </c>
      <c r="H23" s="13">
        <v>125.14</v>
      </c>
      <c r="I23" s="18">
        <v>156.44</v>
      </c>
      <c r="J23" s="18">
        <v>1643.84</v>
      </c>
      <c r="K23" s="18">
        <v>0</v>
      </c>
      <c r="L23" s="15">
        <f t="shared" si="0"/>
        <v>58205.400000000009</v>
      </c>
      <c r="Q23" s="75"/>
    </row>
    <row r="24" spans="1:17">
      <c r="A24" s="16" t="s">
        <v>43</v>
      </c>
      <c r="B24" s="17" t="s">
        <v>44</v>
      </c>
      <c r="C24" s="18">
        <v>46516.160000000003</v>
      </c>
      <c r="D24" s="13">
        <v>3257.6499999999983</v>
      </c>
      <c r="E24" s="13">
        <v>3631.39</v>
      </c>
      <c r="F24" s="18">
        <v>2565.52</v>
      </c>
      <c r="G24" s="13">
        <v>249.76999999999998</v>
      </c>
      <c r="H24" s="13">
        <v>374.92</v>
      </c>
      <c r="I24" s="18">
        <v>468.66</v>
      </c>
      <c r="J24" s="18">
        <v>2096.1200000000003</v>
      </c>
      <c r="K24" s="18">
        <v>2521.9700000000003</v>
      </c>
      <c r="L24" s="15">
        <f t="shared" si="0"/>
        <v>61682.16</v>
      </c>
      <c r="Q24" s="75"/>
    </row>
    <row r="25" spans="1:17">
      <c r="A25" s="16" t="s">
        <v>45</v>
      </c>
      <c r="B25" s="17" t="s">
        <v>46</v>
      </c>
      <c r="C25" s="18">
        <v>27136.67</v>
      </c>
      <c r="D25" s="13">
        <v>146.12</v>
      </c>
      <c r="E25" s="13">
        <v>347.12999999999994</v>
      </c>
      <c r="F25" s="18">
        <v>1266.1300000000001</v>
      </c>
      <c r="G25" s="13">
        <v>0</v>
      </c>
      <c r="H25" s="13">
        <v>0</v>
      </c>
      <c r="I25" s="18">
        <v>0</v>
      </c>
      <c r="J25" s="18">
        <v>2089.52</v>
      </c>
      <c r="K25" s="18">
        <v>0</v>
      </c>
      <c r="L25" s="15">
        <f t="shared" si="0"/>
        <v>30985.57</v>
      </c>
      <c r="Q25" s="75"/>
    </row>
    <row r="26" spans="1:17">
      <c r="A26" s="16" t="s">
        <v>47</v>
      </c>
      <c r="B26" s="17" t="s">
        <v>48</v>
      </c>
      <c r="C26" s="18">
        <v>30833.019999999997</v>
      </c>
      <c r="D26" s="13">
        <v>636.75</v>
      </c>
      <c r="E26" s="13">
        <v>670.38000000000011</v>
      </c>
      <c r="F26" s="18">
        <v>1517.97</v>
      </c>
      <c r="G26" s="13">
        <v>0</v>
      </c>
      <c r="H26" s="13">
        <v>110.87</v>
      </c>
      <c r="I26" s="18">
        <v>138.59</v>
      </c>
      <c r="J26" s="18">
        <v>5721.7800000000025</v>
      </c>
      <c r="K26" s="18">
        <v>2707.3200000000006</v>
      </c>
      <c r="L26" s="15">
        <f t="shared" si="0"/>
        <v>42336.68</v>
      </c>
      <c r="Q26" s="75"/>
    </row>
    <row r="27" spans="1:17">
      <c r="A27" s="16" t="s">
        <v>51</v>
      </c>
      <c r="B27" s="17" t="s">
        <v>52</v>
      </c>
      <c r="C27" s="18">
        <v>145543.33000000002</v>
      </c>
      <c r="D27" s="13">
        <v>5805.6200000000099</v>
      </c>
      <c r="E27" s="13">
        <v>6317.1200000000081</v>
      </c>
      <c r="F27" s="18">
        <v>14040.65</v>
      </c>
      <c r="G27" s="13">
        <v>693.78</v>
      </c>
      <c r="H27" s="13">
        <v>1053.23</v>
      </c>
      <c r="I27" s="18">
        <v>1316.5000000000002</v>
      </c>
      <c r="J27" s="18">
        <v>13403.900000000007</v>
      </c>
      <c r="K27" s="18">
        <v>12582.09</v>
      </c>
      <c r="L27" s="15">
        <f t="shared" si="0"/>
        <v>200756.22</v>
      </c>
      <c r="Q27" s="75"/>
    </row>
    <row r="28" spans="1:17">
      <c r="A28" s="16" t="s">
        <v>53</v>
      </c>
      <c r="B28" s="17" t="s">
        <v>54</v>
      </c>
      <c r="C28" s="18">
        <v>203261.34</v>
      </c>
      <c r="D28" s="13">
        <v>6229.0000000000055</v>
      </c>
      <c r="E28" s="13">
        <v>5977.7200000000103</v>
      </c>
      <c r="F28" s="18">
        <v>19268.260000000002</v>
      </c>
      <c r="G28" s="13">
        <v>954.62</v>
      </c>
      <c r="H28" s="13">
        <v>1410.6899999999998</v>
      </c>
      <c r="I28" s="18">
        <v>1763.3599999999997</v>
      </c>
      <c r="J28" s="18">
        <v>42418.169999999976</v>
      </c>
      <c r="K28" s="18">
        <v>17741.72</v>
      </c>
      <c r="L28" s="15">
        <f t="shared" si="0"/>
        <v>299024.88</v>
      </c>
      <c r="Q28" s="75"/>
    </row>
    <row r="29" spans="1:17">
      <c r="A29" s="16" t="s">
        <v>57</v>
      </c>
      <c r="B29" s="17" t="s">
        <v>58</v>
      </c>
      <c r="C29" s="18">
        <v>53300.669999999984</v>
      </c>
      <c r="D29" s="13">
        <v>4609.070000000007</v>
      </c>
      <c r="E29" s="13">
        <v>5256.7300000000041</v>
      </c>
      <c r="F29" s="66">
        <v>3924.04</v>
      </c>
      <c r="G29" s="13">
        <v>1513.49</v>
      </c>
      <c r="H29" s="13">
        <v>1282.79</v>
      </c>
      <c r="I29" s="18">
        <v>1603.51</v>
      </c>
      <c r="J29" s="18">
        <v>3562.6800000000007</v>
      </c>
      <c r="K29" s="18">
        <v>306.97000000000003</v>
      </c>
      <c r="L29" s="15">
        <f t="shared" si="0"/>
        <v>75359.95</v>
      </c>
      <c r="Q29" s="75"/>
    </row>
    <row r="30" spans="1:17">
      <c r="A30" s="16" t="s">
        <v>59</v>
      </c>
      <c r="B30" s="17" t="s">
        <v>60</v>
      </c>
      <c r="C30" s="18">
        <v>623876.79</v>
      </c>
      <c r="D30" s="13">
        <v>16838.970000000008</v>
      </c>
      <c r="E30" s="13">
        <v>16227.05000000001</v>
      </c>
      <c r="F30" s="18">
        <v>59416.590000000011</v>
      </c>
      <c r="G30" s="13">
        <v>2073.6000000000004</v>
      </c>
      <c r="H30" s="13">
        <v>1992.5300000000002</v>
      </c>
      <c r="I30" s="18">
        <v>2490.5500000000002</v>
      </c>
      <c r="J30" s="18">
        <v>320236.32</v>
      </c>
      <c r="K30" s="18">
        <v>614696.41999999993</v>
      </c>
      <c r="L30" s="15">
        <f t="shared" si="0"/>
        <v>1657848.82</v>
      </c>
      <c r="Q30" s="75"/>
    </row>
    <row r="31" spans="1:17">
      <c r="A31" s="16" t="s">
        <v>63</v>
      </c>
      <c r="B31" s="17" t="s">
        <v>64</v>
      </c>
      <c r="C31" s="18">
        <v>88347.01</v>
      </c>
      <c r="D31" s="13">
        <v>1646.53</v>
      </c>
      <c r="E31" s="13">
        <v>1197.2900000000002</v>
      </c>
      <c r="F31" s="18">
        <v>8032.75</v>
      </c>
      <c r="G31" s="13">
        <v>588.41</v>
      </c>
      <c r="H31" s="13">
        <v>214.34</v>
      </c>
      <c r="I31" s="18">
        <v>267.94</v>
      </c>
      <c r="J31" s="18">
        <v>15713.830000000004</v>
      </c>
      <c r="K31" s="18">
        <v>55279.11</v>
      </c>
      <c r="L31" s="15">
        <f t="shared" si="0"/>
        <v>171287.21000000002</v>
      </c>
      <c r="Q31" s="75"/>
    </row>
    <row r="32" spans="1:17">
      <c r="A32" s="16" t="s">
        <v>65</v>
      </c>
      <c r="B32" s="17" t="s">
        <v>66</v>
      </c>
      <c r="C32" s="18">
        <v>305482.64</v>
      </c>
      <c r="D32" s="13">
        <v>15543.800000000021</v>
      </c>
      <c r="E32" s="13">
        <v>15727.709999999995</v>
      </c>
      <c r="F32" s="66">
        <v>30608.85</v>
      </c>
      <c r="G32" s="13">
        <v>1857.5999999999995</v>
      </c>
      <c r="H32" s="13">
        <v>1862.0300000000007</v>
      </c>
      <c r="I32" s="18">
        <v>2327.5899999999997</v>
      </c>
      <c r="J32" s="18">
        <v>15257.41000000002</v>
      </c>
      <c r="K32" s="18">
        <v>20202.189999999999</v>
      </c>
      <c r="L32" s="15">
        <f t="shared" si="0"/>
        <v>408869.82000000012</v>
      </c>
      <c r="Q32" s="75"/>
    </row>
    <row r="33" spans="1:17">
      <c r="A33" s="16" t="s">
        <v>67</v>
      </c>
      <c r="B33" s="17" t="s">
        <v>68</v>
      </c>
      <c r="C33" s="18">
        <v>114600.92</v>
      </c>
      <c r="D33" s="13">
        <v>2295.9900000000021</v>
      </c>
      <c r="E33" s="13">
        <v>2531.8399999999997</v>
      </c>
      <c r="F33" s="18">
        <v>11978.12</v>
      </c>
      <c r="G33" s="13">
        <v>472.03000000000003</v>
      </c>
      <c r="H33" s="13">
        <v>346.88</v>
      </c>
      <c r="I33" s="18">
        <v>433.62</v>
      </c>
      <c r="J33" s="18">
        <v>14197.29</v>
      </c>
      <c r="K33" s="18">
        <v>11942.81</v>
      </c>
      <c r="L33" s="15">
        <f t="shared" si="0"/>
        <v>158799.5</v>
      </c>
      <c r="Q33" s="75"/>
    </row>
    <row r="34" spans="1:17">
      <c r="A34" s="16" t="s">
        <v>69</v>
      </c>
      <c r="B34" s="17" t="s">
        <v>70</v>
      </c>
      <c r="C34" s="18">
        <v>52720.42</v>
      </c>
      <c r="D34" s="13">
        <v>2587.1700000000037</v>
      </c>
      <c r="E34" s="13">
        <v>2662.630000000001</v>
      </c>
      <c r="F34" s="18">
        <v>3930.91</v>
      </c>
      <c r="G34" s="13">
        <v>250.28</v>
      </c>
      <c r="H34" s="13">
        <v>249.06</v>
      </c>
      <c r="I34" s="18">
        <v>311.35000000000002</v>
      </c>
      <c r="J34" s="18">
        <v>894.21</v>
      </c>
      <c r="K34" s="18">
        <v>0</v>
      </c>
      <c r="L34" s="15">
        <f t="shared" si="0"/>
        <v>63606.03</v>
      </c>
      <c r="Q34" s="75"/>
    </row>
    <row r="35" spans="1:17">
      <c r="A35" s="16" t="s">
        <v>71</v>
      </c>
      <c r="B35" s="17" t="s">
        <v>72</v>
      </c>
      <c r="C35" s="18">
        <v>122750.59</v>
      </c>
      <c r="D35" s="13">
        <v>3888.5399999999972</v>
      </c>
      <c r="E35" s="13">
        <v>3804.8099999999977</v>
      </c>
      <c r="F35" s="66">
        <v>17864.690000000002</v>
      </c>
      <c r="G35" s="13">
        <v>339.48</v>
      </c>
      <c r="H35" s="13">
        <v>707.36</v>
      </c>
      <c r="I35" s="18">
        <v>884.22</v>
      </c>
      <c r="J35" s="18">
        <v>16055.319999999996</v>
      </c>
      <c r="K35" s="18">
        <v>21326.28</v>
      </c>
      <c r="L35" s="15">
        <f t="shared" si="0"/>
        <v>187621.29</v>
      </c>
      <c r="Q35" s="75"/>
    </row>
    <row r="36" spans="1:17">
      <c r="A36" s="16" t="s">
        <v>73</v>
      </c>
      <c r="B36" s="17" t="s">
        <v>74</v>
      </c>
      <c r="C36" s="18">
        <v>33163.81</v>
      </c>
      <c r="D36" s="13">
        <v>2786.3300000000004</v>
      </c>
      <c r="E36" s="13">
        <v>2526.3700000000022</v>
      </c>
      <c r="F36" s="18">
        <v>4472.58</v>
      </c>
      <c r="G36" s="13">
        <v>675</v>
      </c>
      <c r="H36" s="13">
        <v>942.62999999999988</v>
      </c>
      <c r="I36" s="18">
        <v>1178.32</v>
      </c>
      <c r="J36" s="18">
        <v>994.37</v>
      </c>
      <c r="K36" s="18">
        <v>1143.73</v>
      </c>
      <c r="L36" s="15">
        <f t="shared" si="0"/>
        <v>47883.140000000007</v>
      </c>
      <c r="Q36" s="75"/>
    </row>
    <row r="37" spans="1:17">
      <c r="A37" s="16" t="s">
        <v>75</v>
      </c>
      <c r="B37" s="17" t="s">
        <v>76</v>
      </c>
      <c r="C37" s="18">
        <v>26253.510000000002</v>
      </c>
      <c r="D37" s="13">
        <v>838.98000000000013</v>
      </c>
      <c r="E37" s="13">
        <v>1413.2699999999998</v>
      </c>
      <c r="F37" s="18">
        <v>2446.2199999999998</v>
      </c>
      <c r="G37" s="13">
        <v>964.16</v>
      </c>
      <c r="H37" s="13">
        <v>832.32999999999993</v>
      </c>
      <c r="I37" s="18">
        <v>1040.46</v>
      </c>
      <c r="J37" s="18">
        <v>1776.52</v>
      </c>
      <c r="K37" s="18">
        <v>0</v>
      </c>
      <c r="L37" s="15">
        <f t="shared" si="0"/>
        <v>35565.449999999997</v>
      </c>
      <c r="Q37" s="75"/>
    </row>
    <row r="38" spans="1:17">
      <c r="A38" s="16" t="s">
        <v>77</v>
      </c>
      <c r="B38" s="17" t="s">
        <v>78</v>
      </c>
      <c r="C38" s="18">
        <v>4807.67</v>
      </c>
      <c r="D38" s="13">
        <v>438.21999999999997</v>
      </c>
      <c r="E38" s="13">
        <v>374.58000000000004</v>
      </c>
      <c r="F38" s="18">
        <v>0</v>
      </c>
      <c r="G38" s="13">
        <v>0</v>
      </c>
      <c r="H38" s="13">
        <v>0</v>
      </c>
      <c r="I38" s="18">
        <v>0</v>
      </c>
      <c r="J38" s="18">
        <v>57.64</v>
      </c>
      <c r="K38" s="18">
        <v>0</v>
      </c>
      <c r="L38" s="15">
        <f t="shared" si="0"/>
        <v>5678.1100000000006</v>
      </c>
      <c r="Q38" s="75"/>
    </row>
    <row r="39" spans="1:17">
      <c r="A39" s="16" t="s">
        <v>79</v>
      </c>
      <c r="B39" s="17" t="s">
        <v>80</v>
      </c>
      <c r="C39" s="18">
        <v>5068.21</v>
      </c>
      <c r="D39" s="13">
        <v>14.93</v>
      </c>
      <c r="E39" s="13">
        <v>223.19</v>
      </c>
      <c r="F39" s="18">
        <v>306.2</v>
      </c>
      <c r="G39" s="13">
        <v>0</v>
      </c>
      <c r="H39" s="13">
        <v>0</v>
      </c>
      <c r="I39" s="18">
        <v>0</v>
      </c>
      <c r="J39" s="18">
        <v>37.29</v>
      </c>
      <c r="K39" s="18">
        <v>0</v>
      </c>
      <c r="L39" s="15">
        <f t="shared" si="0"/>
        <v>5649.82</v>
      </c>
      <c r="Q39" s="75"/>
    </row>
    <row r="40" spans="1:17">
      <c r="A40" s="16" t="s">
        <v>83</v>
      </c>
      <c r="B40" s="17" t="s">
        <v>84</v>
      </c>
      <c r="C40" s="18">
        <v>388927.38999999996</v>
      </c>
      <c r="D40" s="13">
        <v>8130.7700000000068</v>
      </c>
      <c r="E40" s="13">
        <v>7130.4400000000105</v>
      </c>
      <c r="F40" s="18">
        <v>42562.959999999992</v>
      </c>
      <c r="G40" s="13">
        <v>1473.7800000000002</v>
      </c>
      <c r="H40" s="13">
        <v>2415.9800000000005</v>
      </c>
      <c r="I40" s="18">
        <v>3020.190000000001</v>
      </c>
      <c r="J40" s="18">
        <v>52611.08</v>
      </c>
      <c r="K40" s="18">
        <v>46057.229999999996</v>
      </c>
      <c r="L40" s="15">
        <f t="shared" si="0"/>
        <v>552329.82000000007</v>
      </c>
      <c r="Q40" s="75"/>
    </row>
    <row r="41" spans="1:17">
      <c r="A41" s="16" t="s">
        <v>85</v>
      </c>
      <c r="B41" s="17" t="s">
        <v>86</v>
      </c>
      <c r="C41" s="18">
        <v>347687.73</v>
      </c>
      <c r="D41" s="13">
        <v>8438.8400000000111</v>
      </c>
      <c r="E41" s="13">
        <v>8093.2600000000048</v>
      </c>
      <c r="F41" s="18">
        <v>58440.229999999996</v>
      </c>
      <c r="G41" s="13">
        <v>2201.6799999999998</v>
      </c>
      <c r="H41" s="13">
        <v>2554.7999999999997</v>
      </c>
      <c r="I41" s="18">
        <v>3193.59</v>
      </c>
      <c r="J41" s="18">
        <v>135753.21</v>
      </c>
      <c r="K41" s="18">
        <v>117068.00999999997</v>
      </c>
      <c r="L41" s="15">
        <f t="shared" si="0"/>
        <v>683431.35000000009</v>
      </c>
      <c r="Q41" s="75"/>
    </row>
    <row r="42" spans="1:17">
      <c r="A42" s="16" t="s">
        <v>87</v>
      </c>
      <c r="B42" s="17" t="s">
        <v>88</v>
      </c>
      <c r="C42" s="18">
        <v>11404.5</v>
      </c>
      <c r="D42" s="13">
        <v>171.35000000000002</v>
      </c>
      <c r="E42" s="13">
        <v>108.49999999999999</v>
      </c>
      <c r="F42" s="18">
        <v>469.31</v>
      </c>
      <c r="G42" s="13">
        <v>0</v>
      </c>
      <c r="H42" s="13">
        <v>0</v>
      </c>
      <c r="I42" s="18">
        <v>0</v>
      </c>
      <c r="J42" s="18">
        <v>278.43</v>
      </c>
      <c r="K42" s="18">
        <v>0</v>
      </c>
      <c r="L42" s="15">
        <f t="shared" si="0"/>
        <v>12432.09</v>
      </c>
      <c r="Q42" s="75"/>
    </row>
    <row r="43" spans="1:17">
      <c r="A43" s="16" t="s">
        <v>89</v>
      </c>
      <c r="B43" s="17" t="s">
        <v>90</v>
      </c>
      <c r="C43" s="18">
        <v>244185.38</v>
      </c>
      <c r="D43" s="13">
        <v>4267.4600000000019</v>
      </c>
      <c r="E43" s="13">
        <v>3917.6700000000014</v>
      </c>
      <c r="F43" s="18">
        <v>30058.17</v>
      </c>
      <c r="G43" s="13">
        <v>753.4</v>
      </c>
      <c r="H43" s="13">
        <v>900.44999999999993</v>
      </c>
      <c r="I43" s="13">
        <v>1125.6000000000001</v>
      </c>
      <c r="J43" s="18">
        <v>62598.26</v>
      </c>
      <c r="K43" s="18">
        <v>216330.83999999997</v>
      </c>
      <c r="L43" s="15">
        <f t="shared" si="0"/>
        <v>564137.23</v>
      </c>
      <c r="Q43" s="75"/>
    </row>
    <row r="44" spans="1:17">
      <c r="A44" s="16" t="s">
        <v>91</v>
      </c>
      <c r="B44" s="17" t="s">
        <v>92</v>
      </c>
      <c r="C44" s="18">
        <v>141512.72999999998</v>
      </c>
      <c r="D44" s="13">
        <v>1709.8000000000009</v>
      </c>
      <c r="E44" s="13">
        <v>1723.2999999999997</v>
      </c>
      <c r="F44" s="18">
        <v>12342.03</v>
      </c>
      <c r="G44" s="13">
        <v>856.33</v>
      </c>
      <c r="H44" s="13">
        <v>628.49</v>
      </c>
      <c r="I44" s="13">
        <v>785.62000000000012</v>
      </c>
      <c r="J44" s="18">
        <v>26081.770000000004</v>
      </c>
      <c r="K44" s="18">
        <v>28479.350000000002</v>
      </c>
      <c r="L44" s="15">
        <f t="shared" si="0"/>
        <v>214119.41999999995</v>
      </c>
      <c r="Q44" s="75"/>
    </row>
    <row r="45" spans="1:17">
      <c r="A45" s="16" t="s">
        <v>93</v>
      </c>
      <c r="B45" s="17" t="s">
        <v>94</v>
      </c>
      <c r="C45" s="18">
        <v>20995.85</v>
      </c>
      <c r="D45" s="13">
        <v>277.59000000000003</v>
      </c>
      <c r="E45" s="13">
        <v>426.71000000000004</v>
      </c>
      <c r="F45" s="66">
        <v>3197.27</v>
      </c>
      <c r="G45" s="13">
        <v>561.45000000000005</v>
      </c>
      <c r="H45" s="13">
        <v>437.15</v>
      </c>
      <c r="I45" s="13">
        <v>546.47</v>
      </c>
      <c r="J45" s="18">
        <v>1757.25</v>
      </c>
      <c r="K45" s="18">
        <v>550.29</v>
      </c>
      <c r="L45" s="15">
        <f t="shared" si="0"/>
        <v>28750.030000000002</v>
      </c>
      <c r="Q45" s="75"/>
    </row>
    <row r="46" spans="1:17">
      <c r="A46" s="21" t="s">
        <v>95</v>
      </c>
      <c r="B46" s="22" t="s">
        <v>96</v>
      </c>
      <c r="C46" s="18">
        <v>29095.860000000004</v>
      </c>
      <c r="D46" s="13">
        <v>1922.6299999999997</v>
      </c>
      <c r="E46" s="13">
        <v>2609.5500000000015</v>
      </c>
      <c r="F46" s="18">
        <v>2267.4</v>
      </c>
      <c r="G46" s="13">
        <v>187.71</v>
      </c>
      <c r="H46" s="13">
        <v>187.71</v>
      </c>
      <c r="I46" s="13">
        <v>234.66</v>
      </c>
      <c r="J46" s="18">
        <v>939.76999999999987</v>
      </c>
      <c r="K46" s="18">
        <v>0</v>
      </c>
      <c r="L46" s="15">
        <f t="shared" si="0"/>
        <v>37445.290000000008</v>
      </c>
      <c r="Q46" s="75"/>
    </row>
    <row r="47" spans="1:17">
      <c r="A47" s="21" t="s">
        <v>97</v>
      </c>
      <c r="B47" s="22" t="s">
        <v>98</v>
      </c>
      <c r="C47" s="18">
        <v>3339.9</v>
      </c>
      <c r="D47" s="13">
        <v>277.45999999999998</v>
      </c>
      <c r="E47" s="13">
        <v>272.65000000000009</v>
      </c>
      <c r="F47" s="18">
        <v>0</v>
      </c>
      <c r="G47" s="13">
        <v>0</v>
      </c>
      <c r="H47" s="13">
        <v>0</v>
      </c>
      <c r="I47" s="13">
        <v>0</v>
      </c>
      <c r="J47" s="18">
        <v>0</v>
      </c>
      <c r="K47" s="18">
        <v>0</v>
      </c>
      <c r="L47" s="15">
        <f t="shared" si="0"/>
        <v>3890.01</v>
      </c>
      <c r="Q47" s="75"/>
    </row>
    <row r="48" spans="1:17">
      <c r="A48" s="21" t="s">
        <v>99</v>
      </c>
      <c r="B48" s="22" t="s">
        <v>100</v>
      </c>
      <c r="C48" s="20">
        <v>9110.92</v>
      </c>
      <c r="D48" s="13">
        <v>954.6400000000001</v>
      </c>
      <c r="E48" s="13">
        <v>267.68999999999994</v>
      </c>
      <c r="F48" s="18">
        <v>156.44</v>
      </c>
      <c r="G48" s="13">
        <v>258.69</v>
      </c>
      <c r="H48" s="13">
        <v>258.69</v>
      </c>
      <c r="I48" s="13">
        <v>323.34000000000003</v>
      </c>
      <c r="J48" s="18">
        <v>782.05999999999983</v>
      </c>
      <c r="K48" s="18">
        <v>0</v>
      </c>
      <c r="L48" s="15">
        <f t="shared" si="0"/>
        <v>12112.470000000001</v>
      </c>
      <c r="Q48" s="75"/>
    </row>
    <row r="49" spans="1:17">
      <c r="A49" s="21" t="s">
        <v>101</v>
      </c>
      <c r="B49" s="22" t="s">
        <v>102</v>
      </c>
      <c r="C49" s="20">
        <v>30536.35</v>
      </c>
      <c r="D49" s="13">
        <v>2416.5700000000011</v>
      </c>
      <c r="E49" s="13">
        <v>1688.3500000000001</v>
      </c>
      <c r="F49" s="18">
        <v>3528.97</v>
      </c>
      <c r="G49" s="13">
        <v>520.57000000000005</v>
      </c>
      <c r="H49" s="13">
        <v>767.93999999999994</v>
      </c>
      <c r="I49" s="13">
        <v>959.93000000000006</v>
      </c>
      <c r="J49" s="18">
        <v>1193.1999999999998</v>
      </c>
      <c r="K49" s="18">
        <v>0</v>
      </c>
      <c r="L49" s="15">
        <f t="shared" si="0"/>
        <v>41611.879999999997</v>
      </c>
      <c r="Q49" s="75"/>
    </row>
    <row r="50" spans="1:17">
      <c r="A50" s="21" t="s">
        <v>103</v>
      </c>
      <c r="B50" s="22" t="s">
        <v>104</v>
      </c>
      <c r="C50" s="20">
        <v>109237.24</v>
      </c>
      <c r="D50" s="13">
        <v>47.35</v>
      </c>
      <c r="E50" s="13">
        <v>119.28</v>
      </c>
      <c r="F50" s="18">
        <v>1407.94</v>
      </c>
      <c r="G50" s="13">
        <v>0</v>
      </c>
      <c r="H50" s="13">
        <v>0</v>
      </c>
      <c r="I50" s="13">
        <v>0</v>
      </c>
      <c r="J50" s="18">
        <v>66.67</v>
      </c>
      <c r="K50" s="18">
        <v>9323.98</v>
      </c>
      <c r="L50" s="15">
        <f t="shared" si="0"/>
        <v>120202.46</v>
      </c>
      <c r="Q50" s="75"/>
    </row>
    <row r="51" spans="1:17">
      <c r="A51" s="23" t="s">
        <v>105</v>
      </c>
      <c r="B51" s="24" t="s">
        <v>106</v>
      </c>
      <c r="C51" s="20">
        <v>18809.2</v>
      </c>
      <c r="D51" s="13">
        <v>2038.8200000000004</v>
      </c>
      <c r="E51" s="13">
        <v>1854.8399999999988</v>
      </c>
      <c r="F51" s="18">
        <v>902.92</v>
      </c>
      <c r="G51" s="13">
        <v>0</v>
      </c>
      <c r="H51" s="13">
        <v>0</v>
      </c>
      <c r="I51" s="13">
        <v>0</v>
      </c>
      <c r="J51" s="18">
        <v>340.10999999999996</v>
      </c>
      <c r="K51" s="18">
        <v>0</v>
      </c>
      <c r="L51" s="15">
        <f t="shared" si="0"/>
        <v>23945.89</v>
      </c>
      <c r="Q51" s="75"/>
    </row>
    <row r="52" spans="1:17">
      <c r="A52" s="23" t="s">
        <v>107</v>
      </c>
      <c r="B52" s="25" t="s">
        <v>108</v>
      </c>
      <c r="C52" s="20">
        <v>28374.799999999999</v>
      </c>
      <c r="D52" s="13">
        <v>329.17</v>
      </c>
      <c r="E52" s="13">
        <v>222.00999999999996</v>
      </c>
      <c r="F52" s="18">
        <v>7094.7999999999993</v>
      </c>
      <c r="G52" s="13">
        <v>0</v>
      </c>
      <c r="H52" s="13">
        <v>0</v>
      </c>
      <c r="I52" s="13">
        <v>0</v>
      </c>
      <c r="J52" s="18">
        <v>6169.4199999999992</v>
      </c>
      <c r="K52" s="18">
        <v>2361.1799999999998</v>
      </c>
      <c r="L52" s="15">
        <f t="shared" si="0"/>
        <v>44551.38</v>
      </c>
      <c r="Q52" s="75"/>
    </row>
    <row r="53" spans="1:17">
      <c r="A53" s="21" t="s">
        <v>111</v>
      </c>
      <c r="B53" s="22" t="s">
        <v>112</v>
      </c>
      <c r="C53" s="20">
        <v>27020.489999999998</v>
      </c>
      <c r="D53" s="13">
        <v>28.61</v>
      </c>
      <c r="E53" s="13">
        <v>146.50000000000003</v>
      </c>
      <c r="F53" s="18">
        <v>634.79</v>
      </c>
      <c r="G53" s="13">
        <v>0</v>
      </c>
      <c r="H53" s="13">
        <v>0</v>
      </c>
      <c r="I53" s="13">
        <v>0</v>
      </c>
      <c r="J53" s="18">
        <v>824.94999999999982</v>
      </c>
      <c r="K53" s="18">
        <v>0</v>
      </c>
      <c r="L53" s="15">
        <f t="shared" si="0"/>
        <v>28655.34</v>
      </c>
      <c r="Q53" s="75"/>
    </row>
    <row r="54" spans="1:17">
      <c r="A54" s="21" t="s">
        <v>113</v>
      </c>
      <c r="B54" s="22" t="s">
        <v>114</v>
      </c>
      <c r="C54" s="20">
        <v>82036.099999999977</v>
      </c>
      <c r="D54" s="13">
        <v>1690.579999999999</v>
      </c>
      <c r="E54" s="13">
        <v>2045.7900000000004</v>
      </c>
      <c r="F54" s="18">
        <v>6772.76</v>
      </c>
      <c r="G54" s="13">
        <v>377.65999999999997</v>
      </c>
      <c r="H54" s="13">
        <v>252.51999999999998</v>
      </c>
      <c r="I54" s="13">
        <v>315.66999999999996</v>
      </c>
      <c r="J54" s="18">
        <v>4855.2700000000023</v>
      </c>
      <c r="K54" s="18">
        <v>12752.1</v>
      </c>
      <c r="L54" s="15">
        <f t="shared" si="0"/>
        <v>111098.44999999998</v>
      </c>
      <c r="Q54" s="75"/>
    </row>
    <row r="55" spans="1:17">
      <c r="A55" s="21" t="s">
        <v>115</v>
      </c>
      <c r="B55" s="22" t="s">
        <v>116</v>
      </c>
      <c r="C55" s="20">
        <v>2426.7399999999998</v>
      </c>
      <c r="D55" s="13">
        <v>75.5</v>
      </c>
      <c r="E55" s="13">
        <v>16.059999999999999</v>
      </c>
      <c r="F55" s="18">
        <v>0</v>
      </c>
      <c r="G55" s="13">
        <v>0</v>
      </c>
      <c r="H55" s="13">
        <v>0</v>
      </c>
      <c r="I55" s="13">
        <v>0</v>
      </c>
      <c r="J55" s="18">
        <v>11000.339999999998</v>
      </c>
      <c r="K55" s="18">
        <v>0</v>
      </c>
      <c r="L55" s="15">
        <f t="shared" si="0"/>
        <v>13518.639999999998</v>
      </c>
      <c r="Q55" s="75"/>
    </row>
    <row r="56" spans="1:17">
      <c r="A56" s="21" t="s">
        <v>117</v>
      </c>
      <c r="B56" s="22" t="s">
        <v>118</v>
      </c>
      <c r="C56" s="20">
        <v>21359.35</v>
      </c>
      <c r="D56" s="13">
        <v>921.95999999999992</v>
      </c>
      <c r="E56" s="13">
        <v>1315.3499999999995</v>
      </c>
      <c r="F56" s="18">
        <v>634.79</v>
      </c>
      <c r="G56" s="13">
        <v>133.54</v>
      </c>
      <c r="H56" s="13">
        <v>267.06</v>
      </c>
      <c r="I56" s="13">
        <v>333.83</v>
      </c>
      <c r="J56" s="18">
        <v>902.91000000000008</v>
      </c>
      <c r="K56" s="18">
        <v>0</v>
      </c>
      <c r="L56" s="15">
        <f t="shared" si="0"/>
        <v>25868.79</v>
      </c>
      <c r="Q56" s="75"/>
    </row>
    <row r="57" spans="1:17">
      <c r="A57" s="26" t="s">
        <v>119</v>
      </c>
      <c r="B57" s="27" t="s">
        <v>120</v>
      </c>
      <c r="C57" s="20">
        <v>24669.63</v>
      </c>
      <c r="D57" s="13">
        <v>1408.5299999999997</v>
      </c>
      <c r="E57" s="13">
        <v>1563.8100000000009</v>
      </c>
      <c r="F57" s="18">
        <v>2849.4</v>
      </c>
      <c r="G57" s="13">
        <v>110.87</v>
      </c>
      <c r="H57" s="13">
        <v>110.87</v>
      </c>
      <c r="I57" s="13">
        <v>138.59</v>
      </c>
      <c r="J57" s="18">
        <v>2525.4299999999998</v>
      </c>
      <c r="K57" s="18">
        <v>0</v>
      </c>
      <c r="L57" s="15">
        <f t="shared" si="0"/>
        <v>33377.130000000005</v>
      </c>
      <c r="Q57" s="75"/>
    </row>
    <row r="58" spans="1:17">
      <c r="A58" s="26" t="s">
        <v>121</v>
      </c>
      <c r="B58" s="25" t="s">
        <v>122</v>
      </c>
      <c r="C58" s="20">
        <v>10936.63</v>
      </c>
      <c r="D58" s="13">
        <v>739.26</v>
      </c>
      <c r="E58" s="13">
        <v>664.67</v>
      </c>
      <c r="F58" s="18">
        <v>958.68</v>
      </c>
      <c r="G58" s="13">
        <v>125.14</v>
      </c>
      <c r="H58" s="13">
        <v>0</v>
      </c>
      <c r="I58" s="13">
        <v>0</v>
      </c>
      <c r="J58" s="18">
        <v>2973.01</v>
      </c>
      <c r="K58" s="18">
        <v>2992.54</v>
      </c>
      <c r="L58" s="15">
        <f t="shared" si="0"/>
        <v>19389.929999999997</v>
      </c>
      <c r="Q58" s="75"/>
    </row>
    <row r="59" spans="1:17">
      <c r="A59" s="28" t="s">
        <v>123</v>
      </c>
      <c r="B59" s="29" t="s">
        <v>124</v>
      </c>
      <c r="C59" s="20">
        <v>238493.09</v>
      </c>
      <c r="D59" s="13">
        <v>11924.290000000014</v>
      </c>
      <c r="E59" s="2">
        <v>11871.380000000032</v>
      </c>
      <c r="F59" s="67">
        <v>19500.23</v>
      </c>
      <c r="G59" s="13">
        <v>1192.26</v>
      </c>
      <c r="H59" s="13">
        <v>1293.3399999999999</v>
      </c>
      <c r="I59" s="13">
        <v>1616.72</v>
      </c>
      <c r="J59" s="18">
        <v>14984.379999999983</v>
      </c>
      <c r="K59" s="18">
        <v>18404.190000000002</v>
      </c>
      <c r="L59" s="15">
        <f t="shared" si="0"/>
        <v>319279.88</v>
      </c>
      <c r="Q59" s="75"/>
    </row>
    <row r="60" spans="1:17">
      <c r="A60" s="30" t="s">
        <v>125</v>
      </c>
      <c r="B60" s="31" t="s">
        <v>126</v>
      </c>
      <c r="C60" s="20">
        <v>42227.86</v>
      </c>
      <c r="D60" s="13">
        <v>169.16000000000003</v>
      </c>
      <c r="E60" s="13">
        <v>2287.2599999999989</v>
      </c>
      <c r="F60" s="18">
        <v>1041.5</v>
      </c>
      <c r="G60" s="13">
        <v>192.18</v>
      </c>
      <c r="H60" s="13">
        <v>125.14</v>
      </c>
      <c r="I60" s="13">
        <v>156.44</v>
      </c>
      <c r="J60" s="18">
        <v>526.04</v>
      </c>
      <c r="K60" s="18">
        <v>1728.39</v>
      </c>
      <c r="L60" s="15">
        <f t="shared" si="0"/>
        <v>48453.970000000008</v>
      </c>
      <c r="Q60" s="75"/>
    </row>
    <row r="61" spans="1:17">
      <c r="A61" s="32" t="s">
        <v>127</v>
      </c>
      <c r="B61" s="24" t="s">
        <v>128</v>
      </c>
      <c r="C61" s="20">
        <v>95607.8</v>
      </c>
      <c r="D61" s="13">
        <v>5178.96000000001</v>
      </c>
      <c r="E61" s="13">
        <v>4338.4199999999973</v>
      </c>
      <c r="F61" s="18">
        <v>14166.86</v>
      </c>
      <c r="G61" s="13">
        <v>752.76</v>
      </c>
      <c r="H61" s="13">
        <v>878.7399999999999</v>
      </c>
      <c r="I61" s="13">
        <v>1098.49</v>
      </c>
      <c r="J61" s="18">
        <v>9948.4500000000025</v>
      </c>
      <c r="K61" s="18">
        <v>3304.04</v>
      </c>
      <c r="L61" s="15">
        <f t="shared" si="0"/>
        <v>135274.51999999999</v>
      </c>
      <c r="Q61" s="75"/>
    </row>
    <row r="62" spans="1:17">
      <c r="A62" s="33" t="s">
        <v>129</v>
      </c>
      <c r="B62" s="22" t="s">
        <v>130</v>
      </c>
      <c r="C62" s="20">
        <v>21424.199999999997</v>
      </c>
      <c r="D62" s="13">
        <v>887.24000000000024</v>
      </c>
      <c r="E62" s="13">
        <v>844.0200000000001</v>
      </c>
      <c r="F62" s="18">
        <v>5706.61</v>
      </c>
      <c r="G62" s="13">
        <v>131.85</v>
      </c>
      <c r="H62" s="13">
        <v>131.85</v>
      </c>
      <c r="I62" s="13">
        <v>164.82</v>
      </c>
      <c r="J62" s="18">
        <v>3096.2400000000002</v>
      </c>
      <c r="K62" s="18">
        <v>6963.5599999999995</v>
      </c>
      <c r="L62" s="15">
        <f t="shared" si="0"/>
        <v>39350.389999999992</v>
      </c>
      <c r="Q62" s="75"/>
    </row>
    <row r="63" spans="1:17">
      <c r="A63" s="33" t="s">
        <v>131</v>
      </c>
      <c r="B63" s="22" t="s">
        <v>132</v>
      </c>
      <c r="C63" s="18">
        <v>3156.0299999999997</v>
      </c>
      <c r="D63" s="13">
        <v>371.44000000000005</v>
      </c>
      <c r="E63" s="13">
        <v>429.10000000000014</v>
      </c>
      <c r="F63" s="18">
        <v>636.91999999999996</v>
      </c>
      <c r="G63" s="13">
        <v>124.3</v>
      </c>
      <c r="H63" s="13">
        <v>124.3</v>
      </c>
      <c r="I63" s="13">
        <v>155.37</v>
      </c>
      <c r="J63" s="18">
        <v>0</v>
      </c>
      <c r="K63" s="18">
        <v>0</v>
      </c>
      <c r="L63" s="15">
        <f t="shared" si="0"/>
        <v>4997.46</v>
      </c>
      <c r="Q63" s="75"/>
    </row>
    <row r="64" spans="1:17">
      <c r="A64" s="37" t="s">
        <v>133</v>
      </c>
      <c r="B64" s="38" t="s">
        <v>134</v>
      </c>
      <c r="C64" s="20">
        <v>0</v>
      </c>
      <c r="D64" s="13">
        <v>0</v>
      </c>
      <c r="E64" s="13">
        <v>0</v>
      </c>
      <c r="F64" s="18">
        <v>0</v>
      </c>
      <c r="G64" s="13">
        <v>0</v>
      </c>
      <c r="H64" s="13">
        <v>0</v>
      </c>
      <c r="I64" s="13">
        <v>0</v>
      </c>
      <c r="J64" s="18">
        <v>0</v>
      </c>
      <c r="K64" s="18">
        <v>0</v>
      </c>
      <c r="L64" s="15">
        <f t="shared" si="0"/>
        <v>0</v>
      </c>
      <c r="Q64" s="75"/>
    </row>
    <row r="65" spans="1:17">
      <c r="A65" s="37" t="s">
        <v>135</v>
      </c>
      <c r="B65" s="39" t="s">
        <v>136</v>
      </c>
      <c r="C65" s="20">
        <v>33593.5</v>
      </c>
      <c r="D65" s="13">
        <v>809.44999999999982</v>
      </c>
      <c r="E65" s="13">
        <v>708.82</v>
      </c>
      <c r="F65" s="18">
        <v>0</v>
      </c>
      <c r="G65" s="13">
        <v>0</v>
      </c>
      <c r="H65" s="13">
        <v>0</v>
      </c>
      <c r="I65" s="13">
        <v>0</v>
      </c>
      <c r="J65" s="18">
        <v>1145.25</v>
      </c>
      <c r="K65" s="18">
        <v>3478.4700000000003</v>
      </c>
      <c r="L65" s="15">
        <f t="shared" si="0"/>
        <v>39735.49</v>
      </c>
      <c r="Q65" s="75"/>
    </row>
    <row r="66" spans="1:17">
      <c r="A66" s="37" t="s">
        <v>137</v>
      </c>
      <c r="B66" s="39" t="s">
        <v>138</v>
      </c>
      <c r="C66" s="20">
        <v>12060.21</v>
      </c>
      <c r="D66" s="13">
        <v>290.36</v>
      </c>
      <c r="E66" s="13">
        <v>735.6400000000001</v>
      </c>
      <c r="F66" s="18">
        <v>0</v>
      </c>
      <c r="G66" s="13">
        <v>0</v>
      </c>
      <c r="H66" s="13">
        <v>0</v>
      </c>
      <c r="I66" s="13">
        <v>0</v>
      </c>
      <c r="J66" s="18">
        <v>387.09999999999997</v>
      </c>
      <c r="K66" s="18">
        <v>0</v>
      </c>
      <c r="L66" s="15">
        <f t="shared" si="0"/>
        <v>13473.31</v>
      </c>
      <c r="Q66" s="75"/>
    </row>
    <row r="67" spans="1:17" ht="15.75" thickBot="1">
      <c r="A67" s="37" t="s">
        <v>139</v>
      </c>
      <c r="B67" s="41" t="s">
        <v>140</v>
      </c>
      <c r="C67" s="20">
        <v>21030.410000000003</v>
      </c>
      <c r="D67" s="13">
        <v>235.86999999999992</v>
      </c>
      <c r="E67" s="13">
        <v>265.40999999999997</v>
      </c>
      <c r="F67" s="18">
        <v>2451.64</v>
      </c>
      <c r="G67" s="13">
        <v>0</v>
      </c>
      <c r="H67" s="13">
        <v>0</v>
      </c>
      <c r="I67" s="13">
        <v>0</v>
      </c>
      <c r="J67" s="18">
        <v>61.04</v>
      </c>
      <c r="K67" s="18">
        <v>0</v>
      </c>
      <c r="L67" s="15">
        <f t="shared" si="0"/>
        <v>24044.370000000003</v>
      </c>
      <c r="Q67" s="75"/>
    </row>
    <row r="68" spans="1:17" ht="15.75" thickBot="1">
      <c r="A68" s="37" t="s">
        <v>152</v>
      </c>
      <c r="B68" s="42" t="s">
        <v>155</v>
      </c>
      <c r="C68" s="34">
        <v>4891.5800000000008</v>
      </c>
      <c r="D68" s="68">
        <v>380.90999999999997</v>
      </c>
      <c r="E68" s="68">
        <v>429.7299999999999</v>
      </c>
      <c r="F68" s="40">
        <v>467.18</v>
      </c>
      <c r="G68" s="68">
        <v>125.14</v>
      </c>
      <c r="H68" s="68">
        <v>125.14</v>
      </c>
      <c r="I68" s="68">
        <v>156.44</v>
      </c>
      <c r="J68" s="40">
        <v>0</v>
      </c>
      <c r="K68" s="40">
        <v>0</v>
      </c>
      <c r="L68" s="49">
        <f t="shared" si="0"/>
        <v>6576.1200000000008</v>
      </c>
      <c r="Q68" s="75"/>
    </row>
    <row r="69" spans="1:17" ht="15.75" thickBot="1">
      <c r="A69" s="43"/>
      <c r="B69" s="43" t="s">
        <v>141</v>
      </c>
      <c r="C69" s="63">
        <v>7629175.0600000005</v>
      </c>
      <c r="D69" s="62">
        <v>194171.6100000001</v>
      </c>
      <c r="E69" s="62">
        <v>193763.17000000004</v>
      </c>
      <c r="F69" s="64">
        <v>743464.47000000032</v>
      </c>
      <c r="G69" s="62">
        <v>38332.780000000006</v>
      </c>
      <c r="H69" s="62">
        <v>41929.46</v>
      </c>
      <c r="I69" s="64">
        <v>52413.390000000014</v>
      </c>
      <c r="J69" s="69">
        <v>1717578.38</v>
      </c>
      <c r="K69" s="71">
        <v>3005656.78</v>
      </c>
      <c r="L69" s="50">
        <f t="shared" si="0"/>
        <v>13616485.100000001</v>
      </c>
      <c r="Q69" s="75"/>
    </row>
    <row r="70" spans="1:17">
      <c r="A70" s="1"/>
      <c r="B70" s="1"/>
      <c r="C70" s="2"/>
      <c r="D70" s="1"/>
      <c r="E70" s="1"/>
      <c r="F70" s="2"/>
      <c r="G70" s="2"/>
      <c r="H70" s="2"/>
      <c r="I70" s="2"/>
      <c r="J70" s="2"/>
      <c r="K70" s="2"/>
      <c r="L70" s="4"/>
    </row>
    <row r="71" spans="1:17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7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1:17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1:17">
      <c r="A74" s="1"/>
      <c r="B74" s="1"/>
      <c r="C74" s="2"/>
      <c r="D74" s="2"/>
      <c r="E74" s="2"/>
      <c r="F74" s="2"/>
      <c r="G74" s="2"/>
      <c r="H74" s="2"/>
      <c r="I74" s="2"/>
      <c r="J74" s="2"/>
      <c r="K74" s="2" t="s">
        <v>190</v>
      </c>
      <c r="L74" s="4"/>
    </row>
    <row r="75" spans="1:17">
      <c r="F75" s="74"/>
      <c r="K75" s="67" t="s">
        <v>191</v>
      </c>
      <c r="L75" s="53"/>
    </row>
  </sheetData>
  <mergeCells count="1">
    <mergeCell ref="D4:L4"/>
  </mergeCells>
  <phoneticPr fontId="10" type="noConversion"/>
  <pageMargins left="0" right="0" top="0" bottom="0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58F6-DE6E-4EDA-BFC2-7AE76BCC701C}">
  <dimension ref="A2:O75"/>
  <sheetViews>
    <sheetView topLeftCell="A46" workbookViewId="0">
      <selection activeCell="O65" sqref="O65"/>
    </sheetView>
  </sheetViews>
  <sheetFormatPr defaultRowHeight="15"/>
  <cols>
    <col min="1" max="1" width="5.5703125" customWidth="1"/>
    <col min="2" max="2" width="18" customWidth="1"/>
    <col min="3" max="3" width="13.5703125" style="67" customWidth="1"/>
    <col min="4" max="4" width="14.42578125" style="67" hidden="1" customWidth="1"/>
    <col min="5" max="5" width="16.42578125" style="67" customWidth="1"/>
    <col min="6" max="6" width="12.85546875" style="67" hidden="1" customWidth="1"/>
    <col min="7" max="7" width="13.85546875" style="67" customWidth="1"/>
    <col min="8" max="8" width="12.5703125" style="67" customWidth="1"/>
    <col min="9" max="9" width="13.85546875" style="67" customWidth="1"/>
    <col min="10" max="10" width="18.285156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4"/>
    </row>
    <row r="3" spans="1:15" ht="15.75" thickBot="1">
      <c r="A3" s="1" t="s">
        <v>0</v>
      </c>
      <c r="B3" s="1"/>
      <c r="C3" s="2"/>
      <c r="D3" s="2"/>
      <c r="E3" s="4" t="s">
        <v>236</v>
      </c>
      <c r="F3" s="4"/>
      <c r="G3" s="4"/>
      <c r="H3" s="4"/>
      <c r="I3" s="4"/>
      <c r="J3" s="4"/>
    </row>
    <row r="4" spans="1:15" ht="15.75" thickBot="1">
      <c r="A4" s="5" t="s">
        <v>1</v>
      </c>
      <c r="B4" s="6" t="s">
        <v>2</v>
      </c>
      <c r="C4" s="65"/>
      <c r="D4" s="81"/>
      <c r="E4" s="81"/>
      <c r="F4" s="81"/>
      <c r="G4" s="81"/>
      <c r="H4" s="82"/>
      <c r="I4" s="82"/>
      <c r="J4" s="83"/>
    </row>
    <row r="5" spans="1:15" ht="44.25" customHeight="1" thickBot="1">
      <c r="A5" s="8"/>
      <c r="B5" s="8"/>
      <c r="C5" s="9" t="s">
        <v>237</v>
      </c>
      <c r="D5" s="9" t="s">
        <v>238</v>
      </c>
      <c r="E5" s="10" t="s">
        <v>239</v>
      </c>
      <c r="F5" s="9" t="s">
        <v>240</v>
      </c>
      <c r="G5" s="10" t="s">
        <v>241</v>
      </c>
      <c r="H5" s="9" t="s">
        <v>242</v>
      </c>
      <c r="I5" s="9" t="s">
        <v>243</v>
      </c>
      <c r="J5" s="9" t="s">
        <v>244</v>
      </c>
    </row>
    <row r="6" spans="1:15">
      <c r="A6" s="11" t="s">
        <v>3</v>
      </c>
      <c r="B6" s="12" t="s">
        <v>4</v>
      </c>
      <c r="C6" s="13">
        <v>12333.532068</v>
      </c>
      <c r="D6" s="13"/>
      <c r="E6" s="13">
        <v>778.32</v>
      </c>
      <c r="F6" s="13"/>
      <c r="G6" s="13">
        <v>0</v>
      </c>
      <c r="H6" s="13">
        <v>2074.4099999999994</v>
      </c>
      <c r="I6" s="13">
        <v>3179.34</v>
      </c>
      <c r="J6" s="15">
        <f>C6+D6+E6+F6+G6+H6+I6</f>
        <v>18365.602068</v>
      </c>
      <c r="O6" s="75"/>
    </row>
    <row r="7" spans="1:15">
      <c r="A7" s="16" t="s">
        <v>5</v>
      </c>
      <c r="B7" s="17" t="s">
        <v>6</v>
      </c>
      <c r="C7" s="18">
        <v>47666.908980000007</v>
      </c>
      <c r="D7" s="13"/>
      <c r="E7" s="18">
        <v>7220.49</v>
      </c>
      <c r="F7" s="13"/>
      <c r="G7" s="13">
        <v>675.8</v>
      </c>
      <c r="H7" s="18">
        <v>5041.9400000000005</v>
      </c>
      <c r="I7" s="18">
        <v>5785.11</v>
      </c>
      <c r="J7" s="15">
        <f t="shared" ref="J7:J69" si="0">C7+D7+E7+F7+G7+H7+I7</f>
        <v>66390.248980000004</v>
      </c>
      <c r="O7" s="75"/>
    </row>
    <row r="8" spans="1:15">
      <c r="A8" s="16" t="s">
        <v>7</v>
      </c>
      <c r="B8" s="17" t="s">
        <v>8</v>
      </c>
      <c r="C8" s="18">
        <v>27060.728534999998</v>
      </c>
      <c r="D8" s="13"/>
      <c r="E8" s="18">
        <v>1775.39</v>
      </c>
      <c r="F8" s="13"/>
      <c r="G8" s="13">
        <v>148.72999999999999</v>
      </c>
      <c r="H8" s="18">
        <v>601.33000000000004</v>
      </c>
      <c r="I8" s="18">
        <v>2732.89</v>
      </c>
      <c r="J8" s="15">
        <f t="shared" si="0"/>
        <v>32319.068534999999</v>
      </c>
      <c r="O8" s="75"/>
    </row>
    <row r="9" spans="1:15">
      <c r="A9" s="16" t="s">
        <v>9</v>
      </c>
      <c r="B9" s="17" t="s">
        <v>10</v>
      </c>
      <c r="C9" s="18">
        <v>467687.79874799988</v>
      </c>
      <c r="D9" s="13"/>
      <c r="E9" s="18">
        <v>53845.240000000005</v>
      </c>
      <c r="F9" s="13"/>
      <c r="G9" s="13">
        <v>3447.91</v>
      </c>
      <c r="H9" s="18">
        <v>77521.190000000075</v>
      </c>
      <c r="I9" s="18">
        <v>46662.770000000004</v>
      </c>
      <c r="J9" s="15">
        <f t="shared" si="0"/>
        <v>649164.90874799993</v>
      </c>
      <c r="O9" s="75"/>
    </row>
    <row r="10" spans="1:15">
      <c r="A10" s="16" t="s">
        <v>13</v>
      </c>
      <c r="B10" s="17" t="s">
        <v>14</v>
      </c>
      <c r="C10" s="18">
        <v>26468.878428</v>
      </c>
      <c r="D10" s="13"/>
      <c r="E10" s="66">
        <v>750.36</v>
      </c>
      <c r="F10" s="13"/>
      <c r="G10" s="18">
        <v>74.37</v>
      </c>
      <c r="H10" s="18">
        <v>1214.8999999999996</v>
      </c>
      <c r="I10" s="18">
        <v>0</v>
      </c>
      <c r="J10" s="15">
        <f t="shared" si="0"/>
        <v>28508.508428000001</v>
      </c>
      <c r="O10" s="75"/>
    </row>
    <row r="11" spans="1:15">
      <c r="A11" s="16" t="s">
        <v>15</v>
      </c>
      <c r="B11" s="17" t="s">
        <v>16</v>
      </c>
      <c r="C11" s="18">
        <v>40756.182543000003</v>
      </c>
      <c r="D11" s="13"/>
      <c r="E11" s="18">
        <v>154.04</v>
      </c>
      <c r="F11" s="13"/>
      <c r="G11" s="18">
        <v>0</v>
      </c>
      <c r="H11" s="18">
        <v>0</v>
      </c>
      <c r="I11" s="18">
        <v>0</v>
      </c>
      <c r="J11" s="15">
        <f t="shared" si="0"/>
        <v>40910.222543000003</v>
      </c>
      <c r="O11" s="75"/>
    </row>
    <row r="12" spans="1:15">
      <c r="A12" s="16" t="s">
        <v>17</v>
      </c>
      <c r="B12" s="17" t="s">
        <v>18</v>
      </c>
      <c r="C12" s="18">
        <v>18623.596095000001</v>
      </c>
      <c r="D12" s="13"/>
      <c r="E12" s="18">
        <v>764.9</v>
      </c>
      <c r="F12" s="13"/>
      <c r="G12" s="18">
        <v>0</v>
      </c>
      <c r="H12" s="18">
        <v>40.69</v>
      </c>
      <c r="I12" s="18">
        <v>0</v>
      </c>
      <c r="J12" s="15">
        <f t="shared" si="0"/>
        <v>19429.186095000001</v>
      </c>
      <c r="O12" s="75"/>
    </row>
    <row r="13" spans="1:15">
      <c r="A13" s="16" t="s">
        <v>19</v>
      </c>
      <c r="B13" s="17" t="s">
        <v>20</v>
      </c>
      <c r="C13" s="18">
        <v>0</v>
      </c>
      <c r="D13" s="13"/>
      <c r="E13" s="18">
        <v>0</v>
      </c>
      <c r="F13" s="13"/>
      <c r="G13" s="18">
        <v>0</v>
      </c>
      <c r="H13" s="18">
        <v>0</v>
      </c>
      <c r="I13" s="18">
        <v>0</v>
      </c>
      <c r="J13" s="15">
        <f t="shared" si="0"/>
        <v>0</v>
      </c>
      <c r="O13" s="75"/>
    </row>
    <row r="14" spans="1:15">
      <c r="A14" s="16" t="s">
        <v>21</v>
      </c>
      <c r="B14" s="17" t="s">
        <v>22</v>
      </c>
      <c r="C14" s="18">
        <v>82514.137724999993</v>
      </c>
      <c r="D14" s="13"/>
      <c r="E14" s="18">
        <v>13412.63</v>
      </c>
      <c r="F14" s="13"/>
      <c r="G14" s="18">
        <v>457.23</v>
      </c>
      <c r="H14" s="18">
        <v>30227.330000000005</v>
      </c>
      <c r="I14" s="18">
        <v>67932.819999999992</v>
      </c>
      <c r="J14" s="15">
        <f t="shared" si="0"/>
        <v>194544.14772499999</v>
      </c>
      <c r="O14" s="75"/>
    </row>
    <row r="15" spans="1:15">
      <c r="A15" s="16" t="s">
        <v>23</v>
      </c>
      <c r="B15" s="17" t="s">
        <v>24</v>
      </c>
      <c r="C15" s="18">
        <v>67251.836402999994</v>
      </c>
      <c r="D15" s="13"/>
      <c r="E15" s="18">
        <v>1641.34</v>
      </c>
      <c r="F15" s="13"/>
      <c r="G15" s="18">
        <v>0</v>
      </c>
      <c r="H15" s="18">
        <v>743.33999999999992</v>
      </c>
      <c r="I15" s="18">
        <v>0</v>
      </c>
      <c r="J15" s="15">
        <f t="shared" si="0"/>
        <v>69636.516402999987</v>
      </c>
      <c r="O15" s="75"/>
    </row>
    <row r="16" spans="1:15">
      <c r="A16" s="16" t="s">
        <v>25</v>
      </c>
      <c r="B16" s="17" t="s">
        <v>26</v>
      </c>
      <c r="C16" s="18">
        <v>16289.162468999999</v>
      </c>
      <c r="D16" s="13"/>
      <c r="E16" s="18">
        <v>467.85</v>
      </c>
      <c r="F16" s="13"/>
      <c r="G16" s="18">
        <v>0</v>
      </c>
      <c r="H16" s="18">
        <v>8836.0500000000011</v>
      </c>
      <c r="I16" s="18">
        <v>4851.63</v>
      </c>
      <c r="J16" s="15">
        <f t="shared" si="0"/>
        <v>30444.692468999998</v>
      </c>
      <c r="O16" s="75"/>
    </row>
    <row r="17" spans="1:15">
      <c r="A17" s="16" t="s">
        <v>27</v>
      </c>
      <c r="B17" s="17" t="s">
        <v>28</v>
      </c>
      <c r="C17" s="18">
        <v>91653.550982999994</v>
      </c>
      <c r="D17" s="13"/>
      <c r="E17" s="18">
        <v>11799.48</v>
      </c>
      <c r="F17" s="13"/>
      <c r="G17" s="18">
        <v>1247.02</v>
      </c>
      <c r="H17" s="18">
        <v>6877.01</v>
      </c>
      <c r="I17" s="18">
        <v>11345.42</v>
      </c>
      <c r="J17" s="15">
        <f t="shared" si="0"/>
        <v>122922.48098299999</v>
      </c>
      <c r="O17" s="75"/>
    </row>
    <row r="18" spans="1:15">
      <c r="A18" s="16" t="s">
        <v>29</v>
      </c>
      <c r="B18" s="17" t="s">
        <v>30</v>
      </c>
      <c r="C18" s="18">
        <v>45481.606613999997</v>
      </c>
      <c r="D18" s="13"/>
      <c r="E18" s="18">
        <v>4589.3999999999996</v>
      </c>
      <c r="F18" s="13"/>
      <c r="G18" s="18">
        <v>148.72999999999999</v>
      </c>
      <c r="H18" s="18">
        <v>5042.4500000000025</v>
      </c>
      <c r="I18" s="18">
        <v>2134.5</v>
      </c>
      <c r="J18" s="15">
        <f t="shared" si="0"/>
        <v>57396.686614000006</v>
      </c>
      <c r="O18" s="75"/>
    </row>
    <row r="19" spans="1:15">
      <c r="A19" s="16" t="s">
        <v>31</v>
      </c>
      <c r="B19" s="17" t="s">
        <v>32</v>
      </c>
      <c r="C19" s="18">
        <v>178231.23737999998</v>
      </c>
      <c r="D19" s="13"/>
      <c r="E19" s="18">
        <v>6793.9500000000007</v>
      </c>
      <c r="F19" s="13"/>
      <c r="G19" s="18">
        <v>148.72999999999999</v>
      </c>
      <c r="H19" s="18">
        <v>16103.260000000007</v>
      </c>
      <c r="I19" s="18">
        <v>46554.39</v>
      </c>
      <c r="J19" s="15">
        <f t="shared" si="0"/>
        <v>247831.56738000002</v>
      </c>
      <c r="O19" s="75"/>
    </row>
    <row r="20" spans="1:15">
      <c r="A20" s="16" t="s">
        <v>33</v>
      </c>
      <c r="B20" s="17" t="s">
        <v>34</v>
      </c>
      <c r="C20" s="18">
        <v>233263.29243599999</v>
      </c>
      <c r="D20" s="13"/>
      <c r="E20" s="18">
        <v>14611.099999999999</v>
      </c>
      <c r="F20" s="13"/>
      <c r="G20" s="18">
        <v>611.20999999999992</v>
      </c>
      <c r="H20" s="18">
        <v>35315.149999999994</v>
      </c>
      <c r="I20" s="18">
        <v>77629.569999999963</v>
      </c>
      <c r="J20" s="15">
        <f t="shared" si="0"/>
        <v>361430.32243599993</v>
      </c>
      <c r="O20" s="75"/>
    </row>
    <row r="21" spans="1:15">
      <c r="A21" s="16" t="s">
        <v>35</v>
      </c>
      <c r="B21" s="17" t="s">
        <v>36</v>
      </c>
      <c r="C21" s="18">
        <v>1928072.5698059998</v>
      </c>
      <c r="D21" s="13"/>
      <c r="E21" s="18">
        <v>132604.28000000009</v>
      </c>
      <c r="F21" s="13"/>
      <c r="G21" s="18">
        <v>1973.7599999999984</v>
      </c>
      <c r="H21" s="18">
        <v>797755.36000000464</v>
      </c>
      <c r="I21" s="18">
        <v>1518158.9599999986</v>
      </c>
      <c r="J21" s="15">
        <f t="shared" si="0"/>
        <v>4378564.9298060033</v>
      </c>
      <c r="O21" s="75"/>
    </row>
    <row r="22" spans="1:15">
      <c r="A22" s="16" t="s">
        <v>39</v>
      </c>
      <c r="B22" s="17" t="s">
        <v>40</v>
      </c>
      <c r="C22" s="18">
        <v>91318.43635199999</v>
      </c>
      <c r="D22" s="13"/>
      <c r="E22" s="18">
        <v>15147.140000000001</v>
      </c>
      <c r="F22" s="13"/>
      <c r="G22" s="18">
        <v>3521.22</v>
      </c>
      <c r="H22" s="18">
        <v>6507.5200000000023</v>
      </c>
      <c r="I22" s="18">
        <v>4890.01</v>
      </c>
      <c r="J22" s="15">
        <f t="shared" si="0"/>
        <v>121384.32635199999</v>
      </c>
      <c r="O22" s="75"/>
    </row>
    <row r="23" spans="1:15">
      <c r="A23" s="16" t="s">
        <v>41</v>
      </c>
      <c r="B23" s="17" t="s">
        <v>42</v>
      </c>
      <c r="C23" s="18">
        <v>44081.136665999991</v>
      </c>
      <c r="D23" s="13"/>
      <c r="E23" s="66">
        <v>2400.9299999999998</v>
      </c>
      <c r="F23" s="13"/>
      <c r="G23" s="18">
        <v>148.72999999999999</v>
      </c>
      <c r="H23" s="18">
        <v>880.88999999999976</v>
      </c>
      <c r="I23" s="18">
        <v>0</v>
      </c>
      <c r="J23" s="15">
        <f t="shared" si="0"/>
        <v>47511.686665999994</v>
      </c>
      <c r="O23" s="75"/>
    </row>
    <row r="24" spans="1:15">
      <c r="A24" s="16" t="s">
        <v>43</v>
      </c>
      <c r="B24" s="17" t="s">
        <v>44</v>
      </c>
      <c r="C24" s="18">
        <v>50659.754427000007</v>
      </c>
      <c r="D24" s="13"/>
      <c r="E24" s="18">
        <v>1540.09</v>
      </c>
      <c r="F24" s="13"/>
      <c r="G24" s="18">
        <v>601.62999999999988</v>
      </c>
      <c r="H24" s="18">
        <v>3054.91</v>
      </c>
      <c r="I24" s="18">
        <v>1746</v>
      </c>
      <c r="J24" s="15">
        <f t="shared" si="0"/>
        <v>57602.384426999997</v>
      </c>
      <c r="O24" s="75"/>
    </row>
    <row r="25" spans="1:15">
      <c r="A25" s="16" t="s">
        <v>45</v>
      </c>
      <c r="B25" s="17" t="s">
        <v>46</v>
      </c>
      <c r="C25" s="18">
        <v>23042.655027000004</v>
      </c>
      <c r="D25" s="13"/>
      <c r="E25" s="18">
        <v>446.19</v>
      </c>
      <c r="F25" s="13"/>
      <c r="G25" s="18">
        <v>0</v>
      </c>
      <c r="H25" s="18">
        <v>693.56999999999994</v>
      </c>
      <c r="I25" s="18">
        <v>0</v>
      </c>
      <c r="J25" s="15">
        <f t="shared" si="0"/>
        <v>24182.415027000003</v>
      </c>
      <c r="O25" s="75"/>
    </row>
    <row r="26" spans="1:15">
      <c r="A26" s="16" t="s">
        <v>47</v>
      </c>
      <c r="B26" s="17" t="s">
        <v>48</v>
      </c>
      <c r="C26" s="18">
        <v>33514.854893999996</v>
      </c>
      <c r="D26" s="13"/>
      <c r="E26" s="18">
        <v>2671.07</v>
      </c>
      <c r="F26" s="13"/>
      <c r="G26" s="18">
        <v>148.72999999999999</v>
      </c>
      <c r="H26" s="18">
        <v>5748.0300000000007</v>
      </c>
      <c r="I26" s="18">
        <v>9971.2900000000009</v>
      </c>
      <c r="J26" s="15">
        <f t="shared" si="0"/>
        <v>52053.974893999999</v>
      </c>
      <c r="O26" s="75"/>
    </row>
    <row r="27" spans="1:15">
      <c r="A27" s="16" t="s">
        <v>51</v>
      </c>
      <c r="B27" s="17" t="s">
        <v>52</v>
      </c>
      <c r="C27" s="18">
        <v>129767.10426900002</v>
      </c>
      <c r="D27" s="13"/>
      <c r="E27" s="18">
        <v>16391.48</v>
      </c>
      <c r="F27" s="13"/>
      <c r="G27" s="18">
        <v>1999.67</v>
      </c>
      <c r="H27" s="18">
        <v>26064.220000000005</v>
      </c>
      <c r="I27" s="18">
        <v>7534.84</v>
      </c>
      <c r="J27" s="15">
        <f t="shared" si="0"/>
        <v>181757.31426900002</v>
      </c>
      <c r="O27" s="75"/>
    </row>
    <row r="28" spans="1:15">
      <c r="A28" s="16" t="s">
        <v>53</v>
      </c>
      <c r="B28" s="17" t="s">
        <v>54</v>
      </c>
      <c r="C28" s="18">
        <v>212113.14181200002</v>
      </c>
      <c r="D28" s="13"/>
      <c r="E28" s="18">
        <v>23491.040000000001</v>
      </c>
      <c r="F28" s="13"/>
      <c r="G28" s="18">
        <v>1318.5700000000002</v>
      </c>
      <c r="H28" s="18">
        <v>37809.29</v>
      </c>
      <c r="I28" s="18">
        <v>24798.239999999998</v>
      </c>
      <c r="J28" s="15">
        <f t="shared" si="0"/>
        <v>299530.28181200003</v>
      </c>
      <c r="O28" s="75"/>
    </row>
    <row r="29" spans="1:15">
      <c r="A29" s="16" t="s">
        <v>57</v>
      </c>
      <c r="B29" s="17" t="s">
        <v>58</v>
      </c>
      <c r="C29" s="18">
        <v>44178.170687999991</v>
      </c>
      <c r="D29" s="13"/>
      <c r="E29" s="66">
        <v>5101.6400000000003</v>
      </c>
      <c r="F29" s="13"/>
      <c r="G29" s="18">
        <v>1763.2</v>
      </c>
      <c r="H29" s="18">
        <v>474.84000000000003</v>
      </c>
      <c r="I29" s="18">
        <v>250.93</v>
      </c>
      <c r="J29" s="15">
        <f t="shared" si="0"/>
        <v>51768.780687999984</v>
      </c>
      <c r="O29" s="75"/>
    </row>
    <row r="30" spans="1:15">
      <c r="A30" s="16" t="s">
        <v>59</v>
      </c>
      <c r="B30" s="17" t="s">
        <v>60</v>
      </c>
      <c r="C30" s="18">
        <v>625049.30072699999</v>
      </c>
      <c r="D30" s="13"/>
      <c r="E30" s="18">
        <v>57933.56</v>
      </c>
      <c r="F30" s="13"/>
      <c r="G30" s="18">
        <v>2534.0700000000002</v>
      </c>
      <c r="H30" s="18">
        <v>305989.71999999881</v>
      </c>
      <c r="I30" s="18">
        <v>693942.33999999985</v>
      </c>
      <c r="J30" s="15">
        <f t="shared" si="0"/>
        <v>1685448.9907269985</v>
      </c>
      <c r="O30" s="75"/>
    </row>
    <row r="31" spans="1:15">
      <c r="A31" s="16" t="s">
        <v>63</v>
      </c>
      <c r="B31" s="17" t="s">
        <v>64</v>
      </c>
      <c r="C31" s="18">
        <v>88234.829010000016</v>
      </c>
      <c r="D31" s="13"/>
      <c r="E31" s="18">
        <v>10167.33</v>
      </c>
      <c r="F31" s="13"/>
      <c r="G31" s="18">
        <v>308.5</v>
      </c>
      <c r="H31" s="18">
        <v>21833.019999999997</v>
      </c>
      <c r="I31" s="18">
        <v>100526.79999999999</v>
      </c>
      <c r="J31" s="15">
        <f t="shared" si="0"/>
        <v>221070.47901000001</v>
      </c>
      <c r="O31" s="75"/>
    </row>
    <row r="32" spans="1:15">
      <c r="A32" s="16" t="s">
        <v>65</v>
      </c>
      <c r="B32" s="17" t="s">
        <v>66</v>
      </c>
      <c r="C32" s="18">
        <v>287633.54387699999</v>
      </c>
      <c r="D32" s="13"/>
      <c r="E32" s="66">
        <v>30579.850000000002</v>
      </c>
      <c r="F32" s="13"/>
      <c r="G32" s="18">
        <v>3063.59</v>
      </c>
      <c r="H32" s="18">
        <v>14187.970000000016</v>
      </c>
      <c r="I32" s="18">
        <v>25276.92</v>
      </c>
      <c r="J32" s="15">
        <f t="shared" si="0"/>
        <v>360741.87387700001</v>
      </c>
      <c r="O32" s="75"/>
    </row>
    <row r="33" spans="1:15">
      <c r="A33" s="16" t="s">
        <v>67</v>
      </c>
      <c r="B33" s="17" t="s">
        <v>68</v>
      </c>
      <c r="C33" s="18">
        <v>106809.154362</v>
      </c>
      <c r="D33" s="13"/>
      <c r="E33" s="18">
        <v>12574.69</v>
      </c>
      <c r="F33" s="13"/>
      <c r="G33" s="18">
        <v>468.26</v>
      </c>
      <c r="H33" s="18">
        <v>14761.720000000014</v>
      </c>
      <c r="I33" s="18">
        <v>19292.149999999998</v>
      </c>
      <c r="J33" s="15">
        <f t="shared" si="0"/>
        <v>153905.97436200001</v>
      </c>
      <c r="O33" s="75"/>
    </row>
    <row r="34" spans="1:15">
      <c r="A34" s="16" t="s">
        <v>69</v>
      </c>
      <c r="B34" s="17" t="s">
        <v>70</v>
      </c>
      <c r="C34" s="18">
        <v>47763.745596000001</v>
      </c>
      <c r="D34" s="13"/>
      <c r="E34" s="18">
        <v>1836.36</v>
      </c>
      <c r="F34" s="13"/>
      <c r="G34" s="18">
        <v>291.79999999999995</v>
      </c>
      <c r="H34" s="18">
        <v>1356.3799999999999</v>
      </c>
      <c r="I34" s="18">
        <v>0</v>
      </c>
      <c r="J34" s="15">
        <f t="shared" si="0"/>
        <v>51248.285596000002</v>
      </c>
      <c r="O34" s="75"/>
    </row>
    <row r="35" spans="1:15">
      <c r="A35" s="16" t="s">
        <v>71</v>
      </c>
      <c r="B35" s="17" t="s">
        <v>72</v>
      </c>
      <c r="C35" s="18">
        <v>119295.15564599998</v>
      </c>
      <c r="D35" s="13"/>
      <c r="E35" s="66">
        <v>15955.760000000002</v>
      </c>
      <c r="F35" s="13"/>
      <c r="G35" s="18">
        <v>1064.3499999999999</v>
      </c>
      <c r="H35" s="18">
        <v>26386.22</v>
      </c>
      <c r="I35" s="18">
        <v>19184.889999999996</v>
      </c>
      <c r="J35" s="15">
        <f t="shared" si="0"/>
        <v>181886.37564599997</v>
      </c>
      <c r="O35" s="75"/>
    </row>
    <row r="36" spans="1:15">
      <c r="A36" s="16" t="s">
        <v>73</v>
      </c>
      <c r="B36" s="17" t="s">
        <v>74</v>
      </c>
      <c r="C36" s="18">
        <v>36194.596478999993</v>
      </c>
      <c r="D36" s="13"/>
      <c r="E36" s="18">
        <v>4099.3999999999996</v>
      </c>
      <c r="F36" s="13"/>
      <c r="G36" s="18">
        <v>1158.6599999999999</v>
      </c>
      <c r="H36" s="18">
        <v>4546.6500000000015</v>
      </c>
      <c r="I36" s="18">
        <v>868.85</v>
      </c>
      <c r="J36" s="15">
        <f t="shared" si="0"/>
        <v>46868.156478999997</v>
      </c>
      <c r="O36" s="75"/>
    </row>
    <row r="37" spans="1:15">
      <c r="A37" s="16" t="s">
        <v>75</v>
      </c>
      <c r="B37" s="17" t="s">
        <v>76</v>
      </c>
      <c r="C37" s="18">
        <v>25201.989530999996</v>
      </c>
      <c r="D37" s="13"/>
      <c r="E37" s="18">
        <v>2742.96</v>
      </c>
      <c r="F37" s="13"/>
      <c r="G37" s="18">
        <v>903.42</v>
      </c>
      <c r="H37" s="18">
        <v>1281.2</v>
      </c>
      <c r="I37" s="18">
        <v>0</v>
      </c>
      <c r="J37" s="15">
        <f t="shared" si="0"/>
        <v>30129.569530999994</v>
      </c>
      <c r="O37" s="75"/>
    </row>
    <row r="38" spans="1:15">
      <c r="A38" s="16" t="s">
        <v>77</v>
      </c>
      <c r="B38" s="17" t="s">
        <v>78</v>
      </c>
      <c r="C38" s="18">
        <v>4312.6122329999998</v>
      </c>
      <c r="D38" s="13"/>
      <c r="E38" s="18">
        <v>455.3</v>
      </c>
      <c r="F38" s="13"/>
      <c r="G38" s="18">
        <v>0</v>
      </c>
      <c r="H38" s="18">
        <v>40.69</v>
      </c>
      <c r="I38" s="18">
        <v>0</v>
      </c>
      <c r="J38" s="15">
        <f t="shared" si="0"/>
        <v>4808.6022329999996</v>
      </c>
      <c r="O38" s="75"/>
    </row>
    <row r="39" spans="1:15">
      <c r="A39" s="16" t="s">
        <v>79</v>
      </c>
      <c r="B39" s="17" t="s">
        <v>80</v>
      </c>
      <c r="C39" s="18">
        <v>4172.5616490000002</v>
      </c>
      <c r="D39" s="13"/>
      <c r="E39" s="18">
        <v>635.08000000000004</v>
      </c>
      <c r="F39" s="13"/>
      <c r="G39" s="18">
        <v>0</v>
      </c>
      <c r="H39" s="18">
        <v>16.95</v>
      </c>
      <c r="I39" s="18">
        <v>0</v>
      </c>
      <c r="J39" s="15">
        <f t="shared" si="0"/>
        <v>4824.591649</v>
      </c>
      <c r="O39" s="75"/>
    </row>
    <row r="40" spans="1:15">
      <c r="A40" s="16" t="s">
        <v>83</v>
      </c>
      <c r="B40" s="17" t="s">
        <v>84</v>
      </c>
      <c r="C40" s="18">
        <v>358501.91203799995</v>
      </c>
      <c r="D40" s="13"/>
      <c r="E40" s="18">
        <v>45366.209999999992</v>
      </c>
      <c r="F40" s="13"/>
      <c r="G40" s="18">
        <v>2402.65</v>
      </c>
      <c r="H40" s="18">
        <v>44808.089999999982</v>
      </c>
      <c r="I40" s="18">
        <v>71182.819999999992</v>
      </c>
      <c r="J40" s="15">
        <f t="shared" si="0"/>
        <v>522261.68203799991</v>
      </c>
      <c r="O40" s="75"/>
    </row>
    <row r="41" spans="1:15">
      <c r="A41" s="16" t="s">
        <v>85</v>
      </c>
      <c r="B41" s="17" t="s">
        <v>86</v>
      </c>
      <c r="C41" s="18">
        <v>324172.00366199994</v>
      </c>
      <c r="D41" s="13"/>
      <c r="E41" s="18">
        <v>61677.03</v>
      </c>
      <c r="F41" s="13"/>
      <c r="G41" s="18">
        <v>4410.0899999999983</v>
      </c>
      <c r="H41" s="18">
        <v>158937.20999999932</v>
      </c>
      <c r="I41" s="18">
        <v>136453.96999999994</v>
      </c>
      <c r="J41" s="15">
        <f t="shared" si="0"/>
        <v>685650.30366199929</v>
      </c>
      <c r="O41" s="75"/>
    </row>
    <row r="42" spans="1:15">
      <c r="A42" s="16" t="s">
        <v>87</v>
      </c>
      <c r="B42" s="17" t="s">
        <v>88</v>
      </c>
      <c r="C42" s="18">
        <v>11456.932778999999</v>
      </c>
      <c r="D42" s="13"/>
      <c r="E42" s="18">
        <v>594.91999999999996</v>
      </c>
      <c r="F42" s="13"/>
      <c r="G42" s="18">
        <v>0</v>
      </c>
      <c r="H42" s="18">
        <v>259.31</v>
      </c>
      <c r="I42" s="18">
        <v>850.93000000000006</v>
      </c>
      <c r="J42" s="15">
        <f t="shared" si="0"/>
        <v>13162.092778999999</v>
      </c>
      <c r="O42" s="75"/>
    </row>
    <row r="43" spans="1:15">
      <c r="A43" s="16" t="s">
        <v>89</v>
      </c>
      <c r="B43" s="17" t="s">
        <v>90</v>
      </c>
      <c r="C43" s="18">
        <v>254614.483125</v>
      </c>
      <c r="D43" s="13"/>
      <c r="E43" s="18">
        <v>31469.38</v>
      </c>
      <c r="F43" s="13"/>
      <c r="G43" s="13">
        <v>1965.6399999999999</v>
      </c>
      <c r="H43" s="18">
        <v>56774.200000000019</v>
      </c>
      <c r="I43" s="18">
        <v>133490.32</v>
      </c>
      <c r="J43" s="15">
        <f t="shared" si="0"/>
        <v>478314.02312500001</v>
      </c>
      <c r="O43" s="75"/>
    </row>
    <row r="44" spans="1:15">
      <c r="A44" s="16" t="s">
        <v>91</v>
      </c>
      <c r="B44" s="17" t="s">
        <v>92</v>
      </c>
      <c r="C44" s="18">
        <v>123229.99560599997</v>
      </c>
      <c r="D44" s="13"/>
      <c r="E44" s="18">
        <v>8122.8</v>
      </c>
      <c r="F44" s="13"/>
      <c r="G44" s="13">
        <v>467.85</v>
      </c>
      <c r="H44" s="18">
        <v>29405.23999999998</v>
      </c>
      <c r="I44" s="18">
        <v>23649.3</v>
      </c>
      <c r="J44" s="15">
        <f t="shared" si="0"/>
        <v>184875.18560599996</v>
      </c>
      <c r="O44" s="75"/>
    </row>
    <row r="45" spans="1:15">
      <c r="A45" s="16" t="s">
        <v>93</v>
      </c>
      <c r="B45" s="17" t="s">
        <v>94</v>
      </c>
      <c r="C45" s="18">
        <v>16689.654377999999</v>
      </c>
      <c r="D45" s="13"/>
      <c r="E45" s="66">
        <v>3329.75</v>
      </c>
      <c r="F45" s="13"/>
      <c r="G45" s="13">
        <v>371.83</v>
      </c>
      <c r="H45" s="18">
        <v>1334.86</v>
      </c>
      <c r="I45" s="18">
        <v>0</v>
      </c>
      <c r="J45" s="15">
        <f t="shared" si="0"/>
        <v>21726.094378000002</v>
      </c>
      <c r="O45" s="75"/>
    </row>
    <row r="46" spans="1:15">
      <c r="A46" s="21" t="s">
        <v>95</v>
      </c>
      <c r="B46" s="22" t="s">
        <v>96</v>
      </c>
      <c r="C46" s="18">
        <v>28033.500437999999</v>
      </c>
      <c r="D46" s="13"/>
      <c r="E46" s="18">
        <v>2617.0099999999998</v>
      </c>
      <c r="F46" s="13"/>
      <c r="G46" s="13">
        <v>74.37</v>
      </c>
      <c r="H46" s="18">
        <v>965.64999999999975</v>
      </c>
      <c r="I46" s="18">
        <v>0</v>
      </c>
      <c r="J46" s="15">
        <f t="shared" si="0"/>
        <v>31690.530437999998</v>
      </c>
      <c r="O46" s="75"/>
    </row>
    <row r="47" spans="1:15">
      <c r="A47" s="21" t="s">
        <v>97</v>
      </c>
      <c r="B47" s="22" t="s">
        <v>98</v>
      </c>
      <c r="C47" s="18">
        <v>2034.735426</v>
      </c>
      <c r="D47" s="13"/>
      <c r="E47" s="18">
        <v>0</v>
      </c>
      <c r="F47" s="13"/>
      <c r="G47" s="13">
        <v>0</v>
      </c>
      <c r="H47" s="18">
        <v>0</v>
      </c>
      <c r="I47" s="18">
        <v>0</v>
      </c>
      <c r="J47" s="15">
        <f t="shared" si="0"/>
        <v>2034.735426</v>
      </c>
      <c r="O47" s="75"/>
    </row>
    <row r="48" spans="1:15">
      <c r="A48" s="21" t="s">
        <v>99</v>
      </c>
      <c r="B48" s="22" t="s">
        <v>100</v>
      </c>
      <c r="C48" s="20">
        <v>10756.455534000001</v>
      </c>
      <c r="D48" s="13"/>
      <c r="E48" s="18">
        <v>311.51</v>
      </c>
      <c r="F48" s="13"/>
      <c r="G48" s="13">
        <v>315.27</v>
      </c>
      <c r="H48" s="18">
        <v>714.18000000000006</v>
      </c>
      <c r="I48" s="18">
        <v>0</v>
      </c>
      <c r="J48" s="15">
        <f t="shared" si="0"/>
        <v>12097.415534000002</v>
      </c>
      <c r="O48" s="75"/>
    </row>
    <row r="49" spans="1:15">
      <c r="A49" s="21" t="s">
        <v>101</v>
      </c>
      <c r="B49" s="22" t="s">
        <v>102</v>
      </c>
      <c r="C49" s="20">
        <v>32268.361626000002</v>
      </c>
      <c r="D49" s="13"/>
      <c r="E49" s="18">
        <v>3482.09</v>
      </c>
      <c r="F49" s="13"/>
      <c r="G49" s="13">
        <v>856.75</v>
      </c>
      <c r="H49" s="18">
        <v>713.45</v>
      </c>
      <c r="I49" s="18">
        <v>0</v>
      </c>
      <c r="J49" s="15">
        <f t="shared" si="0"/>
        <v>37320.651625999999</v>
      </c>
      <c r="O49" s="75"/>
    </row>
    <row r="50" spans="1:15">
      <c r="A50" s="21" t="s">
        <v>103</v>
      </c>
      <c r="B50" s="22" t="s">
        <v>104</v>
      </c>
      <c r="C50" s="20">
        <v>74764.642167000013</v>
      </c>
      <c r="D50" s="13"/>
      <c r="E50" s="18">
        <v>743.65</v>
      </c>
      <c r="F50" s="13"/>
      <c r="G50" s="13">
        <v>0</v>
      </c>
      <c r="H50" s="18">
        <v>0</v>
      </c>
      <c r="I50" s="18">
        <v>1750.44</v>
      </c>
      <c r="J50" s="15">
        <f t="shared" si="0"/>
        <v>77258.732167000009</v>
      </c>
      <c r="O50" s="75"/>
    </row>
    <row r="51" spans="1:15">
      <c r="A51" s="23" t="s">
        <v>105</v>
      </c>
      <c r="B51" s="24" t="s">
        <v>106</v>
      </c>
      <c r="C51" s="20">
        <v>18473.244506999999</v>
      </c>
      <c r="D51" s="13"/>
      <c r="E51" s="18">
        <v>765.73</v>
      </c>
      <c r="F51" s="13"/>
      <c r="G51" s="13">
        <v>0</v>
      </c>
      <c r="H51" s="18">
        <v>443.78</v>
      </c>
      <c r="I51" s="18">
        <v>0</v>
      </c>
      <c r="J51" s="15">
        <f t="shared" si="0"/>
        <v>19682.754506999998</v>
      </c>
      <c r="O51" s="75"/>
    </row>
    <row r="52" spans="1:15">
      <c r="A52" s="23" t="s">
        <v>107</v>
      </c>
      <c r="B52" s="25" t="s">
        <v>108</v>
      </c>
      <c r="C52" s="20">
        <v>28982.574648000005</v>
      </c>
      <c r="D52" s="13"/>
      <c r="E52" s="18">
        <v>2690.8999999999996</v>
      </c>
      <c r="F52" s="13"/>
      <c r="G52" s="13">
        <v>0</v>
      </c>
      <c r="H52" s="18">
        <v>1249.44</v>
      </c>
      <c r="I52" s="18">
        <v>3528.92</v>
      </c>
      <c r="J52" s="15">
        <f t="shared" si="0"/>
        <v>36451.834648000004</v>
      </c>
      <c r="O52" s="75"/>
    </row>
    <row r="53" spans="1:15">
      <c r="A53" s="21" t="s">
        <v>111</v>
      </c>
      <c r="B53" s="22" t="s">
        <v>112</v>
      </c>
      <c r="C53" s="20">
        <v>25054.895142000001</v>
      </c>
      <c r="D53" s="13"/>
      <c r="E53" s="18">
        <v>1230</v>
      </c>
      <c r="F53" s="13"/>
      <c r="G53" s="13">
        <v>0</v>
      </c>
      <c r="H53" s="18">
        <v>607.34</v>
      </c>
      <c r="I53" s="18">
        <v>0</v>
      </c>
      <c r="J53" s="15">
        <f t="shared" si="0"/>
        <v>26892.235142000001</v>
      </c>
      <c r="O53" s="75"/>
    </row>
    <row r="54" spans="1:15">
      <c r="A54" s="21" t="s">
        <v>113</v>
      </c>
      <c r="B54" s="22" t="s">
        <v>114</v>
      </c>
      <c r="C54" s="20">
        <v>68136.403716000001</v>
      </c>
      <c r="D54" s="13"/>
      <c r="E54" s="18">
        <v>7823.76</v>
      </c>
      <c r="F54" s="13"/>
      <c r="G54" s="13">
        <v>148.72999999999999</v>
      </c>
      <c r="H54" s="18">
        <v>10505.050000000001</v>
      </c>
      <c r="I54" s="18">
        <v>28460.390000000003</v>
      </c>
      <c r="J54" s="15">
        <f t="shared" si="0"/>
        <v>115074.33371599999</v>
      </c>
      <c r="O54" s="75"/>
    </row>
    <row r="55" spans="1:15">
      <c r="A55" s="21" t="s">
        <v>115</v>
      </c>
      <c r="B55" s="22" t="s">
        <v>116</v>
      </c>
      <c r="C55" s="20">
        <v>2264.7672539999999</v>
      </c>
      <c r="D55" s="13"/>
      <c r="E55" s="18">
        <v>0</v>
      </c>
      <c r="F55" s="13"/>
      <c r="G55" s="13">
        <v>0</v>
      </c>
      <c r="H55" s="18">
        <v>6170.0499999999993</v>
      </c>
      <c r="I55" s="18">
        <v>838.1400000000001</v>
      </c>
      <c r="J55" s="15">
        <f t="shared" si="0"/>
        <v>9272.957253999999</v>
      </c>
      <c r="O55" s="75"/>
    </row>
    <row r="56" spans="1:15">
      <c r="A56" s="21" t="s">
        <v>117</v>
      </c>
      <c r="B56" s="22" t="s">
        <v>118</v>
      </c>
      <c r="C56" s="20">
        <v>15742.240172999998</v>
      </c>
      <c r="D56" s="13"/>
      <c r="E56" s="18">
        <v>308.08</v>
      </c>
      <c r="F56" s="13"/>
      <c r="G56" s="13">
        <v>166.55</v>
      </c>
      <c r="H56" s="18">
        <v>13.56</v>
      </c>
      <c r="I56" s="18">
        <v>0</v>
      </c>
      <c r="J56" s="15">
        <f t="shared" si="0"/>
        <v>16230.430172999997</v>
      </c>
      <c r="O56" s="75"/>
    </row>
    <row r="57" spans="1:15">
      <c r="A57" s="26" t="s">
        <v>119</v>
      </c>
      <c r="B57" s="27" t="s">
        <v>120</v>
      </c>
      <c r="C57" s="20">
        <v>18203.291802</v>
      </c>
      <c r="D57" s="13"/>
      <c r="E57" s="18">
        <v>3178.61</v>
      </c>
      <c r="F57" s="13"/>
      <c r="G57" s="13">
        <v>461.93999999999994</v>
      </c>
      <c r="H57" s="18">
        <v>2946.54</v>
      </c>
      <c r="I57" s="18">
        <v>229.83</v>
      </c>
      <c r="J57" s="15">
        <f t="shared" si="0"/>
        <v>25020.211802000002</v>
      </c>
      <c r="O57" s="75"/>
    </row>
    <row r="58" spans="1:15">
      <c r="A58" s="26" t="s">
        <v>121</v>
      </c>
      <c r="B58" s="25" t="s">
        <v>122</v>
      </c>
      <c r="C58" s="20">
        <v>12102.997751999999</v>
      </c>
      <c r="D58" s="13"/>
      <c r="E58" s="18">
        <v>771.61</v>
      </c>
      <c r="F58" s="13"/>
      <c r="G58" s="13">
        <v>148.72999999999999</v>
      </c>
      <c r="H58" s="18">
        <v>226.20000000000002</v>
      </c>
      <c r="I58" s="18">
        <v>0</v>
      </c>
      <c r="J58" s="15">
        <f t="shared" si="0"/>
        <v>13249.537752</v>
      </c>
      <c r="O58" s="75"/>
    </row>
    <row r="59" spans="1:15">
      <c r="A59" s="29" t="s">
        <v>123</v>
      </c>
      <c r="B59" s="79" t="s">
        <v>124</v>
      </c>
      <c r="C59" s="20">
        <v>225205.448706</v>
      </c>
      <c r="D59" s="13"/>
      <c r="E59" s="67">
        <v>18661.830000000002</v>
      </c>
      <c r="F59" s="13"/>
      <c r="G59" s="13">
        <v>1679.84</v>
      </c>
      <c r="H59" s="18">
        <v>17954.050000000021</v>
      </c>
      <c r="I59" s="18">
        <v>52344.319999999992</v>
      </c>
      <c r="J59" s="15">
        <f t="shared" si="0"/>
        <v>315845.48870600003</v>
      </c>
      <c r="O59" s="75"/>
    </row>
    <row r="60" spans="1:15">
      <c r="A60" s="77" t="s">
        <v>125</v>
      </c>
      <c r="B60" s="33" t="s">
        <v>126</v>
      </c>
      <c r="C60" s="20">
        <v>9174.5246069999994</v>
      </c>
      <c r="D60" s="13"/>
      <c r="E60" s="18">
        <v>2603.96</v>
      </c>
      <c r="F60" s="13"/>
      <c r="G60" s="13">
        <v>148.72999999999999</v>
      </c>
      <c r="H60" s="18">
        <v>2748.9</v>
      </c>
      <c r="I60" s="18">
        <v>1312.8500000000001</v>
      </c>
      <c r="J60" s="15">
        <f t="shared" si="0"/>
        <v>15988.964606999998</v>
      </c>
      <c r="O60" s="75"/>
    </row>
    <row r="61" spans="1:15">
      <c r="A61" s="78" t="s">
        <v>127</v>
      </c>
      <c r="B61" s="79" t="s">
        <v>128</v>
      </c>
      <c r="C61" s="20">
        <v>82321.864281000002</v>
      </c>
      <c r="D61" s="13"/>
      <c r="E61" s="18">
        <v>12944.670000000002</v>
      </c>
      <c r="F61" s="13"/>
      <c r="G61" s="13">
        <v>1195.1500000000001</v>
      </c>
      <c r="H61" s="18">
        <v>8163.350000000004</v>
      </c>
      <c r="I61" s="18">
        <v>22153.13</v>
      </c>
      <c r="J61" s="15">
        <f t="shared" si="0"/>
        <v>126778.164281</v>
      </c>
      <c r="O61" s="75"/>
    </row>
    <row r="62" spans="1:15">
      <c r="A62" s="31" t="s">
        <v>129</v>
      </c>
      <c r="B62" s="79" t="s">
        <v>130</v>
      </c>
      <c r="C62" s="20">
        <v>20374.174556999998</v>
      </c>
      <c r="D62" s="13"/>
      <c r="E62" s="18">
        <v>6858.9</v>
      </c>
      <c r="F62" s="13"/>
      <c r="G62" s="13">
        <v>156.69999999999999</v>
      </c>
      <c r="H62" s="18">
        <v>11566.189999999999</v>
      </c>
      <c r="I62" s="18">
        <v>9827.51</v>
      </c>
      <c r="J62" s="15">
        <f t="shared" si="0"/>
        <v>48783.474557000001</v>
      </c>
      <c r="O62" s="75"/>
    </row>
    <row r="63" spans="1:15">
      <c r="A63" s="31" t="s">
        <v>131</v>
      </c>
      <c r="B63" s="79" t="s">
        <v>132</v>
      </c>
      <c r="C63" s="18">
        <v>2329.5253949999997</v>
      </c>
      <c r="D63" s="13"/>
      <c r="E63" s="18">
        <v>880.71</v>
      </c>
      <c r="F63" s="13"/>
      <c r="G63" s="13">
        <v>0</v>
      </c>
      <c r="H63" s="18">
        <v>50.86</v>
      </c>
      <c r="I63" s="18">
        <v>0</v>
      </c>
      <c r="J63" s="15">
        <f t="shared" si="0"/>
        <v>3261.0953949999998</v>
      </c>
      <c r="O63" s="75"/>
    </row>
    <row r="64" spans="1:15">
      <c r="A64" s="37" t="s">
        <v>133</v>
      </c>
      <c r="B64" s="79" t="s">
        <v>134</v>
      </c>
      <c r="C64" s="20">
        <v>0</v>
      </c>
      <c r="D64" s="13"/>
      <c r="E64" s="18">
        <v>0</v>
      </c>
      <c r="F64" s="13"/>
      <c r="G64" s="13">
        <v>0</v>
      </c>
      <c r="H64" s="18">
        <v>0</v>
      </c>
      <c r="I64" s="18">
        <v>0</v>
      </c>
      <c r="J64" s="15">
        <f t="shared" si="0"/>
        <v>0</v>
      </c>
      <c r="O64" s="75"/>
    </row>
    <row r="65" spans="1:15">
      <c r="A65" s="37" t="s">
        <v>135</v>
      </c>
      <c r="B65" s="79" t="s">
        <v>136</v>
      </c>
      <c r="C65" s="20">
        <v>26948.637819</v>
      </c>
      <c r="D65" s="13"/>
      <c r="E65" s="18">
        <v>0</v>
      </c>
      <c r="F65" s="13"/>
      <c r="G65" s="13">
        <v>0</v>
      </c>
      <c r="H65" s="18">
        <v>371.62</v>
      </c>
      <c r="I65" s="18">
        <v>0</v>
      </c>
      <c r="J65" s="15">
        <f t="shared" si="0"/>
        <v>27320.257818999999</v>
      </c>
      <c r="O65" s="75"/>
    </row>
    <row r="66" spans="1:15">
      <c r="A66" s="37" t="s">
        <v>137</v>
      </c>
      <c r="B66" s="79" t="s">
        <v>138</v>
      </c>
      <c r="C66" s="20">
        <v>17705.801762999996</v>
      </c>
      <c r="D66" s="13"/>
      <c r="E66" s="18">
        <v>0</v>
      </c>
      <c r="F66" s="13"/>
      <c r="G66" s="13">
        <v>0</v>
      </c>
      <c r="H66" s="18">
        <v>1221.6600000000003</v>
      </c>
      <c r="I66" s="18">
        <v>0</v>
      </c>
      <c r="J66" s="15">
        <f t="shared" si="0"/>
        <v>18927.461762999996</v>
      </c>
      <c r="O66" s="75"/>
    </row>
    <row r="67" spans="1:15">
      <c r="A67" s="37" t="s">
        <v>139</v>
      </c>
      <c r="B67" s="80" t="s">
        <v>140</v>
      </c>
      <c r="C67" s="20">
        <v>16956.870318000001</v>
      </c>
      <c r="D67" s="13"/>
      <c r="E67" s="18">
        <v>972.06</v>
      </c>
      <c r="F67" s="13"/>
      <c r="G67" s="13">
        <v>0</v>
      </c>
      <c r="H67" s="18">
        <v>602.89</v>
      </c>
      <c r="I67" s="18">
        <v>0</v>
      </c>
      <c r="J67" s="15">
        <f t="shared" si="0"/>
        <v>18531.820318000002</v>
      </c>
      <c r="O67" s="75"/>
    </row>
    <row r="68" spans="1:15" ht="15.75" thickBot="1">
      <c r="A68" s="37" t="s">
        <v>152</v>
      </c>
      <c r="B68" s="42" t="s">
        <v>155</v>
      </c>
      <c r="C68" s="34">
        <v>4077.1517400000002</v>
      </c>
      <c r="D68" s="68"/>
      <c r="E68" s="40">
        <v>446.19</v>
      </c>
      <c r="F68" s="68"/>
      <c r="G68" s="68">
        <v>148.72999999999999</v>
      </c>
      <c r="H68" s="40">
        <v>0</v>
      </c>
      <c r="I68" s="40">
        <v>0</v>
      </c>
      <c r="J68" s="49">
        <f t="shared" si="0"/>
        <v>4672.0717399999994</v>
      </c>
      <c r="O68" s="75"/>
    </row>
    <row r="69" spans="1:15" ht="15.75" thickBot="1">
      <c r="A69" s="43"/>
      <c r="B69" s="43" t="s">
        <v>141</v>
      </c>
      <c r="C69" s="63">
        <v>7087274.8534169989</v>
      </c>
      <c r="D69" s="62"/>
      <c r="E69" s="64">
        <v>673230.00000000012</v>
      </c>
      <c r="F69" s="62"/>
      <c r="G69" s="64">
        <v>43347.44</v>
      </c>
      <c r="H69" s="69">
        <v>1817781.8700000027</v>
      </c>
      <c r="I69" s="71">
        <v>3181323.5299999984</v>
      </c>
      <c r="J69" s="50">
        <f t="shared" si="0"/>
        <v>12802957.693417002</v>
      </c>
      <c r="O69" s="75"/>
    </row>
    <row r="70" spans="1:15">
      <c r="A70" s="1"/>
      <c r="B70" s="1"/>
      <c r="C70" s="2"/>
      <c r="D70" s="1"/>
      <c r="E70" s="2"/>
      <c r="F70" s="2"/>
      <c r="G70" s="2"/>
      <c r="H70" s="2"/>
      <c r="I70" s="2"/>
      <c r="J70" s="4"/>
    </row>
    <row r="71" spans="1:15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5">
      <c r="A72" s="1"/>
      <c r="B72" s="1"/>
      <c r="C72" s="2"/>
      <c r="D72" s="2"/>
      <c r="E72" s="2"/>
      <c r="F72" s="2"/>
      <c r="G72" s="2"/>
      <c r="H72" s="2"/>
      <c r="I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"/>
    </row>
    <row r="74" spans="1:15">
      <c r="A74" s="1"/>
      <c r="B74" s="1"/>
      <c r="C74" s="2"/>
      <c r="D74" s="2"/>
      <c r="E74" s="2"/>
      <c r="F74" s="2"/>
      <c r="G74" s="2"/>
      <c r="H74" s="2"/>
      <c r="I74" s="2" t="s">
        <v>190</v>
      </c>
      <c r="J74" s="4"/>
    </row>
    <row r="75" spans="1:15">
      <c r="E75" s="74"/>
      <c r="I75" s="67" t="s">
        <v>191</v>
      </c>
      <c r="J75" s="53"/>
    </row>
  </sheetData>
  <mergeCells count="1">
    <mergeCell ref="D4:J4"/>
  </mergeCells>
  <pageMargins left="0.59055118110236227" right="0" top="0" bottom="0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28CB0-37E8-4D4A-81F2-8901ED86D936}">
  <dimension ref="A2:Q76"/>
  <sheetViews>
    <sheetView tabSelected="1" topLeftCell="A46" workbookViewId="0">
      <selection activeCell="N70" sqref="N70"/>
    </sheetView>
  </sheetViews>
  <sheetFormatPr defaultRowHeight="15"/>
  <cols>
    <col min="1" max="1" width="5.5703125" customWidth="1"/>
    <col min="2" max="2" width="17.140625" customWidth="1"/>
    <col min="3" max="4" width="12.5703125" style="67" customWidth="1"/>
    <col min="5" max="5" width="14.42578125" style="67" customWidth="1"/>
    <col min="6" max="6" width="11.5703125" style="67" customWidth="1"/>
    <col min="7" max="7" width="11.140625" style="67" customWidth="1"/>
    <col min="8" max="8" width="11.5703125" style="67" customWidth="1"/>
    <col min="9" max="9" width="12.140625" style="67" customWidth="1"/>
    <col min="10" max="10" width="9" style="67" customWidth="1"/>
    <col min="11" max="11" width="12" style="67" customWidth="1"/>
    <col min="12" max="12" width="12.5703125" customWidth="1"/>
    <col min="13" max="13" width="11.42578125" customWidth="1"/>
    <col min="17" max="17" width="11.42578125" customWidth="1"/>
  </cols>
  <sheetData>
    <row r="2" spans="1:1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7" ht="15.75" thickBot="1">
      <c r="A3" s="1" t="s">
        <v>0</v>
      </c>
      <c r="B3" s="1"/>
      <c r="C3" s="2"/>
      <c r="D3" s="2"/>
      <c r="E3" s="2"/>
      <c r="F3" s="4" t="s">
        <v>245</v>
      </c>
      <c r="G3" s="4"/>
      <c r="H3" s="4"/>
      <c r="I3" s="4"/>
      <c r="J3" s="4"/>
      <c r="K3" s="4"/>
      <c r="L3" s="4"/>
    </row>
    <row r="4" spans="1:17" ht="15.75" thickBot="1">
      <c r="A4" s="5" t="s">
        <v>1</v>
      </c>
      <c r="B4" s="6" t="s">
        <v>2</v>
      </c>
      <c r="C4" s="65"/>
      <c r="D4" s="81"/>
      <c r="E4" s="81"/>
      <c r="F4" s="81"/>
      <c r="G4" s="81"/>
      <c r="H4" s="81"/>
      <c r="I4" s="81"/>
      <c r="J4" s="82"/>
      <c r="K4" s="82"/>
      <c r="L4" s="83"/>
    </row>
    <row r="5" spans="1:17" ht="44.25" customHeight="1" thickBot="1">
      <c r="A5" s="8"/>
      <c r="B5" s="8"/>
      <c r="C5" s="9" t="s">
        <v>247</v>
      </c>
      <c r="D5" s="9" t="s">
        <v>238</v>
      </c>
      <c r="E5" s="9" t="s">
        <v>248</v>
      </c>
      <c r="F5" s="10" t="s">
        <v>254</v>
      </c>
      <c r="G5" s="9" t="s">
        <v>240</v>
      </c>
      <c r="H5" s="9" t="s">
        <v>251</v>
      </c>
      <c r="I5" s="10" t="s">
        <v>252</v>
      </c>
      <c r="J5" s="9" t="s">
        <v>253</v>
      </c>
      <c r="K5" s="9" t="s">
        <v>255</v>
      </c>
      <c r="L5" s="9" t="s">
        <v>246</v>
      </c>
    </row>
    <row r="6" spans="1:17">
      <c r="A6" s="11" t="s">
        <v>3</v>
      </c>
      <c r="B6" s="12" t="s">
        <v>4</v>
      </c>
      <c r="C6" s="13">
        <v>1411.6279319999994</v>
      </c>
      <c r="D6" s="13">
        <v>425.91999999999996</v>
      </c>
      <c r="E6" s="13">
        <v>368.29999999999995</v>
      </c>
      <c r="F6" s="13">
        <v>0</v>
      </c>
      <c r="G6" s="13">
        <v>0</v>
      </c>
      <c r="H6" s="13">
        <v>118.99</v>
      </c>
      <c r="I6" s="13">
        <v>148.72999999999999</v>
      </c>
      <c r="J6" s="13">
        <v>0</v>
      </c>
      <c r="K6" s="13">
        <v>0</v>
      </c>
      <c r="L6" s="15">
        <f>C6+D6+F6+G6+I6+J6+K6+E6+H6</f>
        <v>2473.567931999999</v>
      </c>
      <c r="Q6" s="75"/>
    </row>
    <row r="7" spans="1:17">
      <c r="A7" s="16" t="s">
        <v>5</v>
      </c>
      <c r="B7" s="17" t="s">
        <v>6</v>
      </c>
      <c r="C7" s="18">
        <v>5455.69</v>
      </c>
      <c r="D7" s="13">
        <v>3011.8299999999977</v>
      </c>
      <c r="E7" s="13">
        <v>2694.7899999999972</v>
      </c>
      <c r="F7" s="13">
        <v>0</v>
      </c>
      <c r="G7" s="13">
        <v>540.63</v>
      </c>
      <c r="H7" s="13">
        <v>555.98</v>
      </c>
      <c r="I7" s="13">
        <v>694.98</v>
      </c>
      <c r="J7" s="13">
        <v>0</v>
      </c>
      <c r="K7" s="13">
        <v>0</v>
      </c>
      <c r="L7" s="15">
        <f t="shared" ref="L7:L70" si="0">C7+D7+F7+G7+I7+J7+K7+E7+H7</f>
        <v>12953.899999999992</v>
      </c>
      <c r="Q7" s="75"/>
    </row>
    <row r="8" spans="1:17">
      <c r="A8" s="16" t="s">
        <v>7</v>
      </c>
      <c r="B8" s="17" t="s">
        <v>8</v>
      </c>
      <c r="C8" s="18">
        <v>3097.2214649999987</v>
      </c>
      <c r="D8" s="13">
        <v>1322.9100000000003</v>
      </c>
      <c r="E8" s="13">
        <v>1306.67</v>
      </c>
      <c r="F8" s="13">
        <v>0</v>
      </c>
      <c r="G8" s="13">
        <v>118.99</v>
      </c>
      <c r="H8" s="13">
        <v>118.99</v>
      </c>
      <c r="I8" s="13">
        <v>148.72999999999999</v>
      </c>
      <c r="J8" s="13">
        <v>0</v>
      </c>
      <c r="K8" s="13">
        <v>0</v>
      </c>
      <c r="L8" s="15">
        <f t="shared" si="0"/>
        <v>6113.5114649999978</v>
      </c>
      <c r="Q8" s="75"/>
    </row>
    <row r="9" spans="1:17">
      <c r="A9" s="16" t="s">
        <v>9</v>
      </c>
      <c r="B9" s="17" t="s">
        <v>10</v>
      </c>
      <c r="C9" s="18">
        <v>53528.961252000008</v>
      </c>
      <c r="D9" s="13">
        <v>12740.410000000011</v>
      </c>
      <c r="E9" s="13">
        <v>13840.570000000012</v>
      </c>
      <c r="F9" s="13">
        <v>0</v>
      </c>
      <c r="G9" s="13">
        <v>2758.3599999999992</v>
      </c>
      <c r="H9" s="13">
        <v>2852.869999999999</v>
      </c>
      <c r="I9" s="13">
        <v>3566.0699999999997</v>
      </c>
      <c r="J9" s="13">
        <v>0</v>
      </c>
      <c r="K9" s="13">
        <v>0</v>
      </c>
      <c r="L9" s="15">
        <f t="shared" si="0"/>
        <v>89287.241252000007</v>
      </c>
      <c r="Q9" s="75"/>
    </row>
    <row r="10" spans="1:17">
      <c r="A10" s="16" t="s">
        <v>13</v>
      </c>
      <c r="B10" s="17" t="s">
        <v>14</v>
      </c>
      <c r="C10" s="18">
        <v>3029.4815720000006</v>
      </c>
      <c r="D10" s="13">
        <v>991.78</v>
      </c>
      <c r="E10" s="13">
        <v>880.41000000000031</v>
      </c>
      <c r="F10" s="13">
        <v>0</v>
      </c>
      <c r="G10" s="13">
        <v>59.49</v>
      </c>
      <c r="H10" s="13">
        <v>0</v>
      </c>
      <c r="I10" s="18">
        <v>0</v>
      </c>
      <c r="J10" s="13">
        <v>0</v>
      </c>
      <c r="K10" s="13">
        <v>0</v>
      </c>
      <c r="L10" s="15">
        <f t="shared" si="0"/>
        <v>4961.1615720000009</v>
      </c>
      <c r="Q10" s="75"/>
    </row>
    <row r="11" spans="1:17">
      <c r="A11" s="16" t="s">
        <v>15</v>
      </c>
      <c r="B11" s="17" t="s">
        <v>16</v>
      </c>
      <c r="C11" s="18">
        <v>4664.7274570000009</v>
      </c>
      <c r="D11" s="13">
        <v>57.440000000000005</v>
      </c>
      <c r="E11" s="13">
        <v>35.29</v>
      </c>
      <c r="F11" s="13">
        <v>0</v>
      </c>
      <c r="G11" s="13">
        <v>0</v>
      </c>
      <c r="H11" s="13">
        <v>0</v>
      </c>
      <c r="I11" s="18">
        <v>0</v>
      </c>
      <c r="J11" s="13">
        <v>0</v>
      </c>
      <c r="K11" s="13">
        <v>0</v>
      </c>
      <c r="L11" s="15">
        <f t="shared" si="0"/>
        <v>4757.4574570000004</v>
      </c>
      <c r="Q11" s="75"/>
    </row>
    <row r="12" spans="1:17">
      <c r="A12" s="16" t="s">
        <v>17</v>
      </c>
      <c r="B12" s="17" t="s">
        <v>18</v>
      </c>
      <c r="C12" s="18">
        <v>2131.5539050000007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8">
        <v>0</v>
      </c>
      <c r="J12" s="13">
        <v>0</v>
      </c>
      <c r="K12" s="13">
        <v>0</v>
      </c>
      <c r="L12" s="15">
        <f t="shared" si="0"/>
        <v>2131.5539050000007</v>
      </c>
      <c r="Q12" s="75"/>
    </row>
    <row r="13" spans="1:17">
      <c r="A13" s="16" t="s">
        <v>19</v>
      </c>
      <c r="B13" s="17" t="s">
        <v>20</v>
      </c>
      <c r="C13" s="18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8">
        <v>0</v>
      </c>
      <c r="J13" s="13">
        <v>0</v>
      </c>
      <c r="K13" s="13">
        <v>0</v>
      </c>
      <c r="L13" s="15">
        <f t="shared" si="0"/>
        <v>0</v>
      </c>
      <c r="Q13" s="75"/>
    </row>
    <row r="14" spans="1:17">
      <c r="A14" s="16" t="s">
        <v>21</v>
      </c>
      <c r="B14" s="17" t="s">
        <v>22</v>
      </c>
      <c r="C14" s="18">
        <v>9444.1122750000068</v>
      </c>
      <c r="D14" s="13">
        <v>671.88000000000011</v>
      </c>
      <c r="E14" s="13">
        <v>688.00000000000023</v>
      </c>
      <c r="F14" s="13">
        <v>0</v>
      </c>
      <c r="G14" s="13">
        <v>365.78999999999996</v>
      </c>
      <c r="H14" s="13">
        <v>481.33</v>
      </c>
      <c r="I14" s="18">
        <v>601.63</v>
      </c>
      <c r="J14" s="13">
        <v>0</v>
      </c>
      <c r="K14" s="13">
        <v>0</v>
      </c>
      <c r="L14" s="15">
        <f t="shared" si="0"/>
        <v>12252.742275000008</v>
      </c>
      <c r="Q14" s="75"/>
    </row>
    <row r="15" spans="1:17">
      <c r="A15" s="16" t="s">
        <v>23</v>
      </c>
      <c r="B15" s="17" t="s">
        <v>24</v>
      </c>
      <c r="C15" s="18">
        <v>7697.2735970000067</v>
      </c>
      <c r="D15" s="13">
        <v>646.26</v>
      </c>
      <c r="E15" s="13">
        <v>923.70999999999981</v>
      </c>
      <c r="F15" s="13">
        <v>0</v>
      </c>
      <c r="G15" s="13">
        <v>0</v>
      </c>
      <c r="H15" s="13">
        <v>0</v>
      </c>
      <c r="I15" s="18">
        <v>0</v>
      </c>
      <c r="J15" s="13">
        <v>0</v>
      </c>
      <c r="K15" s="13">
        <v>0</v>
      </c>
      <c r="L15" s="15">
        <f t="shared" si="0"/>
        <v>9267.243597000006</v>
      </c>
      <c r="Q15" s="75"/>
    </row>
    <row r="16" spans="1:17">
      <c r="A16" s="16" t="s">
        <v>25</v>
      </c>
      <c r="B16" s="17" t="s">
        <v>26</v>
      </c>
      <c r="C16" s="18">
        <v>1864.3675309999999</v>
      </c>
      <c r="D16" s="13">
        <v>118.42000000000002</v>
      </c>
      <c r="E16" s="13">
        <v>445.98</v>
      </c>
      <c r="F16" s="13">
        <v>0</v>
      </c>
      <c r="G16" s="13">
        <v>0</v>
      </c>
      <c r="H16" s="13">
        <v>0</v>
      </c>
      <c r="I16" s="18">
        <v>0</v>
      </c>
      <c r="J16" s="13">
        <v>0</v>
      </c>
      <c r="K16" s="13">
        <v>0</v>
      </c>
      <c r="L16" s="15">
        <f t="shared" si="0"/>
        <v>2428.767531</v>
      </c>
      <c r="Q16" s="75"/>
    </row>
    <row r="17" spans="1:17">
      <c r="A17" s="16" t="s">
        <v>27</v>
      </c>
      <c r="B17" s="17" t="s">
        <v>28</v>
      </c>
      <c r="C17" s="18">
        <v>10490.159016999998</v>
      </c>
      <c r="D17" s="13">
        <v>4034.67</v>
      </c>
      <c r="E17" s="13">
        <v>3916.0400000000022</v>
      </c>
      <c r="F17" s="13">
        <v>0</v>
      </c>
      <c r="G17" s="13">
        <v>997.58999999999992</v>
      </c>
      <c r="H17" s="13">
        <v>504.01</v>
      </c>
      <c r="I17" s="18">
        <v>630.05000000000007</v>
      </c>
      <c r="J17" s="13">
        <v>0</v>
      </c>
      <c r="K17" s="13">
        <v>0</v>
      </c>
      <c r="L17" s="15">
        <f t="shared" si="0"/>
        <v>20572.519016999999</v>
      </c>
      <c r="Q17" s="75"/>
    </row>
    <row r="18" spans="1:17">
      <c r="A18" s="16" t="s">
        <v>29</v>
      </c>
      <c r="B18" s="17" t="s">
        <v>30</v>
      </c>
      <c r="C18" s="18">
        <v>5205.5733859999964</v>
      </c>
      <c r="D18" s="13">
        <v>625.79999999999984</v>
      </c>
      <c r="E18" s="13">
        <v>701.35</v>
      </c>
      <c r="F18" s="13">
        <v>0</v>
      </c>
      <c r="G18" s="13">
        <v>118.99</v>
      </c>
      <c r="H18" s="13">
        <v>118.99</v>
      </c>
      <c r="I18" s="18">
        <v>148.72999999999999</v>
      </c>
      <c r="J18" s="13">
        <v>0</v>
      </c>
      <c r="K18" s="13">
        <v>0</v>
      </c>
      <c r="L18" s="15">
        <f t="shared" si="0"/>
        <v>6919.4333859999961</v>
      </c>
      <c r="Q18" s="75"/>
    </row>
    <row r="19" spans="1:17">
      <c r="A19" s="16" t="s">
        <v>31</v>
      </c>
      <c r="B19" s="17" t="s">
        <v>32</v>
      </c>
      <c r="C19" s="18">
        <v>20399.36262</v>
      </c>
      <c r="D19" s="13">
        <v>289.59999999999997</v>
      </c>
      <c r="E19" s="13">
        <v>352.97</v>
      </c>
      <c r="F19" s="13">
        <v>0</v>
      </c>
      <c r="G19" s="13">
        <v>118.99</v>
      </c>
      <c r="H19" s="13">
        <v>0</v>
      </c>
      <c r="I19" s="18">
        <v>0</v>
      </c>
      <c r="J19" s="13">
        <v>0</v>
      </c>
      <c r="K19" s="13">
        <v>0</v>
      </c>
      <c r="L19" s="15">
        <f t="shared" si="0"/>
        <v>21160.922620000001</v>
      </c>
      <c r="Q19" s="75"/>
    </row>
    <row r="20" spans="1:17">
      <c r="A20" s="16" t="s">
        <v>33</v>
      </c>
      <c r="B20" s="17" t="s">
        <v>34</v>
      </c>
      <c r="C20" s="18">
        <v>26698.027564000018</v>
      </c>
      <c r="D20" s="13">
        <v>2304.6800000000007</v>
      </c>
      <c r="E20" s="13">
        <v>2480.6100000000006</v>
      </c>
      <c r="F20" s="13">
        <v>0</v>
      </c>
      <c r="G20" s="13">
        <v>488.97999999999996</v>
      </c>
      <c r="H20" s="13">
        <v>731.88000000000011</v>
      </c>
      <c r="I20" s="18">
        <v>914.85</v>
      </c>
      <c r="J20" s="13">
        <v>0</v>
      </c>
      <c r="K20" s="13">
        <v>0</v>
      </c>
      <c r="L20" s="15">
        <f t="shared" si="0"/>
        <v>33619.027564000011</v>
      </c>
      <c r="Q20" s="75"/>
    </row>
    <row r="21" spans="1:17">
      <c r="A21" s="16" t="s">
        <v>35</v>
      </c>
      <c r="B21" s="17" t="s">
        <v>36</v>
      </c>
      <c r="C21" s="18">
        <f>219015.65+2220.28</f>
        <v>221235.93</v>
      </c>
      <c r="D21" s="13">
        <v>33740.839999999967</v>
      </c>
      <c r="E21" s="13">
        <v>32521.440000000046</v>
      </c>
      <c r="F21" s="18">
        <v>160000</v>
      </c>
      <c r="G21" s="13">
        <v>11859.46999999999</v>
      </c>
      <c r="H21" s="13">
        <v>11821.449999999992</v>
      </c>
      <c r="I21" s="18">
        <v>27350.960000000003</v>
      </c>
      <c r="J21" s="18">
        <v>274.32</v>
      </c>
      <c r="K21" s="18">
        <f>94160+162+265.98</f>
        <v>94587.98</v>
      </c>
      <c r="L21" s="15">
        <f t="shared" si="0"/>
        <v>593392.39</v>
      </c>
      <c r="Q21" s="75"/>
    </row>
    <row r="22" spans="1:17">
      <c r="A22" s="16" t="s">
        <v>39</v>
      </c>
      <c r="B22" s="17" t="s">
        <v>40</v>
      </c>
      <c r="C22" s="18">
        <v>10451.799999999999</v>
      </c>
      <c r="D22" s="13">
        <v>6699.9900000000098</v>
      </c>
      <c r="E22" s="13">
        <v>7228.6000000000058</v>
      </c>
      <c r="F22" s="18">
        <v>0</v>
      </c>
      <c r="G22" s="13">
        <v>2816.95</v>
      </c>
      <c r="H22" s="13">
        <v>3293.2199999999989</v>
      </c>
      <c r="I22" s="18">
        <v>4116.5</v>
      </c>
      <c r="J22" s="18">
        <v>0</v>
      </c>
      <c r="K22" s="18">
        <v>0</v>
      </c>
      <c r="L22" s="15">
        <f t="shared" si="0"/>
        <v>34607.060000000012</v>
      </c>
      <c r="Q22" s="75"/>
    </row>
    <row r="23" spans="1:17">
      <c r="A23" s="16" t="s">
        <v>41</v>
      </c>
      <c r="B23" s="17" t="s">
        <v>42</v>
      </c>
      <c r="C23" s="18">
        <v>5045.2833339999997</v>
      </c>
      <c r="D23" s="13">
        <v>2376.3400000000011</v>
      </c>
      <c r="E23" s="13">
        <v>2338.929999999998</v>
      </c>
      <c r="F23" s="18">
        <v>0</v>
      </c>
      <c r="G23" s="13">
        <v>118.99</v>
      </c>
      <c r="H23" s="13">
        <v>118.99</v>
      </c>
      <c r="I23" s="18">
        <v>148.72999999999999</v>
      </c>
      <c r="J23" s="18">
        <v>0</v>
      </c>
      <c r="K23" s="18">
        <v>0</v>
      </c>
      <c r="L23" s="15">
        <f t="shared" si="0"/>
        <v>10147.263333999997</v>
      </c>
      <c r="Q23" s="75"/>
    </row>
    <row r="24" spans="1:17">
      <c r="A24" s="16" t="s">
        <v>43</v>
      </c>
      <c r="B24" s="17" t="s">
        <v>44</v>
      </c>
      <c r="C24" s="18">
        <v>5798.2355729999981</v>
      </c>
      <c r="D24" s="13">
        <v>3131.380000000001</v>
      </c>
      <c r="E24" s="13">
        <v>3052.4100000000017</v>
      </c>
      <c r="F24" s="18">
        <v>0</v>
      </c>
      <c r="G24" s="13">
        <v>481.32</v>
      </c>
      <c r="H24" s="13">
        <v>362.34</v>
      </c>
      <c r="I24" s="18">
        <v>452.9</v>
      </c>
      <c r="J24" s="18">
        <v>0</v>
      </c>
      <c r="K24" s="18">
        <v>0</v>
      </c>
      <c r="L24" s="15">
        <f t="shared" si="0"/>
        <v>13278.585573</v>
      </c>
      <c r="Q24" s="75"/>
    </row>
    <row r="25" spans="1:17">
      <c r="A25" s="16" t="s">
        <v>45</v>
      </c>
      <c r="B25" s="17" t="s">
        <v>46</v>
      </c>
      <c r="C25" s="18">
        <v>2637.3349730000009</v>
      </c>
      <c r="D25" s="13">
        <v>371.15</v>
      </c>
      <c r="E25" s="13">
        <v>244.67000000000002</v>
      </c>
      <c r="F25" s="18">
        <v>0</v>
      </c>
      <c r="G25" s="13">
        <v>0</v>
      </c>
      <c r="H25" s="13">
        <v>0</v>
      </c>
      <c r="I25" s="18">
        <v>0</v>
      </c>
      <c r="J25" s="18">
        <v>0</v>
      </c>
      <c r="K25" s="18">
        <v>0</v>
      </c>
      <c r="L25" s="15">
        <f t="shared" si="0"/>
        <v>3253.1549730000011</v>
      </c>
      <c r="Q25" s="75"/>
    </row>
    <row r="26" spans="1:17">
      <c r="A26" s="16" t="s">
        <v>47</v>
      </c>
      <c r="B26" s="17" t="s">
        <v>48</v>
      </c>
      <c r="C26" s="18">
        <v>3835.9251060000024</v>
      </c>
      <c r="D26" s="13">
        <v>477.90000000000015</v>
      </c>
      <c r="E26" s="13">
        <v>740.83000000000015</v>
      </c>
      <c r="F26" s="18">
        <v>0</v>
      </c>
      <c r="G26" s="13">
        <v>118.99</v>
      </c>
      <c r="H26" s="13">
        <v>118.99</v>
      </c>
      <c r="I26" s="18">
        <v>148.72999999999999</v>
      </c>
      <c r="J26" s="18">
        <v>0</v>
      </c>
      <c r="K26" s="18">
        <v>0</v>
      </c>
      <c r="L26" s="15">
        <f t="shared" si="0"/>
        <v>5441.365106000002</v>
      </c>
      <c r="Q26" s="75"/>
    </row>
    <row r="27" spans="1:17">
      <c r="A27" s="16" t="s">
        <v>51</v>
      </c>
      <c r="B27" s="17" t="s">
        <v>52</v>
      </c>
      <c r="C27" s="18">
        <v>14852.42573100001</v>
      </c>
      <c r="D27" s="13">
        <v>6218.190000000006</v>
      </c>
      <c r="E27" s="13">
        <v>5862.0800000000063</v>
      </c>
      <c r="F27" s="18">
        <v>0</v>
      </c>
      <c r="G27" s="13">
        <v>1599.7799999999997</v>
      </c>
      <c r="H27" s="13">
        <v>1471.62</v>
      </c>
      <c r="I27" s="18">
        <v>1839.5</v>
      </c>
      <c r="J27" s="18">
        <v>0</v>
      </c>
      <c r="K27" s="18">
        <v>0</v>
      </c>
      <c r="L27" s="15">
        <f t="shared" si="0"/>
        <v>31843.595731000019</v>
      </c>
      <c r="Q27" s="75"/>
    </row>
    <row r="28" spans="1:17">
      <c r="A28" s="16" t="s">
        <v>53</v>
      </c>
      <c r="B28" s="17" t="s">
        <v>54</v>
      </c>
      <c r="C28" s="18">
        <v>24277.3</v>
      </c>
      <c r="D28" s="13">
        <v>6440.4900000000116</v>
      </c>
      <c r="E28" s="13">
        <v>6448.8800000000138</v>
      </c>
      <c r="F28" s="18">
        <v>0</v>
      </c>
      <c r="G28" s="13">
        <v>1054.8599999999999</v>
      </c>
      <c r="H28" s="13">
        <v>1566.11</v>
      </c>
      <c r="I28" s="18">
        <v>1957.6499999999999</v>
      </c>
      <c r="J28" s="18">
        <v>0</v>
      </c>
      <c r="K28" s="18">
        <v>0</v>
      </c>
      <c r="L28" s="15">
        <f t="shared" si="0"/>
        <v>41745.290000000023</v>
      </c>
      <c r="Q28" s="75"/>
    </row>
    <row r="29" spans="1:17">
      <c r="A29" s="16" t="s">
        <v>57</v>
      </c>
      <c r="B29" s="17" t="s">
        <v>58</v>
      </c>
      <c r="C29" s="18">
        <v>5056.3893119999993</v>
      </c>
      <c r="D29" s="13">
        <v>4651.4000000000042</v>
      </c>
      <c r="E29" s="13">
        <v>5034.0400000000091</v>
      </c>
      <c r="F29" s="18">
        <v>0</v>
      </c>
      <c r="G29" s="13">
        <v>1410.63</v>
      </c>
      <c r="H29" s="13">
        <v>1530.52</v>
      </c>
      <c r="I29" s="18">
        <v>1913.1599999999999</v>
      </c>
      <c r="J29" s="18">
        <v>0</v>
      </c>
      <c r="K29" s="18">
        <v>0</v>
      </c>
      <c r="L29" s="15">
        <f t="shared" si="0"/>
        <v>19596.139312000014</v>
      </c>
      <c r="Q29" s="75"/>
    </row>
    <row r="30" spans="1:17">
      <c r="A30" s="16" t="s">
        <v>59</v>
      </c>
      <c r="B30" s="17" t="s">
        <v>60</v>
      </c>
      <c r="C30" s="18">
        <v>71539.689272999996</v>
      </c>
      <c r="D30" s="13">
        <v>16042.079999999998</v>
      </c>
      <c r="E30" s="13">
        <v>16481.800000000003</v>
      </c>
      <c r="F30" s="18">
        <v>0</v>
      </c>
      <c r="G30" s="13">
        <v>2027.2799999999997</v>
      </c>
      <c r="H30" s="13">
        <v>3142.8400000000006</v>
      </c>
      <c r="I30" s="18">
        <v>3928.46</v>
      </c>
      <c r="J30" s="18">
        <v>0</v>
      </c>
      <c r="K30" s="18">
        <v>0</v>
      </c>
      <c r="L30" s="15">
        <f t="shared" si="0"/>
        <v>113162.149273</v>
      </c>
      <c r="Q30" s="75"/>
    </row>
    <row r="31" spans="1:17">
      <c r="A31" s="16" t="s">
        <v>63</v>
      </c>
      <c r="B31" s="17" t="s">
        <v>64</v>
      </c>
      <c r="C31" s="18">
        <v>10098.870989999996</v>
      </c>
      <c r="D31" s="13">
        <v>1771.92</v>
      </c>
      <c r="E31" s="13">
        <v>1839.9699999999991</v>
      </c>
      <c r="F31" s="18">
        <v>0</v>
      </c>
      <c r="G31" s="13">
        <v>246.8</v>
      </c>
      <c r="H31" s="13">
        <v>485.08000000000004</v>
      </c>
      <c r="I31" s="18">
        <v>606.35</v>
      </c>
      <c r="J31" s="18">
        <v>0</v>
      </c>
      <c r="K31" s="18">
        <v>0</v>
      </c>
      <c r="L31" s="15">
        <f t="shared" si="0"/>
        <v>15048.990989999995</v>
      </c>
      <c r="Q31" s="75"/>
    </row>
    <row r="32" spans="1:17">
      <c r="A32" s="16" t="s">
        <v>65</v>
      </c>
      <c r="B32" s="17" t="s">
        <v>66</v>
      </c>
      <c r="C32" s="18">
        <v>32920.946123000002</v>
      </c>
      <c r="D32" s="13">
        <v>15041.780000000002</v>
      </c>
      <c r="E32" s="13">
        <v>16552.569999999996</v>
      </c>
      <c r="F32" s="18">
        <v>0</v>
      </c>
      <c r="G32" s="13">
        <v>2450.9299999999994</v>
      </c>
      <c r="H32" s="13">
        <v>2226.5200000000004</v>
      </c>
      <c r="I32" s="18">
        <v>2783.0599999999995</v>
      </c>
      <c r="J32" s="18">
        <v>0</v>
      </c>
      <c r="K32" s="18">
        <v>0</v>
      </c>
      <c r="L32" s="15">
        <f t="shared" si="0"/>
        <v>71975.806123000002</v>
      </c>
      <c r="Q32" s="75"/>
    </row>
    <row r="33" spans="1:17">
      <c r="A33" s="16" t="s">
        <v>67</v>
      </c>
      <c r="B33" s="17" t="s">
        <v>68</v>
      </c>
      <c r="C33" s="18">
        <v>12224.79</v>
      </c>
      <c r="D33" s="13">
        <v>2634.4600000000009</v>
      </c>
      <c r="E33" s="13">
        <v>2823.260000000002</v>
      </c>
      <c r="F33" s="18">
        <v>0</v>
      </c>
      <c r="G33" s="13">
        <v>374.61</v>
      </c>
      <c r="H33" s="13">
        <v>246.8</v>
      </c>
      <c r="I33" s="18">
        <v>308.5</v>
      </c>
      <c r="J33" s="18">
        <v>0</v>
      </c>
      <c r="K33" s="18">
        <v>0</v>
      </c>
      <c r="L33" s="15">
        <f t="shared" si="0"/>
        <v>18612.420000000002</v>
      </c>
      <c r="Q33" s="75"/>
    </row>
    <row r="34" spans="1:17">
      <c r="A34" s="16" t="s">
        <v>69</v>
      </c>
      <c r="B34" s="17" t="s">
        <v>70</v>
      </c>
      <c r="C34" s="18">
        <v>5466.7744040000034</v>
      </c>
      <c r="D34" s="13">
        <v>2326.8200000000011</v>
      </c>
      <c r="E34" s="13">
        <v>2484.9099999999985</v>
      </c>
      <c r="F34" s="18">
        <v>0</v>
      </c>
      <c r="G34" s="13">
        <v>233.45</v>
      </c>
      <c r="H34" s="13">
        <v>233.45</v>
      </c>
      <c r="I34" s="18">
        <v>291.79999999999995</v>
      </c>
      <c r="J34" s="18">
        <v>0</v>
      </c>
      <c r="K34" s="18">
        <v>0</v>
      </c>
      <c r="L34" s="15">
        <f t="shared" si="0"/>
        <v>11037.204404000004</v>
      </c>
      <c r="Q34" s="75"/>
    </row>
    <row r="35" spans="1:17">
      <c r="A35" s="16" t="s">
        <v>71</v>
      </c>
      <c r="B35" s="17" t="s">
        <v>72</v>
      </c>
      <c r="C35" s="18">
        <v>13653.864354000005</v>
      </c>
      <c r="D35" s="13">
        <v>4175.4600000000028</v>
      </c>
      <c r="E35" s="13">
        <v>3589.31</v>
      </c>
      <c r="F35" s="18">
        <v>0</v>
      </c>
      <c r="G35" s="13">
        <v>851.5</v>
      </c>
      <c r="H35" s="13">
        <v>617.96</v>
      </c>
      <c r="I35" s="18">
        <v>772.44</v>
      </c>
      <c r="J35" s="18">
        <v>0</v>
      </c>
      <c r="K35" s="18">
        <v>0</v>
      </c>
      <c r="L35" s="15">
        <f t="shared" si="0"/>
        <v>23660.534354000007</v>
      </c>
      <c r="Q35" s="75"/>
    </row>
    <row r="36" spans="1:17">
      <c r="A36" s="16" t="s">
        <v>73</v>
      </c>
      <c r="B36" s="17" t="s">
        <v>74</v>
      </c>
      <c r="C36" s="18">
        <v>4142.6335210000034</v>
      </c>
      <c r="D36" s="13">
        <v>2653.1400000000012</v>
      </c>
      <c r="E36" s="13">
        <v>2593.9700000000007</v>
      </c>
      <c r="F36" s="18">
        <v>0</v>
      </c>
      <c r="G36" s="13">
        <v>926.92000000000007</v>
      </c>
      <c r="H36" s="13">
        <v>925.44999999999993</v>
      </c>
      <c r="I36" s="18">
        <v>1156.8199999999997</v>
      </c>
      <c r="J36" s="18">
        <v>0</v>
      </c>
      <c r="K36" s="18">
        <v>0</v>
      </c>
      <c r="L36" s="15">
        <f t="shared" si="0"/>
        <v>12398.933521000006</v>
      </c>
      <c r="Q36" s="75"/>
    </row>
    <row r="37" spans="1:17">
      <c r="A37" s="16" t="s">
        <v>75</v>
      </c>
      <c r="B37" s="17" t="s">
        <v>76</v>
      </c>
      <c r="C37" s="18">
        <v>2884.4804690000019</v>
      </c>
      <c r="D37" s="13">
        <v>975.32000000000016</v>
      </c>
      <c r="E37" s="13">
        <v>954.4100000000002</v>
      </c>
      <c r="F37" s="18">
        <v>0</v>
      </c>
      <c r="G37" s="13">
        <v>722.76</v>
      </c>
      <c r="H37" s="13">
        <v>612.59</v>
      </c>
      <c r="I37" s="18">
        <v>765.73</v>
      </c>
      <c r="J37" s="18">
        <v>0</v>
      </c>
      <c r="K37" s="18">
        <v>0</v>
      </c>
      <c r="L37" s="15">
        <f t="shared" si="0"/>
        <v>6915.2904690000014</v>
      </c>
      <c r="Q37" s="75"/>
    </row>
    <row r="38" spans="1:17">
      <c r="A38" s="16" t="s">
        <v>77</v>
      </c>
      <c r="B38" s="17" t="s">
        <v>78</v>
      </c>
      <c r="C38" s="18">
        <v>493.5977670000002</v>
      </c>
      <c r="D38" s="13">
        <v>132.12</v>
      </c>
      <c r="E38" s="13">
        <v>0</v>
      </c>
      <c r="F38" s="18">
        <v>0</v>
      </c>
      <c r="G38" s="13">
        <v>0</v>
      </c>
      <c r="H38" s="13">
        <v>0</v>
      </c>
      <c r="I38" s="18">
        <v>0</v>
      </c>
      <c r="J38" s="18">
        <v>0</v>
      </c>
      <c r="K38" s="18">
        <v>0</v>
      </c>
      <c r="L38" s="15">
        <f t="shared" si="0"/>
        <v>625.71776700000021</v>
      </c>
      <c r="Q38" s="75"/>
    </row>
    <row r="39" spans="1:17">
      <c r="A39" s="16" t="s">
        <v>79</v>
      </c>
      <c r="B39" s="17" t="s">
        <v>80</v>
      </c>
      <c r="C39" s="18">
        <v>477.56835099999989</v>
      </c>
      <c r="D39" s="13">
        <v>51.89</v>
      </c>
      <c r="E39" s="13">
        <v>25.619999999999997</v>
      </c>
      <c r="F39" s="18">
        <v>0</v>
      </c>
      <c r="G39" s="13">
        <v>0</v>
      </c>
      <c r="H39" s="13">
        <v>0</v>
      </c>
      <c r="I39" s="18">
        <v>0</v>
      </c>
      <c r="J39" s="18">
        <v>0</v>
      </c>
      <c r="K39" s="18">
        <v>0</v>
      </c>
      <c r="L39" s="15">
        <f t="shared" si="0"/>
        <v>555.07835099999988</v>
      </c>
      <c r="Q39" s="75"/>
    </row>
    <row r="40" spans="1:17">
      <c r="A40" s="16" t="s">
        <v>83</v>
      </c>
      <c r="B40" s="17" t="s">
        <v>84</v>
      </c>
      <c r="C40" s="18">
        <v>41032.147961999988</v>
      </c>
      <c r="D40" s="13">
        <v>7809.2900000000045</v>
      </c>
      <c r="E40" s="13">
        <v>7500.6800000000057</v>
      </c>
      <c r="F40" s="18">
        <v>0</v>
      </c>
      <c r="G40" s="13">
        <v>1922.21</v>
      </c>
      <c r="H40" s="13">
        <v>1454.64</v>
      </c>
      <c r="I40" s="18">
        <v>1818.27</v>
      </c>
      <c r="J40" s="18">
        <v>0</v>
      </c>
      <c r="K40" s="18">
        <v>0</v>
      </c>
      <c r="L40" s="15">
        <f t="shared" si="0"/>
        <v>61537.237961999999</v>
      </c>
      <c r="Q40" s="75"/>
    </row>
    <row r="41" spans="1:17">
      <c r="A41" s="16" t="s">
        <v>85</v>
      </c>
      <c r="B41" s="17" t="s">
        <v>86</v>
      </c>
      <c r="C41" s="18">
        <v>37102.936338</v>
      </c>
      <c r="D41" s="13">
        <v>8147.0700000000043</v>
      </c>
      <c r="E41" s="13">
        <v>8886.33</v>
      </c>
      <c r="F41" s="18">
        <v>0</v>
      </c>
      <c r="G41" s="13">
        <v>3528.0799999999977</v>
      </c>
      <c r="H41" s="13">
        <v>2800.6699999999996</v>
      </c>
      <c r="I41" s="18">
        <v>2858.7299999999996</v>
      </c>
      <c r="J41" s="18">
        <v>0</v>
      </c>
      <c r="K41" s="18">
        <v>0</v>
      </c>
      <c r="L41" s="15">
        <f t="shared" si="0"/>
        <v>63323.816338000004</v>
      </c>
      <c r="Q41" s="75"/>
    </row>
    <row r="42" spans="1:17">
      <c r="A42" s="16" t="s">
        <v>87</v>
      </c>
      <c r="B42" s="17" t="s">
        <v>88</v>
      </c>
      <c r="C42" s="18">
        <v>1311.2972210000007</v>
      </c>
      <c r="D42" s="13">
        <v>116.53999999999999</v>
      </c>
      <c r="E42" s="13">
        <v>97.88</v>
      </c>
      <c r="F42" s="18">
        <v>0</v>
      </c>
      <c r="G42" s="13">
        <v>0</v>
      </c>
      <c r="H42" s="13">
        <v>0</v>
      </c>
      <c r="I42" s="18">
        <v>0</v>
      </c>
      <c r="J42" s="18">
        <v>0</v>
      </c>
      <c r="K42" s="18">
        <v>0</v>
      </c>
      <c r="L42" s="15">
        <f t="shared" si="0"/>
        <v>1525.7172210000008</v>
      </c>
      <c r="Q42" s="75"/>
    </row>
    <row r="43" spans="1:17">
      <c r="A43" s="16" t="s">
        <v>89</v>
      </c>
      <c r="B43" s="17" t="s">
        <v>90</v>
      </c>
      <c r="C43" s="18">
        <v>29141.766875000001</v>
      </c>
      <c r="D43" s="13">
        <v>4375.2800000000034</v>
      </c>
      <c r="E43" s="13">
        <v>4269.3200000000033</v>
      </c>
      <c r="F43" s="18">
        <v>0</v>
      </c>
      <c r="G43" s="13">
        <v>1572.57</v>
      </c>
      <c r="H43" s="13">
        <v>1457.88</v>
      </c>
      <c r="I43" s="13">
        <v>1822.2799999999997</v>
      </c>
      <c r="J43" s="18">
        <v>0</v>
      </c>
      <c r="K43" s="18">
        <v>0</v>
      </c>
      <c r="L43" s="15">
        <f t="shared" si="0"/>
        <v>42639.09687500001</v>
      </c>
      <c r="Q43" s="75"/>
    </row>
    <row r="44" spans="1:17">
      <c r="A44" s="16" t="s">
        <v>91</v>
      </c>
      <c r="B44" s="17" t="s">
        <v>92</v>
      </c>
      <c r="C44" s="18">
        <v>14104.224394000004</v>
      </c>
      <c r="D44" s="13">
        <v>1503.51</v>
      </c>
      <c r="E44" s="13">
        <v>1828.3599999999997</v>
      </c>
      <c r="F44" s="18">
        <v>0</v>
      </c>
      <c r="G44" s="13">
        <v>374.28999999999996</v>
      </c>
      <c r="H44" s="13">
        <v>493.28</v>
      </c>
      <c r="I44" s="13">
        <v>616.58000000000004</v>
      </c>
      <c r="J44" s="18">
        <v>0</v>
      </c>
      <c r="K44" s="18">
        <v>0</v>
      </c>
      <c r="L44" s="15">
        <f t="shared" si="0"/>
        <v>18920.244394000005</v>
      </c>
      <c r="Q44" s="75"/>
    </row>
    <row r="45" spans="1:17">
      <c r="A45" s="16" t="s">
        <v>93</v>
      </c>
      <c r="B45" s="17" t="s">
        <v>94</v>
      </c>
      <c r="C45" s="18">
        <v>1910.2056220000013</v>
      </c>
      <c r="D45" s="13">
        <v>331.55000000000007</v>
      </c>
      <c r="E45" s="13">
        <v>277.81000000000006</v>
      </c>
      <c r="F45" s="18">
        <v>0</v>
      </c>
      <c r="G45" s="13">
        <v>297.46999999999997</v>
      </c>
      <c r="H45" s="13">
        <v>237.98</v>
      </c>
      <c r="I45" s="13">
        <v>297.45999999999998</v>
      </c>
      <c r="J45" s="18">
        <v>0</v>
      </c>
      <c r="K45" s="18">
        <v>0</v>
      </c>
      <c r="L45" s="15">
        <f t="shared" si="0"/>
        <v>3352.4756220000013</v>
      </c>
      <c r="Q45" s="75"/>
    </row>
    <row r="46" spans="1:17">
      <c r="A46" s="21" t="s">
        <v>95</v>
      </c>
      <c r="B46" s="22" t="s">
        <v>96</v>
      </c>
      <c r="C46" s="18">
        <v>3208.5595620000022</v>
      </c>
      <c r="D46" s="13">
        <v>2033.2099999999991</v>
      </c>
      <c r="E46" s="13">
        <v>2032.929999999998</v>
      </c>
      <c r="F46" s="18">
        <v>0</v>
      </c>
      <c r="G46" s="13">
        <v>59.49</v>
      </c>
      <c r="H46" s="13">
        <v>178.48</v>
      </c>
      <c r="I46" s="13">
        <v>223.1</v>
      </c>
      <c r="J46" s="18">
        <v>0</v>
      </c>
      <c r="K46" s="18">
        <v>0</v>
      </c>
      <c r="L46" s="15">
        <f t="shared" si="0"/>
        <v>7735.7695619999995</v>
      </c>
      <c r="Q46" s="75"/>
    </row>
    <row r="47" spans="1:17">
      <c r="A47" s="21" t="s">
        <v>97</v>
      </c>
      <c r="B47" s="22" t="s">
        <v>98</v>
      </c>
      <c r="C47" s="18">
        <v>232.88457399999993</v>
      </c>
      <c r="D47" s="13">
        <v>381.23</v>
      </c>
      <c r="E47" s="13">
        <v>293.23</v>
      </c>
      <c r="F47" s="18">
        <v>0</v>
      </c>
      <c r="G47" s="13">
        <v>0</v>
      </c>
      <c r="H47" s="13">
        <v>0</v>
      </c>
      <c r="I47" s="13">
        <v>0</v>
      </c>
      <c r="J47" s="18">
        <v>0</v>
      </c>
      <c r="K47" s="18">
        <v>0</v>
      </c>
      <c r="L47" s="15">
        <f t="shared" si="0"/>
        <v>907.34457399999997</v>
      </c>
      <c r="Q47" s="75"/>
    </row>
    <row r="48" spans="1:17">
      <c r="A48" s="21" t="s">
        <v>99</v>
      </c>
      <c r="B48" s="22" t="s">
        <v>100</v>
      </c>
      <c r="C48" s="20">
        <v>1231.1244659999993</v>
      </c>
      <c r="D48" s="13">
        <v>342.09000000000009</v>
      </c>
      <c r="E48" s="13">
        <v>776.47999999999979</v>
      </c>
      <c r="F48" s="18">
        <v>0</v>
      </c>
      <c r="G48" s="13">
        <v>252.23000000000002</v>
      </c>
      <c r="H48" s="13">
        <v>0</v>
      </c>
      <c r="I48" s="13">
        <v>0</v>
      </c>
      <c r="J48" s="18">
        <v>0</v>
      </c>
      <c r="K48" s="18">
        <v>0</v>
      </c>
      <c r="L48" s="15">
        <f t="shared" si="0"/>
        <v>2601.9244659999995</v>
      </c>
      <c r="Q48" s="75"/>
    </row>
    <row r="49" spans="1:17">
      <c r="A49" s="21" t="s">
        <v>101</v>
      </c>
      <c r="B49" s="22" t="s">
        <v>102</v>
      </c>
      <c r="C49" s="20">
        <v>3693.2583740000009</v>
      </c>
      <c r="D49" s="13">
        <v>2130.7500000000005</v>
      </c>
      <c r="E49" s="13">
        <v>1697.6299999999992</v>
      </c>
      <c r="F49" s="18">
        <v>0</v>
      </c>
      <c r="G49" s="13">
        <v>685.41</v>
      </c>
      <c r="H49" s="13">
        <v>316.92</v>
      </c>
      <c r="I49" s="13">
        <v>396.14000000000004</v>
      </c>
      <c r="J49" s="18">
        <v>0</v>
      </c>
      <c r="K49" s="18">
        <v>0</v>
      </c>
      <c r="L49" s="15">
        <f t="shared" si="0"/>
        <v>8920.1083740000013</v>
      </c>
      <c r="Q49" s="75"/>
    </row>
    <row r="50" spans="1:17">
      <c r="A50" s="21" t="s">
        <v>103</v>
      </c>
      <c r="B50" s="22" t="s">
        <v>104</v>
      </c>
      <c r="C50" s="20">
        <v>8557.1478329999954</v>
      </c>
      <c r="D50" s="13">
        <v>0</v>
      </c>
      <c r="E50" s="13">
        <v>59.84</v>
      </c>
      <c r="F50" s="18">
        <v>0</v>
      </c>
      <c r="G50" s="13">
        <v>0</v>
      </c>
      <c r="H50" s="13">
        <v>0</v>
      </c>
      <c r="I50" s="13">
        <v>0</v>
      </c>
      <c r="J50" s="18">
        <v>0</v>
      </c>
      <c r="K50" s="18">
        <v>0</v>
      </c>
      <c r="L50" s="15">
        <f t="shared" si="0"/>
        <v>8616.9878329999956</v>
      </c>
      <c r="Q50" s="75"/>
    </row>
    <row r="51" spans="1:17">
      <c r="A51" s="23" t="s">
        <v>105</v>
      </c>
      <c r="B51" s="24" t="s">
        <v>106</v>
      </c>
      <c r="C51" s="20">
        <v>2114.3454930000007</v>
      </c>
      <c r="D51" s="13">
        <v>1781.9199999999992</v>
      </c>
      <c r="E51" s="13">
        <v>1740.4699999999996</v>
      </c>
      <c r="F51" s="18">
        <v>0</v>
      </c>
      <c r="G51" s="13">
        <v>0</v>
      </c>
      <c r="H51" s="13">
        <v>0</v>
      </c>
      <c r="I51" s="13">
        <v>0</v>
      </c>
      <c r="J51" s="18">
        <v>0</v>
      </c>
      <c r="K51" s="18">
        <v>0</v>
      </c>
      <c r="L51" s="15">
        <f t="shared" si="0"/>
        <v>5636.7354929999992</v>
      </c>
      <c r="Q51" s="75"/>
    </row>
    <row r="52" spans="1:17">
      <c r="A52" s="23" t="s">
        <v>107</v>
      </c>
      <c r="B52" s="25" t="s">
        <v>108</v>
      </c>
      <c r="C52" s="20">
        <v>3317.1853520000004</v>
      </c>
      <c r="D52" s="13">
        <v>201.86999999999998</v>
      </c>
      <c r="E52" s="13">
        <v>499.74000000000012</v>
      </c>
      <c r="F52" s="18">
        <v>0</v>
      </c>
      <c r="G52" s="13">
        <v>0</v>
      </c>
      <c r="H52" s="13">
        <v>0</v>
      </c>
      <c r="I52" s="13">
        <v>0</v>
      </c>
      <c r="J52" s="18">
        <v>0</v>
      </c>
      <c r="K52" s="18">
        <v>0</v>
      </c>
      <c r="L52" s="15">
        <f t="shared" si="0"/>
        <v>4018.7953520000005</v>
      </c>
      <c r="Q52" s="75"/>
    </row>
    <row r="53" spans="1:17">
      <c r="A53" s="21" t="s">
        <v>111</v>
      </c>
      <c r="B53" s="22" t="s">
        <v>112</v>
      </c>
      <c r="C53" s="20">
        <v>2867.6448579999997</v>
      </c>
      <c r="D53" s="13">
        <v>279.70999999999998</v>
      </c>
      <c r="E53" s="13">
        <v>278.24</v>
      </c>
      <c r="F53" s="18">
        <v>0</v>
      </c>
      <c r="G53" s="13">
        <v>0</v>
      </c>
      <c r="H53" s="13">
        <v>118.99</v>
      </c>
      <c r="I53" s="13">
        <v>148.72999999999999</v>
      </c>
      <c r="J53" s="18">
        <v>0</v>
      </c>
      <c r="K53" s="18">
        <v>0</v>
      </c>
      <c r="L53" s="15">
        <f t="shared" si="0"/>
        <v>3693.3148579999997</v>
      </c>
      <c r="Q53" s="75"/>
    </row>
    <row r="54" spans="1:17">
      <c r="A54" s="21" t="s">
        <v>113</v>
      </c>
      <c r="B54" s="22" t="s">
        <v>114</v>
      </c>
      <c r="C54" s="20">
        <v>7798.5162839999975</v>
      </c>
      <c r="D54" s="13">
        <v>2003.2200000000009</v>
      </c>
      <c r="E54" s="13">
        <v>1899.9999999999998</v>
      </c>
      <c r="F54" s="18">
        <v>0</v>
      </c>
      <c r="G54" s="13">
        <v>118.99</v>
      </c>
      <c r="H54" s="13">
        <v>362.34</v>
      </c>
      <c r="I54" s="13">
        <v>452.9</v>
      </c>
      <c r="J54" s="18">
        <v>0</v>
      </c>
      <c r="K54" s="18">
        <v>0</v>
      </c>
      <c r="L54" s="15">
        <f t="shared" si="0"/>
        <v>12635.966283999998</v>
      </c>
      <c r="Q54" s="75"/>
    </row>
    <row r="55" spans="1:17">
      <c r="A55" s="21" t="s">
        <v>115</v>
      </c>
      <c r="B55" s="22" t="s">
        <v>116</v>
      </c>
      <c r="C55" s="20">
        <v>259.21274600000015</v>
      </c>
      <c r="D55" s="13">
        <v>153.82</v>
      </c>
      <c r="E55" s="13">
        <v>55.4</v>
      </c>
      <c r="F55" s="18">
        <v>0</v>
      </c>
      <c r="G55" s="13">
        <v>0</v>
      </c>
      <c r="H55" s="13">
        <v>0</v>
      </c>
      <c r="I55" s="13">
        <v>0</v>
      </c>
      <c r="J55" s="18">
        <v>0</v>
      </c>
      <c r="K55" s="18">
        <v>0</v>
      </c>
      <c r="L55" s="15">
        <f t="shared" si="0"/>
        <v>468.43274600000012</v>
      </c>
      <c r="Q55" s="75"/>
    </row>
    <row r="56" spans="1:17">
      <c r="A56" s="21" t="s">
        <v>117</v>
      </c>
      <c r="B56" s="22" t="s">
        <v>118</v>
      </c>
      <c r="C56" s="20">
        <v>1801.7698270000001</v>
      </c>
      <c r="D56" s="13">
        <v>916.40999999999985</v>
      </c>
      <c r="E56" s="13">
        <v>1221.0700000000002</v>
      </c>
      <c r="F56" s="18">
        <v>0</v>
      </c>
      <c r="G56" s="13">
        <v>133.22999999999999</v>
      </c>
      <c r="H56" s="13">
        <v>266.45999999999998</v>
      </c>
      <c r="I56" s="13">
        <v>333.1</v>
      </c>
      <c r="J56" s="18">
        <v>0</v>
      </c>
      <c r="K56" s="18">
        <v>0</v>
      </c>
      <c r="L56" s="15">
        <f t="shared" si="0"/>
        <v>4672.0398269999996</v>
      </c>
      <c r="Q56" s="75"/>
    </row>
    <row r="57" spans="1:17">
      <c r="A57" s="26" t="s">
        <v>119</v>
      </c>
      <c r="B57" s="27" t="s">
        <v>120</v>
      </c>
      <c r="C57" s="20">
        <v>2083.4499999999998</v>
      </c>
      <c r="D57" s="13">
        <v>1451.63</v>
      </c>
      <c r="E57" s="13">
        <v>1758.8300000000004</v>
      </c>
      <c r="F57" s="18">
        <v>0</v>
      </c>
      <c r="G57" s="13">
        <v>369.57</v>
      </c>
      <c r="H57" s="13">
        <v>255.62</v>
      </c>
      <c r="I57" s="13">
        <v>319.54000000000002</v>
      </c>
      <c r="J57" s="18">
        <v>0</v>
      </c>
      <c r="K57" s="18">
        <v>0</v>
      </c>
      <c r="L57" s="15">
        <f t="shared" si="0"/>
        <v>6238.64</v>
      </c>
      <c r="Q57" s="75"/>
    </row>
    <row r="58" spans="1:17">
      <c r="A58" s="26" t="s">
        <v>121</v>
      </c>
      <c r="B58" s="25" t="s">
        <v>122</v>
      </c>
      <c r="C58" s="20">
        <v>1385.2422480000005</v>
      </c>
      <c r="D58" s="13">
        <v>1076.55</v>
      </c>
      <c r="E58" s="13">
        <v>836.69999999999982</v>
      </c>
      <c r="F58" s="18">
        <v>0</v>
      </c>
      <c r="G58" s="13">
        <v>118.99</v>
      </c>
      <c r="H58" s="13">
        <v>0</v>
      </c>
      <c r="I58" s="13">
        <v>0</v>
      </c>
      <c r="J58" s="18">
        <v>0</v>
      </c>
      <c r="K58" s="18">
        <v>0</v>
      </c>
      <c r="L58" s="15">
        <f t="shared" si="0"/>
        <v>3417.4822480000003</v>
      </c>
      <c r="Q58" s="75"/>
    </row>
    <row r="59" spans="1:17">
      <c r="A59" s="29" t="s">
        <v>123</v>
      </c>
      <c r="B59" s="79" t="s">
        <v>124</v>
      </c>
      <c r="C59" s="20">
        <v>25775.771294000006</v>
      </c>
      <c r="D59" s="13">
        <v>12212.500000000013</v>
      </c>
      <c r="E59" s="13">
        <v>10899.620000000012</v>
      </c>
      <c r="F59" s="18">
        <v>0</v>
      </c>
      <c r="G59" s="13">
        <v>1343.89</v>
      </c>
      <c r="H59" s="13">
        <v>1233.08</v>
      </c>
      <c r="I59" s="13">
        <v>1541.33</v>
      </c>
      <c r="J59" s="18">
        <v>0</v>
      </c>
      <c r="K59" s="18">
        <v>0</v>
      </c>
      <c r="L59" s="15">
        <f t="shared" si="0"/>
        <v>53006.191294000033</v>
      </c>
      <c r="Q59" s="75"/>
    </row>
    <row r="60" spans="1:17">
      <c r="A60" s="77" t="s">
        <v>125</v>
      </c>
      <c r="B60" s="33" t="s">
        <v>126</v>
      </c>
      <c r="C60" s="20">
        <v>1050.0653930000008</v>
      </c>
      <c r="D60" s="13">
        <v>1784.42</v>
      </c>
      <c r="E60" s="13">
        <v>1769.1</v>
      </c>
      <c r="F60" s="18">
        <v>0</v>
      </c>
      <c r="G60" s="13">
        <v>118.99</v>
      </c>
      <c r="H60" s="13">
        <v>182.73</v>
      </c>
      <c r="I60" s="13">
        <v>228.41</v>
      </c>
      <c r="J60" s="18">
        <v>0</v>
      </c>
      <c r="K60" s="18">
        <v>0</v>
      </c>
      <c r="L60" s="15">
        <f t="shared" si="0"/>
        <v>5133.7153930000004</v>
      </c>
      <c r="Q60" s="75"/>
    </row>
    <row r="61" spans="1:17">
      <c r="A61" s="78" t="s">
        <v>127</v>
      </c>
      <c r="B61" s="79" t="s">
        <v>128</v>
      </c>
      <c r="C61" s="20">
        <v>9422.1057189999992</v>
      </c>
      <c r="D61" s="13">
        <v>4605.3999999999996</v>
      </c>
      <c r="E61" s="13">
        <v>4757.5599999999995</v>
      </c>
      <c r="F61" s="18">
        <v>0</v>
      </c>
      <c r="G61" s="13">
        <v>956.17</v>
      </c>
      <c r="H61" s="13">
        <v>875.43</v>
      </c>
      <c r="I61" s="13">
        <v>1094.21</v>
      </c>
      <c r="J61" s="18">
        <v>0</v>
      </c>
      <c r="K61" s="18">
        <v>0</v>
      </c>
      <c r="L61" s="15">
        <f t="shared" si="0"/>
        <v>21710.875718999996</v>
      </c>
      <c r="Q61" s="75"/>
    </row>
    <row r="62" spans="1:17">
      <c r="A62" s="31" t="s">
        <v>129</v>
      </c>
      <c r="B62" s="79" t="s">
        <v>130</v>
      </c>
      <c r="C62" s="20">
        <v>2331.9154430000017</v>
      </c>
      <c r="D62" s="13">
        <v>912.83999999999992</v>
      </c>
      <c r="E62" s="13">
        <v>1016.3700000000001</v>
      </c>
      <c r="F62" s="18">
        <v>0</v>
      </c>
      <c r="G62" s="13">
        <v>125.36</v>
      </c>
      <c r="H62" s="13">
        <v>125.36</v>
      </c>
      <c r="I62" s="13">
        <v>156.69999999999999</v>
      </c>
      <c r="J62" s="18">
        <v>0</v>
      </c>
      <c r="K62" s="18">
        <v>0</v>
      </c>
      <c r="L62" s="15">
        <f t="shared" si="0"/>
        <v>4668.5454430000018</v>
      </c>
      <c r="Q62" s="75"/>
    </row>
    <row r="63" spans="1:17">
      <c r="A63" s="31" t="s">
        <v>131</v>
      </c>
      <c r="B63" s="79" t="s">
        <v>132</v>
      </c>
      <c r="C63" s="18">
        <v>266.62460499999997</v>
      </c>
      <c r="D63" s="13">
        <v>198.06999999999996</v>
      </c>
      <c r="E63" s="13">
        <v>466.93000000000006</v>
      </c>
      <c r="F63" s="18">
        <v>0</v>
      </c>
      <c r="G63" s="13">
        <v>0</v>
      </c>
      <c r="H63" s="13">
        <v>0</v>
      </c>
      <c r="I63" s="13">
        <v>0</v>
      </c>
      <c r="J63" s="18">
        <v>0</v>
      </c>
      <c r="K63" s="18">
        <v>0</v>
      </c>
      <c r="L63" s="15">
        <f t="shared" si="0"/>
        <v>931.62460499999997</v>
      </c>
      <c r="Q63" s="75"/>
    </row>
    <row r="64" spans="1:17">
      <c r="A64" s="37" t="s">
        <v>133</v>
      </c>
      <c r="B64" s="79" t="s">
        <v>134</v>
      </c>
      <c r="C64" s="20">
        <v>0</v>
      </c>
      <c r="D64" s="13">
        <v>0</v>
      </c>
      <c r="E64" s="13">
        <v>0</v>
      </c>
      <c r="F64" s="18">
        <v>0</v>
      </c>
      <c r="G64" s="13">
        <v>0</v>
      </c>
      <c r="H64" s="13">
        <v>0</v>
      </c>
      <c r="I64" s="13">
        <v>0</v>
      </c>
      <c r="J64" s="18">
        <v>0</v>
      </c>
      <c r="K64" s="18">
        <v>0</v>
      </c>
      <c r="L64" s="15">
        <f t="shared" si="0"/>
        <v>0</v>
      </c>
      <c r="Q64" s="75"/>
    </row>
    <row r="65" spans="1:17">
      <c r="A65" s="37" t="s">
        <v>135</v>
      </c>
      <c r="B65" s="79" t="s">
        <v>136</v>
      </c>
      <c r="C65" s="20">
        <v>3084.39</v>
      </c>
      <c r="D65" s="13">
        <v>397.48999999999995</v>
      </c>
      <c r="E65" s="13">
        <v>93.09</v>
      </c>
      <c r="F65" s="18">
        <v>0</v>
      </c>
      <c r="G65" s="13">
        <v>0</v>
      </c>
      <c r="H65" s="13">
        <v>0</v>
      </c>
      <c r="I65" s="13">
        <v>0</v>
      </c>
      <c r="J65" s="18">
        <v>0</v>
      </c>
      <c r="K65" s="18">
        <v>0</v>
      </c>
      <c r="L65" s="15">
        <f t="shared" si="0"/>
        <v>3574.97</v>
      </c>
      <c r="Q65" s="75"/>
    </row>
    <row r="66" spans="1:17">
      <c r="A66" s="37" t="s">
        <v>137</v>
      </c>
      <c r="B66" s="79" t="s">
        <v>138</v>
      </c>
      <c r="C66" s="20">
        <v>2026.5082370000018</v>
      </c>
      <c r="D66" s="13">
        <v>605.49999999999989</v>
      </c>
      <c r="E66" s="13">
        <v>579.18999999999994</v>
      </c>
      <c r="F66" s="18">
        <v>0</v>
      </c>
      <c r="G66" s="13">
        <v>0</v>
      </c>
      <c r="H66" s="13">
        <v>0</v>
      </c>
      <c r="I66" s="13">
        <v>0</v>
      </c>
      <c r="J66" s="18">
        <v>0</v>
      </c>
      <c r="K66" s="18">
        <v>0</v>
      </c>
      <c r="L66" s="15">
        <f t="shared" si="0"/>
        <v>3211.1982370000019</v>
      </c>
      <c r="Q66" s="75"/>
    </row>
    <row r="67" spans="1:17">
      <c r="A67" s="37" t="s">
        <v>139</v>
      </c>
      <c r="B67" s="80" t="s">
        <v>140</v>
      </c>
      <c r="C67" s="20">
        <v>1940.7896819999987</v>
      </c>
      <c r="D67" s="13">
        <v>294.8</v>
      </c>
      <c r="E67" s="13">
        <v>253.40999999999997</v>
      </c>
      <c r="F67" s="18">
        <v>0</v>
      </c>
      <c r="G67" s="13">
        <v>0</v>
      </c>
      <c r="H67" s="13">
        <v>0</v>
      </c>
      <c r="I67" s="13">
        <v>0</v>
      </c>
      <c r="J67" s="18">
        <v>0</v>
      </c>
      <c r="K67" s="18">
        <v>0</v>
      </c>
      <c r="L67" s="15">
        <f t="shared" si="0"/>
        <v>2488.9996819999988</v>
      </c>
      <c r="Q67" s="75"/>
    </row>
    <row r="68" spans="1:17" ht="15.75" thickBot="1">
      <c r="A68" s="37" t="s">
        <v>152</v>
      </c>
      <c r="B68" s="42" t="s">
        <v>155</v>
      </c>
      <c r="C68" s="20">
        <v>466.64825999999994</v>
      </c>
      <c r="D68" s="18">
        <v>569.12000000000012</v>
      </c>
      <c r="E68" s="18">
        <v>419.6400000000001</v>
      </c>
      <c r="F68" s="18">
        <v>0</v>
      </c>
      <c r="G68" s="18">
        <v>118.99</v>
      </c>
      <c r="H68" s="18">
        <v>237.98</v>
      </c>
      <c r="I68" s="18">
        <v>297.45999999999998</v>
      </c>
      <c r="J68" s="18">
        <v>0</v>
      </c>
      <c r="K68" s="18">
        <v>0</v>
      </c>
      <c r="L68" s="15">
        <f t="shared" si="0"/>
        <v>2109.83826</v>
      </c>
      <c r="Q68" s="75"/>
    </row>
    <row r="69" spans="1:17" ht="15.75" thickBot="1">
      <c r="A69" s="37" t="s">
        <v>249</v>
      </c>
      <c r="B69" s="42" t="s">
        <v>250</v>
      </c>
      <c r="C69" s="84">
        <v>0</v>
      </c>
      <c r="D69" s="68">
        <v>0</v>
      </c>
      <c r="E69" s="90">
        <v>243.15</v>
      </c>
      <c r="F69" s="68">
        <v>0</v>
      </c>
      <c r="G69" s="68">
        <v>0</v>
      </c>
      <c r="H69" s="68">
        <v>0</v>
      </c>
      <c r="I69" s="68">
        <v>0</v>
      </c>
      <c r="J69" s="85">
        <v>0</v>
      </c>
      <c r="K69" s="86">
        <v>0</v>
      </c>
      <c r="L69" s="49">
        <f t="shared" si="0"/>
        <v>243.15</v>
      </c>
      <c r="Q69" s="75"/>
    </row>
    <row r="70" spans="1:17" ht="15.75" thickBot="1">
      <c r="A70" s="43"/>
      <c r="B70" s="43" t="s">
        <v>141</v>
      </c>
      <c r="C70" s="63">
        <f>SUM(C6:C69)</f>
        <v>811729.71751599992</v>
      </c>
      <c r="D70" s="87">
        <v>193770.06000000003</v>
      </c>
      <c r="E70" s="89">
        <v>195961.3900000001</v>
      </c>
      <c r="F70" s="88">
        <f>SUM(F6:F69)</f>
        <v>160000</v>
      </c>
      <c r="G70" s="62">
        <v>44958.979999999989</v>
      </c>
      <c r="H70" s="62">
        <v>44854.81</v>
      </c>
      <c r="I70" s="64">
        <v>68000.000000000029</v>
      </c>
      <c r="J70" s="69">
        <f>SUM(J6:J69)</f>
        <v>274.32</v>
      </c>
      <c r="K70" s="71">
        <f>SUM(K6:K69)</f>
        <v>94587.98</v>
      </c>
      <c r="L70" s="50">
        <f t="shared" si="0"/>
        <v>1614137.2575160002</v>
      </c>
      <c r="Q70" s="75"/>
    </row>
    <row r="71" spans="1:17">
      <c r="A71" s="1"/>
      <c r="B71" s="1"/>
      <c r="C71" s="2"/>
      <c r="D71" s="1"/>
      <c r="F71" s="2"/>
      <c r="G71" s="2"/>
      <c r="H71" s="2"/>
      <c r="I71" s="2"/>
      <c r="J71" s="2"/>
      <c r="K71" s="2"/>
      <c r="L71" s="4"/>
    </row>
    <row r="72" spans="1:17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7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53"/>
    </row>
    <row r="74" spans="1:17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1:17">
      <c r="A75" s="1"/>
      <c r="B75" s="1"/>
      <c r="C75" s="2"/>
      <c r="D75" s="2"/>
      <c r="E75" s="2"/>
      <c r="F75" s="2"/>
      <c r="G75" s="2"/>
      <c r="H75" s="2"/>
      <c r="I75" s="2"/>
      <c r="J75" s="2"/>
      <c r="K75" s="2" t="s">
        <v>190</v>
      </c>
      <c r="L75" s="4"/>
    </row>
    <row r="76" spans="1:17">
      <c r="F76" s="74"/>
      <c r="K76" s="67" t="s">
        <v>191</v>
      </c>
      <c r="L76" s="53"/>
    </row>
  </sheetData>
  <mergeCells count="1">
    <mergeCell ref="D4:L4"/>
  </mergeCells>
  <phoneticPr fontId="10" type="noConversion"/>
  <pageMargins left="0.59055118110236227" right="0" top="0" bottom="0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F74D-D7FA-405B-9CC4-0935A9396515}">
  <dimension ref="B2:K82"/>
  <sheetViews>
    <sheetView workbookViewId="0">
      <selection activeCell="P78" sqref="P78"/>
    </sheetView>
  </sheetViews>
  <sheetFormatPr defaultRowHeight="15"/>
  <cols>
    <col min="2" max="2" width="5.5703125" customWidth="1"/>
    <col min="3" max="3" width="22.28515625" customWidth="1"/>
    <col min="4" max="4" width="13.5703125" customWidth="1"/>
    <col min="5" max="5" width="14.42578125" customWidth="1"/>
    <col min="6" max="6" width="13" customWidth="1"/>
    <col min="7" max="7" width="12.85546875" customWidth="1"/>
    <col min="8" max="8" width="13.85546875" customWidth="1"/>
    <col min="9" max="9" width="12.5703125" customWidth="1"/>
    <col min="10" max="10" width="13.85546875" customWidth="1"/>
    <col min="11" max="11" width="18.28515625" customWidth="1"/>
  </cols>
  <sheetData>
    <row r="2" spans="2:11">
      <c r="B2" s="1"/>
      <c r="C2" s="1"/>
      <c r="D2" s="2"/>
      <c r="E2" s="3"/>
      <c r="F2" s="3"/>
      <c r="G2" s="3"/>
      <c r="H2" s="3"/>
      <c r="I2" s="3"/>
      <c r="J2" s="3"/>
      <c r="K2" s="4"/>
    </row>
    <row r="3" spans="2:11" ht="15.75" thickBot="1">
      <c r="B3" s="1" t="s">
        <v>0</v>
      </c>
      <c r="C3" s="1"/>
      <c r="D3" s="2"/>
      <c r="E3" s="3"/>
      <c r="F3" s="4" t="s">
        <v>156</v>
      </c>
      <c r="G3" s="4"/>
      <c r="H3" s="4"/>
      <c r="I3" s="4"/>
      <c r="J3" s="4"/>
      <c r="K3" s="4"/>
    </row>
    <row r="4" spans="2:11" ht="15.75" thickBot="1">
      <c r="B4" s="5" t="s">
        <v>1</v>
      </c>
      <c r="C4" s="6" t="s">
        <v>2</v>
      </c>
      <c r="D4" s="7"/>
      <c r="E4" s="81"/>
      <c r="F4" s="81"/>
      <c r="G4" s="81"/>
      <c r="H4" s="81"/>
      <c r="I4" s="82"/>
      <c r="J4" s="82"/>
      <c r="K4" s="83"/>
    </row>
    <row r="5" spans="2:11" ht="35.25" thickBot="1">
      <c r="B5" s="8"/>
      <c r="C5" s="8"/>
      <c r="D5" s="9" t="s">
        <v>157</v>
      </c>
      <c r="E5" s="9" t="s">
        <v>158</v>
      </c>
      <c r="F5" s="10" t="s">
        <v>144</v>
      </c>
      <c r="G5" s="9" t="s">
        <v>159</v>
      </c>
      <c r="H5" s="10" t="s">
        <v>145</v>
      </c>
      <c r="I5" s="9" t="s">
        <v>160</v>
      </c>
      <c r="J5" s="9" t="s">
        <v>161</v>
      </c>
      <c r="K5" s="9" t="s">
        <v>162</v>
      </c>
    </row>
    <row r="6" spans="2:11">
      <c r="B6" s="11" t="s">
        <v>3</v>
      </c>
      <c r="C6" s="12" t="s">
        <v>4</v>
      </c>
      <c r="D6" s="13">
        <v>15938.559999999998</v>
      </c>
      <c r="E6" s="13">
        <v>382.81</v>
      </c>
      <c r="F6" s="14">
        <v>311.51</v>
      </c>
      <c r="G6" s="14">
        <v>0</v>
      </c>
      <c r="H6" s="14">
        <v>0</v>
      </c>
      <c r="I6" s="13">
        <v>1418.2000000000005</v>
      </c>
      <c r="J6" s="14">
        <v>0</v>
      </c>
      <c r="K6" s="15">
        <f>D6+E6+F6+G6+H6+I6+J6</f>
        <v>18051.079999999998</v>
      </c>
    </row>
    <row r="7" spans="2:11">
      <c r="B7" s="16" t="s">
        <v>5</v>
      </c>
      <c r="C7" s="17" t="s">
        <v>6</v>
      </c>
      <c r="D7" s="18">
        <v>60030.36</v>
      </c>
      <c r="E7" s="18">
        <v>2169.4599999999987</v>
      </c>
      <c r="F7" s="19">
        <v>3716.670000000001</v>
      </c>
      <c r="G7" s="19">
        <v>302.21000000000004</v>
      </c>
      <c r="H7" s="14">
        <v>377.77</v>
      </c>
      <c r="I7" s="18">
        <v>9353.36</v>
      </c>
      <c r="J7" s="19">
        <v>3948.5200000000004</v>
      </c>
      <c r="K7" s="15">
        <f t="shared" ref="K7:K70" si="0">D7+E7+F7+G7+H7+I7+J7</f>
        <v>79898.35000000002</v>
      </c>
    </row>
    <row r="8" spans="2:11">
      <c r="B8" s="16" t="s">
        <v>7</v>
      </c>
      <c r="C8" s="17" t="s">
        <v>8</v>
      </c>
      <c r="D8" s="18">
        <v>34723.409999999996</v>
      </c>
      <c r="E8" s="18">
        <v>1467.6</v>
      </c>
      <c r="F8" s="19">
        <v>889.57</v>
      </c>
      <c r="G8" s="19">
        <v>0</v>
      </c>
      <c r="H8" s="14">
        <v>0</v>
      </c>
      <c r="I8" s="18">
        <v>1134.4999999999998</v>
      </c>
      <c r="J8" s="19">
        <v>3183.54</v>
      </c>
      <c r="K8" s="15">
        <f t="shared" si="0"/>
        <v>41398.619999999995</v>
      </c>
    </row>
    <row r="9" spans="2:11">
      <c r="B9" s="16" t="s">
        <v>9</v>
      </c>
      <c r="C9" s="17" t="s">
        <v>10</v>
      </c>
      <c r="D9" s="18">
        <v>446828.28</v>
      </c>
      <c r="E9" s="18">
        <v>11731.929999999993</v>
      </c>
      <c r="F9" s="19">
        <v>21692.820000000007</v>
      </c>
      <c r="G9" s="19">
        <v>1191.69</v>
      </c>
      <c r="H9" s="14">
        <v>1489.6599999999999</v>
      </c>
      <c r="I9" s="18">
        <v>61041.950000000092</v>
      </c>
      <c r="J9" s="19">
        <v>31278.120000000003</v>
      </c>
      <c r="K9" s="15">
        <f t="shared" si="0"/>
        <v>575254.45000000007</v>
      </c>
    </row>
    <row r="10" spans="2:11">
      <c r="B10" s="16" t="s">
        <v>11</v>
      </c>
      <c r="C10" s="17" t="s">
        <v>12</v>
      </c>
      <c r="D10" s="18">
        <v>0</v>
      </c>
      <c r="E10" s="18">
        <v>0</v>
      </c>
      <c r="F10" s="19">
        <v>0</v>
      </c>
      <c r="G10" s="19">
        <v>0</v>
      </c>
      <c r="H10" s="14">
        <v>0</v>
      </c>
      <c r="I10" s="18">
        <v>0</v>
      </c>
      <c r="J10" s="19">
        <v>0</v>
      </c>
      <c r="K10" s="15">
        <f t="shared" si="0"/>
        <v>0</v>
      </c>
    </row>
    <row r="11" spans="2:11">
      <c r="B11" s="16" t="s">
        <v>13</v>
      </c>
      <c r="C11" s="17" t="s">
        <v>14</v>
      </c>
      <c r="D11" s="18">
        <v>34416.9</v>
      </c>
      <c r="E11" s="18">
        <v>710.57</v>
      </c>
      <c r="F11" s="19">
        <v>0</v>
      </c>
      <c r="G11" s="19">
        <v>0</v>
      </c>
      <c r="H11" s="14">
        <v>0</v>
      </c>
      <c r="I11" s="18">
        <v>2057.7600000000002</v>
      </c>
      <c r="J11" s="19">
        <v>0</v>
      </c>
      <c r="K11" s="15">
        <f t="shared" si="0"/>
        <v>37185.230000000003</v>
      </c>
    </row>
    <row r="12" spans="2:11">
      <c r="B12" s="16" t="s">
        <v>15</v>
      </c>
      <c r="C12" s="17" t="s">
        <v>16</v>
      </c>
      <c r="D12" s="18">
        <v>39225.909999999996</v>
      </c>
      <c r="E12" s="18">
        <v>53.379999999999995</v>
      </c>
      <c r="F12" s="19">
        <v>0</v>
      </c>
      <c r="G12" s="19">
        <v>0</v>
      </c>
      <c r="H12" s="14">
        <v>0</v>
      </c>
      <c r="I12" s="18">
        <v>0</v>
      </c>
      <c r="J12" s="19">
        <v>0</v>
      </c>
      <c r="K12" s="15">
        <f t="shared" si="0"/>
        <v>39279.289999999994</v>
      </c>
    </row>
    <row r="13" spans="2:11">
      <c r="B13" s="16" t="s">
        <v>17</v>
      </c>
      <c r="C13" s="17" t="s">
        <v>18</v>
      </c>
      <c r="D13" s="18">
        <v>23536.18</v>
      </c>
      <c r="E13" s="18">
        <v>405.82999999999993</v>
      </c>
      <c r="F13" s="19">
        <v>779.46</v>
      </c>
      <c r="G13" s="19">
        <v>0</v>
      </c>
      <c r="H13" s="14">
        <v>0</v>
      </c>
      <c r="I13" s="18">
        <v>2571.88</v>
      </c>
      <c r="J13" s="19">
        <v>0</v>
      </c>
      <c r="K13" s="15">
        <f t="shared" si="0"/>
        <v>27293.350000000002</v>
      </c>
    </row>
    <row r="14" spans="2:11">
      <c r="B14" s="16" t="s">
        <v>19</v>
      </c>
      <c r="C14" s="17" t="s">
        <v>20</v>
      </c>
      <c r="D14" s="18">
        <v>28195.43</v>
      </c>
      <c r="E14" s="18">
        <v>70.14</v>
      </c>
      <c r="F14" s="19">
        <v>1649.4</v>
      </c>
      <c r="G14" s="19">
        <v>0</v>
      </c>
      <c r="H14" s="14">
        <v>0</v>
      </c>
      <c r="I14" s="18">
        <v>1174.3700000000003</v>
      </c>
      <c r="J14" s="19">
        <v>0</v>
      </c>
      <c r="K14" s="15">
        <f t="shared" si="0"/>
        <v>31089.34</v>
      </c>
    </row>
    <row r="15" spans="2:11">
      <c r="B15" s="16" t="s">
        <v>21</v>
      </c>
      <c r="C15" s="17" t="s">
        <v>22</v>
      </c>
      <c r="D15" s="18">
        <v>127898.98000000001</v>
      </c>
      <c r="E15" s="18">
        <v>1515.4899999999991</v>
      </c>
      <c r="F15" s="19">
        <v>3610.49</v>
      </c>
      <c r="G15" s="19">
        <v>177.91000000000003</v>
      </c>
      <c r="H15" s="14">
        <v>222.4</v>
      </c>
      <c r="I15" s="18">
        <v>17805.579999999994</v>
      </c>
      <c r="J15" s="19">
        <v>71521.140000000014</v>
      </c>
      <c r="K15" s="15">
        <f t="shared" si="0"/>
        <v>222751.99000000002</v>
      </c>
    </row>
    <row r="16" spans="2:11">
      <c r="B16" s="16" t="s">
        <v>23</v>
      </c>
      <c r="C16" s="17" t="s">
        <v>24</v>
      </c>
      <c r="D16" s="18">
        <v>82702.28</v>
      </c>
      <c r="E16" s="18">
        <v>926.51999999999941</v>
      </c>
      <c r="F16" s="19">
        <v>155.37</v>
      </c>
      <c r="G16" s="19">
        <v>0</v>
      </c>
      <c r="H16" s="14">
        <v>0</v>
      </c>
      <c r="I16" s="18">
        <v>2906.8100000000004</v>
      </c>
      <c r="J16" s="19">
        <v>0</v>
      </c>
      <c r="K16" s="15">
        <f t="shared" si="0"/>
        <v>86690.98</v>
      </c>
    </row>
    <row r="17" spans="2:11">
      <c r="B17" s="16" t="s">
        <v>25</v>
      </c>
      <c r="C17" s="17" t="s">
        <v>26</v>
      </c>
      <c r="D17" s="18">
        <v>16887.949999999997</v>
      </c>
      <c r="E17" s="18">
        <v>255.08</v>
      </c>
      <c r="F17" s="19">
        <v>444.09000000000003</v>
      </c>
      <c r="G17" s="19">
        <v>0</v>
      </c>
      <c r="H17" s="14">
        <v>0</v>
      </c>
      <c r="I17" s="18">
        <v>4018.1000000000004</v>
      </c>
      <c r="J17" s="19">
        <v>15168.090000000002</v>
      </c>
      <c r="K17" s="15">
        <f t="shared" si="0"/>
        <v>36773.310000000005</v>
      </c>
    </row>
    <row r="18" spans="2:11">
      <c r="B18" s="16" t="s">
        <v>27</v>
      </c>
      <c r="C18" s="17" t="s">
        <v>28</v>
      </c>
      <c r="D18" s="18">
        <v>111106.70000000003</v>
      </c>
      <c r="E18" s="18">
        <v>3732.1500000000019</v>
      </c>
      <c r="F18" s="19">
        <v>4107.75</v>
      </c>
      <c r="G18" s="19">
        <v>206.94</v>
      </c>
      <c r="H18" s="14">
        <v>258.7</v>
      </c>
      <c r="I18" s="18">
        <v>3239.4899999999993</v>
      </c>
      <c r="J18" s="19">
        <v>906.23</v>
      </c>
      <c r="K18" s="15">
        <f t="shared" si="0"/>
        <v>123557.96000000004</v>
      </c>
    </row>
    <row r="19" spans="2:11">
      <c r="B19" s="16" t="s">
        <v>29</v>
      </c>
      <c r="C19" s="17" t="s">
        <v>30</v>
      </c>
      <c r="D19" s="18">
        <v>53038.590000000004</v>
      </c>
      <c r="E19" s="18">
        <v>1329.72</v>
      </c>
      <c r="F19" s="18">
        <v>3337.4700000000003</v>
      </c>
      <c r="G19" s="19">
        <v>0</v>
      </c>
      <c r="H19" s="14">
        <v>0</v>
      </c>
      <c r="I19" s="18">
        <v>4068.6400000000003</v>
      </c>
      <c r="J19" s="18">
        <v>3565.2299999999996</v>
      </c>
      <c r="K19" s="15">
        <f t="shared" si="0"/>
        <v>65339.650000000009</v>
      </c>
    </row>
    <row r="20" spans="2:11">
      <c r="B20" s="16" t="s">
        <v>31</v>
      </c>
      <c r="C20" s="17" t="s">
        <v>32</v>
      </c>
      <c r="D20" s="18">
        <v>250016.37</v>
      </c>
      <c r="E20" s="18">
        <v>602.63</v>
      </c>
      <c r="F20" s="19">
        <v>2336.92</v>
      </c>
      <c r="G20" s="19">
        <v>0</v>
      </c>
      <c r="H20" s="14">
        <v>0</v>
      </c>
      <c r="I20" s="18">
        <v>16101.380000000005</v>
      </c>
      <c r="J20" s="19">
        <v>12932.419999999998</v>
      </c>
      <c r="K20" s="15">
        <f t="shared" si="0"/>
        <v>281989.72000000003</v>
      </c>
    </row>
    <row r="21" spans="2:11">
      <c r="B21" s="16" t="s">
        <v>33</v>
      </c>
      <c r="C21" s="17" t="s">
        <v>34</v>
      </c>
      <c r="D21" s="18">
        <v>257706.96000000002</v>
      </c>
      <c r="E21" s="18">
        <v>2782.7100000000005</v>
      </c>
      <c r="F21" s="19">
        <v>11220</v>
      </c>
      <c r="G21" s="19">
        <v>339.48</v>
      </c>
      <c r="H21" s="14">
        <v>424.38</v>
      </c>
      <c r="I21" s="18">
        <v>33755.899999999994</v>
      </c>
      <c r="J21" s="19">
        <v>71145.369999999966</v>
      </c>
      <c r="K21" s="15">
        <f t="shared" si="0"/>
        <v>377374.80000000005</v>
      </c>
    </row>
    <row r="22" spans="2:11">
      <c r="B22" s="16" t="s">
        <v>35</v>
      </c>
      <c r="C22" s="17" t="s">
        <v>36</v>
      </c>
      <c r="D22" s="18">
        <v>1879564.04</v>
      </c>
      <c r="E22" s="18">
        <v>31295.830000000118</v>
      </c>
      <c r="F22" s="19">
        <v>160471.48000000027</v>
      </c>
      <c r="G22" s="19">
        <v>7543.100000000004</v>
      </c>
      <c r="H22" s="14">
        <v>9429.34</v>
      </c>
      <c r="I22" s="18">
        <v>718365.60000000126</v>
      </c>
      <c r="J22" s="19">
        <v>1365329.2200000002</v>
      </c>
      <c r="K22" s="15">
        <f t="shared" si="0"/>
        <v>4171998.6100000017</v>
      </c>
    </row>
    <row r="23" spans="2:11">
      <c r="B23" s="16" t="s">
        <v>37</v>
      </c>
      <c r="C23" s="17" t="s">
        <v>38</v>
      </c>
      <c r="D23" s="18">
        <v>0</v>
      </c>
      <c r="E23" s="18">
        <v>0</v>
      </c>
      <c r="F23" s="19">
        <v>0</v>
      </c>
      <c r="G23" s="19">
        <v>0</v>
      </c>
      <c r="H23" s="14">
        <v>0</v>
      </c>
      <c r="I23" s="18">
        <v>0</v>
      </c>
      <c r="J23" s="19">
        <v>0</v>
      </c>
      <c r="K23" s="15">
        <f t="shared" si="0"/>
        <v>0</v>
      </c>
    </row>
    <row r="24" spans="2:11">
      <c r="B24" s="16" t="s">
        <v>39</v>
      </c>
      <c r="C24" s="17" t="s">
        <v>40</v>
      </c>
      <c r="D24" s="18">
        <v>110201.95000000001</v>
      </c>
      <c r="E24" s="18">
        <v>6576.349999999984</v>
      </c>
      <c r="F24" s="19">
        <v>10927.669999999998</v>
      </c>
      <c r="G24" s="19">
        <v>1275.3100000000004</v>
      </c>
      <c r="H24" s="14">
        <v>1594.23</v>
      </c>
      <c r="I24" s="18">
        <v>5757.8100000000013</v>
      </c>
      <c r="J24" s="19">
        <v>3857.42</v>
      </c>
      <c r="K24" s="15">
        <f t="shared" si="0"/>
        <v>140190.74</v>
      </c>
    </row>
    <row r="25" spans="2:11">
      <c r="B25" s="16" t="s">
        <v>41</v>
      </c>
      <c r="C25" s="17" t="s">
        <v>42</v>
      </c>
      <c r="D25" s="18">
        <v>53665.78</v>
      </c>
      <c r="E25" s="18">
        <v>2083.7800000000002</v>
      </c>
      <c r="F25" s="19">
        <v>2184.4799999999996</v>
      </c>
      <c r="G25" s="19">
        <v>0</v>
      </c>
      <c r="H25" s="14">
        <v>0</v>
      </c>
      <c r="I25" s="18">
        <v>777.4</v>
      </c>
      <c r="J25" s="19">
        <v>0</v>
      </c>
      <c r="K25" s="15">
        <f t="shared" si="0"/>
        <v>58711.439999999995</v>
      </c>
    </row>
    <row r="26" spans="2:11">
      <c r="B26" s="16" t="s">
        <v>43</v>
      </c>
      <c r="C26" s="17" t="s">
        <v>44</v>
      </c>
      <c r="D26" s="18">
        <v>51112.13</v>
      </c>
      <c r="E26" s="18">
        <v>2769.1999999999994</v>
      </c>
      <c r="F26" s="19">
        <v>1140.46</v>
      </c>
      <c r="G26" s="19">
        <v>125.15</v>
      </c>
      <c r="H26" s="14">
        <v>156.43</v>
      </c>
      <c r="I26" s="18">
        <v>2430.6199999999994</v>
      </c>
      <c r="J26" s="19">
        <v>6871.25</v>
      </c>
      <c r="K26" s="15">
        <f t="shared" si="0"/>
        <v>64605.24</v>
      </c>
    </row>
    <row r="27" spans="2:11">
      <c r="B27" s="16" t="s">
        <v>45</v>
      </c>
      <c r="C27" s="17" t="s">
        <v>46</v>
      </c>
      <c r="D27" s="18">
        <v>31838.68</v>
      </c>
      <c r="E27" s="18">
        <v>433.73999999999995</v>
      </c>
      <c r="F27" s="19">
        <v>467.18</v>
      </c>
      <c r="G27" s="19">
        <v>0</v>
      </c>
      <c r="H27" s="14">
        <v>0</v>
      </c>
      <c r="I27" s="18">
        <v>4143.3500000000004</v>
      </c>
      <c r="J27" s="19">
        <v>1014.9700000000003</v>
      </c>
      <c r="K27" s="15">
        <f t="shared" si="0"/>
        <v>37897.920000000006</v>
      </c>
    </row>
    <row r="28" spans="2:11">
      <c r="B28" s="16" t="s">
        <v>47</v>
      </c>
      <c r="C28" s="17" t="s">
        <v>48</v>
      </c>
      <c r="D28" s="18">
        <v>34685.07</v>
      </c>
      <c r="E28" s="18">
        <v>837.62</v>
      </c>
      <c r="F28" s="18">
        <v>745.13</v>
      </c>
      <c r="G28" s="19">
        <v>0</v>
      </c>
      <c r="H28" s="14">
        <v>0</v>
      </c>
      <c r="I28" s="18">
        <v>8169.8599999999988</v>
      </c>
      <c r="J28" s="18">
        <v>5641.0199999999986</v>
      </c>
      <c r="K28" s="15">
        <f t="shared" si="0"/>
        <v>50078.7</v>
      </c>
    </row>
    <row r="29" spans="2:11">
      <c r="B29" s="16" t="s">
        <v>49</v>
      </c>
      <c r="C29" s="17" t="s">
        <v>50</v>
      </c>
      <c r="D29" s="18">
        <v>0</v>
      </c>
      <c r="E29" s="18">
        <v>0</v>
      </c>
      <c r="F29" s="19">
        <v>0</v>
      </c>
      <c r="G29" s="19">
        <v>0</v>
      </c>
      <c r="H29" s="14">
        <v>0</v>
      </c>
      <c r="I29" s="18">
        <v>0</v>
      </c>
      <c r="J29" s="19">
        <v>0</v>
      </c>
      <c r="K29" s="15">
        <f t="shared" si="0"/>
        <v>0</v>
      </c>
    </row>
    <row r="30" spans="2:11">
      <c r="B30" s="16" t="s">
        <v>51</v>
      </c>
      <c r="C30" s="17" t="s">
        <v>52</v>
      </c>
      <c r="D30" s="18">
        <v>164134.79999999999</v>
      </c>
      <c r="E30" s="18">
        <v>7419.7699999999913</v>
      </c>
      <c r="F30" s="19">
        <v>3094.45</v>
      </c>
      <c r="G30" s="19">
        <v>360.31000000000006</v>
      </c>
      <c r="H30" s="14">
        <v>450.38000000000005</v>
      </c>
      <c r="I30" s="18">
        <v>24357.649999999983</v>
      </c>
      <c r="J30" s="19">
        <v>6234.3899999999994</v>
      </c>
      <c r="K30" s="15">
        <f t="shared" si="0"/>
        <v>206051.75</v>
      </c>
    </row>
    <row r="31" spans="2:11">
      <c r="B31" s="16" t="s">
        <v>53</v>
      </c>
      <c r="C31" s="17" t="s">
        <v>54</v>
      </c>
      <c r="D31" s="18">
        <v>250725.15999999997</v>
      </c>
      <c r="E31" s="18">
        <v>7125.0399999999809</v>
      </c>
      <c r="F31" s="19">
        <v>13123.759999999998</v>
      </c>
      <c r="G31" s="19">
        <v>569.41</v>
      </c>
      <c r="H31" s="14">
        <v>711.78</v>
      </c>
      <c r="I31" s="18">
        <v>42479.530000000028</v>
      </c>
      <c r="J31" s="19">
        <v>22726.11</v>
      </c>
      <c r="K31" s="15">
        <f t="shared" si="0"/>
        <v>337460.79</v>
      </c>
    </row>
    <row r="32" spans="2:11">
      <c r="B32" s="16" t="s">
        <v>55</v>
      </c>
      <c r="C32" s="17" t="s">
        <v>56</v>
      </c>
      <c r="D32" s="18">
        <v>0</v>
      </c>
      <c r="E32" s="18">
        <v>0</v>
      </c>
      <c r="F32" s="19">
        <v>0</v>
      </c>
      <c r="G32" s="19">
        <v>0</v>
      </c>
      <c r="H32" s="14">
        <v>0</v>
      </c>
      <c r="I32" s="18">
        <v>0</v>
      </c>
      <c r="J32" s="19">
        <v>0</v>
      </c>
      <c r="K32" s="15">
        <f t="shared" si="0"/>
        <v>0</v>
      </c>
    </row>
    <row r="33" spans="2:11">
      <c r="B33" s="16" t="s">
        <v>57</v>
      </c>
      <c r="C33" s="17" t="s">
        <v>58</v>
      </c>
      <c r="D33" s="18">
        <v>52529.520000000004</v>
      </c>
      <c r="E33" s="18">
        <v>4273.53</v>
      </c>
      <c r="F33" s="19">
        <v>1988.25</v>
      </c>
      <c r="G33" s="19">
        <v>1285.5900000000001</v>
      </c>
      <c r="H33" s="14">
        <v>1607.03</v>
      </c>
      <c r="I33" s="18">
        <v>2289.0700000000002</v>
      </c>
      <c r="J33" s="19">
        <v>243.57000000000016</v>
      </c>
      <c r="K33" s="15">
        <f t="shared" si="0"/>
        <v>64216.56</v>
      </c>
    </row>
    <row r="34" spans="2:11">
      <c r="B34" s="16" t="s">
        <v>59</v>
      </c>
      <c r="C34" s="17" t="s">
        <v>60</v>
      </c>
      <c r="D34" s="18">
        <v>596621.45000000007</v>
      </c>
      <c r="E34" s="18">
        <v>12421.229999999967</v>
      </c>
      <c r="F34" s="19">
        <v>36231.470000000038</v>
      </c>
      <c r="G34" s="19">
        <v>1617.27</v>
      </c>
      <c r="H34" s="14">
        <v>2021.49</v>
      </c>
      <c r="I34" s="18">
        <v>297317.04000000091</v>
      </c>
      <c r="J34" s="19">
        <v>499527.22999999969</v>
      </c>
      <c r="K34" s="15">
        <f t="shared" si="0"/>
        <v>1445757.1800000009</v>
      </c>
    </row>
    <row r="35" spans="2:11">
      <c r="B35" s="16" t="s">
        <v>61</v>
      </c>
      <c r="C35" s="17" t="s">
        <v>62</v>
      </c>
      <c r="D35" s="18">
        <v>4263.58</v>
      </c>
      <c r="E35" s="18">
        <v>0</v>
      </c>
      <c r="F35" s="19">
        <v>0</v>
      </c>
      <c r="G35" s="19">
        <v>0</v>
      </c>
      <c r="H35" s="14">
        <v>0</v>
      </c>
      <c r="I35" s="18">
        <v>0</v>
      </c>
      <c r="J35" s="19">
        <v>0</v>
      </c>
      <c r="K35" s="15">
        <f t="shared" si="0"/>
        <v>4263.58</v>
      </c>
    </row>
    <row r="36" spans="2:11">
      <c r="B36" s="16" t="s">
        <v>63</v>
      </c>
      <c r="C36" s="17" t="s">
        <v>64</v>
      </c>
      <c r="D36" s="18">
        <v>96617.76999999999</v>
      </c>
      <c r="E36" s="18">
        <v>1519.9500000000005</v>
      </c>
      <c r="F36" s="19">
        <v>4627.3200000000006</v>
      </c>
      <c r="G36" s="19">
        <v>110.87</v>
      </c>
      <c r="H36" s="14">
        <v>138.59</v>
      </c>
      <c r="I36" s="18">
        <v>18165.339999999997</v>
      </c>
      <c r="J36" s="19">
        <v>21075.57</v>
      </c>
      <c r="K36" s="15">
        <f t="shared" si="0"/>
        <v>142255.40999999997</v>
      </c>
    </row>
    <row r="37" spans="2:11">
      <c r="B37" s="16" t="s">
        <v>65</v>
      </c>
      <c r="C37" s="17" t="s">
        <v>66</v>
      </c>
      <c r="D37" s="18">
        <v>294097.97000000003</v>
      </c>
      <c r="E37" s="18">
        <v>14402.980000000005</v>
      </c>
      <c r="F37" s="19">
        <v>10147.310000000001</v>
      </c>
      <c r="G37" s="19">
        <v>748.28</v>
      </c>
      <c r="H37" s="14">
        <v>935.37000000000012</v>
      </c>
      <c r="I37" s="18">
        <v>12298.539999999995</v>
      </c>
      <c r="J37" s="19">
        <v>13292.92</v>
      </c>
      <c r="K37" s="15">
        <f t="shared" si="0"/>
        <v>345923.37</v>
      </c>
    </row>
    <row r="38" spans="2:11">
      <c r="B38" s="16" t="s">
        <v>67</v>
      </c>
      <c r="C38" s="17" t="s">
        <v>68</v>
      </c>
      <c r="D38" s="18">
        <v>101198.14999999998</v>
      </c>
      <c r="E38" s="18">
        <v>2611.48</v>
      </c>
      <c r="F38" s="19">
        <v>7307.0699999999988</v>
      </c>
      <c r="G38" s="19">
        <v>361.15</v>
      </c>
      <c r="H38" s="14">
        <v>451.46999999999997</v>
      </c>
      <c r="I38" s="18">
        <v>18993.019999999993</v>
      </c>
      <c r="J38" s="19">
        <v>21819.389999999996</v>
      </c>
      <c r="K38" s="15">
        <f t="shared" si="0"/>
        <v>152741.72999999995</v>
      </c>
    </row>
    <row r="39" spans="2:11">
      <c r="B39" s="16" t="s">
        <v>69</v>
      </c>
      <c r="C39" s="17" t="s">
        <v>70</v>
      </c>
      <c r="D39" s="18">
        <v>64599.26</v>
      </c>
      <c r="E39" s="18">
        <v>2496.559999999999</v>
      </c>
      <c r="F39" s="19">
        <v>468.24</v>
      </c>
      <c r="G39" s="19">
        <v>0</v>
      </c>
      <c r="H39" s="14">
        <v>0</v>
      </c>
      <c r="I39" s="18">
        <v>4472.9700000000012</v>
      </c>
      <c r="J39" s="19">
        <v>375.75</v>
      </c>
      <c r="K39" s="15">
        <f t="shared" si="0"/>
        <v>72412.780000000013</v>
      </c>
    </row>
    <row r="40" spans="2:11">
      <c r="B40" s="16" t="s">
        <v>71</v>
      </c>
      <c r="C40" s="17" t="s">
        <v>72</v>
      </c>
      <c r="D40" s="18">
        <v>119156.12000000001</v>
      </c>
      <c r="E40" s="18">
        <v>3532.0099999999979</v>
      </c>
      <c r="F40" s="19">
        <v>6731.51</v>
      </c>
      <c r="G40" s="19">
        <v>221.74</v>
      </c>
      <c r="H40" s="14">
        <v>277.18</v>
      </c>
      <c r="I40" s="18">
        <v>31081.079999999987</v>
      </c>
      <c r="J40" s="19">
        <v>20716.520000000004</v>
      </c>
      <c r="K40" s="15">
        <f t="shared" si="0"/>
        <v>181716.15999999997</v>
      </c>
    </row>
    <row r="41" spans="2:11">
      <c r="B41" s="16" t="s">
        <v>73</v>
      </c>
      <c r="C41" s="17" t="s">
        <v>74</v>
      </c>
      <c r="D41" s="18">
        <v>39836.81</v>
      </c>
      <c r="E41" s="18">
        <v>2510.699999999998</v>
      </c>
      <c r="F41" s="19">
        <v>1884.62</v>
      </c>
      <c r="G41" s="19">
        <v>291.18</v>
      </c>
      <c r="H41" s="14">
        <v>364.01</v>
      </c>
      <c r="I41" s="18">
        <v>3134.8700000000003</v>
      </c>
      <c r="J41" s="19">
        <v>0</v>
      </c>
      <c r="K41" s="15">
        <f t="shared" si="0"/>
        <v>48022.19</v>
      </c>
    </row>
    <row r="42" spans="2:11">
      <c r="B42" s="16" t="s">
        <v>75</v>
      </c>
      <c r="C42" s="17" t="s">
        <v>76</v>
      </c>
      <c r="D42" s="18">
        <v>27014.120000000003</v>
      </c>
      <c r="E42" s="18">
        <v>1055.8800000000001</v>
      </c>
      <c r="F42" s="19">
        <v>2099.62</v>
      </c>
      <c r="G42" s="19">
        <v>0</v>
      </c>
      <c r="H42" s="14">
        <v>0</v>
      </c>
      <c r="I42" s="18">
        <v>344.78</v>
      </c>
      <c r="J42" s="19">
        <v>0</v>
      </c>
      <c r="K42" s="15">
        <f t="shared" si="0"/>
        <v>30514.400000000001</v>
      </c>
    </row>
    <row r="43" spans="2:11">
      <c r="B43" s="16" t="s">
        <v>77</v>
      </c>
      <c r="C43" s="17" t="s">
        <v>78</v>
      </c>
      <c r="D43" s="18">
        <v>6313.2899999999991</v>
      </c>
      <c r="E43" s="18">
        <v>450.77000000000004</v>
      </c>
      <c r="F43" s="19">
        <v>0</v>
      </c>
      <c r="G43" s="19">
        <v>0</v>
      </c>
      <c r="H43" s="14">
        <v>0</v>
      </c>
      <c r="I43" s="18">
        <v>0</v>
      </c>
      <c r="J43" s="19">
        <v>0</v>
      </c>
      <c r="K43" s="15">
        <f t="shared" si="0"/>
        <v>6764.0599999999995</v>
      </c>
    </row>
    <row r="44" spans="2:11">
      <c r="B44" s="16" t="s">
        <v>79</v>
      </c>
      <c r="C44" s="17" t="s">
        <v>80</v>
      </c>
      <c r="D44" s="18">
        <v>7493.1399999999994</v>
      </c>
      <c r="E44" s="18">
        <v>86.830000000000013</v>
      </c>
      <c r="F44" s="19">
        <v>0</v>
      </c>
      <c r="G44" s="19">
        <v>0</v>
      </c>
      <c r="H44" s="14">
        <v>0</v>
      </c>
      <c r="I44" s="18">
        <v>175.14999999999998</v>
      </c>
      <c r="J44" s="19">
        <v>0</v>
      </c>
      <c r="K44" s="15">
        <f t="shared" si="0"/>
        <v>7755.119999999999</v>
      </c>
    </row>
    <row r="45" spans="2:11">
      <c r="B45" s="16" t="s">
        <v>81</v>
      </c>
      <c r="C45" s="17" t="s">
        <v>82</v>
      </c>
      <c r="D45" s="18">
        <v>0</v>
      </c>
      <c r="E45" s="18">
        <v>0</v>
      </c>
      <c r="F45" s="19">
        <v>0</v>
      </c>
      <c r="G45" s="19">
        <v>0</v>
      </c>
      <c r="H45" s="14">
        <v>0</v>
      </c>
      <c r="I45" s="18">
        <v>0</v>
      </c>
      <c r="J45" s="19">
        <v>0</v>
      </c>
      <c r="K45" s="15">
        <f t="shared" si="0"/>
        <v>0</v>
      </c>
    </row>
    <row r="46" spans="2:11">
      <c r="B46" s="16" t="s">
        <v>83</v>
      </c>
      <c r="C46" s="17" t="s">
        <v>84</v>
      </c>
      <c r="D46" s="18">
        <v>412487.96</v>
      </c>
      <c r="E46" s="18">
        <v>9453.0399999999954</v>
      </c>
      <c r="F46" s="19">
        <v>25530.710000000006</v>
      </c>
      <c r="G46" s="19">
        <v>1048.06</v>
      </c>
      <c r="H46" s="14">
        <v>1310.1500000000001</v>
      </c>
      <c r="I46" s="18">
        <v>48323.72000000003</v>
      </c>
      <c r="J46" s="19">
        <v>50961.73000000001</v>
      </c>
      <c r="K46" s="15">
        <f t="shared" si="0"/>
        <v>549115.37000000011</v>
      </c>
    </row>
    <row r="47" spans="2:11">
      <c r="B47" s="16" t="s">
        <v>85</v>
      </c>
      <c r="C47" s="17" t="s">
        <v>86</v>
      </c>
      <c r="D47" s="18">
        <v>365371.06000000006</v>
      </c>
      <c r="E47" s="18">
        <v>8234.3199999999924</v>
      </c>
      <c r="F47" s="19">
        <v>45286.660000000018</v>
      </c>
      <c r="G47" s="19">
        <v>1592.8600000000004</v>
      </c>
      <c r="H47" s="14">
        <v>1991.1699999999998</v>
      </c>
      <c r="I47" s="18">
        <v>158328.32000000027</v>
      </c>
      <c r="J47" s="19">
        <v>208712.06000000008</v>
      </c>
      <c r="K47" s="15">
        <f t="shared" si="0"/>
        <v>789516.45000000042</v>
      </c>
    </row>
    <row r="48" spans="2:11">
      <c r="B48" s="16" t="s">
        <v>87</v>
      </c>
      <c r="C48" s="17" t="s">
        <v>88</v>
      </c>
      <c r="D48" s="20">
        <v>12457.619999999999</v>
      </c>
      <c r="E48" s="18">
        <v>80.760000000000005</v>
      </c>
      <c r="F48" s="19">
        <v>311.51</v>
      </c>
      <c r="G48" s="19">
        <v>0</v>
      </c>
      <c r="H48" s="14">
        <v>0</v>
      </c>
      <c r="I48" s="18">
        <v>0</v>
      </c>
      <c r="J48" s="19">
        <v>0</v>
      </c>
      <c r="K48" s="15">
        <f t="shared" si="0"/>
        <v>12849.89</v>
      </c>
    </row>
    <row r="49" spans="2:11">
      <c r="B49" s="16" t="s">
        <v>89</v>
      </c>
      <c r="C49" s="17" t="s">
        <v>90</v>
      </c>
      <c r="D49" s="20">
        <v>262639.18999999994</v>
      </c>
      <c r="E49" s="18">
        <v>4278.7800000000007</v>
      </c>
      <c r="F49" s="19">
        <v>19104.980000000003</v>
      </c>
      <c r="G49" s="19">
        <v>630.34</v>
      </c>
      <c r="H49" s="14">
        <v>787.94</v>
      </c>
      <c r="I49" s="18">
        <v>36206.420000000006</v>
      </c>
      <c r="J49" s="19">
        <v>131900.24</v>
      </c>
      <c r="K49" s="15">
        <f t="shared" si="0"/>
        <v>455547.88999999996</v>
      </c>
    </row>
    <row r="50" spans="2:11">
      <c r="B50" s="16" t="s">
        <v>91</v>
      </c>
      <c r="C50" s="17" t="s">
        <v>92</v>
      </c>
      <c r="D50" s="20">
        <v>150221.34000000003</v>
      </c>
      <c r="E50" s="18">
        <v>1622.2300000000012</v>
      </c>
      <c r="F50" s="19">
        <v>4069.8100000000009</v>
      </c>
      <c r="G50" s="19">
        <v>249.44</v>
      </c>
      <c r="H50" s="14">
        <v>311.81</v>
      </c>
      <c r="I50" s="18">
        <v>36917.55000000001</v>
      </c>
      <c r="J50" s="19">
        <v>30762.839999999989</v>
      </c>
      <c r="K50" s="15">
        <f t="shared" si="0"/>
        <v>224155.02000000005</v>
      </c>
    </row>
    <row r="51" spans="2:11">
      <c r="B51" s="16" t="s">
        <v>93</v>
      </c>
      <c r="C51" s="17" t="s">
        <v>94</v>
      </c>
      <c r="D51" s="20">
        <v>20399.699999999997</v>
      </c>
      <c r="E51" s="18">
        <v>243.77000000000004</v>
      </c>
      <c r="F51" s="19">
        <v>1230.9100000000001</v>
      </c>
      <c r="G51" s="19">
        <v>0</v>
      </c>
      <c r="H51" s="14">
        <v>0</v>
      </c>
      <c r="I51" s="18">
        <v>2765.28</v>
      </c>
      <c r="J51" s="19">
        <v>0</v>
      </c>
      <c r="K51" s="15">
        <f t="shared" si="0"/>
        <v>24639.659999999996</v>
      </c>
    </row>
    <row r="52" spans="2:11">
      <c r="B52" s="21" t="s">
        <v>95</v>
      </c>
      <c r="C52" s="22" t="s">
        <v>96</v>
      </c>
      <c r="D52" s="20">
        <v>25359.629999999997</v>
      </c>
      <c r="E52" s="18">
        <v>2754.5699999999988</v>
      </c>
      <c r="F52" s="19">
        <v>804.8599999999999</v>
      </c>
      <c r="G52" s="19">
        <v>0</v>
      </c>
      <c r="H52" s="14">
        <v>0</v>
      </c>
      <c r="I52" s="18">
        <v>620.29</v>
      </c>
      <c r="J52" s="19">
        <v>0</v>
      </c>
      <c r="K52" s="15">
        <f t="shared" si="0"/>
        <v>29539.35</v>
      </c>
    </row>
    <row r="53" spans="2:11">
      <c r="B53" s="21" t="s">
        <v>97</v>
      </c>
      <c r="C53" s="22" t="s">
        <v>98</v>
      </c>
      <c r="D53" s="20">
        <v>4474.93</v>
      </c>
      <c r="E53" s="18">
        <v>394.69999999999987</v>
      </c>
      <c r="F53" s="19">
        <v>0</v>
      </c>
      <c r="G53" s="19">
        <v>0</v>
      </c>
      <c r="H53" s="14">
        <v>0</v>
      </c>
      <c r="I53" s="18">
        <v>92.58</v>
      </c>
      <c r="J53" s="19">
        <v>0</v>
      </c>
      <c r="K53" s="15">
        <f t="shared" si="0"/>
        <v>4962.21</v>
      </c>
    </row>
    <row r="54" spans="2:11">
      <c r="B54" s="21" t="s">
        <v>99</v>
      </c>
      <c r="C54" s="22" t="s">
        <v>100</v>
      </c>
      <c r="D54" s="20">
        <v>7358.71</v>
      </c>
      <c r="E54" s="18">
        <v>410.65000000000009</v>
      </c>
      <c r="F54" s="18">
        <v>167.61</v>
      </c>
      <c r="G54" s="19">
        <v>125.15</v>
      </c>
      <c r="H54" s="14">
        <v>156.43</v>
      </c>
      <c r="I54" s="18">
        <v>508.65999999999997</v>
      </c>
      <c r="J54" s="18">
        <v>0</v>
      </c>
      <c r="K54" s="15">
        <f t="shared" si="0"/>
        <v>8727.2099999999991</v>
      </c>
    </row>
    <row r="55" spans="2:11">
      <c r="B55" s="21" t="s">
        <v>101</v>
      </c>
      <c r="C55" s="22" t="s">
        <v>102</v>
      </c>
      <c r="D55" s="20">
        <v>48702.000000000007</v>
      </c>
      <c r="E55" s="18">
        <v>1706.1299999999997</v>
      </c>
      <c r="F55" s="19">
        <v>2461.0899999999997</v>
      </c>
      <c r="G55" s="19">
        <v>263.71000000000004</v>
      </c>
      <c r="H55" s="14">
        <v>329.63</v>
      </c>
      <c r="I55" s="18">
        <v>1218.0600000000002</v>
      </c>
      <c r="J55" s="19">
        <v>0</v>
      </c>
      <c r="K55" s="15">
        <f t="shared" si="0"/>
        <v>54680.619999999995</v>
      </c>
    </row>
    <row r="56" spans="2:11">
      <c r="B56" s="21" t="s">
        <v>103</v>
      </c>
      <c r="C56" s="22" t="s">
        <v>104</v>
      </c>
      <c r="D56" s="20">
        <v>149767.32</v>
      </c>
      <c r="E56" s="18">
        <v>28.200000000000003</v>
      </c>
      <c r="F56" s="19">
        <v>0</v>
      </c>
      <c r="G56" s="19">
        <v>125.14</v>
      </c>
      <c r="H56" s="14">
        <v>156.44</v>
      </c>
      <c r="I56" s="18">
        <v>813.6</v>
      </c>
      <c r="J56" s="19">
        <v>1039.3499999999999</v>
      </c>
      <c r="K56" s="15">
        <f t="shared" si="0"/>
        <v>151930.05000000005</v>
      </c>
    </row>
    <row r="57" spans="2:11">
      <c r="B57" s="23" t="s">
        <v>105</v>
      </c>
      <c r="C57" s="24" t="s">
        <v>106</v>
      </c>
      <c r="D57" s="20">
        <v>20074.2</v>
      </c>
      <c r="E57" s="18">
        <v>1640.5600000000009</v>
      </c>
      <c r="F57" s="19">
        <v>156.44</v>
      </c>
      <c r="G57" s="19">
        <v>0</v>
      </c>
      <c r="H57" s="14">
        <v>0</v>
      </c>
      <c r="I57" s="18">
        <v>251.14999999999998</v>
      </c>
      <c r="J57" s="19">
        <v>0</v>
      </c>
      <c r="K57" s="15">
        <f t="shared" si="0"/>
        <v>22122.350000000002</v>
      </c>
    </row>
    <row r="58" spans="2:11">
      <c r="B58" s="23" t="s">
        <v>107</v>
      </c>
      <c r="C58" s="25" t="s">
        <v>108</v>
      </c>
      <c r="D58" s="20">
        <v>35914.379999999997</v>
      </c>
      <c r="E58" s="18">
        <v>319.12</v>
      </c>
      <c r="F58" s="19">
        <v>2500.48</v>
      </c>
      <c r="G58" s="19">
        <v>0</v>
      </c>
      <c r="H58" s="14">
        <v>0</v>
      </c>
      <c r="I58" s="18">
        <v>3320.0300000000007</v>
      </c>
      <c r="J58" s="19">
        <v>3479.29</v>
      </c>
      <c r="K58" s="15">
        <f t="shared" si="0"/>
        <v>45533.3</v>
      </c>
    </row>
    <row r="59" spans="2:11">
      <c r="B59" s="21" t="s">
        <v>109</v>
      </c>
      <c r="C59" s="22" t="s">
        <v>110</v>
      </c>
      <c r="D59" s="20">
        <v>5432.26</v>
      </c>
      <c r="E59" s="18">
        <v>0</v>
      </c>
      <c r="F59" s="19">
        <v>0</v>
      </c>
      <c r="G59" s="19">
        <v>0</v>
      </c>
      <c r="H59" s="14">
        <v>0</v>
      </c>
      <c r="I59" s="18">
        <v>0</v>
      </c>
      <c r="J59" s="19">
        <v>657.79</v>
      </c>
      <c r="K59" s="15">
        <f t="shared" si="0"/>
        <v>6090.05</v>
      </c>
    </row>
    <row r="60" spans="2:11">
      <c r="B60" s="21" t="s">
        <v>111</v>
      </c>
      <c r="C60" s="22" t="s">
        <v>112</v>
      </c>
      <c r="D60" s="20">
        <v>25610.489999999998</v>
      </c>
      <c r="E60" s="18">
        <v>107.95</v>
      </c>
      <c r="F60" s="19">
        <v>155.37</v>
      </c>
      <c r="G60" s="19">
        <v>0</v>
      </c>
      <c r="H60" s="14">
        <v>0</v>
      </c>
      <c r="I60" s="18">
        <v>964.83</v>
      </c>
      <c r="J60" s="19">
        <v>1850.8000000000002</v>
      </c>
      <c r="K60" s="15">
        <f t="shared" si="0"/>
        <v>28689.439999999999</v>
      </c>
    </row>
    <row r="61" spans="2:11">
      <c r="B61" s="21" t="s">
        <v>113</v>
      </c>
      <c r="C61" s="22" t="s">
        <v>114</v>
      </c>
      <c r="D61" s="20">
        <v>69744.239999999991</v>
      </c>
      <c r="E61" s="18">
        <v>1891.38</v>
      </c>
      <c r="F61" s="19">
        <v>4726.8099999999995</v>
      </c>
      <c r="G61" s="19">
        <v>127.38</v>
      </c>
      <c r="H61" s="14">
        <v>159.22999999999999</v>
      </c>
      <c r="I61" s="18">
        <v>10411.619999999995</v>
      </c>
      <c r="J61" s="19">
        <v>23136.53</v>
      </c>
      <c r="K61" s="15">
        <f t="shared" si="0"/>
        <v>110197.18999999999</v>
      </c>
    </row>
    <row r="62" spans="2:11">
      <c r="B62" s="21" t="s">
        <v>115</v>
      </c>
      <c r="C62" s="22" t="s">
        <v>116</v>
      </c>
      <c r="D62" s="20">
        <v>1027.6300000000001</v>
      </c>
      <c r="E62" s="18">
        <v>93.9</v>
      </c>
      <c r="F62" s="19">
        <v>316.28999999999996</v>
      </c>
      <c r="G62" s="19">
        <v>0</v>
      </c>
      <c r="H62" s="14">
        <v>0</v>
      </c>
      <c r="I62" s="18">
        <v>18609.520000000004</v>
      </c>
      <c r="J62" s="19">
        <v>816.15999999999985</v>
      </c>
      <c r="K62" s="15">
        <f t="shared" si="0"/>
        <v>20863.500000000004</v>
      </c>
    </row>
    <row r="63" spans="2:11">
      <c r="B63" s="21" t="s">
        <v>117</v>
      </c>
      <c r="C63" s="22" t="s">
        <v>118</v>
      </c>
      <c r="D63" s="19">
        <v>17298.22</v>
      </c>
      <c r="E63" s="18">
        <v>1162.05</v>
      </c>
      <c r="F63" s="19">
        <v>469.32</v>
      </c>
      <c r="G63" s="19">
        <v>0</v>
      </c>
      <c r="H63" s="14">
        <v>0</v>
      </c>
      <c r="I63" s="18">
        <v>162.80000000000001</v>
      </c>
      <c r="J63" s="19">
        <v>0</v>
      </c>
      <c r="K63" s="15">
        <f t="shared" si="0"/>
        <v>19092.39</v>
      </c>
    </row>
    <row r="64" spans="2:11">
      <c r="B64" s="26" t="s">
        <v>119</v>
      </c>
      <c r="C64" s="27" t="s">
        <v>120</v>
      </c>
      <c r="D64" s="20">
        <v>22368.590000000004</v>
      </c>
      <c r="E64" s="18">
        <v>1360.7999999999995</v>
      </c>
      <c r="F64" s="19">
        <v>1574.74</v>
      </c>
      <c r="G64" s="19">
        <v>125.14</v>
      </c>
      <c r="H64" s="14">
        <v>156.44</v>
      </c>
      <c r="I64" s="18">
        <v>2197.06</v>
      </c>
      <c r="J64" s="19">
        <v>0</v>
      </c>
      <c r="K64" s="15">
        <f t="shared" si="0"/>
        <v>27782.770000000004</v>
      </c>
    </row>
    <row r="65" spans="2:11">
      <c r="B65" s="26" t="s">
        <v>121</v>
      </c>
      <c r="C65" s="25" t="s">
        <v>122</v>
      </c>
      <c r="D65" s="20">
        <v>15544.55</v>
      </c>
      <c r="E65" s="18">
        <v>1108.5900000000001</v>
      </c>
      <c r="F65" s="19">
        <v>0</v>
      </c>
      <c r="G65" s="19">
        <v>124.3</v>
      </c>
      <c r="H65" s="14">
        <v>155.37</v>
      </c>
      <c r="I65" s="18">
        <v>378.71999999999997</v>
      </c>
      <c r="J65" s="19">
        <v>0</v>
      </c>
      <c r="K65" s="15">
        <f t="shared" si="0"/>
        <v>17311.53</v>
      </c>
    </row>
    <row r="66" spans="2:11">
      <c r="B66" s="28" t="s">
        <v>123</v>
      </c>
      <c r="C66" s="29" t="s">
        <v>124</v>
      </c>
      <c r="D66" s="20">
        <v>232855.36999999994</v>
      </c>
      <c r="E66" s="18">
        <v>10421.380000000017</v>
      </c>
      <c r="F66" s="19">
        <v>9183.6699999999983</v>
      </c>
      <c r="G66" s="19">
        <v>596.31999999999994</v>
      </c>
      <c r="H66" s="14">
        <v>745.43</v>
      </c>
      <c r="I66" s="18">
        <v>11089.879999999992</v>
      </c>
      <c r="J66" s="19">
        <v>42798.320000000007</v>
      </c>
      <c r="K66" s="15">
        <f t="shared" si="0"/>
        <v>307690.36999999994</v>
      </c>
    </row>
    <row r="67" spans="2:11">
      <c r="B67" s="30" t="s">
        <v>125</v>
      </c>
      <c r="C67" s="31" t="s">
        <v>126</v>
      </c>
      <c r="D67" s="20">
        <v>35599.120000000003</v>
      </c>
      <c r="E67" s="18">
        <v>1507.0899999999997</v>
      </c>
      <c r="F67" s="19">
        <v>920.78</v>
      </c>
      <c r="G67" s="19">
        <v>196.66000000000003</v>
      </c>
      <c r="H67" s="14">
        <v>245.83</v>
      </c>
      <c r="I67" s="18">
        <v>1334.14</v>
      </c>
      <c r="J67" s="19">
        <v>1889.9299999999996</v>
      </c>
      <c r="K67" s="15">
        <f t="shared" si="0"/>
        <v>41693.550000000003</v>
      </c>
    </row>
    <row r="68" spans="2:11">
      <c r="B68" s="32" t="s">
        <v>127</v>
      </c>
      <c r="C68" s="24" t="s">
        <v>128</v>
      </c>
      <c r="D68" s="20">
        <v>90084.75</v>
      </c>
      <c r="E68" s="18">
        <v>4946.189999999996</v>
      </c>
      <c r="F68" s="19">
        <v>7885.12</v>
      </c>
      <c r="G68" s="19">
        <v>808.11</v>
      </c>
      <c r="H68" s="14">
        <v>1010.2</v>
      </c>
      <c r="I68" s="18">
        <v>7406.6299999999974</v>
      </c>
      <c r="J68" s="19">
        <v>8481.98</v>
      </c>
      <c r="K68" s="15">
        <f t="shared" si="0"/>
        <v>120622.98</v>
      </c>
    </row>
    <row r="69" spans="2:11">
      <c r="B69" s="33" t="s">
        <v>129</v>
      </c>
      <c r="C69" s="22" t="s">
        <v>130</v>
      </c>
      <c r="D69" s="34">
        <v>19593.43</v>
      </c>
      <c r="E69" s="18">
        <v>797.3200000000005</v>
      </c>
      <c r="F69" s="19">
        <v>2960.9</v>
      </c>
      <c r="G69" s="19">
        <v>131.85</v>
      </c>
      <c r="H69" s="14">
        <v>164.82</v>
      </c>
      <c r="I69" s="18">
        <v>13375.89</v>
      </c>
      <c r="J69" s="19">
        <v>10156.39</v>
      </c>
      <c r="K69" s="15">
        <f t="shared" si="0"/>
        <v>47180.6</v>
      </c>
    </row>
    <row r="70" spans="2:11">
      <c r="B70" s="33" t="s">
        <v>131</v>
      </c>
      <c r="C70" s="22" t="s">
        <v>132</v>
      </c>
      <c r="D70" s="20">
        <v>2230.9199999999996</v>
      </c>
      <c r="E70" s="36">
        <v>421.16</v>
      </c>
      <c r="F70" s="19">
        <v>249.28</v>
      </c>
      <c r="G70" s="19">
        <v>0</v>
      </c>
      <c r="H70" s="14">
        <v>0</v>
      </c>
      <c r="I70" s="18">
        <v>847.3</v>
      </c>
      <c r="J70" s="19">
        <v>0</v>
      </c>
      <c r="K70" s="15">
        <f t="shared" si="0"/>
        <v>3748.66</v>
      </c>
    </row>
    <row r="71" spans="2:11">
      <c r="B71" s="37" t="s">
        <v>133</v>
      </c>
      <c r="C71" s="38" t="s">
        <v>134</v>
      </c>
      <c r="D71" s="18">
        <v>1776.34</v>
      </c>
      <c r="E71" s="36">
        <v>47.67</v>
      </c>
      <c r="F71" s="19">
        <v>0</v>
      </c>
      <c r="G71" s="19">
        <v>0</v>
      </c>
      <c r="H71" s="14">
        <v>0</v>
      </c>
      <c r="I71" s="18">
        <v>0</v>
      </c>
      <c r="J71" s="19">
        <v>0</v>
      </c>
      <c r="K71" s="15">
        <f t="shared" ref="K71:K76" si="1">D71+E71+F71+G71+H71+I71+J71</f>
        <v>1824.01</v>
      </c>
    </row>
    <row r="72" spans="2:11">
      <c r="B72" s="37" t="s">
        <v>135</v>
      </c>
      <c r="C72" s="39" t="s">
        <v>136</v>
      </c>
      <c r="D72" s="18">
        <v>27754.28</v>
      </c>
      <c r="E72" s="36">
        <v>342.31000000000006</v>
      </c>
      <c r="F72" s="19">
        <v>0</v>
      </c>
      <c r="G72" s="19">
        <v>0</v>
      </c>
      <c r="H72" s="14">
        <v>0</v>
      </c>
      <c r="I72" s="18">
        <v>2044.2600000000004</v>
      </c>
      <c r="J72" s="19">
        <v>0</v>
      </c>
      <c r="K72" s="15">
        <f t="shared" si="1"/>
        <v>30140.850000000002</v>
      </c>
    </row>
    <row r="73" spans="2:11">
      <c r="B73" s="37" t="s">
        <v>137</v>
      </c>
      <c r="C73" s="39" t="s">
        <v>138</v>
      </c>
      <c r="D73" s="18">
        <v>20979.25</v>
      </c>
      <c r="E73" s="18">
        <v>609.7399999999999</v>
      </c>
      <c r="F73" s="19">
        <v>0</v>
      </c>
      <c r="G73" s="19">
        <v>0</v>
      </c>
      <c r="H73" s="19">
        <v>0</v>
      </c>
      <c r="I73" s="18">
        <v>53.41</v>
      </c>
      <c r="J73" s="19">
        <v>0</v>
      </c>
      <c r="K73" s="15">
        <f t="shared" si="1"/>
        <v>21642.400000000001</v>
      </c>
    </row>
    <row r="74" spans="2:11" ht="15.75" thickBot="1">
      <c r="B74" s="37" t="s">
        <v>139</v>
      </c>
      <c r="C74" s="41" t="s">
        <v>140</v>
      </c>
      <c r="D74" s="18">
        <v>16712.330000000002</v>
      </c>
      <c r="E74" s="18">
        <v>153.93</v>
      </c>
      <c r="F74" s="19">
        <v>781.12</v>
      </c>
      <c r="G74" s="19">
        <v>0</v>
      </c>
      <c r="H74" s="19">
        <v>0</v>
      </c>
      <c r="I74" s="18">
        <v>317.42</v>
      </c>
      <c r="J74" s="19">
        <v>0</v>
      </c>
      <c r="K74" s="15">
        <f t="shared" si="1"/>
        <v>17964.8</v>
      </c>
    </row>
    <row r="75" spans="2:11" ht="15.75" thickBot="1">
      <c r="B75" s="37" t="s">
        <v>152</v>
      </c>
      <c r="C75" s="42" t="s">
        <v>155</v>
      </c>
      <c r="D75" s="40">
        <v>4073.9900000000002</v>
      </c>
      <c r="E75" s="47">
        <v>152.41000000000003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9">
        <f t="shared" si="1"/>
        <v>4226.4000000000005</v>
      </c>
    </row>
    <row r="76" spans="2:11" ht="15.75" thickBot="1">
      <c r="B76" s="43"/>
      <c r="C76" s="43" t="s">
        <v>141</v>
      </c>
      <c r="D76" s="50">
        <v>7691835.4500000011</v>
      </c>
      <c r="E76" s="52">
        <v>188329.97</v>
      </c>
      <c r="F76" s="45">
        <v>448740.00000000035</v>
      </c>
      <c r="G76" s="44">
        <v>22872.05</v>
      </c>
      <c r="H76" s="45">
        <v>28591.1</v>
      </c>
      <c r="I76" s="46">
        <v>1713960.74</v>
      </c>
      <c r="J76" s="45">
        <v>2719017.3999999994</v>
      </c>
      <c r="K76" s="50">
        <f t="shared" si="1"/>
        <v>12813346.710000001</v>
      </c>
    </row>
    <row r="77" spans="2:11">
      <c r="B77" s="1"/>
      <c r="C77" s="1"/>
      <c r="D77" s="2"/>
      <c r="E77" s="1"/>
      <c r="F77" s="3"/>
      <c r="G77" s="3"/>
      <c r="H77" s="3"/>
      <c r="I77" s="2"/>
      <c r="J77" s="3"/>
      <c r="K77" s="4"/>
    </row>
    <row r="78" spans="2:11">
      <c r="B78" s="1"/>
      <c r="C78" s="1"/>
      <c r="D78" s="2"/>
      <c r="E78" s="3"/>
      <c r="F78" s="3"/>
      <c r="G78" s="3"/>
      <c r="H78" s="3"/>
      <c r="I78" s="3"/>
      <c r="J78" s="3"/>
      <c r="K78" s="2"/>
    </row>
    <row r="79" spans="2:11">
      <c r="B79" s="1"/>
      <c r="C79" s="1"/>
      <c r="D79" s="2"/>
      <c r="E79" s="3"/>
      <c r="F79" s="3"/>
      <c r="G79" s="3"/>
      <c r="H79" s="3"/>
      <c r="I79" s="3"/>
      <c r="J79" s="3"/>
    </row>
    <row r="80" spans="2:11">
      <c r="B80" s="1"/>
      <c r="C80" s="1"/>
      <c r="D80" s="2"/>
      <c r="E80" s="3"/>
      <c r="F80" s="3"/>
      <c r="G80" s="3"/>
      <c r="H80" s="3"/>
      <c r="I80" s="3"/>
      <c r="J80" s="3"/>
      <c r="K80" s="4"/>
    </row>
    <row r="81" spans="2:11">
      <c r="B81" s="1"/>
      <c r="C81" s="1"/>
      <c r="D81" s="2"/>
      <c r="E81" s="3"/>
      <c r="F81" s="3"/>
      <c r="G81" s="3"/>
      <c r="H81" s="3"/>
      <c r="I81" s="3"/>
      <c r="J81" s="3"/>
      <c r="K81" s="4"/>
    </row>
    <row r="82" spans="2:11">
      <c r="K82" s="53"/>
    </row>
  </sheetData>
  <mergeCells count="1">
    <mergeCell ref="E4:K4"/>
  </mergeCells>
  <pageMargins left="0" right="0" top="0" bottom="0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718E-1653-4A10-B8D0-AD2BE4BD23D6}">
  <dimension ref="B2:K82"/>
  <sheetViews>
    <sheetView workbookViewId="0">
      <selection activeCell="N68" sqref="N68"/>
    </sheetView>
  </sheetViews>
  <sheetFormatPr defaultRowHeight="15"/>
  <cols>
    <col min="2" max="2" width="5.5703125" customWidth="1"/>
    <col min="3" max="3" width="22.28515625" customWidth="1"/>
    <col min="4" max="4" width="13.5703125" customWidth="1"/>
    <col min="5" max="5" width="14.42578125" customWidth="1"/>
    <col min="6" max="6" width="13" customWidth="1"/>
    <col min="7" max="7" width="12.85546875" customWidth="1"/>
    <col min="8" max="8" width="13.85546875" customWidth="1"/>
    <col min="9" max="9" width="12.5703125" customWidth="1"/>
    <col min="10" max="10" width="13.85546875" customWidth="1"/>
    <col min="11" max="11" width="18.28515625" customWidth="1"/>
  </cols>
  <sheetData>
    <row r="2" spans="2:11">
      <c r="B2" s="1"/>
      <c r="C2" s="1"/>
      <c r="D2" s="2"/>
      <c r="E2" s="3"/>
      <c r="F2" s="3"/>
      <c r="G2" s="3"/>
      <c r="H2" s="3"/>
      <c r="I2" s="3"/>
      <c r="J2" s="3"/>
      <c r="K2" s="4"/>
    </row>
    <row r="3" spans="2:11" ht="15.75" thickBot="1">
      <c r="B3" s="1" t="s">
        <v>0</v>
      </c>
      <c r="C3" s="1"/>
      <c r="D3" s="2"/>
      <c r="E3" s="3"/>
      <c r="F3" s="4" t="s">
        <v>163</v>
      </c>
      <c r="G3" s="4"/>
      <c r="H3" s="4"/>
      <c r="I3" s="4"/>
      <c r="J3" s="4"/>
      <c r="K3" s="4"/>
    </row>
    <row r="4" spans="2:11" ht="15.75" thickBot="1">
      <c r="B4" s="5" t="s">
        <v>1</v>
      </c>
      <c r="C4" s="6" t="s">
        <v>2</v>
      </c>
      <c r="D4" s="7"/>
      <c r="E4" s="81"/>
      <c r="F4" s="81"/>
      <c r="G4" s="81"/>
      <c r="H4" s="81"/>
      <c r="I4" s="82"/>
      <c r="J4" s="82"/>
      <c r="K4" s="83"/>
    </row>
    <row r="5" spans="2:11" ht="35.25" thickBot="1">
      <c r="B5" s="8"/>
      <c r="C5" s="8"/>
      <c r="D5" s="9" t="s">
        <v>164</v>
      </c>
      <c r="E5" s="9" t="s">
        <v>165</v>
      </c>
      <c r="F5" s="10" t="s">
        <v>166</v>
      </c>
      <c r="G5" s="9" t="s">
        <v>167</v>
      </c>
      <c r="H5" s="10" t="s">
        <v>168</v>
      </c>
      <c r="I5" s="9" t="s">
        <v>169</v>
      </c>
      <c r="J5" s="9" t="s">
        <v>170</v>
      </c>
      <c r="K5" s="9" t="s">
        <v>171</v>
      </c>
    </row>
    <row r="6" spans="2:11">
      <c r="B6" s="11" t="s">
        <v>3</v>
      </c>
      <c r="C6" s="12" t="s">
        <v>4</v>
      </c>
      <c r="D6" s="13">
        <v>12353</v>
      </c>
      <c r="E6" s="13">
        <v>236.46</v>
      </c>
      <c r="F6" s="14">
        <v>311.51</v>
      </c>
      <c r="G6" s="14">
        <v>0</v>
      </c>
      <c r="H6" s="14">
        <v>0</v>
      </c>
      <c r="I6" s="13">
        <v>1666.0600000000004</v>
      </c>
      <c r="J6" s="14">
        <v>0</v>
      </c>
      <c r="K6" s="15">
        <f>D6+E6+F6+G6+H6+I6+J6</f>
        <v>14567.029999999999</v>
      </c>
    </row>
    <row r="7" spans="2:11">
      <c r="B7" s="16" t="s">
        <v>5</v>
      </c>
      <c r="C7" s="17" t="s">
        <v>6</v>
      </c>
      <c r="D7" s="18">
        <v>58223.710000000006</v>
      </c>
      <c r="E7" s="18">
        <v>2369.909999999998</v>
      </c>
      <c r="F7" s="19">
        <v>3595.1899999999996</v>
      </c>
      <c r="G7" s="19">
        <v>192.18</v>
      </c>
      <c r="H7" s="14">
        <v>240.25</v>
      </c>
      <c r="I7" s="18">
        <v>8642.89</v>
      </c>
      <c r="J7" s="19">
        <v>6093.17</v>
      </c>
      <c r="K7" s="15">
        <f t="shared" ref="K7:K70" si="0">D7+E7+F7+G7+H7+I7+J7</f>
        <v>79357.3</v>
      </c>
    </row>
    <row r="8" spans="2:11">
      <c r="B8" s="16" t="s">
        <v>7</v>
      </c>
      <c r="C8" s="17" t="s">
        <v>8</v>
      </c>
      <c r="D8" s="18">
        <v>30593.680000000004</v>
      </c>
      <c r="E8" s="18">
        <v>1287.5099999999998</v>
      </c>
      <c r="F8" s="19">
        <v>1144.3900000000001</v>
      </c>
      <c r="G8" s="19">
        <v>250.28</v>
      </c>
      <c r="H8" s="14">
        <v>312.88</v>
      </c>
      <c r="I8" s="18">
        <v>2250.1400000000008</v>
      </c>
      <c r="J8" s="19">
        <v>168.82000000000016</v>
      </c>
      <c r="K8" s="15">
        <f t="shared" si="0"/>
        <v>36007.699999999997</v>
      </c>
    </row>
    <row r="9" spans="2:11">
      <c r="B9" s="16" t="s">
        <v>9</v>
      </c>
      <c r="C9" s="17" t="s">
        <v>10</v>
      </c>
      <c r="D9" s="18">
        <v>469163.46000000008</v>
      </c>
      <c r="E9" s="18">
        <v>13922.239999999998</v>
      </c>
      <c r="F9" s="19">
        <v>24520.219999999998</v>
      </c>
      <c r="G9" s="19">
        <v>1199.46</v>
      </c>
      <c r="H9" s="14">
        <v>1499.3599999999997</v>
      </c>
      <c r="I9" s="18">
        <v>82153.200000000128</v>
      </c>
      <c r="J9" s="19">
        <v>34196.940000000017</v>
      </c>
      <c r="K9" s="15">
        <f t="shared" si="0"/>
        <v>626654.88000000024</v>
      </c>
    </row>
    <row r="10" spans="2:11" s="57" customFormat="1">
      <c r="B10" s="60" t="s">
        <v>11</v>
      </c>
      <c r="C10" s="61" t="s">
        <v>12</v>
      </c>
      <c r="D10" s="58">
        <v>0</v>
      </c>
      <c r="E10" s="57">
        <v>0</v>
      </c>
      <c r="F10" s="58">
        <v>0</v>
      </c>
      <c r="G10" s="58">
        <v>0</v>
      </c>
      <c r="H10" s="59">
        <v>0</v>
      </c>
      <c r="I10" s="58">
        <v>0</v>
      </c>
      <c r="J10" s="58">
        <v>0</v>
      </c>
      <c r="K10" s="15">
        <f t="shared" si="0"/>
        <v>0</v>
      </c>
    </row>
    <row r="11" spans="2:11">
      <c r="B11" s="16" t="s">
        <v>13</v>
      </c>
      <c r="C11" s="17" t="s">
        <v>14</v>
      </c>
      <c r="D11" s="18">
        <v>29911.14</v>
      </c>
      <c r="E11" s="18">
        <v>965.94000000000028</v>
      </c>
      <c r="F11" s="19">
        <v>0</v>
      </c>
      <c r="G11" s="19">
        <v>0</v>
      </c>
      <c r="H11" s="14">
        <v>0</v>
      </c>
      <c r="I11" s="18">
        <v>634.44000000000017</v>
      </c>
      <c r="J11" s="19">
        <v>0</v>
      </c>
      <c r="K11" s="15">
        <f t="shared" si="0"/>
        <v>31511.519999999997</v>
      </c>
    </row>
    <row r="12" spans="2:11">
      <c r="B12" s="16" t="s">
        <v>15</v>
      </c>
      <c r="C12" s="17" t="s">
        <v>16</v>
      </c>
      <c r="D12" s="18">
        <v>37466.490000000005</v>
      </c>
      <c r="E12" s="18">
        <v>70.389999999999986</v>
      </c>
      <c r="F12" s="19">
        <v>0</v>
      </c>
      <c r="G12" s="19">
        <v>0</v>
      </c>
      <c r="H12" s="14">
        <v>0</v>
      </c>
      <c r="I12" s="18">
        <v>27.29</v>
      </c>
      <c r="J12" s="19">
        <v>0</v>
      </c>
      <c r="K12" s="15">
        <f t="shared" si="0"/>
        <v>37564.170000000006</v>
      </c>
    </row>
    <row r="13" spans="2:11">
      <c r="B13" s="16" t="s">
        <v>17</v>
      </c>
      <c r="C13" s="17" t="s">
        <v>18</v>
      </c>
      <c r="D13" s="18">
        <v>19843.010000000002</v>
      </c>
      <c r="E13" s="18">
        <v>328.48</v>
      </c>
      <c r="F13" s="19">
        <v>1030.8800000000001</v>
      </c>
      <c r="G13" s="19">
        <v>0</v>
      </c>
      <c r="H13" s="14">
        <v>0</v>
      </c>
      <c r="I13" s="18">
        <v>641.75</v>
      </c>
      <c r="J13" s="19">
        <v>68.63</v>
      </c>
      <c r="K13" s="15">
        <f t="shared" si="0"/>
        <v>21912.750000000004</v>
      </c>
    </row>
    <row r="14" spans="2:11">
      <c r="B14" s="16" t="s">
        <v>19</v>
      </c>
      <c r="C14" s="17" t="s">
        <v>20</v>
      </c>
      <c r="D14" s="18">
        <v>24418.17</v>
      </c>
      <c r="E14" s="18">
        <v>57.14</v>
      </c>
      <c r="F14" s="19">
        <v>1492.96</v>
      </c>
      <c r="G14" s="19">
        <v>0</v>
      </c>
      <c r="H14" s="14">
        <v>0</v>
      </c>
      <c r="I14" s="18">
        <v>936.88</v>
      </c>
      <c r="J14" s="19">
        <v>0</v>
      </c>
      <c r="K14" s="15">
        <f t="shared" si="0"/>
        <v>26905.149999999998</v>
      </c>
    </row>
    <row r="15" spans="2:11">
      <c r="B15" s="16" t="s">
        <v>21</v>
      </c>
      <c r="C15" s="17" t="s">
        <v>22</v>
      </c>
      <c r="D15" s="18">
        <v>89979.450000000012</v>
      </c>
      <c r="E15" s="18">
        <v>843.6099999999999</v>
      </c>
      <c r="F15" s="19">
        <v>4547.51</v>
      </c>
      <c r="G15" s="19">
        <v>191.34</v>
      </c>
      <c r="H15" s="14">
        <v>239.18</v>
      </c>
      <c r="I15" s="18">
        <v>25782.580000000009</v>
      </c>
      <c r="J15" s="19">
        <v>57389.590000000004</v>
      </c>
      <c r="K15" s="15">
        <f t="shared" si="0"/>
        <v>178973.26</v>
      </c>
    </row>
    <row r="16" spans="2:11">
      <c r="B16" s="16" t="s">
        <v>23</v>
      </c>
      <c r="C16" s="17" t="s">
        <v>24</v>
      </c>
      <c r="D16" s="18">
        <v>78684.11</v>
      </c>
      <c r="E16" s="18">
        <v>759.76000000000022</v>
      </c>
      <c r="F16" s="19">
        <v>781.11</v>
      </c>
      <c r="G16" s="19">
        <v>0</v>
      </c>
      <c r="H16" s="14">
        <v>0</v>
      </c>
      <c r="I16" s="18">
        <v>1230.0900000000001</v>
      </c>
      <c r="J16" s="19">
        <v>218.58999999999992</v>
      </c>
      <c r="K16" s="15">
        <f t="shared" si="0"/>
        <v>81673.659999999989</v>
      </c>
    </row>
    <row r="17" spans="2:11">
      <c r="B17" s="16" t="s">
        <v>25</v>
      </c>
      <c r="C17" s="17" t="s">
        <v>26</v>
      </c>
      <c r="D17" s="18">
        <v>15187.21</v>
      </c>
      <c r="E17" s="18">
        <v>229.86000000000004</v>
      </c>
      <c r="F17" s="19">
        <v>1000.31</v>
      </c>
      <c r="G17" s="19">
        <v>0</v>
      </c>
      <c r="H17" s="14">
        <v>0</v>
      </c>
      <c r="I17" s="18">
        <v>3473.57</v>
      </c>
      <c r="J17" s="19">
        <v>20523.34</v>
      </c>
      <c r="K17" s="15">
        <f t="shared" si="0"/>
        <v>40414.29</v>
      </c>
    </row>
    <row r="18" spans="2:11">
      <c r="B18" s="16" t="s">
        <v>27</v>
      </c>
      <c r="C18" s="17" t="s">
        <v>28</v>
      </c>
      <c r="D18" s="18">
        <v>103945.68000000001</v>
      </c>
      <c r="E18" s="18">
        <v>3977.1000000000017</v>
      </c>
      <c r="F18" s="19">
        <v>3377.4300000000003</v>
      </c>
      <c r="G18" s="19">
        <v>103.47</v>
      </c>
      <c r="H18" s="14">
        <v>129.35</v>
      </c>
      <c r="I18" s="18">
        <v>3070.1099999999997</v>
      </c>
      <c r="J18" s="19">
        <v>28618.14</v>
      </c>
      <c r="K18" s="15">
        <f t="shared" si="0"/>
        <v>143221.28000000003</v>
      </c>
    </row>
    <row r="19" spans="2:11">
      <c r="B19" s="16" t="s">
        <v>29</v>
      </c>
      <c r="C19" s="17" t="s">
        <v>30</v>
      </c>
      <c r="D19" s="18">
        <v>50741.509999999995</v>
      </c>
      <c r="E19" s="18">
        <v>639.91</v>
      </c>
      <c r="F19" s="18">
        <v>2876.21</v>
      </c>
      <c r="G19" s="19">
        <v>250.28</v>
      </c>
      <c r="H19" s="14">
        <v>312.88</v>
      </c>
      <c r="I19" s="18">
        <v>3498.9100000000003</v>
      </c>
      <c r="J19" s="18">
        <v>3496.15</v>
      </c>
      <c r="K19" s="15">
        <f t="shared" si="0"/>
        <v>61815.85</v>
      </c>
    </row>
    <row r="20" spans="2:11">
      <c r="B20" s="16" t="s">
        <v>31</v>
      </c>
      <c r="C20" s="17" t="s">
        <v>32</v>
      </c>
      <c r="D20" s="18">
        <v>177531.46</v>
      </c>
      <c r="E20" s="18">
        <v>527.95000000000005</v>
      </c>
      <c r="F20" s="19">
        <v>4505.18</v>
      </c>
      <c r="G20" s="19">
        <v>0</v>
      </c>
      <c r="H20" s="14">
        <v>0</v>
      </c>
      <c r="I20" s="18">
        <v>28512.959999999963</v>
      </c>
      <c r="J20" s="19">
        <v>23199.919999999998</v>
      </c>
      <c r="K20" s="15">
        <f t="shared" si="0"/>
        <v>234277.46999999997</v>
      </c>
    </row>
    <row r="21" spans="2:11">
      <c r="B21" s="16" t="s">
        <v>33</v>
      </c>
      <c r="C21" s="17" t="s">
        <v>34</v>
      </c>
      <c r="D21" s="18">
        <v>233745.26</v>
      </c>
      <c r="E21" s="18">
        <v>2731.5499999999997</v>
      </c>
      <c r="F21" s="19">
        <v>9379.16</v>
      </c>
      <c r="G21" s="19">
        <v>103.47</v>
      </c>
      <c r="H21" s="14">
        <v>129.35</v>
      </c>
      <c r="I21" s="18">
        <v>43852.230000000025</v>
      </c>
      <c r="J21" s="19">
        <v>46370.700000000012</v>
      </c>
      <c r="K21" s="15">
        <f t="shared" si="0"/>
        <v>336311.72000000003</v>
      </c>
    </row>
    <row r="22" spans="2:11">
      <c r="B22" s="16" t="s">
        <v>35</v>
      </c>
      <c r="C22" s="17" t="s">
        <v>36</v>
      </c>
      <c r="D22" s="18">
        <v>2211166.19</v>
      </c>
      <c r="E22" s="18">
        <v>34287.55000000009</v>
      </c>
      <c r="F22" s="19">
        <v>176122.75</v>
      </c>
      <c r="G22" s="19">
        <v>6952.97</v>
      </c>
      <c r="H22" s="14">
        <v>8773.48</v>
      </c>
      <c r="I22" s="18">
        <v>707884.60000000463</v>
      </c>
      <c r="J22" s="19">
        <v>1038853.1200000021</v>
      </c>
      <c r="K22" s="15">
        <f t="shared" si="0"/>
        <v>4184040.6600000071</v>
      </c>
    </row>
    <row r="23" spans="2:11" s="57" customFormat="1">
      <c r="B23" s="60" t="s">
        <v>37</v>
      </c>
      <c r="C23" s="61" t="s">
        <v>38</v>
      </c>
      <c r="D23" s="58">
        <v>0</v>
      </c>
      <c r="E23" s="57">
        <v>0</v>
      </c>
      <c r="F23" s="58">
        <v>0</v>
      </c>
      <c r="G23" s="58">
        <v>0</v>
      </c>
      <c r="H23" s="59">
        <v>0</v>
      </c>
      <c r="I23" s="58">
        <v>0</v>
      </c>
      <c r="J23" s="58">
        <v>0</v>
      </c>
      <c r="K23" s="15">
        <f t="shared" si="0"/>
        <v>0</v>
      </c>
    </row>
    <row r="24" spans="2:11">
      <c r="B24" s="16" t="s">
        <v>39</v>
      </c>
      <c r="C24" s="17" t="s">
        <v>40</v>
      </c>
      <c r="D24" s="18">
        <v>116945.21000000002</v>
      </c>
      <c r="E24" s="18">
        <v>5742.2799999999934</v>
      </c>
      <c r="F24" s="19">
        <v>10259.079999999998</v>
      </c>
      <c r="G24" s="19">
        <v>1707.1400000000003</v>
      </c>
      <c r="H24" s="14">
        <v>2134.02</v>
      </c>
      <c r="I24" s="18">
        <v>13468.759999999997</v>
      </c>
      <c r="J24" s="19">
        <v>3289.26</v>
      </c>
      <c r="K24" s="15">
        <f t="shared" si="0"/>
        <v>153545.75000000003</v>
      </c>
    </row>
    <row r="25" spans="2:11">
      <c r="B25" s="16" t="s">
        <v>41</v>
      </c>
      <c r="C25" s="17" t="s">
        <v>42</v>
      </c>
      <c r="D25" s="18">
        <v>41922.099999999991</v>
      </c>
      <c r="E25" s="18">
        <v>2317.2400000000021</v>
      </c>
      <c r="F25" s="19">
        <v>1883.27</v>
      </c>
      <c r="G25" s="19">
        <v>0</v>
      </c>
      <c r="H25" s="14">
        <v>0</v>
      </c>
      <c r="I25" s="18">
        <v>490.51000000000005</v>
      </c>
      <c r="J25" s="19">
        <v>0</v>
      </c>
      <c r="K25" s="15">
        <f t="shared" si="0"/>
        <v>46613.119999999995</v>
      </c>
    </row>
    <row r="26" spans="2:11">
      <c r="B26" s="16" t="s">
        <v>43</v>
      </c>
      <c r="C26" s="17" t="s">
        <v>44</v>
      </c>
      <c r="D26" s="18">
        <v>54479.55</v>
      </c>
      <c r="E26" s="18">
        <v>2867.4500000000007</v>
      </c>
      <c r="F26" s="19">
        <v>1920.54</v>
      </c>
      <c r="G26" s="19">
        <v>125.14</v>
      </c>
      <c r="H26" s="14">
        <v>156.44</v>
      </c>
      <c r="I26" s="18">
        <v>5926.6</v>
      </c>
      <c r="J26" s="19">
        <v>5030.3999999999996</v>
      </c>
      <c r="K26" s="15">
        <f t="shared" si="0"/>
        <v>70506.12</v>
      </c>
    </row>
    <row r="27" spans="2:11">
      <c r="B27" s="16" t="s">
        <v>45</v>
      </c>
      <c r="C27" s="17" t="s">
        <v>46</v>
      </c>
      <c r="D27" s="18">
        <v>27590.850000000002</v>
      </c>
      <c r="E27" s="18">
        <v>193.81</v>
      </c>
      <c r="F27" s="19">
        <v>623.62</v>
      </c>
      <c r="G27" s="19">
        <v>0</v>
      </c>
      <c r="H27" s="14">
        <v>0</v>
      </c>
      <c r="I27" s="18">
        <v>1868.6699999999998</v>
      </c>
      <c r="J27" s="19">
        <v>3348.5</v>
      </c>
      <c r="K27" s="15">
        <f t="shared" si="0"/>
        <v>33625.449999999997</v>
      </c>
    </row>
    <row r="28" spans="2:11">
      <c r="B28" s="16" t="s">
        <v>47</v>
      </c>
      <c r="C28" s="17" t="s">
        <v>48</v>
      </c>
      <c r="D28" s="18">
        <v>24615.93</v>
      </c>
      <c r="E28" s="18">
        <v>610.46000000000015</v>
      </c>
      <c r="F28" s="18">
        <v>1754.17</v>
      </c>
      <c r="G28" s="19">
        <v>125.14</v>
      </c>
      <c r="H28" s="14">
        <v>156.44</v>
      </c>
      <c r="I28" s="18">
        <v>3951.0399999999995</v>
      </c>
      <c r="J28" s="18">
        <v>1642.9600000000005</v>
      </c>
      <c r="K28" s="15">
        <f t="shared" si="0"/>
        <v>32856.14</v>
      </c>
    </row>
    <row r="29" spans="2:11" s="57" customFormat="1">
      <c r="B29" s="60" t="s">
        <v>49</v>
      </c>
      <c r="C29" s="61" t="s">
        <v>50</v>
      </c>
      <c r="D29" s="58">
        <v>0</v>
      </c>
      <c r="E29" s="57">
        <v>0</v>
      </c>
      <c r="F29" s="58">
        <v>0</v>
      </c>
      <c r="G29" s="58">
        <v>0</v>
      </c>
      <c r="H29" s="59">
        <v>0</v>
      </c>
      <c r="I29" s="58">
        <v>0</v>
      </c>
      <c r="J29" s="58">
        <v>0</v>
      </c>
      <c r="K29" s="15">
        <f t="shared" si="0"/>
        <v>0</v>
      </c>
    </row>
    <row r="30" spans="2:11">
      <c r="B30" s="16" t="s">
        <v>51</v>
      </c>
      <c r="C30" s="17" t="s">
        <v>52</v>
      </c>
      <c r="D30" s="18">
        <v>139011.26</v>
      </c>
      <c r="E30" s="18">
        <v>7329.4099999999917</v>
      </c>
      <c r="F30" s="19">
        <v>10996.95</v>
      </c>
      <c r="G30" s="19">
        <v>804.65</v>
      </c>
      <c r="H30" s="14">
        <v>1005.7600000000002</v>
      </c>
      <c r="I30" s="18">
        <v>26891.899999999991</v>
      </c>
      <c r="J30" s="19">
        <v>4815.9200000000019</v>
      </c>
      <c r="K30" s="15">
        <f t="shared" si="0"/>
        <v>190855.85000000003</v>
      </c>
    </row>
    <row r="31" spans="2:11">
      <c r="B31" s="16" t="s">
        <v>53</v>
      </c>
      <c r="C31" s="17" t="s">
        <v>54</v>
      </c>
      <c r="D31" s="18">
        <v>225896.71</v>
      </c>
      <c r="E31" s="18">
        <v>6958.0099999999948</v>
      </c>
      <c r="F31" s="19">
        <v>16150.760000000002</v>
      </c>
      <c r="G31" s="19">
        <v>818.00999999999988</v>
      </c>
      <c r="H31" s="14">
        <v>1022.52</v>
      </c>
      <c r="I31" s="18">
        <v>32576.629999999994</v>
      </c>
      <c r="J31" s="19">
        <v>20650.110000000004</v>
      </c>
      <c r="K31" s="15">
        <f t="shared" si="0"/>
        <v>304072.74999999994</v>
      </c>
    </row>
    <row r="32" spans="2:11" s="57" customFormat="1">
      <c r="B32" s="60" t="s">
        <v>55</v>
      </c>
      <c r="C32" s="61" t="s">
        <v>56</v>
      </c>
      <c r="D32" s="58">
        <v>0</v>
      </c>
      <c r="E32" s="57">
        <v>0</v>
      </c>
      <c r="F32" s="58">
        <v>0</v>
      </c>
      <c r="G32" s="58">
        <v>0</v>
      </c>
      <c r="H32" s="59">
        <v>0</v>
      </c>
      <c r="I32" s="58">
        <v>0</v>
      </c>
      <c r="J32" s="58">
        <v>0</v>
      </c>
      <c r="K32" s="15">
        <f t="shared" si="0"/>
        <v>0</v>
      </c>
    </row>
    <row r="33" spans="2:11">
      <c r="B33" s="16" t="s">
        <v>57</v>
      </c>
      <c r="C33" s="17" t="s">
        <v>58</v>
      </c>
      <c r="D33" s="18">
        <v>54706.630000000005</v>
      </c>
      <c r="E33" s="18">
        <v>5591.199999999998</v>
      </c>
      <c r="F33" s="19">
        <v>2879.81</v>
      </c>
      <c r="G33" s="19">
        <v>1027.24</v>
      </c>
      <c r="H33" s="14">
        <v>1284.0799999999997</v>
      </c>
      <c r="I33" s="18">
        <v>3387</v>
      </c>
      <c r="J33" s="19">
        <v>754.29</v>
      </c>
      <c r="K33" s="15">
        <f t="shared" si="0"/>
        <v>69630.249999999985</v>
      </c>
    </row>
    <row r="34" spans="2:11">
      <c r="B34" s="16" t="s">
        <v>59</v>
      </c>
      <c r="C34" s="17" t="s">
        <v>60</v>
      </c>
      <c r="D34" s="18">
        <v>585961.77</v>
      </c>
      <c r="E34" s="18">
        <v>13811.839999999953</v>
      </c>
      <c r="F34" s="19">
        <v>34633.040000000001</v>
      </c>
      <c r="G34" s="19">
        <v>1820.79</v>
      </c>
      <c r="H34" s="14">
        <v>2275.8900000000003</v>
      </c>
      <c r="I34" s="18">
        <v>304429.4800000012</v>
      </c>
      <c r="J34" s="19">
        <v>466600.47000000003</v>
      </c>
      <c r="K34" s="15">
        <f t="shared" si="0"/>
        <v>1409533.2800000012</v>
      </c>
    </row>
    <row r="35" spans="2:11" s="57" customFormat="1">
      <c r="B35" s="60" t="s">
        <v>61</v>
      </c>
      <c r="C35" s="61" t="s">
        <v>62</v>
      </c>
      <c r="D35" s="58">
        <v>0</v>
      </c>
      <c r="E35" s="57">
        <v>0</v>
      </c>
      <c r="F35" s="58">
        <v>0</v>
      </c>
      <c r="G35" s="58">
        <v>0</v>
      </c>
      <c r="H35" s="59">
        <v>0</v>
      </c>
      <c r="I35" s="58">
        <v>0</v>
      </c>
      <c r="J35" s="58">
        <v>0</v>
      </c>
      <c r="K35" s="15">
        <f t="shared" si="0"/>
        <v>0</v>
      </c>
    </row>
    <row r="36" spans="2:11">
      <c r="B36" s="16" t="s">
        <v>63</v>
      </c>
      <c r="C36" s="17" t="s">
        <v>64</v>
      </c>
      <c r="D36" s="18">
        <v>107799.07</v>
      </c>
      <c r="E36" s="18">
        <v>2049.8600000000006</v>
      </c>
      <c r="F36" s="19">
        <v>5448.2300000000005</v>
      </c>
      <c r="G36" s="19">
        <v>110.87</v>
      </c>
      <c r="H36" s="14">
        <v>138.59</v>
      </c>
      <c r="I36" s="18">
        <v>16565.5</v>
      </c>
      <c r="J36" s="19">
        <v>19635.300000000003</v>
      </c>
      <c r="K36" s="15">
        <f t="shared" si="0"/>
        <v>151747.41999999998</v>
      </c>
    </row>
    <row r="37" spans="2:11">
      <c r="B37" s="16" t="s">
        <v>65</v>
      </c>
      <c r="C37" s="17" t="s">
        <v>66</v>
      </c>
      <c r="D37" s="18">
        <v>292282.37999999995</v>
      </c>
      <c r="E37" s="18">
        <v>16348.080000000005</v>
      </c>
      <c r="F37" s="19">
        <v>9543.630000000001</v>
      </c>
      <c r="G37" s="19">
        <v>944.93999999999994</v>
      </c>
      <c r="H37" s="14">
        <v>1181.23</v>
      </c>
      <c r="I37" s="18">
        <v>18018.809999999987</v>
      </c>
      <c r="J37" s="19">
        <v>7035.9699999999975</v>
      </c>
      <c r="K37" s="15">
        <f t="shared" si="0"/>
        <v>345355.03999999992</v>
      </c>
    </row>
    <row r="38" spans="2:11">
      <c r="B38" s="16" t="s">
        <v>67</v>
      </c>
      <c r="C38" s="17" t="s">
        <v>68</v>
      </c>
      <c r="D38" s="18">
        <v>101591.72</v>
      </c>
      <c r="E38" s="18">
        <v>1971.1499999999996</v>
      </c>
      <c r="F38" s="19">
        <v>7420.84</v>
      </c>
      <c r="G38" s="19">
        <v>471.52</v>
      </c>
      <c r="H38" s="14">
        <v>589.40000000000009</v>
      </c>
      <c r="I38" s="18">
        <v>21655.779999999995</v>
      </c>
      <c r="J38" s="19">
        <v>22399.670000000002</v>
      </c>
      <c r="K38" s="15">
        <f t="shared" si="0"/>
        <v>156100.07999999999</v>
      </c>
    </row>
    <row r="39" spans="2:11">
      <c r="B39" s="16" t="s">
        <v>69</v>
      </c>
      <c r="C39" s="17" t="s">
        <v>70</v>
      </c>
      <c r="D39" s="18">
        <v>59476.829999999994</v>
      </c>
      <c r="E39" s="18">
        <v>3287.0200000000018</v>
      </c>
      <c r="F39" s="19">
        <v>275.16000000000003</v>
      </c>
      <c r="G39" s="19">
        <v>250.28</v>
      </c>
      <c r="H39" s="14">
        <v>312.88</v>
      </c>
      <c r="I39" s="18">
        <v>1110.1200000000001</v>
      </c>
      <c r="J39" s="19">
        <v>0</v>
      </c>
      <c r="K39" s="15">
        <f t="shared" si="0"/>
        <v>64712.29</v>
      </c>
    </row>
    <row r="40" spans="2:11">
      <c r="B40" s="16" t="s">
        <v>71</v>
      </c>
      <c r="C40" s="17" t="s">
        <v>72</v>
      </c>
      <c r="D40" s="18">
        <v>108489.84000000001</v>
      </c>
      <c r="E40" s="18">
        <v>3268.07</v>
      </c>
      <c r="F40" s="19">
        <v>11604.16</v>
      </c>
      <c r="G40" s="19">
        <v>221.74</v>
      </c>
      <c r="H40" s="14">
        <v>277.18</v>
      </c>
      <c r="I40" s="18">
        <v>13030.489999999994</v>
      </c>
      <c r="J40" s="19">
        <v>24704.920000000002</v>
      </c>
      <c r="K40" s="15">
        <f t="shared" si="0"/>
        <v>161596.40000000002</v>
      </c>
    </row>
    <row r="41" spans="2:11">
      <c r="B41" s="16" t="s">
        <v>73</v>
      </c>
      <c r="C41" s="17" t="s">
        <v>74</v>
      </c>
      <c r="D41" s="18">
        <v>37481.040000000001</v>
      </c>
      <c r="E41" s="18">
        <v>3052.1800000000017</v>
      </c>
      <c r="F41" s="19">
        <v>1963.46</v>
      </c>
      <c r="G41" s="19">
        <v>550.41</v>
      </c>
      <c r="H41" s="14">
        <v>688.06000000000006</v>
      </c>
      <c r="I41" s="18">
        <v>1702.0700000000008</v>
      </c>
      <c r="J41" s="19">
        <v>0</v>
      </c>
      <c r="K41" s="15">
        <f t="shared" si="0"/>
        <v>45437.22</v>
      </c>
    </row>
    <row r="42" spans="2:11">
      <c r="B42" s="16" t="s">
        <v>75</v>
      </c>
      <c r="C42" s="17" t="s">
        <v>76</v>
      </c>
      <c r="D42" s="18">
        <v>24566.89</v>
      </c>
      <c r="E42" s="18">
        <v>1060.1000000000008</v>
      </c>
      <c r="F42" s="19">
        <v>2135.41</v>
      </c>
      <c r="G42" s="19">
        <v>125.14</v>
      </c>
      <c r="H42" s="14">
        <v>156.44</v>
      </c>
      <c r="I42" s="18">
        <v>234.76000000000002</v>
      </c>
      <c r="J42" s="19">
        <v>1240.73</v>
      </c>
      <c r="K42" s="15">
        <f t="shared" si="0"/>
        <v>29519.469999999998</v>
      </c>
    </row>
    <row r="43" spans="2:11">
      <c r="B43" s="16" t="s">
        <v>77</v>
      </c>
      <c r="C43" s="17" t="s">
        <v>78</v>
      </c>
      <c r="D43" s="18">
        <v>5449.2099999999991</v>
      </c>
      <c r="E43" s="18">
        <v>642.00000000000023</v>
      </c>
      <c r="F43" s="19">
        <v>0</v>
      </c>
      <c r="G43" s="19">
        <v>0</v>
      </c>
      <c r="H43" s="14">
        <v>0</v>
      </c>
      <c r="I43" s="18">
        <v>35.64</v>
      </c>
      <c r="J43" s="19">
        <v>0</v>
      </c>
      <c r="K43" s="15">
        <f t="shared" si="0"/>
        <v>6126.8499999999995</v>
      </c>
    </row>
    <row r="44" spans="2:11">
      <c r="B44" s="16" t="s">
        <v>79</v>
      </c>
      <c r="C44" s="17" t="s">
        <v>80</v>
      </c>
      <c r="D44" s="18">
        <v>5924.5</v>
      </c>
      <c r="E44" s="18">
        <v>50.4</v>
      </c>
      <c r="F44" s="19">
        <v>0</v>
      </c>
      <c r="G44" s="19">
        <v>0</v>
      </c>
      <c r="H44" s="14">
        <v>0</v>
      </c>
      <c r="I44" s="18">
        <v>57.010000000000005</v>
      </c>
      <c r="J44" s="19">
        <v>0</v>
      </c>
      <c r="K44" s="15">
        <f t="shared" si="0"/>
        <v>6031.91</v>
      </c>
    </row>
    <row r="45" spans="2:11" s="57" customFormat="1">
      <c r="B45" s="60" t="s">
        <v>81</v>
      </c>
      <c r="C45" s="61" t="s">
        <v>82</v>
      </c>
      <c r="D45" s="58">
        <v>0</v>
      </c>
      <c r="E45" s="57">
        <v>0</v>
      </c>
      <c r="F45" s="58">
        <v>0</v>
      </c>
      <c r="G45" s="58">
        <v>0</v>
      </c>
      <c r="H45" s="59">
        <v>0</v>
      </c>
      <c r="I45" s="58">
        <v>0</v>
      </c>
      <c r="J45" s="58">
        <v>0</v>
      </c>
      <c r="K45" s="15">
        <f t="shared" si="0"/>
        <v>0</v>
      </c>
    </row>
    <row r="46" spans="2:11">
      <c r="B46" s="16" t="s">
        <v>83</v>
      </c>
      <c r="C46" s="17" t="s">
        <v>84</v>
      </c>
      <c r="D46" s="18">
        <v>372451.58</v>
      </c>
      <c r="E46" s="18">
        <v>9820.9599999999919</v>
      </c>
      <c r="F46" s="19">
        <v>23098.080000000002</v>
      </c>
      <c r="G46" s="19">
        <v>882.68000000000018</v>
      </c>
      <c r="H46" s="14">
        <v>1103.3600000000001</v>
      </c>
      <c r="I46" s="18">
        <v>36528.439999999973</v>
      </c>
      <c r="J46" s="19">
        <v>45554.42</v>
      </c>
      <c r="K46" s="15">
        <f t="shared" si="0"/>
        <v>489439.51999999996</v>
      </c>
    </row>
    <row r="47" spans="2:11">
      <c r="B47" s="16" t="s">
        <v>85</v>
      </c>
      <c r="C47" s="17" t="s">
        <v>86</v>
      </c>
      <c r="D47" s="18">
        <v>402784.62</v>
      </c>
      <c r="E47" s="18">
        <v>9522.3200000000052</v>
      </c>
      <c r="F47" s="19">
        <v>43628.400000000009</v>
      </c>
      <c r="G47" s="19">
        <v>1183.42</v>
      </c>
      <c r="H47" s="14">
        <v>1479.35</v>
      </c>
      <c r="I47" s="18">
        <v>135406.18000000002</v>
      </c>
      <c r="J47" s="19">
        <v>114474.40999999997</v>
      </c>
      <c r="K47" s="15">
        <f t="shared" si="0"/>
        <v>708478.7</v>
      </c>
    </row>
    <row r="48" spans="2:11">
      <c r="B48" s="16" t="s">
        <v>87</v>
      </c>
      <c r="C48" s="17" t="s">
        <v>88</v>
      </c>
      <c r="D48" s="20">
        <v>14921.980000000001</v>
      </c>
      <c r="E48" s="18">
        <v>78.88000000000001</v>
      </c>
      <c r="F48" s="19">
        <v>450.1</v>
      </c>
      <c r="G48" s="19">
        <v>0</v>
      </c>
      <c r="H48" s="14">
        <v>0</v>
      </c>
      <c r="I48" s="18">
        <v>0</v>
      </c>
      <c r="J48" s="19">
        <v>0</v>
      </c>
      <c r="K48" s="15">
        <f t="shared" si="0"/>
        <v>15450.960000000001</v>
      </c>
    </row>
    <row r="49" spans="2:11">
      <c r="B49" s="16" t="s">
        <v>89</v>
      </c>
      <c r="C49" s="17" t="s">
        <v>90</v>
      </c>
      <c r="D49" s="20">
        <v>276876.08999999997</v>
      </c>
      <c r="E49" s="18">
        <v>5128.5999999999985</v>
      </c>
      <c r="F49" s="19">
        <v>17744.77</v>
      </c>
      <c r="G49" s="19">
        <v>782.65</v>
      </c>
      <c r="H49" s="14">
        <v>978.34</v>
      </c>
      <c r="I49" s="18">
        <v>41721.470000000074</v>
      </c>
      <c r="J49" s="19">
        <v>166503.66999999998</v>
      </c>
      <c r="K49" s="15">
        <f t="shared" si="0"/>
        <v>509735.59000000008</v>
      </c>
    </row>
    <row r="50" spans="2:11">
      <c r="B50" s="16" t="s">
        <v>91</v>
      </c>
      <c r="C50" s="17" t="s">
        <v>92</v>
      </c>
      <c r="D50" s="20">
        <v>141452.99</v>
      </c>
      <c r="E50" s="18">
        <v>2344.15</v>
      </c>
      <c r="F50" s="19">
        <v>6021.6200000000008</v>
      </c>
      <c r="G50" s="19">
        <v>471.18</v>
      </c>
      <c r="H50" s="14">
        <v>588.99</v>
      </c>
      <c r="I50" s="18">
        <v>58260.710000000072</v>
      </c>
      <c r="J50" s="19">
        <v>49932.220000000008</v>
      </c>
      <c r="K50" s="15">
        <f t="shared" si="0"/>
        <v>259071.86000000004</v>
      </c>
    </row>
    <row r="51" spans="2:11">
      <c r="B51" s="16" t="s">
        <v>93</v>
      </c>
      <c r="C51" s="17" t="s">
        <v>94</v>
      </c>
      <c r="D51" s="20">
        <v>19922.940000000002</v>
      </c>
      <c r="E51" s="18">
        <v>78.09</v>
      </c>
      <c r="F51" s="19">
        <v>1699.57</v>
      </c>
      <c r="G51" s="19">
        <v>0</v>
      </c>
      <c r="H51" s="14">
        <v>0</v>
      </c>
      <c r="I51" s="18">
        <v>459.95000000000005</v>
      </c>
      <c r="J51" s="19">
        <v>0</v>
      </c>
      <c r="K51" s="15">
        <f t="shared" si="0"/>
        <v>22160.550000000003</v>
      </c>
    </row>
    <row r="52" spans="2:11">
      <c r="B52" s="21" t="s">
        <v>95</v>
      </c>
      <c r="C52" s="22" t="s">
        <v>96</v>
      </c>
      <c r="D52" s="20">
        <v>26694.009999999995</v>
      </c>
      <c r="E52" s="18">
        <v>3104.0900000000024</v>
      </c>
      <c r="F52" s="19">
        <v>1879.47</v>
      </c>
      <c r="G52" s="19">
        <v>0</v>
      </c>
      <c r="H52" s="14">
        <v>0</v>
      </c>
      <c r="I52" s="18">
        <v>1031.6600000000001</v>
      </c>
      <c r="J52" s="19">
        <v>0</v>
      </c>
      <c r="K52" s="15">
        <f t="shared" si="0"/>
        <v>32709.23</v>
      </c>
    </row>
    <row r="53" spans="2:11">
      <c r="B53" s="21" t="s">
        <v>97</v>
      </c>
      <c r="C53" s="22" t="s">
        <v>98</v>
      </c>
      <c r="D53" s="20">
        <v>3752.3</v>
      </c>
      <c r="E53" s="18">
        <v>476.03999999999996</v>
      </c>
      <c r="F53" s="19">
        <v>0</v>
      </c>
      <c r="G53" s="19">
        <v>0</v>
      </c>
      <c r="H53" s="14">
        <v>0</v>
      </c>
      <c r="I53" s="18">
        <v>70.67</v>
      </c>
      <c r="J53" s="19">
        <v>0</v>
      </c>
      <c r="K53" s="15">
        <f t="shared" si="0"/>
        <v>4299.01</v>
      </c>
    </row>
    <row r="54" spans="2:11">
      <c r="B54" s="21" t="s">
        <v>99</v>
      </c>
      <c r="C54" s="22" t="s">
        <v>100</v>
      </c>
      <c r="D54" s="20">
        <v>8547.66</v>
      </c>
      <c r="E54" s="18">
        <v>496.26000000000005</v>
      </c>
      <c r="F54" s="18">
        <v>167.61</v>
      </c>
      <c r="G54" s="19">
        <v>125.15</v>
      </c>
      <c r="H54" s="14">
        <v>156.43</v>
      </c>
      <c r="I54" s="18">
        <v>181.92</v>
      </c>
      <c r="J54" s="18">
        <v>0</v>
      </c>
      <c r="K54" s="15">
        <f t="shared" si="0"/>
        <v>9675.0300000000007</v>
      </c>
    </row>
    <row r="55" spans="2:11">
      <c r="B55" s="21" t="s">
        <v>101</v>
      </c>
      <c r="C55" s="22" t="s">
        <v>102</v>
      </c>
      <c r="D55" s="20">
        <v>44195.44</v>
      </c>
      <c r="E55" s="18">
        <v>2613.2200000000003</v>
      </c>
      <c r="F55" s="19">
        <v>2431.0700000000002</v>
      </c>
      <c r="G55" s="19">
        <v>0</v>
      </c>
      <c r="H55" s="14">
        <v>0</v>
      </c>
      <c r="I55" s="18">
        <v>2013.0300000000002</v>
      </c>
      <c r="J55" s="19">
        <v>0</v>
      </c>
      <c r="K55" s="15">
        <f t="shared" si="0"/>
        <v>51252.76</v>
      </c>
    </row>
    <row r="56" spans="2:11">
      <c r="B56" s="21" t="s">
        <v>103</v>
      </c>
      <c r="C56" s="22" t="s">
        <v>104</v>
      </c>
      <c r="D56" s="20">
        <v>95521.35</v>
      </c>
      <c r="E56" s="18">
        <v>50.76</v>
      </c>
      <c r="F56" s="19">
        <v>312.87</v>
      </c>
      <c r="G56" s="19">
        <v>124.3</v>
      </c>
      <c r="H56" s="14">
        <v>155.37</v>
      </c>
      <c r="I56" s="18">
        <v>0</v>
      </c>
      <c r="J56" s="19">
        <v>3877.05</v>
      </c>
      <c r="K56" s="15">
        <f t="shared" si="0"/>
        <v>100041.7</v>
      </c>
    </row>
    <row r="57" spans="2:11">
      <c r="B57" s="23" t="s">
        <v>105</v>
      </c>
      <c r="C57" s="24" t="s">
        <v>106</v>
      </c>
      <c r="D57" s="20">
        <v>19289.54</v>
      </c>
      <c r="E57" s="18">
        <v>1762.4400000000005</v>
      </c>
      <c r="F57" s="19">
        <v>312.88</v>
      </c>
      <c r="G57" s="19">
        <v>0</v>
      </c>
      <c r="H57" s="14">
        <v>0</v>
      </c>
      <c r="I57" s="18">
        <v>93.81</v>
      </c>
      <c r="J57" s="19">
        <v>0</v>
      </c>
      <c r="K57" s="15">
        <f t="shared" si="0"/>
        <v>21458.670000000006</v>
      </c>
    </row>
    <row r="58" spans="2:11">
      <c r="B58" s="23" t="s">
        <v>107</v>
      </c>
      <c r="C58" s="25" t="s">
        <v>108</v>
      </c>
      <c r="D58" s="20">
        <v>27388.73</v>
      </c>
      <c r="E58" s="18">
        <v>418.94</v>
      </c>
      <c r="F58" s="19">
        <v>2657.98</v>
      </c>
      <c r="G58" s="19">
        <v>0</v>
      </c>
      <c r="H58" s="14">
        <v>0</v>
      </c>
      <c r="I58" s="18">
        <v>447.17</v>
      </c>
      <c r="J58" s="19">
        <v>0</v>
      </c>
      <c r="K58" s="15">
        <f t="shared" si="0"/>
        <v>30912.819999999996</v>
      </c>
    </row>
    <row r="59" spans="2:11" s="57" customFormat="1">
      <c r="B59" s="54" t="s">
        <v>109</v>
      </c>
      <c r="C59" s="55" t="s">
        <v>110</v>
      </c>
      <c r="D59" s="56">
        <v>3555.03</v>
      </c>
      <c r="E59" s="57">
        <v>0</v>
      </c>
      <c r="F59" s="58">
        <v>0</v>
      </c>
      <c r="G59" s="58">
        <v>0</v>
      </c>
      <c r="H59" s="59">
        <v>0</v>
      </c>
      <c r="I59" s="58">
        <v>0</v>
      </c>
      <c r="J59" s="58">
        <v>0</v>
      </c>
      <c r="K59" s="15">
        <f t="shared" si="0"/>
        <v>3555.03</v>
      </c>
    </row>
    <row r="60" spans="2:11">
      <c r="B60" s="21" t="s">
        <v>111</v>
      </c>
      <c r="C60" s="22" t="s">
        <v>112</v>
      </c>
      <c r="D60" s="20">
        <v>29933.74</v>
      </c>
      <c r="E60" s="18">
        <v>140.18</v>
      </c>
      <c r="F60" s="19">
        <v>310.74</v>
      </c>
      <c r="G60" s="19">
        <v>124.3</v>
      </c>
      <c r="H60" s="14">
        <v>155.37</v>
      </c>
      <c r="I60" s="18">
        <v>1003.7</v>
      </c>
      <c r="J60" s="19">
        <v>0</v>
      </c>
      <c r="K60" s="15">
        <f t="shared" si="0"/>
        <v>31668.030000000002</v>
      </c>
    </row>
    <row r="61" spans="2:11">
      <c r="B61" s="21" t="s">
        <v>113</v>
      </c>
      <c r="C61" s="22" t="s">
        <v>114</v>
      </c>
      <c r="D61" s="20">
        <v>73862.23</v>
      </c>
      <c r="E61" s="18">
        <v>1717.1799999999994</v>
      </c>
      <c r="F61" s="19">
        <v>3446.65</v>
      </c>
      <c r="G61" s="19">
        <v>127.38</v>
      </c>
      <c r="H61" s="14">
        <v>159.22999999999999</v>
      </c>
      <c r="I61" s="18">
        <v>16331.549999999994</v>
      </c>
      <c r="J61" s="19">
        <v>10919.56</v>
      </c>
      <c r="K61" s="15">
        <f t="shared" si="0"/>
        <v>106563.77999999997</v>
      </c>
    </row>
    <row r="62" spans="2:11">
      <c r="B62" s="21" t="s">
        <v>115</v>
      </c>
      <c r="C62" s="22" t="s">
        <v>116</v>
      </c>
      <c r="D62" s="20">
        <v>3618.2000000000003</v>
      </c>
      <c r="E62" s="18">
        <v>44.099999999999994</v>
      </c>
      <c r="F62" s="19">
        <v>155.37</v>
      </c>
      <c r="G62" s="19">
        <v>0</v>
      </c>
      <c r="H62" s="14">
        <v>0</v>
      </c>
      <c r="I62" s="18">
        <v>12277.24</v>
      </c>
      <c r="J62" s="19">
        <v>0</v>
      </c>
      <c r="K62" s="15">
        <f t="shared" si="0"/>
        <v>16094.91</v>
      </c>
    </row>
    <row r="63" spans="2:11">
      <c r="B63" s="21" t="s">
        <v>117</v>
      </c>
      <c r="C63" s="22" t="s">
        <v>118</v>
      </c>
      <c r="D63" s="19">
        <v>26943.51</v>
      </c>
      <c r="E63" s="18">
        <v>881.98000000000025</v>
      </c>
      <c r="F63" s="19">
        <v>624.67999999999995</v>
      </c>
      <c r="G63" s="19">
        <v>0</v>
      </c>
      <c r="H63" s="14">
        <v>0</v>
      </c>
      <c r="I63" s="18">
        <v>110.69</v>
      </c>
      <c r="J63" s="19">
        <v>0</v>
      </c>
      <c r="K63" s="15">
        <f t="shared" si="0"/>
        <v>28560.859999999997</v>
      </c>
    </row>
    <row r="64" spans="2:11">
      <c r="B64" s="26" t="s">
        <v>119</v>
      </c>
      <c r="C64" s="27" t="s">
        <v>120</v>
      </c>
      <c r="D64" s="20">
        <v>23710.82</v>
      </c>
      <c r="E64" s="18">
        <v>1541.0399999999997</v>
      </c>
      <c r="F64" s="19">
        <v>2667.65</v>
      </c>
      <c r="G64" s="19">
        <v>124.3</v>
      </c>
      <c r="H64" s="14">
        <v>155.37</v>
      </c>
      <c r="I64" s="18">
        <v>837.39</v>
      </c>
      <c r="J64" s="19">
        <v>598.74000000000012</v>
      </c>
      <c r="K64" s="15">
        <f t="shared" si="0"/>
        <v>29635.31</v>
      </c>
    </row>
    <row r="65" spans="2:11">
      <c r="B65" s="26" t="s">
        <v>121</v>
      </c>
      <c r="C65" s="25" t="s">
        <v>122</v>
      </c>
      <c r="D65" s="20">
        <v>20908.559999999998</v>
      </c>
      <c r="E65" s="18">
        <v>872.5300000000002</v>
      </c>
      <c r="F65" s="19">
        <v>0</v>
      </c>
      <c r="G65" s="19">
        <v>124.3</v>
      </c>
      <c r="H65" s="14">
        <v>155.37</v>
      </c>
      <c r="I65" s="18">
        <v>685.54</v>
      </c>
      <c r="J65" s="19">
        <v>0</v>
      </c>
      <c r="K65" s="15">
        <f t="shared" si="0"/>
        <v>22746.299999999996</v>
      </c>
    </row>
    <row r="66" spans="2:11">
      <c r="B66" s="28" t="s">
        <v>123</v>
      </c>
      <c r="C66" s="29" t="s">
        <v>124</v>
      </c>
      <c r="D66" s="20">
        <v>232845.56999999995</v>
      </c>
      <c r="E66" s="18">
        <v>11480.700000000024</v>
      </c>
      <c r="F66" s="19">
        <v>9302</v>
      </c>
      <c r="G66" s="19">
        <v>596.31999999999994</v>
      </c>
      <c r="H66" s="14">
        <v>745.43000000000006</v>
      </c>
      <c r="I66" s="18">
        <v>16752.05999999999</v>
      </c>
      <c r="J66" s="19">
        <v>36319.61</v>
      </c>
      <c r="K66" s="15">
        <f t="shared" si="0"/>
        <v>308041.68999999994</v>
      </c>
    </row>
    <row r="67" spans="2:11">
      <c r="B67" s="30" t="s">
        <v>125</v>
      </c>
      <c r="C67" s="31" t="s">
        <v>126</v>
      </c>
      <c r="D67" s="20">
        <v>33956.410000000003</v>
      </c>
      <c r="E67" s="18">
        <v>2137.5799999999977</v>
      </c>
      <c r="F67" s="19">
        <v>607.9</v>
      </c>
      <c r="G67" s="19">
        <v>321.8</v>
      </c>
      <c r="H67" s="14">
        <v>402.27</v>
      </c>
      <c r="I67" s="18">
        <v>141.66999999999999</v>
      </c>
      <c r="J67" s="19">
        <v>555.29000000000008</v>
      </c>
      <c r="K67" s="15">
        <f t="shared" si="0"/>
        <v>38122.92</v>
      </c>
    </row>
    <row r="68" spans="2:11">
      <c r="B68" s="32" t="s">
        <v>127</v>
      </c>
      <c r="C68" s="24" t="s">
        <v>128</v>
      </c>
      <c r="D68" s="20">
        <v>94864.07</v>
      </c>
      <c r="E68" s="18">
        <v>4754.880000000001</v>
      </c>
      <c r="F68" s="19">
        <v>9875.67</v>
      </c>
      <c r="G68" s="19">
        <v>682.97</v>
      </c>
      <c r="H68" s="14">
        <v>853.76</v>
      </c>
      <c r="I68" s="18">
        <v>6124.66</v>
      </c>
      <c r="J68" s="19">
        <v>16746</v>
      </c>
      <c r="K68" s="15">
        <f t="shared" si="0"/>
        <v>133902.01</v>
      </c>
    </row>
    <row r="69" spans="2:11">
      <c r="B69" s="33" t="s">
        <v>129</v>
      </c>
      <c r="C69" s="22" t="s">
        <v>130</v>
      </c>
      <c r="D69" s="34">
        <v>24165.26</v>
      </c>
      <c r="E69" s="18">
        <v>1121.33</v>
      </c>
      <c r="F69" s="19">
        <v>2159.89</v>
      </c>
      <c r="G69" s="19">
        <v>256.99</v>
      </c>
      <c r="H69" s="14">
        <v>321.26</v>
      </c>
      <c r="I69" s="18">
        <v>3685.1700000000005</v>
      </c>
      <c r="J69" s="19">
        <v>11147.58</v>
      </c>
      <c r="K69" s="15">
        <f t="shared" si="0"/>
        <v>42857.479999999996</v>
      </c>
    </row>
    <row r="70" spans="2:11">
      <c r="B70" s="33" t="s">
        <v>131</v>
      </c>
      <c r="C70" s="22" t="s">
        <v>132</v>
      </c>
      <c r="D70" s="20">
        <v>2163.48</v>
      </c>
      <c r="E70" s="18">
        <v>319.15000000000009</v>
      </c>
      <c r="F70" s="19">
        <v>430.53000000000003</v>
      </c>
      <c r="G70" s="19">
        <v>0</v>
      </c>
      <c r="H70" s="14">
        <v>0</v>
      </c>
      <c r="I70" s="18">
        <v>158.53</v>
      </c>
      <c r="J70" s="19">
        <v>0</v>
      </c>
      <c r="K70" s="15">
        <f t="shared" si="0"/>
        <v>3071.6900000000005</v>
      </c>
    </row>
    <row r="71" spans="2:11">
      <c r="B71" s="37" t="s">
        <v>133</v>
      </c>
      <c r="C71" s="38" t="s">
        <v>134</v>
      </c>
      <c r="D71" s="18">
        <v>977.04</v>
      </c>
      <c r="E71" s="18">
        <v>142.32</v>
      </c>
      <c r="F71" s="19">
        <v>0</v>
      </c>
      <c r="G71" s="19">
        <v>0</v>
      </c>
      <c r="H71" s="14">
        <v>0</v>
      </c>
      <c r="I71" s="18">
        <v>0</v>
      </c>
      <c r="J71" s="19">
        <v>0</v>
      </c>
      <c r="K71" s="15">
        <f t="shared" ref="K71:K76" si="1">D71+E71+F71+G71+H71+I71+J71</f>
        <v>1119.3599999999999</v>
      </c>
    </row>
    <row r="72" spans="2:11">
      <c r="B72" s="37" t="s">
        <v>135</v>
      </c>
      <c r="C72" s="39" t="s">
        <v>136</v>
      </c>
      <c r="D72" s="18">
        <v>26706.85</v>
      </c>
      <c r="E72" s="18">
        <v>331.55000000000007</v>
      </c>
      <c r="F72" s="19">
        <v>0</v>
      </c>
      <c r="G72" s="19">
        <v>0</v>
      </c>
      <c r="H72" s="14">
        <v>0</v>
      </c>
      <c r="I72" s="18">
        <v>647.29000000000008</v>
      </c>
      <c r="J72" s="19">
        <v>0</v>
      </c>
      <c r="K72" s="15">
        <f t="shared" si="1"/>
        <v>27685.69</v>
      </c>
    </row>
    <row r="73" spans="2:11">
      <c r="B73" s="37" t="s">
        <v>137</v>
      </c>
      <c r="C73" s="39" t="s">
        <v>138</v>
      </c>
      <c r="D73" s="18">
        <v>19137.789999999997</v>
      </c>
      <c r="E73" s="18">
        <v>677.5</v>
      </c>
      <c r="F73" s="19">
        <v>0</v>
      </c>
      <c r="G73" s="19">
        <v>0</v>
      </c>
      <c r="H73" s="19">
        <v>0</v>
      </c>
      <c r="I73" s="18">
        <v>535.59</v>
      </c>
      <c r="J73" s="19">
        <v>0</v>
      </c>
      <c r="K73" s="15">
        <f t="shared" si="1"/>
        <v>20350.879999999997</v>
      </c>
    </row>
    <row r="74" spans="2:11" ht="15.75" thickBot="1">
      <c r="B74" s="37" t="s">
        <v>139</v>
      </c>
      <c r="C74" s="41" t="s">
        <v>140</v>
      </c>
      <c r="D74" s="18">
        <v>17024.620000000003</v>
      </c>
      <c r="E74" s="18">
        <v>264.22999999999996</v>
      </c>
      <c r="F74" s="19">
        <v>781.12</v>
      </c>
      <c r="G74" s="19">
        <v>0</v>
      </c>
      <c r="H74" s="19">
        <v>0</v>
      </c>
      <c r="I74" s="18">
        <v>176.39</v>
      </c>
      <c r="J74" s="19">
        <v>1706</v>
      </c>
      <c r="K74" s="15">
        <f t="shared" si="1"/>
        <v>19952.36</v>
      </c>
    </row>
    <row r="75" spans="2:11" ht="15.75" thickBot="1">
      <c r="B75" s="37" t="s">
        <v>152</v>
      </c>
      <c r="C75" s="42" t="s">
        <v>155</v>
      </c>
      <c r="D75" s="40">
        <v>6078.8700000000008</v>
      </c>
      <c r="E75" s="40">
        <v>27.009999999999998</v>
      </c>
      <c r="F75" s="48">
        <v>156.44</v>
      </c>
      <c r="G75" s="48">
        <v>125.14</v>
      </c>
      <c r="H75" s="48">
        <v>156.44</v>
      </c>
      <c r="I75" s="48">
        <v>0</v>
      </c>
      <c r="J75" s="48">
        <v>0</v>
      </c>
      <c r="K75" s="15">
        <f t="shared" si="1"/>
        <v>6543.9000000000005</v>
      </c>
    </row>
    <row r="76" spans="2:11" ht="15.75" thickBot="1">
      <c r="B76" s="43"/>
      <c r="C76" s="43" t="s">
        <v>141</v>
      </c>
      <c r="D76" s="50">
        <v>7751396.3000000007</v>
      </c>
      <c r="E76" s="62">
        <v>202733.93000000005</v>
      </c>
      <c r="F76" s="45">
        <v>485100</v>
      </c>
      <c r="G76" s="44">
        <v>24399.34</v>
      </c>
      <c r="H76" s="45">
        <v>30581.999999999996</v>
      </c>
      <c r="I76" s="46">
        <v>1715340.9500000055</v>
      </c>
      <c r="J76" s="45">
        <v>2298680.16</v>
      </c>
      <c r="K76" s="15">
        <f t="shared" si="1"/>
        <v>12508232.680000005</v>
      </c>
    </row>
    <row r="77" spans="2:11">
      <c r="B77" s="1"/>
      <c r="C77" s="1"/>
      <c r="D77" s="2"/>
      <c r="E77" s="1"/>
      <c r="F77" s="3"/>
      <c r="G77" s="3"/>
      <c r="H77" s="3"/>
      <c r="I77" s="2"/>
      <c r="J77" s="3"/>
      <c r="K77" s="4"/>
    </row>
    <row r="78" spans="2:11">
      <c r="B78" s="1"/>
      <c r="C78" s="1"/>
      <c r="D78" s="2"/>
      <c r="E78" s="3"/>
      <c r="F78" s="3"/>
      <c r="G78" s="3"/>
      <c r="H78" s="3"/>
      <c r="I78" s="3"/>
      <c r="J78" s="3"/>
      <c r="K78" s="2"/>
    </row>
    <row r="79" spans="2:11">
      <c r="B79" s="1"/>
      <c r="C79" s="1"/>
      <c r="D79" s="2"/>
      <c r="E79" s="3"/>
      <c r="F79" s="3"/>
      <c r="G79" s="3"/>
      <c r="H79" s="3"/>
      <c r="I79" s="3"/>
      <c r="J79" s="3"/>
    </row>
    <row r="80" spans="2:11">
      <c r="B80" s="1"/>
      <c r="C80" s="1"/>
      <c r="D80" s="2"/>
      <c r="E80" s="3"/>
      <c r="F80" s="3"/>
      <c r="G80" s="3"/>
      <c r="H80" s="3"/>
      <c r="I80" s="3"/>
      <c r="J80" s="3"/>
      <c r="K80" s="4"/>
    </row>
    <row r="81" spans="2:11">
      <c r="B81" s="1"/>
      <c r="C81" s="1"/>
      <c r="D81" s="2"/>
      <c r="E81" s="3"/>
      <c r="F81" s="3"/>
      <c r="G81" s="3"/>
      <c r="H81" s="3"/>
      <c r="I81" s="3"/>
      <c r="J81" s="3"/>
      <c r="K81" s="4"/>
    </row>
    <row r="82" spans="2:11">
      <c r="K82" s="53"/>
    </row>
  </sheetData>
  <mergeCells count="1">
    <mergeCell ref="E4:K4"/>
  </mergeCells>
  <pageMargins left="0" right="0" top="0" bottom="0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0D4C-74E4-49B6-9057-6C55DDE785A9}">
  <dimension ref="B2:K82"/>
  <sheetViews>
    <sheetView topLeftCell="A45" workbookViewId="0">
      <selection activeCell="D76" sqref="D76:J76"/>
    </sheetView>
  </sheetViews>
  <sheetFormatPr defaultRowHeight="15"/>
  <cols>
    <col min="2" max="2" width="5.5703125" customWidth="1"/>
    <col min="3" max="3" width="22.28515625" customWidth="1"/>
    <col min="4" max="4" width="13.5703125" customWidth="1"/>
    <col min="5" max="5" width="14.42578125" customWidth="1"/>
    <col min="6" max="6" width="13" customWidth="1"/>
    <col min="7" max="7" width="12.85546875" customWidth="1"/>
    <col min="8" max="8" width="13.85546875" customWidth="1"/>
    <col min="9" max="9" width="12.5703125" customWidth="1"/>
    <col min="10" max="10" width="13.85546875" customWidth="1"/>
    <col min="11" max="11" width="18.28515625" customWidth="1"/>
  </cols>
  <sheetData>
    <row r="2" spans="2:11">
      <c r="B2" s="1"/>
      <c r="C2" s="1"/>
      <c r="D2" s="2"/>
      <c r="E2" s="3"/>
      <c r="F2" s="3"/>
      <c r="G2" s="3"/>
      <c r="H2" s="3"/>
      <c r="I2" s="3"/>
      <c r="J2" s="3"/>
      <c r="K2" s="4"/>
    </row>
    <row r="3" spans="2:11" ht="15.75" thickBot="1">
      <c r="B3" s="1" t="s">
        <v>0</v>
      </c>
      <c r="C3" s="1"/>
      <c r="D3" s="2"/>
      <c r="E3" s="3"/>
      <c r="F3" s="4" t="s">
        <v>172</v>
      </c>
      <c r="G3" s="4"/>
      <c r="H3" s="4"/>
      <c r="I3" s="4"/>
      <c r="J3" s="4"/>
      <c r="K3" s="4"/>
    </row>
    <row r="4" spans="2:11" ht="15.75" thickBot="1">
      <c r="B4" s="5" t="s">
        <v>1</v>
      </c>
      <c r="C4" s="6" t="s">
        <v>2</v>
      </c>
      <c r="D4" s="7"/>
      <c r="E4" s="81"/>
      <c r="F4" s="81"/>
      <c r="G4" s="81"/>
      <c r="H4" s="81"/>
      <c r="I4" s="82"/>
      <c r="J4" s="82"/>
      <c r="K4" s="83"/>
    </row>
    <row r="5" spans="2:11" ht="35.25" thickBot="1">
      <c r="B5" s="8"/>
      <c r="C5" s="8"/>
      <c r="D5" s="9" t="s">
        <v>173</v>
      </c>
      <c r="E5" s="9" t="s">
        <v>174</v>
      </c>
      <c r="F5" s="10" t="s">
        <v>175</v>
      </c>
      <c r="G5" s="9" t="s">
        <v>176</v>
      </c>
      <c r="H5" s="10" t="s">
        <v>177</v>
      </c>
      <c r="I5" s="9" t="s">
        <v>178</v>
      </c>
      <c r="J5" s="9" t="s">
        <v>179</v>
      </c>
      <c r="K5" s="9" t="s">
        <v>180</v>
      </c>
    </row>
    <row r="6" spans="2:11">
      <c r="B6" s="11" t="s">
        <v>3</v>
      </c>
      <c r="C6" s="12" t="s">
        <v>4</v>
      </c>
      <c r="D6" s="13">
        <v>13737.34</v>
      </c>
      <c r="E6" s="13">
        <v>287.87999999999994</v>
      </c>
      <c r="F6" s="14">
        <v>311.51</v>
      </c>
      <c r="G6" s="14">
        <v>0</v>
      </c>
      <c r="H6" s="14">
        <v>0</v>
      </c>
      <c r="I6" s="13">
        <v>1366.4700000000003</v>
      </c>
      <c r="J6" s="14">
        <v>3242.4700000000003</v>
      </c>
      <c r="K6" s="15">
        <f>D6+E6+F6+G6+H6+I6+J6</f>
        <v>18945.670000000002</v>
      </c>
    </row>
    <row r="7" spans="2:11">
      <c r="B7" s="16" t="s">
        <v>5</v>
      </c>
      <c r="C7" s="17" t="s">
        <v>6</v>
      </c>
      <c r="D7" s="18">
        <v>56839.76</v>
      </c>
      <c r="E7" s="18">
        <v>1963.4699999999991</v>
      </c>
      <c r="F7" s="19">
        <v>3207.0200000000004</v>
      </c>
      <c r="G7" s="19">
        <v>427.35</v>
      </c>
      <c r="H7" s="14">
        <v>534.21</v>
      </c>
      <c r="I7" s="18">
        <v>5541.2799999999979</v>
      </c>
      <c r="J7" s="19">
        <v>4455.7599999999993</v>
      </c>
      <c r="K7" s="15">
        <f t="shared" ref="K7:K70" si="0">D7+E7+F7+G7+H7+I7+J7</f>
        <v>72968.849999999991</v>
      </c>
    </row>
    <row r="8" spans="2:11">
      <c r="B8" s="16" t="s">
        <v>7</v>
      </c>
      <c r="C8" s="17" t="s">
        <v>8</v>
      </c>
      <c r="D8" s="18">
        <v>33852.410000000003</v>
      </c>
      <c r="E8" s="18">
        <v>1266.42</v>
      </c>
      <c r="F8" s="19">
        <v>2094.7600000000002</v>
      </c>
      <c r="G8" s="19">
        <v>0</v>
      </c>
      <c r="H8" s="14">
        <v>0</v>
      </c>
      <c r="I8" s="18">
        <v>1388.21</v>
      </c>
      <c r="J8" s="19">
        <v>0</v>
      </c>
      <c r="K8" s="15">
        <f t="shared" si="0"/>
        <v>38601.800000000003</v>
      </c>
    </row>
    <row r="9" spans="2:11">
      <c r="B9" s="16" t="s">
        <v>9</v>
      </c>
      <c r="C9" s="17" t="s">
        <v>10</v>
      </c>
      <c r="D9" s="18">
        <v>413586.99000000005</v>
      </c>
      <c r="E9" s="18">
        <v>11316.659999999996</v>
      </c>
      <c r="F9" s="19">
        <v>24107.280000000002</v>
      </c>
      <c r="G9" s="19">
        <v>1034.78</v>
      </c>
      <c r="H9" s="14">
        <v>1293.5000000000002</v>
      </c>
      <c r="I9" s="18">
        <v>73007.430000000095</v>
      </c>
      <c r="J9" s="19">
        <v>30186.910000000003</v>
      </c>
      <c r="K9" s="15">
        <f t="shared" si="0"/>
        <v>554533.55000000016</v>
      </c>
    </row>
    <row r="10" spans="2:11" s="57" customFormat="1">
      <c r="B10" s="60" t="s">
        <v>11</v>
      </c>
      <c r="C10" s="61" t="s">
        <v>12</v>
      </c>
      <c r="D10" s="58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15">
        <f t="shared" si="0"/>
        <v>0</v>
      </c>
    </row>
    <row r="11" spans="2:11">
      <c r="B11" s="16" t="s">
        <v>13</v>
      </c>
      <c r="C11" s="17" t="s">
        <v>14</v>
      </c>
      <c r="D11" s="18">
        <v>32032.600000000002</v>
      </c>
      <c r="E11" s="57">
        <v>812.11999999999989</v>
      </c>
      <c r="F11" s="58">
        <v>0</v>
      </c>
      <c r="G11" s="58">
        <v>0</v>
      </c>
      <c r="H11" s="59">
        <v>0</v>
      </c>
      <c r="I11" s="58">
        <v>685.3</v>
      </c>
      <c r="J11" s="58">
        <v>0</v>
      </c>
      <c r="K11" s="15">
        <f t="shared" si="0"/>
        <v>33530.020000000004</v>
      </c>
    </row>
    <row r="12" spans="2:11">
      <c r="B12" s="16" t="s">
        <v>15</v>
      </c>
      <c r="C12" s="17" t="s">
        <v>16</v>
      </c>
      <c r="D12" s="18">
        <v>43120.37</v>
      </c>
      <c r="E12" s="18">
        <v>60.54</v>
      </c>
      <c r="F12" s="19">
        <v>0</v>
      </c>
      <c r="G12" s="19">
        <v>0</v>
      </c>
      <c r="H12" s="14">
        <v>0</v>
      </c>
      <c r="I12" s="18">
        <v>0</v>
      </c>
      <c r="J12" s="19">
        <v>0</v>
      </c>
      <c r="K12" s="15">
        <f t="shared" si="0"/>
        <v>43180.91</v>
      </c>
    </row>
    <row r="13" spans="2:11">
      <c r="B13" s="16" t="s">
        <v>17</v>
      </c>
      <c r="C13" s="17" t="s">
        <v>18</v>
      </c>
      <c r="D13" s="18">
        <v>22177.47</v>
      </c>
      <c r="E13" s="18">
        <v>251.23000000000002</v>
      </c>
      <c r="F13" s="19">
        <v>1894.65</v>
      </c>
      <c r="G13" s="19">
        <v>124.3</v>
      </c>
      <c r="H13" s="14">
        <v>155.37</v>
      </c>
      <c r="I13" s="18">
        <v>2730.43</v>
      </c>
      <c r="J13" s="19">
        <v>0</v>
      </c>
      <c r="K13" s="15">
        <f t="shared" si="0"/>
        <v>27333.45</v>
      </c>
    </row>
    <row r="14" spans="2:11">
      <c r="B14" s="16" t="s">
        <v>19</v>
      </c>
      <c r="C14" s="17" t="s">
        <v>20</v>
      </c>
      <c r="D14" s="18">
        <v>25999.57</v>
      </c>
      <c r="E14" s="18">
        <v>0</v>
      </c>
      <c r="F14" s="19">
        <v>2289.16</v>
      </c>
      <c r="G14" s="19">
        <v>0</v>
      </c>
      <c r="H14" s="14">
        <v>0</v>
      </c>
      <c r="I14" s="18">
        <v>1006.7300000000001</v>
      </c>
      <c r="J14" s="19">
        <v>0</v>
      </c>
      <c r="K14" s="15">
        <f t="shared" si="0"/>
        <v>29295.46</v>
      </c>
    </row>
    <row r="15" spans="2:11">
      <c r="B15" s="16" t="s">
        <v>21</v>
      </c>
      <c r="C15" s="17" t="s">
        <v>22</v>
      </c>
      <c r="D15" s="18">
        <v>87276.569999999992</v>
      </c>
      <c r="E15" s="18">
        <v>1153.1100000000001</v>
      </c>
      <c r="F15" s="19">
        <v>6699.28</v>
      </c>
      <c r="G15" s="19">
        <v>125.14</v>
      </c>
      <c r="H15" s="14">
        <v>156.44</v>
      </c>
      <c r="I15" s="18">
        <v>29466.969999999998</v>
      </c>
      <c r="J15" s="19">
        <v>59646.62000000001</v>
      </c>
      <c r="K15" s="15">
        <f t="shared" si="0"/>
        <v>184524.13</v>
      </c>
    </row>
    <row r="16" spans="2:11">
      <c r="B16" s="16" t="s">
        <v>23</v>
      </c>
      <c r="C16" s="17" t="s">
        <v>24</v>
      </c>
      <c r="D16" s="18">
        <v>70026.53</v>
      </c>
      <c r="E16" s="18">
        <v>900.79</v>
      </c>
      <c r="F16" s="19">
        <v>313.81</v>
      </c>
      <c r="G16" s="19">
        <v>0</v>
      </c>
      <c r="H16" s="14">
        <v>0</v>
      </c>
      <c r="I16" s="18">
        <v>2356.1300000000006</v>
      </c>
      <c r="J16" s="19">
        <v>0</v>
      </c>
      <c r="K16" s="15">
        <f t="shared" si="0"/>
        <v>73597.259999999995</v>
      </c>
    </row>
    <row r="17" spans="2:11">
      <c r="B17" s="16" t="s">
        <v>25</v>
      </c>
      <c r="C17" s="17" t="s">
        <v>26</v>
      </c>
      <c r="D17" s="18">
        <v>16974.079999999998</v>
      </c>
      <c r="E17" s="18">
        <v>155.30999999999997</v>
      </c>
      <c r="F17" s="19">
        <v>3587.49</v>
      </c>
      <c r="G17" s="19">
        <v>0</v>
      </c>
      <c r="H17" s="14">
        <v>0</v>
      </c>
      <c r="I17" s="18">
        <v>6682.9699999999993</v>
      </c>
      <c r="J17" s="19">
        <v>9873.1299999999992</v>
      </c>
      <c r="K17" s="15">
        <f t="shared" si="0"/>
        <v>37272.979999999996</v>
      </c>
    </row>
    <row r="18" spans="2:11">
      <c r="B18" s="16" t="s">
        <v>27</v>
      </c>
      <c r="C18" s="17" t="s">
        <v>28</v>
      </c>
      <c r="D18" s="18">
        <v>90814.87999999999</v>
      </c>
      <c r="E18" s="18">
        <v>3286.420000000001</v>
      </c>
      <c r="F18" s="19">
        <v>3671.9300000000003</v>
      </c>
      <c r="G18" s="19">
        <v>130.57</v>
      </c>
      <c r="H18" s="14">
        <v>163.19999999999999</v>
      </c>
      <c r="I18" s="18">
        <v>6395.43</v>
      </c>
      <c r="J18" s="19">
        <v>0</v>
      </c>
      <c r="K18" s="15">
        <f t="shared" si="0"/>
        <v>104462.43</v>
      </c>
    </row>
    <row r="19" spans="2:11">
      <c r="B19" s="16" t="s">
        <v>29</v>
      </c>
      <c r="C19" s="17" t="s">
        <v>30</v>
      </c>
      <c r="D19" s="18">
        <v>51198.909999999996</v>
      </c>
      <c r="E19" s="18">
        <v>801.16999999999985</v>
      </c>
      <c r="F19" s="19">
        <v>3552.62</v>
      </c>
      <c r="G19" s="19">
        <v>125.14</v>
      </c>
      <c r="H19" s="14">
        <v>156.44</v>
      </c>
      <c r="I19" s="18">
        <v>2470.1099999999997</v>
      </c>
      <c r="J19" s="19">
        <v>9439.69</v>
      </c>
      <c r="K19" s="15">
        <f t="shared" si="0"/>
        <v>67744.08</v>
      </c>
    </row>
    <row r="20" spans="2:11">
      <c r="B20" s="16" t="s">
        <v>31</v>
      </c>
      <c r="C20" s="17" t="s">
        <v>32</v>
      </c>
      <c r="D20" s="18">
        <v>204373.17000000004</v>
      </c>
      <c r="E20" s="18">
        <v>372.33</v>
      </c>
      <c r="F20" s="18">
        <v>2058.08</v>
      </c>
      <c r="G20" s="19">
        <v>0</v>
      </c>
      <c r="H20" s="14">
        <v>0</v>
      </c>
      <c r="I20" s="18">
        <v>18880.499999999975</v>
      </c>
      <c r="J20" s="18">
        <v>34141.279999999999</v>
      </c>
      <c r="K20" s="15">
        <f t="shared" si="0"/>
        <v>259825.36</v>
      </c>
    </row>
    <row r="21" spans="2:11">
      <c r="B21" s="16" t="s">
        <v>33</v>
      </c>
      <c r="C21" s="17" t="s">
        <v>34</v>
      </c>
      <c r="D21" s="18">
        <v>240180.84000000003</v>
      </c>
      <c r="E21" s="18">
        <v>2838.9299999999989</v>
      </c>
      <c r="F21" s="19">
        <v>8477.67</v>
      </c>
      <c r="G21" s="19">
        <v>103.47</v>
      </c>
      <c r="H21" s="14">
        <v>129.35</v>
      </c>
      <c r="I21" s="18">
        <v>30387.309999999976</v>
      </c>
      <c r="J21" s="19">
        <v>70499.949999999953</v>
      </c>
      <c r="K21" s="15">
        <f t="shared" si="0"/>
        <v>352617.51999999996</v>
      </c>
    </row>
    <row r="22" spans="2:11">
      <c r="B22" s="16" t="s">
        <v>35</v>
      </c>
      <c r="C22" s="17" t="s">
        <v>36</v>
      </c>
      <c r="D22" s="18">
        <f>1999888.3-7469.28</f>
        <v>1992419.02</v>
      </c>
      <c r="E22" s="18">
        <v>29763.830000000071</v>
      </c>
      <c r="F22" s="19">
        <v>109010.77000000002</v>
      </c>
      <c r="G22" s="19">
        <v>7406.6400000000021</v>
      </c>
      <c r="H22" s="14">
        <v>9337.4500000000007</v>
      </c>
      <c r="I22" s="18">
        <v>693604.56000000262</v>
      </c>
      <c r="J22" s="19">
        <v>1197162.3400000008</v>
      </c>
      <c r="K22" s="15">
        <f t="shared" si="0"/>
        <v>4038704.6100000041</v>
      </c>
    </row>
    <row r="23" spans="2:11" s="57" customFormat="1">
      <c r="B23" s="60" t="s">
        <v>37</v>
      </c>
      <c r="C23" s="61" t="s">
        <v>38</v>
      </c>
      <c r="D23" s="58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15">
        <f t="shared" si="0"/>
        <v>0</v>
      </c>
    </row>
    <row r="24" spans="2:11">
      <c r="B24" s="16" t="s">
        <v>39</v>
      </c>
      <c r="C24" s="17" t="s">
        <v>40</v>
      </c>
      <c r="D24" s="18">
        <v>110470.06000000001</v>
      </c>
      <c r="E24" s="18">
        <v>6367.1199999999872</v>
      </c>
      <c r="F24" s="19">
        <v>8991.57</v>
      </c>
      <c r="G24" s="19">
        <v>1349.0200000000002</v>
      </c>
      <c r="H24" s="14">
        <v>1686.3799999999999</v>
      </c>
      <c r="I24" s="18">
        <v>5766.66</v>
      </c>
      <c r="J24" s="19">
        <v>0</v>
      </c>
      <c r="K24" s="15">
        <f t="shared" si="0"/>
        <v>134630.81</v>
      </c>
    </row>
    <row r="25" spans="2:11">
      <c r="B25" s="16" t="s">
        <v>41</v>
      </c>
      <c r="C25" s="17" t="s">
        <v>42</v>
      </c>
      <c r="D25" s="18">
        <v>42997.060000000005</v>
      </c>
      <c r="E25" s="57">
        <v>2290.9700000000007</v>
      </c>
      <c r="F25" s="58">
        <v>2038.64</v>
      </c>
      <c r="G25" s="58">
        <v>0</v>
      </c>
      <c r="H25" s="59">
        <v>0</v>
      </c>
      <c r="I25" s="58">
        <v>3322.1800000000003</v>
      </c>
      <c r="J25" s="58">
        <v>0</v>
      </c>
      <c r="K25" s="15">
        <f t="shared" si="0"/>
        <v>50648.850000000006</v>
      </c>
    </row>
    <row r="26" spans="2:11">
      <c r="B26" s="16" t="s">
        <v>43</v>
      </c>
      <c r="C26" s="17" t="s">
        <v>44</v>
      </c>
      <c r="D26" s="18">
        <v>46277.490000000005</v>
      </c>
      <c r="E26" s="18">
        <v>2352.9999999999982</v>
      </c>
      <c r="F26" s="19">
        <v>1386.29</v>
      </c>
      <c r="G26" s="19">
        <v>125.15</v>
      </c>
      <c r="H26" s="14">
        <v>156.43</v>
      </c>
      <c r="I26" s="18">
        <v>2083.0900000000006</v>
      </c>
      <c r="J26" s="19">
        <v>7187.75</v>
      </c>
      <c r="K26" s="15">
        <f t="shared" si="0"/>
        <v>59569.200000000012</v>
      </c>
    </row>
    <row r="27" spans="2:11">
      <c r="B27" s="16" t="s">
        <v>45</v>
      </c>
      <c r="C27" s="17" t="s">
        <v>46</v>
      </c>
      <c r="D27" s="18">
        <v>25556.989999999998</v>
      </c>
      <c r="E27" s="18">
        <v>251.3</v>
      </c>
      <c r="F27" s="19">
        <v>0</v>
      </c>
      <c r="G27" s="19">
        <v>0</v>
      </c>
      <c r="H27" s="14">
        <v>0</v>
      </c>
      <c r="I27" s="18">
        <v>1862.0400000000006</v>
      </c>
      <c r="J27" s="19">
        <v>0</v>
      </c>
      <c r="K27" s="15">
        <f t="shared" si="0"/>
        <v>27670.329999999998</v>
      </c>
    </row>
    <row r="28" spans="2:11">
      <c r="B28" s="16" t="s">
        <v>47</v>
      </c>
      <c r="C28" s="17" t="s">
        <v>48</v>
      </c>
      <c r="D28" s="18">
        <v>35724.01</v>
      </c>
      <c r="E28" s="18">
        <v>538.11</v>
      </c>
      <c r="F28" s="19">
        <v>766.21</v>
      </c>
      <c r="G28" s="19">
        <v>0</v>
      </c>
      <c r="H28" s="14">
        <v>0</v>
      </c>
      <c r="I28" s="18">
        <v>5835.0800000000017</v>
      </c>
      <c r="J28" s="19">
        <v>3002.3399999999997</v>
      </c>
      <c r="K28" s="15">
        <f t="shared" si="0"/>
        <v>45865.75</v>
      </c>
    </row>
    <row r="29" spans="2:11" s="57" customFormat="1">
      <c r="B29" s="60" t="s">
        <v>49</v>
      </c>
      <c r="C29" s="61" t="s">
        <v>50</v>
      </c>
      <c r="D29" s="58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15">
        <f t="shared" si="0"/>
        <v>0</v>
      </c>
    </row>
    <row r="30" spans="2:11">
      <c r="B30" s="16" t="s">
        <v>51</v>
      </c>
      <c r="C30" s="17" t="s">
        <v>52</v>
      </c>
      <c r="D30" s="18">
        <v>150903.74</v>
      </c>
      <c r="E30" s="18">
        <v>6069.7299999999941</v>
      </c>
      <c r="F30" s="19">
        <v>8857.33</v>
      </c>
      <c r="G30" s="19">
        <v>596.33000000000004</v>
      </c>
      <c r="H30" s="14">
        <v>745.3900000000001</v>
      </c>
      <c r="I30" s="18">
        <v>17594.839999999989</v>
      </c>
      <c r="J30" s="19">
        <v>18700.46</v>
      </c>
      <c r="K30" s="15">
        <f t="shared" si="0"/>
        <v>203467.81999999995</v>
      </c>
    </row>
    <row r="31" spans="2:11">
      <c r="B31" s="16" t="s">
        <v>53</v>
      </c>
      <c r="C31" s="17" t="s">
        <v>54</v>
      </c>
      <c r="D31" s="18">
        <v>230456.54</v>
      </c>
      <c r="E31" s="18">
        <v>5696.5599999999949</v>
      </c>
      <c r="F31" s="18">
        <v>19095.97</v>
      </c>
      <c r="G31" s="19">
        <v>324.52000000000004</v>
      </c>
      <c r="H31" s="14">
        <v>405.65</v>
      </c>
      <c r="I31" s="18">
        <v>43569.190000000017</v>
      </c>
      <c r="J31" s="18">
        <v>11883.33</v>
      </c>
      <c r="K31" s="15">
        <f t="shared" si="0"/>
        <v>311431.76</v>
      </c>
    </row>
    <row r="32" spans="2:11" s="57" customFormat="1">
      <c r="B32" s="60" t="s">
        <v>55</v>
      </c>
      <c r="C32" s="61" t="s">
        <v>56</v>
      </c>
      <c r="D32" s="58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15">
        <f t="shared" si="0"/>
        <v>0</v>
      </c>
    </row>
    <row r="33" spans="2:11">
      <c r="B33" s="16" t="s">
        <v>57</v>
      </c>
      <c r="C33" s="17" t="s">
        <v>58</v>
      </c>
      <c r="D33" s="18">
        <v>48643.12</v>
      </c>
      <c r="E33" s="57">
        <v>4022.51</v>
      </c>
      <c r="F33" s="58">
        <v>4085.54</v>
      </c>
      <c r="G33" s="58">
        <v>745.66000000000008</v>
      </c>
      <c r="H33" s="59">
        <v>932.09000000000015</v>
      </c>
      <c r="I33" s="58">
        <v>4404.33</v>
      </c>
      <c r="J33" s="58">
        <v>292.27999999999997</v>
      </c>
      <c r="K33" s="15">
        <f t="shared" si="0"/>
        <v>63125.530000000013</v>
      </c>
    </row>
    <row r="34" spans="2:11">
      <c r="B34" s="16" t="s">
        <v>59</v>
      </c>
      <c r="C34" s="17" t="s">
        <v>60</v>
      </c>
      <c r="D34" s="18">
        <v>567566.04</v>
      </c>
      <c r="E34" s="18">
        <v>11498.849999999968</v>
      </c>
      <c r="F34" s="19">
        <v>29464.59</v>
      </c>
      <c r="G34" s="19">
        <v>1199.56</v>
      </c>
      <c r="H34" s="14">
        <v>1503.8700000000001</v>
      </c>
      <c r="I34" s="18">
        <v>326006.02000000246</v>
      </c>
      <c r="J34" s="19">
        <v>497549.11999999941</v>
      </c>
      <c r="K34" s="15">
        <f t="shared" si="0"/>
        <v>1434788.0500000019</v>
      </c>
    </row>
    <row r="35" spans="2:11" s="57" customFormat="1">
      <c r="B35" s="60" t="s">
        <v>61</v>
      </c>
      <c r="C35" s="61" t="s">
        <v>62</v>
      </c>
      <c r="D35" s="58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15">
        <f t="shared" si="0"/>
        <v>0</v>
      </c>
    </row>
    <row r="36" spans="2:11">
      <c r="B36" s="16" t="s">
        <v>63</v>
      </c>
      <c r="C36" s="17" t="s">
        <v>64</v>
      </c>
      <c r="D36" s="18">
        <v>99139.89</v>
      </c>
      <c r="E36" s="18">
        <v>1728.6799999999998</v>
      </c>
      <c r="F36" s="19">
        <v>5412.9000000000005</v>
      </c>
      <c r="G36" s="19">
        <v>110.87</v>
      </c>
      <c r="H36" s="14">
        <v>138.59</v>
      </c>
      <c r="I36" s="18">
        <v>21827.200000000008</v>
      </c>
      <c r="J36" s="19">
        <v>50781.8</v>
      </c>
      <c r="K36" s="15">
        <f t="shared" si="0"/>
        <v>179139.93</v>
      </c>
    </row>
    <row r="37" spans="2:11">
      <c r="B37" s="16" t="s">
        <v>65</v>
      </c>
      <c r="C37" s="17" t="s">
        <v>66</v>
      </c>
      <c r="D37" s="18">
        <v>295562.53999999998</v>
      </c>
      <c r="E37" s="57">
        <v>12847.160000000018</v>
      </c>
      <c r="F37" s="58">
        <v>12273.1</v>
      </c>
      <c r="G37" s="58">
        <v>1147.4499999999998</v>
      </c>
      <c r="H37" s="59">
        <v>1434.38</v>
      </c>
      <c r="I37" s="58">
        <v>18146.209999999988</v>
      </c>
      <c r="J37" s="58">
        <v>10391.17</v>
      </c>
      <c r="K37" s="15">
        <f t="shared" si="0"/>
        <v>351802.00999999995</v>
      </c>
    </row>
    <row r="38" spans="2:11">
      <c r="B38" s="16" t="s">
        <v>67</v>
      </c>
      <c r="C38" s="17" t="s">
        <v>68</v>
      </c>
      <c r="D38" s="18">
        <v>99645.04</v>
      </c>
      <c r="E38" s="18">
        <v>2103.02</v>
      </c>
      <c r="F38" s="19">
        <v>5524.07</v>
      </c>
      <c r="G38" s="19">
        <v>221.74</v>
      </c>
      <c r="H38" s="14">
        <v>277.18</v>
      </c>
      <c r="I38" s="18">
        <v>22593.54</v>
      </c>
      <c r="J38" s="19">
        <v>27893.900000000005</v>
      </c>
      <c r="K38" s="15">
        <f t="shared" si="0"/>
        <v>158258.49</v>
      </c>
    </row>
    <row r="39" spans="2:11">
      <c r="B39" s="16" t="s">
        <v>69</v>
      </c>
      <c r="C39" s="17" t="s">
        <v>70</v>
      </c>
      <c r="D39" s="18">
        <v>60261.880000000005</v>
      </c>
      <c r="E39" s="18">
        <v>2950.8899999999994</v>
      </c>
      <c r="F39" s="19">
        <v>1057.3399999999999</v>
      </c>
      <c r="G39" s="19">
        <v>0</v>
      </c>
      <c r="H39" s="14">
        <v>0</v>
      </c>
      <c r="I39" s="18">
        <v>2258.7900000000009</v>
      </c>
      <c r="J39" s="19">
        <v>0</v>
      </c>
      <c r="K39" s="15">
        <f t="shared" si="0"/>
        <v>66528.899999999994</v>
      </c>
    </row>
    <row r="40" spans="2:11">
      <c r="B40" s="16" t="s">
        <v>71</v>
      </c>
      <c r="C40" s="17" t="s">
        <v>72</v>
      </c>
      <c r="D40" s="18">
        <v>108486.31999999999</v>
      </c>
      <c r="E40" s="57">
        <v>3737.5200000000009</v>
      </c>
      <c r="F40" s="58">
        <v>12627.380000000001</v>
      </c>
      <c r="G40" s="58">
        <v>607.45000000000005</v>
      </c>
      <c r="H40" s="59">
        <v>759.33999999999992</v>
      </c>
      <c r="I40" s="58">
        <v>9738.0799999999963</v>
      </c>
      <c r="J40" s="58">
        <v>14672.279999999999</v>
      </c>
      <c r="K40" s="15">
        <f t="shared" si="0"/>
        <v>150628.37</v>
      </c>
    </row>
    <row r="41" spans="2:11">
      <c r="B41" s="16" t="s">
        <v>73</v>
      </c>
      <c r="C41" s="17" t="s">
        <v>74</v>
      </c>
      <c r="D41" s="18">
        <v>34683.900000000009</v>
      </c>
      <c r="E41" s="18">
        <v>1841.890000000001</v>
      </c>
      <c r="F41" s="19">
        <v>3007.96</v>
      </c>
      <c r="G41" s="19">
        <v>416.32</v>
      </c>
      <c r="H41" s="14">
        <v>520.45000000000005</v>
      </c>
      <c r="I41" s="18">
        <v>3360.6400000000008</v>
      </c>
      <c r="J41" s="19">
        <v>2036.85</v>
      </c>
      <c r="K41" s="15">
        <f t="shared" si="0"/>
        <v>45868.01</v>
      </c>
    </row>
    <row r="42" spans="2:11">
      <c r="B42" s="16" t="s">
        <v>75</v>
      </c>
      <c r="C42" s="17" t="s">
        <v>76</v>
      </c>
      <c r="D42" s="18">
        <v>25535.43</v>
      </c>
      <c r="E42" s="18">
        <v>1350.9800000000002</v>
      </c>
      <c r="F42" s="19">
        <v>2608.58</v>
      </c>
      <c r="G42" s="19">
        <v>125.14</v>
      </c>
      <c r="H42" s="14">
        <v>156.44</v>
      </c>
      <c r="I42" s="18">
        <v>436.38</v>
      </c>
      <c r="J42" s="19">
        <v>0</v>
      </c>
      <c r="K42" s="15">
        <f t="shared" si="0"/>
        <v>30212.949999999997</v>
      </c>
    </row>
    <row r="43" spans="2:11">
      <c r="B43" s="16" t="s">
        <v>77</v>
      </c>
      <c r="C43" s="17" t="s">
        <v>78</v>
      </c>
      <c r="D43" s="18">
        <v>5986.42</v>
      </c>
      <c r="E43" s="18">
        <v>553.30000000000018</v>
      </c>
      <c r="F43" s="19">
        <v>0</v>
      </c>
      <c r="G43" s="19">
        <v>0</v>
      </c>
      <c r="H43" s="14">
        <v>0</v>
      </c>
      <c r="I43" s="18">
        <v>37.58</v>
      </c>
      <c r="J43" s="19">
        <v>0</v>
      </c>
      <c r="K43" s="15">
        <f t="shared" si="0"/>
        <v>6577.3</v>
      </c>
    </row>
    <row r="44" spans="2:11">
      <c r="B44" s="16" t="s">
        <v>79</v>
      </c>
      <c r="C44" s="17" t="s">
        <v>80</v>
      </c>
      <c r="D44" s="18">
        <v>5827.59</v>
      </c>
      <c r="E44" s="18">
        <v>60.190000000000005</v>
      </c>
      <c r="F44" s="19">
        <v>0</v>
      </c>
      <c r="G44" s="19">
        <v>0</v>
      </c>
      <c r="H44" s="14">
        <v>0</v>
      </c>
      <c r="I44" s="18">
        <v>74.83</v>
      </c>
      <c r="J44" s="19">
        <v>0</v>
      </c>
      <c r="K44" s="15">
        <f t="shared" si="0"/>
        <v>5962.61</v>
      </c>
    </row>
    <row r="45" spans="2:11" s="57" customFormat="1">
      <c r="B45" s="60" t="s">
        <v>81</v>
      </c>
      <c r="C45" s="61" t="s">
        <v>82</v>
      </c>
      <c r="D45" s="58">
        <v>0</v>
      </c>
      <c r="E45" s="57">
        <v>0</v>
      </c>
      <c r="F45" s="57">
        <v>0</v>
      </c>
      <c r="G45" s="19">
        <v>0</v>
      </c>
      <c r="H45" s="14">
        <v>0</v>
      </c>
      <c r="I45" s="57">
        <v>0</v>
      </c>
      <c r="K45" s="15">
        <f t="shared" si="0"/>
        <v>0</v>
      </c>
    </row>
    <row r="46" spans="2:11">
      <c r="B46" s="16" t="s">
        <v>83</v>
      </c>
      <c r="C46" s="17" t="s">
        <v>84</v>
      </c>
      <c r="D46" s="18">
        <v>373619.49000000005</v>
      </c>
      <c r="E46" s="18">
        <v>9076.7699999999913</v>
      </c>
      <c r="F46" s="19">
        <v>27046.68</v>
      </c>
      <c r="G46" s="19">
        <v>834.3599999999999</v>
      </c>
      <c r="H46" s="14">
        <v>1043</v>
      </c>
      <c r="I46" s="18">
        <v>30827.079999999962</v>
      </c>
      <c r="J46" s="19">
        <v>63205.99</v>
      </c>
      <c r="K46" s="15">
        <f t="shared" si="0"/>
        <v>505653.37</v>
      </c>
    </row>
    <row r="47" spans="2:11">
      <c r="B47" s="16" t="s">
        <v>85</v>
      </c>
      <c r="C47" s="17" t="s">
        <v>86</v>
      </c>
      <c r="D47" s="18">
        <v>377435.5199999999</v>
      </c>
      <c r="E47" s="18">
        <v>8098.4199999999855</v>
      </c>
      <c r="F47" s="19">
        <v>45184.42</v>
      </c>
      <c r="G47" s="19">
        <v>2515.2899999999995</v>
      </c>
      <c r="H47" s="14">
        <v>3144.3100000000004</v>
      </c>
      <c r="I47" s="18">
        <v>132312.30999999994</v>
      </c>
      <c r="J47" s="19">
        <v>87476.330000000016</v>
      </c>
      <c r="K47" s="15">
        <f t="shared" si="0"/>
        <v>656166.59999999986</v>
      </c>
    </row>
    <row r="48" spans="2:11">
      <c r="B48" s="16" t="s">
        <v>87</v>
      </c>
      <c r="C48" s="17" t="s">
        <v>88</v>
      </c>
      <c r="D48" s="20">
        <v>12987.08</v>
      </c>
      <c r="E48" s="18">
        <v>84.440000000000012</v>
      </c>
      <c r="F48" s="19">
        <v>311.51</v>
      </c>
      <c r="G48" s="19">
        <v>0</v>
      </c>
      <c r="H48" s="14">
        <v>0</v>
      </c>
      <c r="I48" s="18">
        <v>85.48</v>
      </c>
      <c r="J48" s="19">
        <v>0</v>
      </c>
      <c r="K48" s="15">
        <f t="shared" si="0"/>
        <v>13468.51</v>
      </c>
    </row>
    <row r="49" spans="2:11">
      <c r="B49" s="16" t="s">
        <v>89</v>
      </c>
      <c r="C49" s="17" t="s">
        <v>90</v>
      </c>
      <c r="D49" s="20">
        <v>261747.01</v>
      </c>
      <c r="E49" s="18">
        <v>4391.9000000000033</v>
      </c>
      <c r="F49" s="19">
        <v>23512.659999999996</v>
      </c>
      <c r="G49" s="19">
        <v>769.22</v>
      </c>
      <c r="H49" s="14">
        <v>961.56000000000006</v>
      </c>
      <c r="I49" s="18">
        <v>58425.340000000106</v>
      </c>
      <c r="J49" s="19">
        <v>161748.88</v>
      </c>
      <c r="K49" s="15">
        <f t="shared" si="0"/>
        <v>511556.57000000007</v>
      </c>
    </row>
    <row r="50" spans="2:11">
      <c r="B50" s="16" t="s">
        <v>91</v>
      </c>
      <c r="C50" s="17" t="s">
        <v>92</v>
      </c>
      <c r="D50" s="20">
        <v>137017.16</v>
      </c>
      <c r="E50" s="18">
        <v>1436.8700000000006</v>
      </c>
      <c r="F50" s="19">
        <v>5562.3200000000006</v>
      </c>
      <c r="G50" s="19">
        <v>582.05000000000007</v>
      </c>
      <c r="H50" s="14">
        <v>727.57999999999993</v>
      </c>
      <c r="I50" s="18">
        <v>47392.900000000038</v>
      </c>
      <c r="J50" s="19">
        <v>25482.660000000003</v>
      </c>
      <c r="K50" s="15">
        <f t="shared" si="0"/>
        <v>218201.54</v>
      </c>
    </row>
    <row r="51" spans="2:11">
      <c r="B51" s="16" t="s">
        <v>93</v>
      </c>
      <c r="C51" s="17" t="s">
        <v>94</v>
      </c>
      <c r="D51" s="20">
        <v>20596.61</v>
      </c>
      <c r="E51" s="57">
        <v>286.79999999999995</v>
      </c>
      <c r="F51" s="58">
        <v>1612.73</v>
      </c>
      <c r="G51" s="58">
        <v>0</v>
      </c>
      <c r="H51" s="59">
        <v>0</v>
      </c>
      <c r="I51" s="58">
        <v>3113.83</v>
      </c>
      <c r="J51" s="58">
        <v>1265.48</v>
      </c>
      <c r="K51" s="15">
        <f t="shared" si="0"/>
        <v>26875.45</v>
      </c>
    </row>
    <row r="52" spans="2:11">
      <c r="B52" s="21" t="s">
        <v>95</v>
      </c>
      <c r="C52" s="22" t="s">
        <v>96</v>
      </c>
      <c r="D52" s="20">
        <v>33032.770000000004</v>
      </c>
      <c r="E52" s="18">
        <v>1648.3100000000004</v>
      </c>
      <c r="F52" s="19">
        <v>2406.7200000000003</v>
      </c>
      <c r="G52" s="19">
        <v>0</v>
      </c>
      <c r="H52" s="14">
        <v>0</v>
      </c>
      <c r="I52" s="18">
        <v>2797.9200000000005</v>
      </c>
      <c r="J52" s="19">
        <v>0</v>
      </c>
      <c r="K52" s="15">
        <f t="shared" si="0"/>
        <v>39885.72</v>
      </c>
    </row>
    <row r="53" spans="2:11">
      <c r="B53" s="21" t="s">
        <v>97</v>
      </c>
      <c r="C53" s="22" t="s">
        <v>98</v>
      </c>
      <c r="D53" s="20">
        <v>3281.28</v>
      </c>
      <c r="E53" s="18">
        <v>430.20000000000005</v>
      </c>
      <c r="F53" s="19">
        <v>0</v>
      </c>
      <c r="G53" s="19">
        <v>0</v>
      </c>
      <c r="H53" s="14">
        <v>0</v>
      </c>
      <c r="I53" s="18">
        <v>11.88</v>
      </c>
      <c r="J53" s="19">
        <v>0</v>
      </c>
      <c r="K53" s="15">
        <f t="shared" si="0"/>
        <v>3723.3600000000006</v>
      </c>
    </row>
    <row r="54" spans="2:11">
      <c r="B54" s="21" t="s">
        <v>99</v>
      </c>
      <c r="C54" s="22" t="s">
        <v>100</v>
      </c>
      <c r="D54" s="20">
        <v>7683.01</v>
      </c>
      <c r="E54" s="18">
        <v>554.24</v>
      </c>
      <c r="F54" s="19">
        <v>958.68</v>
      </c>
      <c r="G54" s="19">
        <v>0</v>
      </c>
      <c r="H54" s="14">
        <v>0</v>
      </c>
      <c r="I54" s="18">
        <v>347.79</v>
      </c>
      <c r="J54" s="19">
        <v>45.75</v>
      </c>
      <c r="K54" s="15">
        <f t="shared" si="0"/>
        <v>9589.4700000000012</v>
      </c>
    </row>
    <row r="55" spans="2:11">
      <c r="B55" s="21" t="s">
        <v>101</v>
      </c>
      <c r="C55" s="22" t="s">
        <v>102</v>
      </c>
      <c r="D55" s="20">
        <v>36877.94</v>
      </c>
      <c r="E55" s="18">
        <v>1468.0700000000002</v>
      </c>
      <c r="F55" s="19">
        <v>1940.49</v>
      </c>
      <c r="G55" s="19">
        <v>0</v>
      </c>
      <c r="H55" s="14">
        <v>0</v>
      </c>
      <c r="I55" s="18">
        <v>2078.65</v>
      </c>
      <c r="J55" s="19">
        <v>0</v>
      </c>
      <c r="K55" s="15">
        <f t="shared" si="0"/>
        <v>42365.15</v>
      </c>
    </row>
    <row r="56" spans="2:11">
      <c r="B56" s="21" t="s">
        <v>103</v>
      </c>
      <c r="C56" s="22" t="s">
        <v>104</v>
      </c>
      <c r="D56" s="20">
        <v>115564.25</v>
      </c>
      <c r="E56" s="18">
        <v>22.02</v>
      </c>
      <c r="F56" s="19">
        <v>436.45</v>
      </c>
      <c r="G56" s="19">
        <v>0</v>
      </c>
      <c r="H56" s="14">
        <v>0</v>
      </c>
      <c r="I56" s="18">
        <v>893.64999999999986</v>
      </c>
      <c r="J56" s="19">
        <v>2217.54</v>
      </c>
      <c r="K56" s="15">
        <f t="shared" si="0"/>
        <v>119133.90999999999</v>
      </c>
    </row>
    <row r="57" spans="2:11">
      <c r="B57" s="23" t="s">
        <v>105</v>
      </c>
      <c r="C57" s="24" t="s">
        <v>106</v>
      </c>
      <c r="D57" s="20">
        <v>16960.539999999997</v>
      </c>
      <c r="E57" s="18">
        <v>1469.2100000000007</v>
      </c>
      <c r="F57" s="19">
        <v>902.92</v>
      </c>
      <c r="G57" s="19">
        <v>0</v>
      </c>
      <c r="H57" s="14">
        <v>0</v>
      </c>
      <c r="I57" s="18">
        <v>759.8599999999999</v>
      </c>
      <c r="J57" s="19">
        <v>0</v>
      </c>
      <c r="K57" s="15">
        <f t="shared" si="0"/>
        <v>20092.529999999995</v>
      </c>
    </row>
    <row r="58" spans="2:11">
      <c r="B58" s="23" t="s">
        <v>107</v>
      </c>
      <c r="C58" s="25" t="s">
        <v>108</v>
      </c>
      <c r="D58" s="20">
        <v>32966.22</v>
      </c>
      <c r="E58" s="18">
        <v>259.13</v>
      </c>
      <c r="F58" s="19">
        <v>2228.8199999999997</v>
      </c>
      <c r="G58" s="19">
        <v>0</v>
      </c>
      <c r="H58" s="14">
        <v>0</v>
      </c>
      <c r="I58" s="18">
        <v>4159.0999999999995</v>
      </c>
      <c r="J58" s="19">
        <v>3052.36</v>
      </c>
      <c r="K58" s="15">
        <f t="shared" si="0"/>
        <v>42665.63</v>
      </c>
    </row>
    <row r="59" spans="2:11" s="57" customFormat="1">
      <c r="B59" s="54" t="s">
        <v>109</v>
      </c>
      <c r="C59" s="55" t="s">
        <v>110</v>
      </c>
      <c r="D59" s="56">
        <v>0</v>
      </c>
      <c r="E59" s="57">
        <v>0</v>
      </c>
      <c r="F59" s="57">
        <v>0</v>
      </c>
      <c r="G59" s="19">
        <v>0</v>
      </c>
      <c r="H59" s="14">
        <v>0</v>
      </c>
      <c r="I59" s="57">
        <v>0</v>
      </c>
      <c r="K59" s="15">
        <f t="shared" si="0"/>
        <v>0</v>
      </c>
    </row>
    <row r="60" spans="2:11">
      <c r="B60" s="21" t="s">
        <v>111</v>
      </c>
      <c r="C60" s="22" t="s">
        <v>112</v>
      </c>
      <c r="D60" s="20">
        <v>27532.440000000002</v>
      </c>
      <c r="E60" s="18">
        <v>0</v>
      </c>
      <c r="F60" s="19">
        <v>778.69</v>
      </c>
      <c r="G60" s="19">
        <v>124.3</v>
      </c>
      <c r="H60" s="14">
        <v>155.37</v>
      </c>
      <c r="I60" s="18">
        <v>495.25000000000006</v>
      </c>
      <c r="J60" s="19">
        <v>1641.54</v>
      </c>
      <c r="K60" s="15">
        <f t="shared" si="0"/>
        <v>30727.59</v>
      </c>
    </row>
    <row r="61" spans="2:11">
      <c r="B61" s="21" t="s">
        <v>113</v>
      </c>
      <c r="C61" s="22" t="s">
        <v>114</v>
      </c>
      <c r="D61" s="20">
        <v>69065.62000000001</v>
      </c>
      <c r="E61" s="18">
        <v>1185.8200000000004</v>
      </c>
      <c r="F61" s="18">
        <v>5217.9699999999993</v>
      </c>
      <c r="G61" s="19">
        <v>127.38</v>
      </c>
      <c r="H61" s="14">
        <v>159.22999999999999</v>
      </c>
      <c r="I61" s="18">
        <v>9629.1300000000028</v>
      </c>
      <c r="J61" s="18">
        <v>32622.07</v>
      </c>
      <c r="K61" s="15">
        <f t="shared" si="0"/>
        <v>118007.22000000003</v>
      </c>
    </row>
    <row r="62" spans="2:11">
      <c r="B62" s="21" t="s">
        <v>115</v>
      </c>
      <c r="C62" s="22" t="s">
        <v>116</v>
      </c>
      <c r="D62" s="20">
        <v>2579.83</v>
      </c>
      <c r="E62" s="18">
        <v>95.72999999999999</v>
      </c>
      <c r="F62" s="19">
        <v>155.37</v>
      </c>
      <c r="G62" s="19">
        <v>0</v>
      </c>
      <c r="H62" s="14">
        <v>0</v>
      </c>
      <c r="I62" s="18">
        <v>14762.28</v>
      </c>
      <c r="J62" s="19">
        <v>0</v>
      </c>
      <c r="K62" s="15">
        <f t="shared" si="0"/>
        <v>17593.21</v>
      </c>
    </row>
    <row r="63" spans="2:11">
      <c r="B63" s="21" t="s">
        <v>117</v>
      </c>
      <c r="C63" s="22" t="s">
        <v>118</v>
      </c>
      <c r="D63" s="19">
        <v>21810.080000000002</v>
      </c>
      <c r="E63" s="18">
        <v>949.7199999999998</v>
      </c>
      <c r="F63" s="19">
        <v>312.88</v>
      </c>
      <c r="G63" s="19">
        <v>0</v>
      </c>
      <c r="H63" s="14">
        <v>0</v>
      </c>
      <c r="I63" s="18">
        <v>316.52</v>
      </c>
      <c r="J63" s="19">
        <v>0</v>
      </c>
      <c r="K63" s="15">
        <f t="shared" si="0"/>
        <v>23389.200000000004</v>
      </c>
    </row>
    <row r="64" spans="2:11">
      <c r="B64" s="26" t="s">
        <v>119</v>
      </c>
      <c r="C64" s="27" t="s">
        <v>120</v>
      </c>
      <c r="D64" s="20">
        <v>22317.019999999997</v>
      </c>
      <c r="E64" s="18">
        <v>1285.7700000000002</v>
      </c>
      <c r="F64" s="19">
        <v>2352.3599999999997</v>
      </c>
      <c r="G64" s="19">
        <v>125.14</v>
      </c>
      <c r="H64" s="14">
        <v>156.44</v>
      </c>
      <c r="I64" s="18">
        <v>2994.2400000000007</v>
      </c>
      <c r="J64" s="19">
        <v>598.74</v>
      </c>
      <c r="K64" s="15">
        <f t="shared" si="0"/>
        <v>29829.71</v>
      </c>
    </row>
    <row r="65" spans="2:11">
      <c r="B65" s="26" t="s">
        <v>121</v>
      </c>
      <c r="C65" s="25" t="s">
        <v>122</v>
      </c>
      <c r="D65" s="20">
        <v>19740.240000000002</v>
      </c>
      <c r="E65" s="18">
        <v>615.04</v>
      </c>
      <c r="F65" s="19">
        <v>295.02999999999997</v>
      </c>
      <c r="G65" s="19">
        <v>124.3</v>
      </c>
      <c r="H65" s="14">
        <v>155.37</v>
      </c>
      <c r="I65" s="18">
        <v>3363.0800000000004</v>
      </c>
      <c r="J65" s="19">
        <v>2728.25</v>
      </c>
      <c r="K65" s="15">
        <f t="shared" si="0"/>
        <v>27021.31</v>
      </c>
    </row>
    <row r="66" spans="2:11">
      <c r="B66" s="28" t="s">
        <v>123</v>
      </c>
      <c r="C66" s="29" t="s">
        <v>124</v>
      </c>
      <c r="D66" s="20">
        <v>231070.38999999996</v>
      </c>
      <c r="E66" s="57">
        <v>10241.919999999996</v>
      </c>
      <c r="F66" s="58">
        <v>8005.26</v>
      </c>
      <c r="G66" s="58">
        <v>413.08000000000004</v>
      </c>
      <c r="H66" s="59">
        <v>516.36000000000013</v>
      </c>
      <c r="I66" s="58">
        <v>17583.599999999995</v>
      </c>
      <c r="J66" s="58">
        <v>34726.129999999997</v>
      </c>
      <c r="K66" s="15">
        <f t="shared" si="0"/>
        <v>302556.73999999993</v>
      </c>
    </row>
    <row r="67" spans="2:11">
      <c r="B67" s="30" t="s">
        <v>125</v>
      </c>
      <c r="C67" s="31" t="s">
        <v>126</v>
      </c>
      <c r="D67" s="20">
        <v>24780.71</v>
      </c>
      <c r="E67" s="18">
        <v>1956.2899999999993</v>
      </c>
      <c r="F67" s="19">
        <v>1936.81</v>
      </c>
      <c r="G67" s="19">
        <v>125.14</v>
      </c>
      <c r="H67" s="14">
        <v>156.44</v>
      </c>
      <c r="I67" s="18">
        <v>1782.44</v>
      </c>
      <c r="J67" s="19">
        <v>1184.6099999999999</v>
      </c>
      <c r="K67" s="15">
        <f t="shared" si="0"/>
        <v>31922.44</v>
      </c>
    </row>
    <row r="68" spans="2:11">
      <c r="B68" s="32" t="s">
        <v>127</v>
      </c>
      <c r="C68" s="24" t="s">
        <v>128</v>
      </c>
      <c r="D68" s="20">
        <v>92996.9</v>
      </c>
      <c r="E68" s="18">
        <v>4374.0599999999959</v>
      </c>
      <c r="F68" s="19">
        <v>11291.609999999999</v>
      </c>
      <c r="G68" s="19">
        <v>557.83000000000004</v>
      </c>
      <c r="H68" s="14">
        <v>697.31999999999994</v>
      </c>
      <c r="I68" s="18">
        <v>10675.91</v>
      </c>
      <c r="J68" s="19">
        <v>14920.53</v>
      </c>
      <c r="K68" s="15">
        <f t="shared" si="0"/>
        <v>135514.16</v>
      </c>
    </row>
    <row r="69" spans="2:11">
      <c r="B69" s="33" t="s">
        <v>129</v>
      </c>
      <c r="C69" s="22" t="s">
        <v>130</v>
      </c>
      <c r="D69" s="34">
        <v>25488.15</v>
      </c>
      <c r="E69" s="18">
        <v>1243.2900000000006</v>
      </c>
      <c r="F69" s="19">
        <v>3149.76</v>
      </c>
      <c r="G69" s="19">
        <v>250.28</v>
      </c>
      <c r="H69" s="14">
        <v>312.88</v>
      </c>
      <c r="I69" s="18">
        <v>1972.3</v>
      </c>
      <c r="J69" s="19">
        <v>8878.75</v>
      </c>
      <c r="K69" s="15">
        <f t="shared" si="0"/>
        <v>41295.410000000003</v>
      </c>
    </row>
    <row r="70" spans="2:11">
      <c r="B70" s="33" t="s">
        <v>131</v>
      </c>
      <c r="C70" s="22" t="s">
        <v>132</v>
      </c>
      <c r="D70" s="20">
        <v>1898.0900000000001</v>
      </c>
      <c r="E70" s="18">
        <v>332.26999999999992</v>
      </c>
      <c r="F70" s="19">
        <v>275.16000000000003</v>
      </c>
      <c r="G70" s="19">
        <v>124.3</v>
      </c>
      <c r="H70" s="14">
        <v>155.37</v>
      </c>
      <c r="I70" s="18">
        <v>0</v>
      </c>
      <c r="J70" s="19">
        <v>0</v>
      </c>
      <c r="K70" s="15">
        <f t="shared" si="0"/>
        <v>2785.19</v>
      </c>
    </row>
    <row r="71" spans="2:11">
      <c r="B71" s="37" t="s">
        <v>133</v>
      </c>
      <c r="C71" s="38" t="s">
        <v>134</v>
      </c>
      <c r="D71" s="18">
        <v>1440.5300000000002</v>
      </c>
      <c r="E71" s="18">
        <v>141.59</v>
      </c>
      <c r="F71" s="19">
        <v>0</v>
      </c>
      <c r="G71" s="19">
        <v>0</v>
      </c>
      <c r="H71" s="14">
        <v>0</v>
      </c>
      <c r="I71" s="18">
        <v>0</v>
      </c>
      <c r="J71" s="19">
        <v>0</v>
      </c>
      <c r="K71" s="15">
        <f t="shared" ref="K71:K76" si="1">D71+E71+F71+G71+H71+I71+J71</f>
        <v>1582.1200000000001</v>
      </c>
    </row>
    <row r="72" spans="2:11">
      <c r="B72" s="37" t="s">
        <v>135</v>
      </c>
      <c r="C72" s="39" t="s">
        <v>136</v>
      </c>
      <c r="D72" s="18">
        <v>29082.55</v>
      </c>
      <c r="E72" s="18">
        <v>301.74</v>
      </c>
      <c r="F72" s="19">
        <v>0</v>
      </c>
      <c r="G72" s="19">
        <v>0</v>
      </c>
      <c r="H72" s="14">
        <v>0</v>
      </c>
      <c r="I72" s="18">
        <v>564.78000000000009</v>
      </c>
      <c r="J72" s="19">
        <v>0</v>
      </c>
      <c r="K72" s="15">
        <f t="shared" si="1"/>
        <v>29949.07</v>
      </c>
    </row>
    <row r="73" spans="2:11">
      <c r="B73" s="37" t="s">
        <v>137</v>
      </c>
      <c r="C73" s="39" t="s">
        <v>138</v>
      </c>
      <c r="D73" s="18">
        <v>17881.63</v>
      </c>
      <c r="E73" s="18">
        <v>402.28999999999991</v>
      </c>
      <c r="F73" s="19">
        <v>0</v>
      </c>
      <c r="G73" s="19">
        <v>0</v>
      </c>
      <c r="H73" s="14">
        <v>0</v>
      </c>
      <c r="I73" s="18">
        <v>1359.71</v>
      </c>
      <c r="J73" s="19">
        <v>0</v>
      </c>
      <c r="K73" s="15">
        <f t="shared" si="1"/>
        <v>19643.63</v>
      </c>
    </row>
    <row r="74" spans="2:11" ht="15.75" thickBot="1">
      <c r="B74" s="37" t="s">
        <v>139</v>
      </c>
      <c r="C74" s="41" t="s">
        <v>140</v>
      </c>
      <c r="D74" s="18">
        <v>16562.88</v>
      </c>
      <c r="E74" s="18">
        <v>165.26999999999998</v>
      </c>
      <c r="F74" s="19">
        <v>156.44</v>
      </c>
      <c r="G74" s="19">
        <v>0</v>
      </c>
      <c r="H74" s="14">
        <v>0</v>
      </c>
      <c r="I74" s="18">
        <v>249.98000000000002</v>
      </c>
      <c r="J74" s="19">
        <v>0</v>
      </c>
      <c r="K74" s="15">
        <f t="shared" si="1"/>
        <v>17134.57</v>
      </c>
    </row>
    <row r="75" spans="2:11" ht="15.75" thickBot="1">
      <c r="B75" s="37" t="s">
        <v>152</v>
      </c>
      <c r="C75" s="42" t="s">
        <v>155</v>
      </c>
      <c r="D75" s="40">
        <v>4292.29</v>
      </c>
      <c r="E75" s="18">
        <v>206.76</v>
      </c>
      <c r="F75" s="19">
        <v>0</v>
      </c>
      <c r="G75" s="19">
        <v>125.14</v>
      </c>
      <c r="H75" s="14">
        <v>156.44</v>
      </c>
      <c r="I75" s="18">
        <v>0</v>
      </c>
      <c r="J75" s="19">
        <v>0</v>
      </c>
      <c r="K75" s="15">
        <f t="shared" si="1"/>
        <v>4780.63</v>
      </c>
    </row>
    <row r="76" spans="2:11" ht="15.75" thickBot="1">
      <c r="B76" s="43"/>
      <c r="C76" s="43" t="s">
        <v>141</v>
      </c>
      <c r="D76" s="50">
        <f>SUM(D6:D75)</f>
        <v>7426642.8000000007</v>
      </c>
      <c r="E76" s="18">
        <v>174215.92999999996</v>
      </c>
      <c r="F76" s="19">
        <v>434505.23999999993</v>
      </c>
      <c r="G76" s="19">
        <v>23244.410000000003</v>
      </c>
      <c r="H76" s="14">
        <v>29139.82</v>
      </c>
      <c r="I76" s="18">
        <v>1713841.5200000051</v>
      </c>
      <c r="J76" s="19">
        <v>2504835.04</v>
      </c>
      <c r="K76" s="15">
        <f t="shared" si="1"/>
        <v>12306424.760000005</v>
      </c>
    </row>
    <row r="77" spans="2:11">
      <c r="B77" s="1"/>
      <c r="C77" s="1"/>
      <c r="D77" s="2"/>
      <c r="E77" s="1"/>
      <c r="F77" s="3"/>
      <c r="G77" s="3"/>
      <c r="H77" s="3"/>
      <c r="I77" s="2"/>
      <c r="J77" s="19"/>
      <c r="K77" s="4"/>
    </row>
    <row r="78" spans="2:11">
      <c r="B78" s="1"/>
      <c r="C78" s="1"/>
      <c r="D78" s="2"/>
      <c r="E78" s="3"/>
      <c r="F78" s="3"/>
      <c r="G78" s="3"/>
      <c r="H78" s="3"/>
      <c r="I78" s="3"/>
      <c r="J78" s="3"/>
      <c r="K78" s="2"/>
    </row>
    <row r="79" spans="2:11">
      <c r="B79" s="1"/>
      <c r="C79" s="1"/>
      <c r="D79" s="2"/>
      <c r="E79" s="3"/>
      <c r="F79" s="3"/>
      <c r="G79" s="3"/>
      <c r="H79" s="3"/>
      <c r="I79" s="3"/>
      <c r="J79" s="3"/>
    </row>
    <row r="80" spans="2:11">
      <c r="B80" s="1"/>
      <c r="C80" s="1"/>
      <c r="D80" s="2"/>
      <c r="E80" s="3"/>
      <c r="F80" s="3"/>
      <c r="G80" s="3"/>
      <c r="H80" s="3"/>
      <c r="I80" s="3"/>
      <c r="J80" s="3"/>
      <c r="K80" s="4"/>
    </row>
    <row r="81" spans="2:11">
      <c r="B81" s="1"/>
      <c r="C81" s="1"/>
      <c r="D81" s="2"/>
      <c r="E81" s="3"/>
      <c r="F81" s="3"/>
      <c r="G81" s="3"/>
      <c r="H81" s="3"/>
      <c r="I81" s="3"/>
      <c r="J81" s="3"/>
      <c r="K81" s="4"/>
    </row>
    <row r="82" spans="2:11">
      <c r="K82" s="53"/>
    </row>
  </sheetData>
  <mergeCells count="1">
    <mergeCell ref="E4:K4"/>
  </mergeCells>
  <pageMargins left="0" right="0" top="0" bottom="0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8CDE-0D0E-49BB-9671-E2E366C7DF9E}">
  <dimension ref="A2:J75"/>
  <sheetViews>
    <sheetView topLeftCell="A55" workbookViewId="0">
      <selection activeCell="J76" sqref="J76"/>
    </sheetView>
  </sheetViews>
  <sheetFormatPr defaultRowHeight="15"/>
  <cols>
    <col min="1" max="1" width="5.5703125" customWidth="1"/>
    <col min="2" max="2" width="22.28515625" customWidth="1"/>
    <col min="3" max="3" width="13.5703125" style="67" customWidth="1"/>
    <col min="4" max="4" width="14.42578125" style="67" customWidth="1"/>
    <col min="5" max="5" width="13" style="67" customWidth="1"/>
    <col min="6" max="6" width="12.85546875" style="67" customWidth="1"/>
    <col min="7" max="7" width="13.85546875" style="67" customWidth="1"/>
    <col min="8" max="8" width="12.5703125" style="67" customWidth="1"/>
    <col min="9" max="9" width="13.85546875" style="67" customWidth="1"/>
    <col min="10" max="10" width="18.28515625" customWidth="1"/>
  </cols>
  <sheetData>
    <row r="2" spans="1:10">
      <c r="A2" s="1"/>
      <c r="B2" s="1"/>
      <c r="C2" s="2"/>
      <c r="D2" s="2"/>
      <c r="E2" s="2"/>
      <c r="F2" s="2"/>
      <c r="G2" s="2"/>
      <c r="H2" s="2"/>
      <c r="I2" s="2"/>
      <c r="J2" s="4"/>
    </row>
    <row r="3" spans="1:10" ht="15.75" thickBot="1">
      <c r="A3" s="1" t="s">
        <v>0</v>
      </c>
      <c r="B3" s="1"/>
      <c r="C3" s="2"/>
      <c r="D3" s="2"/>
      <c r="E3" s="4" t="s">
        <v>181</v>
      </c>
      <c r="F3" s="4"/>
      <c r="G3" s="4"/>
      <c r="H3" s="4"/>
      <c r="I3" s="4"/>
      <c r="J3" s="4"/>
    </row>
    <row r="4" spans="1:10" ht="15.75" thickBot="1">
      <c r="A4" s="5" t="s">
        <v>1</v>
      </c>
      <c r="B4" s="6" t="s">
        <v>2</v>
      </c>
      <c r="C4" s="65"/>
      <c r="D4" s="81"/>
      <c r="E4" s="81"/>
      <c r="F4" s="81"/>
      <c r="G4" s="81"/>
      <c r="H4" s="82"/>
      <c r="I4" s="82"/>
      <c r="J4" s="83"/>
    </row>
    <row r="5" spans="1:10" ht="44.25" customHeight="1" thickBot="1">
      <c r="A5" s="8"/>
      <c r="B5" s="8"/>
      <c r="C5" s="9" t="s">
        <v>182</v>
      </c>
      <c r="D5" s="9" t="s">
        <v>183</v>
      </c>
      <c r="E5" s="10" t="s">
        <v>184</v>
      </c>
      <c r="F5" s="9" t="s">
        <v>185</v>
      </c>
      <c r="G5" s="10" t="s">
        <v>186</v>
      </c>
      <c r="H5" s="9" t="s">
        <v>187</v>
      </c>
      <c r="I5" s="9" t="s">
        <v>188</v>
      </c>
      <c r="J5" s="9" t="s">
        <v>189</v>
      </c>
    </row>
    <row r="6" spans="1:10">
      <c r="A6" s="11" t="s">
        <v>3</v>
      </c>
      <c r="B6" s="12" t="s">
        <v>4</v>
      </c>
      <c r="C6" s="13">
        <v>13948.490000000002</v>
      </c>
      <c r="D6" s="13">
        <v>344.59999999999991</v>
      </c>
      <c r="E6" s="13">
        <v>311.51</v>
      </c>
      <c r="F6" s="13">
        <v>0</v>
      </c>
      <c r="G6" s="13">
        <v>0</v>
      </c>
      <c r="H6" s="13">
        <v>1119.75</v>
      </c>
      <c r="I6" s="13">
        <v>1580.6</v>
      </c>
      <c r="J6" s="15">
        <f>C6+D6+E6+F6+G6+H6+I6</f>
        <v>17304.95</v>
      </c>
    </row>
    <row r="7" spans="1:10">
      <c r="A7" s="16" t="s">
        <v>5</v>
      </c>
      <c r="B7" s="17" t="s">
        <v>6</v>
      </c>
      <c r="C7" s="18">
        <v>59424.36</v>
      </c>
      <c r="D7" s="18">
        <v>2803.0499999999984</v>
      </c>
      <c r="E7" s="18">
        <v>3524.79</v>
      </c>
      <c r="F7" s="18">
        <v>235.17000000000002</v>
      </c>
      <c r="G7" s="13">
        <v>293.96000000000004</v>
      </c>
      <c r="H7" s="18">
        <v>3120.8600000000006</v>
      </c>
      <c r="I7" s="18">
        <v>1159.33</v>
      </c>
      <c r="J7" s="15">
        <f t="shared" ref="J7:J69" si="0">C7+D7+E7+F7+G7+H7+I7</f>
        <v>70561.52</v>
      </c>
    </row>
    <row r="8" spans="1:10">
      <c r="A8" s="16" t="s">
        <v>7</v>
      </c>
      <c r="B8" s="17" t="s">
        <v>8</v>
      </c>
      <c r="C8" s="18">
        <v>36078.400000000001</v>
      </c>
      <c r="D8" s="18">
        <v>1100.7899999999997</v>
      </c>
      <c r="E8" s="18">
        <v>1589.16</v>
      </c>
      <c r="F8" s="18">
        <v>125.14</v>
      </c>
      <c r="G8" s="13">
        <v>156.44</v>
      </c>
      <c r="H8" s="18">
        <v>1559.2300000000012</v>
      </c>
      <c r="I8" s="18">
        <v>2853.7999999999997</v>
      </c>
      <c r="J8" s="15">
        <f t="shared" si="0"/>
        <v>43462.960000000014</v>
      </c>
    </row>
    <row r="9" spans="1:10">
      <c r="A9" s="16" t="s">
        <v>9</v>
      </c>
      <c r="B9" s="17" t="s">
        <v>10</v>
      </c>
      <c r="C9" s="18">
        <v>471817.34</v>
      </c>
      <c r="D9" s="18">
        <v>14211.450000000024</v>
      </c>
      <c r="E9" s="18">
        <v>30814.920000000002</v>
      </c>
      <c r="F9" s="18">
        <v>1861.6399999999999</v>
      </c>
      <c r="G9" s="13">
        <v>2327.11</v>
      </c>
      <c r="H9" s="18">
        <v>58074.480000000083</v>
      </c>
      <c r="I9" s="18">
        <v>33179.65</v>
      </c>
      <c r="J9" s="15">
        <f t="shared" si="0"/>
        <v>612286.59000000008</v>
      </c>
    </row>
    <row r="10" spans="1:10">
      <c r="A10" s="16" t="s">
        <v>13</v>
      </c>
      <c r="B10" s="17" t="s">
        <v>14</v>
      </c>
      <c r="C10" s="18">
        <v>33936.1</v>
      </c>
      <c r="D10" s="66">
        <v>752.21000000000026</v>
      </c>
      <c r="E10" s="66">
        <v>312.87</v>
      </c>
      <c r="F10" s="18">
        <v>0</v>
      </c>
      <c r="G10" s="18">
        <v>0</v>
      </c>
      <c r="H10" s="18">
        <v>1961.1600000000008</v>
      </c>
      <c r="I10" s="18">
        <v>0</v>
      </c>
      <c r="J10" s="15">
        <f t="shared" si="0"/>
        <v>36962.340000000004</v>
      </c>
    </row>
    <row r="11" spans="1:10">
      <c r="A11" s="16" t="s">
        <v>15</v>
      </c>
      <c r="B11" s="17" t="s">
        <v>16</v>
      </c>
      <c r="C11" s="18">
        <v>28396.460000000003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5">
        <f t="shared" si="0"/>
        <v>28396.460000000003</v>
      </c>
    </row>
    <row r="12" spans="1:10">
      <c r="A12" s="16" t="s">
        <v>17</v>
      </c>
      <c r="B12" s="17" t="s">
        <v>18</v>
      </c>
      <c r="C12" s="18">
        <v>23970.67</v>
      </c>
      <c r="D12" s="18">
        <v>279.88000000000005</v>
      </c>
      <c r="E12" s="18">
        <v>1415.31</v>
      </c>
      <c r="F12" s="18">
        <v>0</v>
      </c>
      <c r="G12" s="18">
        <v>0</v>
      </c>
      <c r="H12" s="18">
        <v>230.38</v>
      </c>
      <c r="I12" s="18">
        <v>0</v>
      </c>
      <c r="J12" s="15">
        <f t="shared" si="0"/>
        <v>25896.240000000002</v>
      </c>
    </row>
    <row r="13" spans="1:10">
      <c r="A13" s="16" t="s">
        <v>19</v>
      </c>
      <c r="B13" s="17" t="s">
        <v>20</v>
      </c>
      <c r="C13" s="18">
        <v>29180.48</v>
      </c>
      <c r="D13" s="18">
        <v>67.290000000000006</v>
      </c>
      <c r="E13" s="18">
        <v>1649.4</v>
      </c>
      <c r="F13" s="18">
        <v>0</v>
      </c>
      <c r="G13" s="18">
        <v>0</v>
      </c>
      <c r="H13" s="18">
        <v>546.85</v>
      </c>
      <c r="I13" s="18">
        <v>0</v>
      </c>
      <c r="J13" s="15">
        <f t="shared" si="0"/>
        <v>31444.02</v>
      </c>
    </row>
    <row r="14" spans="1:10">
      <c r="A14" s="16" t="s">
        <v>21</v>
      </c>
      <c r="B14" s="17" t="s">
        <v>22</v>
      </c>
      <c r="C14" s="18">
        <v>121055.45999999999</v>
      </c>
      <c r="D14" s="18">
        <v>1416.6100000000008</v>
      </c>
      <c r="E14" s="18">
        <v>5383.84</v>
      </c>
      <c r="F14" s="18">
        <v>479.55</v>
      </c>
      <c r="G14" s="18">
        <v>599.43999999999994</v>
      </c>
      <c r="H14" s="18">
        <v>21234.770000000004</v>
      </c>
      <c r="I14" s="18">
        <v>50031.57</v>
      </c>
      <c r="J14" s="15">
        <f t="shared" si="0"/>
        <v>200201.24</v>
      </c>
    </row>
    <row r="15" spans="1:10">
      <c r="A15" s="16" t="s">
        <v>23</v>
      </c>
      <c r="B15" s="17" t="s">
        <v>24</v>
      </c>
      <c r="C15" s="18">
        <v>67991.179999999993</v>
      </c>
      <c r="D15" s="18">
        <v>1110.0799999999997</v>
      </c>
      <c r="E15" s="18">
        <v>794.29</v>
      </c>
      <c r="F15" s="18">
        <v>0</v>
      </c>
      <c r="G15" s="18">
        <v>0</v>
      </c>
      <c r="H15" s="18">
        <v>1455.78</v>
      </c>
      <c r="I15" s="18">
        <v>0</v>
      </c>
      <c r="J15" s="15">
        <f t="shared" si="0"/>
        <v>71351.329999999987</v>
      </c>
    </row>
    <row r="16" spans="1:10">
      <c r="A16" s="16" t="s">
        <v>25</v>
      </c>
      <c r="B16" s="17" t="s">
        <v>26</v>
      </c>
      <c r="C16" s="18">
        <v>20718.660000000003</v>
      </c>
      <c r="D16" s="18">
        <v>191.97</v>
      </c>
      <c r="E16" s="18">
        <v>360.99</v>
      </c>
      <c r="F16" s="18">
        <v>0</v>
      </c>
      <c r="G16" s="18">
        <v>0</v>
      </c>
      <c r="H16" s="18">
        <v>3557.6</v>
      </c>
      <c r="I16" s="18">
        <v>8445.25</v>
      </c>
      <c r="J16" s="15">
        <f t="shared" si="0"/>
        <v>33274.47</v>
      </c>
    </row>
    <row r="17" spans="1:10">
      <c r="A17" s="16" t="s">
        <v>27</v>
      </c>
      <c r="B17" s="17" t="s">
        <v>28</v>
      </c>
      <c r="C17" s="18">
        <v>104179.57</v>
      </c>
      <c r="D17" s="18">
        <v>3755.36</v>
      </c>
      <c r="E17" s="18">
        <v>5323.1</v>
      </c>
      <c r="F17" s="18">
        <v>234.04</v>
      </c>
      <c r="G17" s="18">
        <v>292.54999999999995</v>
      </c>
      <c r="H17" s="18">
        <v>2859.49</v>
      </c>
      <c r="I17" s="18">
        <v>13848.99</v>
      </c>
      <c r="J17" s="15">
        <f t="shared" si="0"/>
        <v>130493.10000000002</v>
      </c>
    </row>
    <row r="18" spans="1:10">
      <c r="A18" s="16" t="s">
        <v>29</v>
      </c>
      <c r="B18" s="17" t="s">
        <v>30</v>
      </c>
      <c r="C18" s="18">
        <v>53291.729999999996</v>
      </c>
      <c r="D18" s="18">
        <v>819.14</v>
      </c>
      <c r="E18" s="18">
        <v>3239.76</v>
      </c>
      <c r="F18" s="18">
        <v>125.14</v>
      </c>
      <c r="G18" s="18">
        <v>156.44</v>
      </c>
      <c r="H18" s="18">
        <v>1592.26</v>
      </c>
      <c r="I18" s="18">
        <v>4921.7300000000005</v>
      </c>
      <c r="J18" s="15">
        <f t="shared" si="0"/>
        <v>64146.200000000004</v>
      </c>
    </row>
    <row r="19" spans="1:10">
      <c r="A19" s="16" t="s">
        <v>31</v>
      </c>
      <c r="B19" s="17" t="s">
        <v>32</v>
      </c>
      <c r="C19" s="18">
        <v>243881.65999999997</v>
      </c>
      <c r="D19" s="18">
        <v>648.99000000000024</v>
      </c>
      <c r="E19" s="18">
        <v>4117.04</v>
      </c>
      <c r="F19" s="18">
        <v>0</v>
      </c>
      <c r="G19" s="18">
        <v>0</v>
      </c>
      <c r="H19" s="18">
        <v>14717.109999999999</v>
      </c>
      <c r="I19" s="18">
        <v>39611.009999999995</v>
      </c>
      <c r="J19" s="15">
        <f t="shared" si="0"/>
        <v>302975.81</v>
      </c>
    </row>
    <row r="20" spans="1:10">
      <c r="A20" s="16" t="s">
        <v>33</v>
      </c>
      <c r="B20" s="17" t="s">
        <v>34</v>
      </c>
      <c r="C20" s="18">
        <v>229346.16999999998</v>
      </c>
      <c r="D20" s="18">
        <v>3523.619999999999</v>
      </c>
      <c r="E20" s="18">
        <v>9537.380000000001</v>
      </c>
      <c r="F20" s="18">
        <v>0</v>
      </c>
      <c r="G20" s="18">
        <v>0</v>
      </c>
      <c r="H20" s="18">
        <v>36797.570000000029</v>
      </c>
      <c r="I20" s="18">
        <v>68417.62999999999</v>
      </c>
      <c r="J20" s="15">
        <f t="shared" si="0"/>
        <v>347622.37</v>
      </c>
    </row>
    <row r="21" spans="1:10">
      <c r="A21" s="16" t="s">
        <v>35</v>
      </c>
      <c r="B21" s="17" t="s">
        <v>36</v>
      </c>
      <c r="C21" s="18">
        <v>2018298.15</v>
      </c>
      <c r="D21" s="18">
        <v>35021.329999999922</v>
      </c>
      <c r="E21" s="18">
        <v>216092.63</v>
      </c>
      <c r="F21" s="18">
        <v>8148.4600000000037</v>
      </c>
      <c r="G21" s="18">
        <v>10177.830000000002</v>
      </c>
      <c r="H21" s="18">
        <v>510812.28000000445</v>
      </c>
      <c r="I21" s="18">
        <v>1062741.5100000002</v>
      </c>
      <c r="J21" s="15">
        <f t="shared" si="0"/>
        <v>3861292.1900000046</v>
      </c>
    </row>
    <row r="22" spans="1:10">
      <c r="A22" s="16" t="s">
        <v>39</v>
      </c>
      <c r="B22" s="17" t="s">
        <v>40</v>
      </c>
      <c r="C22" s="18">
        <v>105925.36000000003</v>
      </c>
      <c r="D22" s="18">
        <v>6354.3600000000133</v>
      </c>
      <c r="E22" s="18">
        <v>9628.7799999999988</v>
      </c>
      <c r="F22" s="18">
        <v>1008.3</v>
      </c>
      <c r="G22" s="18">
        <v>1260.47</v>
      </c>
      <c r="H22" s="18">
        <v>4118.2999999999993</v>
      </c>
      <c r="I22" s="18">
        <v>3569.9199999999996</v>
      </c>
      <c r="J22" s="15">
        <f t="shared" si="0"/>
        <v>131865.49000000005</v>
      </c>
    </row>
    <row r="23" spans="1:10">
      <c r="A23" s="16" t="s">
        <v>41</v>
      </c>
      <c r="B23" s="17" t="s">
        <v>42</v>
      </c>
      <c r="C23" s="18">
        <v>51385.57</v>
      </c>
      <c r="D23" s="66">
        <v>2118.9099999999989</v>
      </c>
      <c r="E23" s="66">
        <v>2349.52</v>
      </c>
      <c r="F23" s="18">
        <v>0</v>
      </c>
      <c r="G23" s="18">
        <v>0</v>
      </c>
      <c r="H23" s="18">
        <v>455.30999999999995</v>
      </c>
      <c r="I23" s="18">
        <v>0</v>
      </c>
      <c r="J23" s="15">
        <f t="shared" si="0"/>
        <v>56309.30999999999</v>
      </c>
    </row>
    <row r="24" spans="1:10">
      <c r="A24" s="16" t="s">
        <v>43</v>
      </c>
      <c r="B24" s="17" t="s">
        <v>44</v>
      </c>
      <c r="C24" s="18">
        <v>55189.770000000004</v>
      </c>
      <c r="D24" s="18">
        <v>3569.9799999999987</v>
      </c>
      <c r="E24" s="18">
        <v>1591.93</v>
      </c>
      <c r="F24" s="18">
        <v>125.15</v>
      </c>
      <c r="G24" s="18">
        <v>156.43</v>
      </c>
      <c r="H24" s="18">
        <v>3634.1299999999997</v>
      </c>
      <c r="I24" s="18">
        <v>2699.69</v>
      </c>
      <c r="J24" s="15">
        <f t="shared" si="0"/>
        <v>66967.08</v>
      </c>
    </row>
    <row r="25" spans="1:10">
      <c r="A25" s="16" t="s">
        <v>45</v>
      </c>
      <c r="B25" s="17" t="s">
        <v>46</v>
      </c>
      <c r="C25" s="18">
        <v>27211.29</v>
      </c>
      <c r="D25" s="18">
        <v>343.60999999999996</v>
      </c>
      <c r="E25" s="18">
        <v>793.36</v>
      </c>
      <c r="F25" s="18">
        <v>0</v>
      </c>
      <c r="G25" s="18">
        <v>0</v>
      </c>
      <c r="H25" s="18">
        <v>2493.1400000000003</v>
      </c>
      <c r="I25" s="18">
        <v>2055.31</v>
      </c>
      <c r="J25" s="15">
        <f t="shared" si="0"/>
        <v>32896.71</v>
      </c>
    </row>
    <row r="26" spans="1:10">
      <c r="A26" s="16" t="s">
        <v>47</v>
      </c>
      <c r="B26" s="17" t="s">
        <v>48</v>
      </c>
      <c r="C26" s="18">
        <v>27733.379999999997</v>
      </c>
      <c r="D26" s="18">
        <v>468.54000000000008</v>
      </c>
      <c r="E26" s="18">
        <v>1805.36</v>
      </c>
      <c r="F26" s="18">
        <v>110.87</v>
      </c>
      <c r="G26" s="18">
        <v>138.59</v>
      </c>
      <c r="H26" s="18">
        <v>6375.9000000000015</v>
      </c>
      <c r="I26" s="18">
        <v>8618.26</v>
      </c>
      <c r="J26" s="15">
        <f t="shared" si="0"/>
        <v>45250.9</v>
      </c>
    </row>
    <row r="27" spans="1:10">
      <c r="A27" s="16" t="s">
        <v>51</v>
      </c>
      <c r="B27" s="17" t="s">
        <v>52</v>
      </c>
      <c r="C27" s="18">
        <v>162639.18</v>
      </c>
      <c r="D27" s="18">
        <v>6602.1400000000067</v>
      </c>
      <c r="E27" s="18">
        <v>11527.82</v>
      </c>
      <c r="F27" s="18">
        <v>601.11</v>
      </c>
      <c r="G27" s="18">
        <v>751.37000000000012</v>
      </c>
      <c r="H27" s="18">
        <v>17394.399999999987</v>
      </c>
      <c r="I27" s="18">
        <v>7066.16</v>
      </c>
      <c r="J27" s="15">
        <f t="shared" si="0"/>
        <v>206582.18</v>
      </c>
    </row>
    <row r="28" spans="1:10">
      <c r="A28" s="16" t="s">
        <v>53</v>
      </c>
      <c r="B28" s="17" t="s">
        <v>54</v>
      </c>
      <c r="C28" s="18">
        <v>258497.80000000005</v>
      </c>
      <c r="D28" s="18">
        <v>6860.3100000000131</v>
      </c>
      <c r="E28" s="18">
        <v>15905.95</v>
      </c>
      <c r="F28" s="18">
        <v>693.71</v>
      </c>
      <c r="G28" s="18">
        <v>867.15</v>
      </c>
      <c r="H28" s="18">
        <v>30321.059999999983</v>
      </c>
      <c r="I28" s="18">
        <v>24812.449999999997</v>
      </c>
      <c r="J28" s="15">
        <f t="shared" si="0"/>
        <v>337958.43000000011</v>
      </c>
    </row>
    <row r="29" spans="1:10">
      <c r="A29" s="16" t="s">
        <v>57</v>
      </c>
      <c r="B29" s="17" t="s">
        <v>58</v>
      </c>
      <c r="C29" s="18">
        <v>55498.77</v>
      </c>
      <c r="D29" s="66">
        <v>5255.4000000000151</v>
      </c>
      <c r="E29" s="66">
        <v>3114.26</v>
      </c>
      <c r="F29" s="18">
        <v>935.61</v>
      </c>
      <c r="G29" s="18">
        <v>1169.5400000000002</v>
      </c>
      <c r="H29" s="18">
        <v>2154.1400000000003</v>
      </c>
      <c r="I29" s="18">
        <v>243.57</v>
      </c>
      <c r="J29" s="15">
        <f t="shared" si="0"/>
        <v>68371.290000000023</v>
      </c>
    </row>
    <row r="30" spans="1:10">
      <c r="A30" s="16" t="s">
        <v>59</v>
      </c>
      <c r="B30" s="17" t="s">
        <v>60</v>
      </c>
      <c r="C30" s="18">
        <v>605076.55999999994</v>
      </c>
      <c r="D30" s="18">
        <v>15498.570000000027</v>
      </c>
      <c r="E30" s="18">
        <v>38151.97</v>
      </c>
      <c r="F30" s="18">
        <v>1285.4000000000001</v>
      </c>
      <c r="G30" s="18">
        <v>1611.1799999999998</v>
      </c>
      <c r="H30" s="18">
        <v>264972.51000000321</v>
      </c>
      <c r="I30" s="18">
        <v>513184.2899999998</v>
      </c>
      <c r="J30" s="15">
        <f t="shared" si="0"/>
        <v>1439780.480000003</v>
      </c>
    </row>
    <row r="31" spans="1:10">
      <c r="A31" s="16" t="s">
        <v>63</v>
      </c>
      <c r="B31" s="17" t="s">
        <v>64</v>
      </c>
      <c r="C31" s="18">
        <v>105689.12</v>
      </c>
      <c r="D31" s="18">
        <v>1479.3800000000003</v>
      </c>
      <c r="E31" s="18">
        <v>3630.94</v>
      </c>
      <c r="F31" s="18">
        <v>361.15</v>
      </c>
      <c r="G31" s="18">
        <v>451.47</v>
      </c>
      <c r="H31" s="18">
        <v>13614.609999999995</v>
      </c>
      <c r="I31" s="18">
        <v>55316.479999999996</v>
      </c>
      <c r="J31" s="15">
        <f t="shared" si="0"/>
        <v>180543.15</v>
      </c>
    </row>
    <row r="32" spans="1:10">
      <c r="A32" s="16" t="s">
        <v>65</v>
      </c>
      <c r="B32" s="17" t="s">
        <v>66</v>
      </c>
      <c r="C32" s="18">
        <v>317881.77999999997</v>
      </c>
      <c r="D32" s="66">
        <v>15986.909999999996</v>
      </c>
      <c r="E32" s="66">
        <v>15181.890000000001</v>
      </c>
      <c r="F32" s="18">
        <v>996.68000000000006</v>
      </c>
      <c r="G32" s="18">
        <v>1245.93</v>
      </c>
      <c r="H32" s="18">
        <v>13203.689999999993</v>
      </c>
      <c r="I32" s="18">
        <v>10825.730000000001</v>
      </c>
      <c r="J32" s="15">
        <f t="shared" si="0"/>
        <v>375322.60999999993</v>
      </c>
    </row>
    <row r="33" spans="1:10">
      <c r="A33" s="16" t="s">
        <v>67</v>
      </c>
      <c r="B33" s="17" t="s">
        <v>68</v>
      </c>
      <c r="C33" s="18">
        <v>105985.21</v>
      </c>
      <c r="D33" s="18">
        <v>2185.5200000000009</v>
      </c>
      <c r="E33" s="18">
        <v>9688.67</v>
      </c>
      <c r="F33" s="18">
        <v>236.01</v>
      </c>
      <c r="G33" s="18">
        <v>295.02999999999997</v>
      </c>
      <c r="H33" s="18">
        <v>12862.659999999998</v>
      </c>
      <c r="I33" s="18">
        <v>16922.18</v>
      </c>
      <c r="J33" s="15">
        <f t="shared" si="0"/>
        <v>148175.28</v>
      </c>
    </row>
    <row r="34" spans="1:10">
      <c r="A34" s="16" t="s">
        <v>69</v>
      </c>
      <c r="B34" s="17" t="s">
        <v>70</v>
      </c>
      <c r="C34" s="18">
        <v>60848.569999999992</v>
      </c>
      <c r="D34" s="18">
        <v>3361.9800000000005</v>
      </c>
      <c r="E34" s="18">
        <v>1724.25</v>
      </c>
      <c r="F34" s="18">
        <v>250.28</v>
      </c>
      <c r="G34" s="18">
        <v>312.88</v>
      </c>
      <c r="H34" s="18">
        <v>2800.34</v>
      </c>
      <c r="I34" s="18">
        <v>0</v>
      </c>
      <c r="J34" s="15">
        <f t="shared" si="0"/>
        <v>69298.299999999988</v>
      </c>
    </row>
    <row r="35" spans="1:10">
      <c r="A35" s="16" t="s">
        <v>71</v>
      </c>
      <c r="B35" s="17" t="s">
        <v>72</v>
      </c>
      <c r="C35" s="18">
        <v>117906.11000000002</v>
      </c>
      <c r="D35" s="66">
        <v>4649.62</v>
      </c>
      <c r="E35" s="66">
        <v>12294.03</v>
      </c>
      <c r="F35" s="18">
        <v>450.35</v>
      </c>
      <c r="G35" s="18">
        <v>562.97</v>
      </c>
      <c r="H35" s="18">
        <v>27393.449999999997</v>
      </c>
      <c r="I35" s="18">
        <v>21785.38</v>
      </c>
      <c r="J35" s="15">
        <f t="shared" si="0"/>
        <v>185041.91000000003</v>
      </c>
    </row>
    <row r="36" spans="1:10">
      <c r="A36" s="16" t="s">
        <v>73</v>
      </c>
      <c r="B36" s="17" t="s">
        <v>74</v>
      </c>
      <c r="C36" s="18">
        <v>45346.400000000001</v>
      </c>
      <c r="D36" s="18">
        <v>2677.9800000000009</v>
      </c>
      <c r="E36" s="18">
        <v>3149.7599999999998</v>
      </c>
      <c r="F36" s="18">
        <v>683.95</v>
      </c>
      <c r="G36" s="18">
        <v>854.97</v>
      </c>
      <c r="H36" s="18">
        <v>3020.4100000000003</v>
      </c>
      <c r="I36" s="18">
        <v>0</v>
      </c>
      <c r="J36" s="15">
        <f t="shared" si="0"/>
        <v>55733.470000000008</v>
      </c>
    </row>
    <row r="37" spans="1:10">
      <c r="A37" s="16" t="s">
        <v>75</v>
      </c>
      <c r="B37" s="17" t="s">
        <v>76</v>
      </c>
      <c r="C37" s="18">
        <v>27142.61</v>
      </c>
      <c r="D37" s="18">
        <v>1081.6899999999998</v>
      </c>
      <c r="E37" s="18">
        <v>2493.73</v>
      </c>
      <c r="F37" s="18">
        <v>125.14</v>
      </c>
      <c r="G37" s="18">
        <v>156.44</v>
      </c>
      <c r="H37" s="18">
        <v>204.22999999999996</v>
      </c>
      <c r="I37" s="18">
        <v>0</v>
      </c>
      <c r="J37" s="15">
        <f t="shared" si="0"/>
        <v>31203.839999999997</v>
      </c>
    </row>
    <row r="38" spans="1:10">
      <c r="A38" s="16" t="s">
        <v>77</v>
      </c>
      <c r="B38" s="17" t="s">
        <v>78</v>
      </c>
      <c r="C38" s="18">
        <v>5910.72</v>
      </c>
      <c r="D38" s="18">
        <v>467.06999999999988</v>
      </c>
      <c r="E38" s="18">
        <v>0</v>
      </c>
      <c r="F38" s="18">
        <v>0</v>
      </c>
      <c r="G38" s="18">
        <v>0</v>
      </c>
      <c r="H38" s="18">
        <v>79.23</v>
      </c>
      <c r="I38" s="18">
        <v>0</v>
      </c>
      <c r="J38" s="15">
        <f t="shared" si="0"/>
        <v>6457.0199999999995</v>
      </c>
    </row>
    <row r="39" spans="1:10">
      <c r="A39" s="16" t="s">
        <v>79</v>
      </c>
      <c r="B39" s="17" t="s">
        <v>80</v>
      </c>
      <c r="C39" s="18">
        <v>4906</v>
      </c>
      <c r="D39" s="18">
        <v>28.689999999999998</v>
      </c>
      <c r="E39" s="18">
        <v>0</v>
      </c>
      <c r="F39" s="18">
        <v>0</v>
      </c>
      <c r="G39" s="18">
        <v>0</v>
      </c>
      <c r="H39" s="18">
        <v>147.84</v>
      </c>
      <c r="I39" s="18">
        <v>0</v>
      </c>
      <c r="J39" s="15">
        <f t="shared" si="0"/>
        <v>5082.53</v>
      </c>
    </row>
    <row r="40" spans="1:10">
      <c r="A40" s="16" t="s">
        <v>83</v>
      </c>
      <c r="B40" s="17" t="s">
        <v>84</v>
      </c>
      <c r="C40" s="18">
        <v>393128.51000000007</v>
      </c>
      <c r="D40" s="18">
        <v>9576.2100000000155</v>
      </c>
      <c r="E40" s="18">
        <v>28207.77</v>
      </c>
      <c r="F40" s="18">
        <v>1093.6599999999999</v>
      </c>
      <c r="G40" s="18">
        <v>1367.1200000000001</v>
      </c>
      <c r="H40" s="18">
        <v>39444.680000000008</v>
      </c>
      <c r="I40" s="18">
        <v>46928.320000000007</v>
      </c>
      <c r="J40" s="15">
        <f t="shared" si="0"/>
        <v>519746.27000000008</v>
      </c>
    </row>
    <row r="41" spans="1:10">
      <c r="A41" s="16" t="s">
        <v>85</v>
      </c>
      <c r="B41" s="17" t="s">
        <v>86</v>
      </c>
      <c r="C41" s="18">
        <v>416477.72000000003</v>
      </c>
      <c r="D41" s="18">
        <v>10532.539999999999</v>
      </c>
      <c r="E41" s="18">
        <v>46776.13</v>
      </c>
      <c r="F41" s="18">
        <v>1478.5099999999998</v>
      </c>
      <c r="G41" s="18">
        <v>1848.2</v>
      </c>
      <c r="H41" s="18">
        <v>123558.07999999991</v>
      </c>
      <c r="I41" s="18">
        <v>129326.37</v>
      </c>
      <c r="J41" s="15">
        <f t="shared" si="0"/>
        <v>729997.54999999993</v>
      </c>
    </row>
    <row r="42" spans="1:10">
      <c r="A42" s="16" t="s">
        <v>87</v>
      </c>
      <c r="B42" s="17" t="s">
        <v>88</v>
      </c>
      <c r="C42" s="18">
        <v>12516.89</v>
      </c>
      <c r="D42" s="18">
        <v>230.76</v>
      </c>
      <c r="E42" s="18">
        <v>311.51</v>
      </c>
      <c r="F42" s="18">
        <v>0</v>
      </c>
      <c r="G42" s="18">
        <v>0</v>
      </c>
      <c r="H42" s="18">
        <v>210.15</v>
      </c>
      <c r="I42" s="18">
        <v>985.35</v>
      </c>
      <c r="J42" s="15">
        <f t="shared" si="0"/>
        <v>14254.66</v>
      </c>
    </row>
    <row r="43" spans="1:10">
      <c r="A43" s="16" t="s">
        <v>89</v>
      </c>
      <c r="B43" s="17" t="s">
        <v>90</v>
      </c>
      <c r="C43" s="18">
        <v>223117.47</v>
      </c>
      <c r="D43" s="18">
        <v>4692.1000000000022</v>
      </c>
      <c r="E43" s="18">
        <v>21560.379999999997</v>
      </c>
      <c r="F43" s="18">
        <v>723.01</v>
      </c>
      <c r="G43" s="13">
        <v>903.80000000000007</v>
      </c>
      <c r="H43" s="18">
        <v>37244.960000000006</v>
      </c>
      <c r="I43" s="18">
        <v>148769.41</v>
      </c>
      <c r="J43" s="15">
        <f t="shared" si="0"/>
        <v>437011.13</v>
      </c>
    </row>
    <row r="44" spans="1:10">
      <c r="A44" s="16" t="s">
        <v>91</v>
      </c>
      <c r="B44" s="17" t="s">
        <v>92</v>
      </c>
      <c r="C44" s="18">
        <v>149894.22</v>
      </c>
      <c r="D44" s="18">
        <v>1830.0300000000004</v>
      </c>
      <c r="E44" s="18">
        <v>6447.2</v>
      </c>
      <c r="F44" s="18">
        <v>472.02</v>
      </c>
      <c r="G44" s="13">
        <v>590.06000000000006</v>
      </c>
      <c r="H44" s="18">
        <v>31654.749999999982</v>
      </c>
      <c r="I44" s="18">
        <v>27560.62</v>
      </c>
      <c r="J44" s="15">
        <f t="shared" si="0"/>
        <v>218448.89999999997</v>
      </c>
    </row>
    <row r="45" spans="1:10">
      <c r="A45" s="16" t="s">
        <v>93</v>
      </c>
      <c r="B45" s="17" t="s">
        <v>94</v>
      </c>
      <c r="C45" s="18">
        <v>17624.46</v>
      </c>
      <c r="D45" s="67">
        <v>200.42999999999998</v>
      </c>
      <c r="E45" s="66">
        <v>2023.86</v>
      </c>
      <c r="F45" s="18">
        <v>0</v>
      </c>
      <c r="G45" s="13">
        <v>0</v>
      </c>
      <c r="H45" s="18">
        <v>1543.2</v>
      </c>
      <c r="I45" s="18">
        <v>0</v>
      </c>
      <c r="J45" s="15">
        <f t="shared" si="0"/>
        <v>21391.95</v>
      </c>
    </row>
    <row r="46" spans="1:10">
      <c r="A46" s="21" t="s">
        <v>95</v>
      </c>
      <c r="B46" s="22" t="s">
        <v>96</v>
      </c>
      <c r="C46" s="18">
        <v>45367.429999999993</v>
      </c>
      <c r="D46" s="18">
        <v>2514.0700000000002</v>
      </c>
      <c r="E46" s="18">
        <v>2584.96</v>
      </c>
      <c r="F46" s="18">
        <v>125.14</v>
      </c>
      <c r="G46" s="13">
        <v>156.44</v>
      </c>
      <c r="H46" s="18">
        <v>344.59999999999997</v>
      </c>
      <c r="I46" s="18">
        <v>0</v>
      </c>
      <c r="J46" s="15">
        <f t="shared" si="0"/>
        <v>51092.639999999992</v>
      </c>
    </row>
    <row r="47" spans="1:10">
      <c r="A47" s="21" t="s">
        <v>97</v>
      </c>
      <c r="B47" s="22" t="s">
        <v>98</v>
      </c>
      <c r="C47" s="18">
        <v>4813.670000000001</v>
      </c>
      <c r="D47" s="18">
        <v>343.17</v>
      </c>
      <c r="E47" s="18">
        <v>0</v>
      </c>
      <c r="F47" s="18">
        <v>0</v>
      </c>
      <c r="G47" s="13">
        <v>0</v>
      </c>
      <c r="H47" s="18">
        <v>0</v>
      </c>
      <c r="I47" s="18">
        <v>0</v>
      </c>
      <c r="J47" s="15">
        <f t="shared" si="0"/>
        <v>5156.8400000000011</v>
      </c>
    </row>
    <row r="48" spans="1:10">
      <c r="A48" s="21" t="s">
        <v>99</v>
      </c>
      <c r="B48" s="22" t="s">
        <v>100</v>
      </c>
      <c r="C48" s="20">
        <v>7553.89</v>
      </c>
      <c r="D48" s="18">
        <v>425.59999999999991</v>
      </c>
      <c r="E48" s="18">
        <v>501.44</v>
      </c>
      <c r="F48" s="18">
        <v>125.15</v>
      </c>
      <c r="G48" s="13">
        <v>156.43</v>
      </c>
      <c r="H48" s="18">
        <v>916.14</v>
      </c>
      <c r="I48" s="18">
        <v>0</v>
      </c>
      <c r="J48" s="15">
        <f t="shared" si="0"/>
        <v>9678.65</v>
      </c>
    </row>
    <row r="49" spans="1:10">
      <c r="A49" s="21" t="s">
        <v>101</v>
      </c>
      <c r="B49" s="22" t="s">
        <v>102</v>
      </c>
      <c r="C49" s="20">
        <v>42868.099999999991</v>
      </c>
      <c r="D49" s="18">
        <v>2586.6399999999994</v>
      </c>
      <c r="E49" s="18">
        <v>1871.2</v>
      </c>
      <c r="F49" s="18">
        <v>67.040000000000006</v>
      </c>
      <c r="G49" s="13">
        <v>83.81</v>
      </c>
      <c r="H49" s="18">
        <v>1005.9300000000001</v>
      </c>
      <c r="I49" s="18">
        <v>0</v>
      </c>
      <c r="J49" s="15">
        <f t="shared" si="0"/>
        <v>48482.719999999987</v>
      </c>
    </row>
    <row r="50" spans="1:10">
      <c r="A50" s="21" t="s">
        <v>103</v>
      </c>
      <c r="B50" s="22" t="s">
        <v>104</v>
      </c>
      <c r="C50" s="20">
        <v>92127.94</v>
      </c>
      <c r="D50" s="18">
        <v>94.1</v>
      </c>
      <c r="E50" s="18">
        <v>1090.79</v>
      </c>
      <c r="F50" s="18">
        <v>125.14</v>
      </c>
      <c r="G50" s="13">
        <v>156.44</v>
      </c>
      <c r="H50" s="18">
        <v>71.28</v>
      </c>
      <c r="I50" s="18">
        <v>8571.69</v>
      </c>
      <c r="J50" s="15">
        <f t="shared" si="0"/>
        <v>102237.38</v>
      </c>
    </row>
    <row r="51" spans="1:10">
      <c r="A51" s="23" t="s">
        <v>105</v>
      </c>
      <c r="B51" s="24" t="s">
        <v>106</v>
      </c>
      <c r="C51" s="20">
        <v>20946.769999999997</v>
      </c>
      <c r="D51" s="18">
        <v>1720.65</v>
      </c>
      <c r="E51" s="18">
        <v>902.92</v>
      </c>
      <c r="F51" s="18">
        <v>0</v>
      </c>
      <c r="G51" s="13">
        <v>0</v>
      </c>
      <c r="H51" s="18">
        <v>35.64</v>
      </c>
      <c r="I51" s="18">
        <v>0</v>
      </c>
      <c r="J51" s="15">
        <f t="shared" si="0"/>
        <v>23605.979999999996</v>
      </c>
    </row>
    <row r="52" spans="1:10">
      <c r="A52" s="23" t="s">
        <v>107</v>
      </c>
      <c r="B52" s="25" t="s">
        <v>108</v>
      </c>
      <c r="C52" s="20">
        <v>32440.649999999998</v>
      </c>
      <c r="D52" s="18">
        <v>302.95000000000005</v>
      </c>
      <c r="E52" s="18">
        <v>2617.5500000000002</v>
      </c>
      <c r="F52" s="18">
        <v>0</v>
      </c>
      <c r="G52" s="13">
        <v>0</v>
      </c>
      <c r="H52" s="18">
        <v>1287.5400000000011</v>
      </c>
      <c r="I52" s="18">
        <v>3804.63</v>
      </c>
      <c r="J52" s="15">
        <f t="shared" si="0"/>
        <v>40453.32</v>
      </c>
    </row>
    <row r="53" spans="1:10">
      <c r="A53" s="21" t="s">
        <v>111</v>
      </c>
      <c r="B53" s="22" t="s">
        <v>112</v>
      </c>
      <c r="C53" s="20">
        <v>28303.01</v>
      </c>
      <c r="D53" s="18">
        <v>93.44</v>
      </c>
      <c r="E53" s="18">
        <v>0</v>
      </c>
      <c r="F53" s="18">
        <v>0</v>
      </c>
      <c r="G53" s="13">
        <v>0</v>
      </c>
      <c r="H53" s="18">
        <v>667.46</v>
      </c>
      <c r="I53" s="18">
        <v>4460.24</v>
      </c>
      <c r="J53" s="15">
        <f t="shared" si="0"/>
        <v>33524.149999999994</v>
      </c>
    </row>
    <row r="54" spans="1:10">
      <c r="A54" s="21" t="s">
        <v>113</v>
      </c>
      <c r="B54" s="22" t="s">
        <v>114</v>
      </c>
      <c r="C54" s="20">
        <v>72530.42</v>
      </c>
      <c r="D54" s="18">
        <v>1914.9900000000011</v>
      </c>
      <c r="E54" s="18">
        <v>5330.2800000000007</v>
      </c>
      <c r="F54" s="18">
        <v>0</v>
      </c>
      <c r="G54" s="13">
        <v>0</v>
      </c>
      <c r="H54" s="18">
        <v>13587.249999999985</v>
      </c>
      <c r="I54" s="18">
        <v>7769.21</v>
      </c>
      <c r="J54" s="15">
        <f t="shared" si="0"/>
        <v>101132.15</v>
      </c>
    </row>
    <row r="55" spans="1:10">
      <c r="A55" s="21" t="s">
        <v>115</v>
      </c>
      <c r="B55" s="22" t="s">
        <v>116</v>
      </c>
      <c r="C55" s="20">
        <v>2686.2799999999997</v>
      </c>
      <c r="D55" s="18">
        <v>188.59999999999997</v>
      </c>
      <c r="E55" s="18">
        <v>155.37</v>
      </c>
      <c r="F55" s="18">
        <v>0</v>
      </c>
      <c r="G55" s="13">
        <v>0</v>
      </c>
      <c r="H55" s="18">
        <v>9374.8700000000008</v>
      </c>
      <c r="I55" s="18">
        <v>816.16</v>
      </c>
      <c r="J55" s="15">
        <f t="shared" si="0"/>
        <v>13221.28</v>
      </c>
    </row>
    <row r="56" spans="1:10">
      <c r="A56" s="21" t="s">
        <v>117</v>
      </c>
      <c r="B56" s="22" t="s">
        <v>118</v>
      </c>
      <c r="C56" s="20">
        <v>22186.49</v>
      </c>
      <c r="D56" s="18">
        <v>1460.16</v>
      </c>
      <c r="E56" s="18">
        <v>156.44</v>
      </c>
      <c r="F56" s="18">
        <v>0</v>
      </c>
      <c r="G56" s="13">
        <v>0</v>
      </c>
      <c r="H56" s="18">
        <v>36.94</v>
      </c>
      <c r="I56" s="18">
        <v>0</v>
      </c>
      <c r="J56" s="15">
        <f t="shared" si="0"/>
        <v>23840.03</v>
      </c>
    </row>
    <row r="57" spans="1:10">
      <c r="A57" s="26" t="s">
        <v>119</v>
      </c>
      <c r="B57" s="27" t="s">
        <v>120</v>
      </c>
      <c r="C57" s="20">
        <v>25655.4</v>
      </c>
      <c r="D57" s="18">
        <v>1591.5999999999995</v>
      </c>
      <c r="E57" s="18">
        <v>2498.7399999999998</v>
      </c>
      <c r="F57" s="18">
        <v>124.3</v>
      </c>
      <c r="G57" s="13">
        <v>155.37</v>
      </c>
      <c r="H57" s="18">
        <v>2563.2599999999998</v>
      </c>
      <c r="I57" s="18">
        <v>598.74</v>
      </c>
      <c r="J57" s="15">
        <f t="shared" si="0"/>
        <v>33187.409999999996</v>
      </c>
    </row>
    <row r="58" spans="1:10">
      <c r="A58" s="26" t="s">
        <v>121</v>
      </c>
      <c r="B58" s="25" t="s">
        <v>122</v>
      </c>
      <c r="C58" s="20">
        <v>18631.36</v>
      </c>
      <c r="D58" s="18">
        <v>1169.9999999999995</v>
      </c>
      <c r="E58" s="18">
        <v>451.46</v>
      </c>
      <c r="F58" s="18">
        <v>249.44</v>
      </c>
      <c r="G58" s="13">
        <v>311.81</v>
      </c>
      <c r="H58" s="18">
        <v>311.19</v>
      </c>
      <c r="I58" s="18">
        <v>2413.4</v>
      </c>
      <c r="J58" s="15">
        <f t="shared" si="0"/>
        <v>23538.66</v>
      </c>
    </row>
    <row r="59" spans="1:10">
      <c r="A59" s="28" t="s">
        <v>123</v>
      </c>
      <c r="B59" s="29" t="s">
        <v>124</v>
      </c>
      <c r="C59" s="20">
        <v>238208.11</v>
      </c>
      <c r="D59" s="67">
        <v>12320.910000000014</v>
      </c>
      <c r="E59" s="67">
        <v>14944.380000000001</v>
      </c>
      <c r="F59" s="18">
        <v>708.03</v>
      </c>
      <c r="G59" s="13">
        <v>885.09000000000015</v>
      </c>
      <c r="H59" s="18">
        <v>10197.169999999996</v>
      </c>
      <c r="I59" s="18">
        <v>43080.490000000005</v>
      </c>
      <c r="J59" s="15">
        <f t="shared" si="0"/>
        <v>320344.18</v>
      </c>
    </row>
    <row r="60" spans="1:10">
      <c r="A60" s="30" t="s">
        <v>125</v>
      </c>
      <c r="B60" s="31" t="s">
        <v>126</v>
      </c>
      <c r="C60" s="20">
        <v>35096.14</v>
      </c>
      <c r="D60" s="18">
        <v>2394.849999999999</v>
      </c>
      <c r="E60" s="18">
        <v>1533.16</v>
      </c>
      <c r="F60" s="18">
        <v>192.18</v>
      </c>
      <c r="G60" s="13">
        <v>240.25</v>
      </c>
      <c r="H60" s="18">
        <v>1423.1399999999999</v>
      </c>
      <c r="I60" s="18">
        <v>2398.25</v>
      </c>
      <c r="J60" s="15">
        <f t="shared" si="0"/>
        <v>43277.97</v>
      </c>
    </row>
    <row r="61" spans="1:10">
      <c r="A61" s="32" t="s">
        <v>127</v>
      </c>
      <c r="B61" s="24" t="s">
        <v>128</v>
      </c>
      <c r="C61" s="20">
        <v>116110.22</v>
      </c>
      <c r="D61" s="18">
        <v>5227.3100000000095</v>
      </c>
      <c r="E61" s="18">
        <v>10195.75</v>
      </c>
      <c r="F61" s="18">
        <v>499.71999999999997</v>
      </c>
      <c r="G61" s="13">
        <v>624.69000000000005</v>
      </c>
      <c r="H61" s="18">
        <v>8737.6899999999969</v>
      </c>
      <c r="I61" s="18">
        <v>7811.9</v>
      </c>
      <c r="J61" s="15">
        <f t="shared" si="0"/>
        <v>149207.28000000003</v>
      </c>
    </row>
    <row r="62" spans="1:10">
      <c r="A62" s="33" t="s">
        <v>129</v>
      </c>
      <c r="B62" s="22" t="s">
        <v>130</v>
      </c>
      <c r="C62" s="20">
        <v>26157.57</v>
      </c>
      <c r="D62" s="18">
        <v>1306.5700000000004</v>
      </c>
      <c r="E62" s="18">
        <v>4576.33</v>
      </c>
      <c r="F62" s="18">
        <v>384.37</v>
      </c>
      <c r="G62" s="13">
        <v>480.49</v>
      </c>
      <c r="H62" s="18">
        <v>12712.92</v>
      </c>
      <c r="I62" s="18">
        <v>10940.960000000001</v>
      </c>
      <c r="J62" s="15">
        <f t="shared" si="0"/>
        <v>56559.21</v>
      </c>
    </row>
    <row r="63" spans="1:10">
      <c r="A63" s="33" t="s">
        <v>131</v>
      </c>
      <c r="B63" s="22" t="s">
        <v>132</v>
      </c>
      <c r="C63" s="18">
        <v>4016.85</v>
      </c>
      <c r="D63" s="18">
        <v>254.57999999999998</v>
      </c>
      <c r="E63" s="18">
        <v>312.87</v>
      </c>
      <c r="F63" s="18">
        <v>124.3</v>
      </c>
      <c r="G63" s="13">
        <v>155.37</v>
      </c>
      <c r="H63" s="18">
        <v>1181.1599999999999</v>
      </c>
      <c r="I63" s="18">
        <v>0</v>
      </c>
      <c r="J63" s="15">
        <f t="shared" si="0"/>
        <v>6045.13</v>
      </c>
    </row>
    <row r="64" spans="1:10">
      <c r="A64" s="37" t="s">
        <v>133</v>
      </c>
      <c r="B64" s="38" t="s">
        <v>134</v>
      </c>
      <c r="C64" s="20">
        <v>768.08</v>
      </c>
      <c r="D64" s="18">
        <v>0</v>
      </c>
      <c r="E64" s="18">
        <v>0</v>
      </c>
      <c r="F64" s="18">
        <v>0</v>
      </c>
      <c r="G64" s="13">
        <v>0</v>
      </c>
      <c r="H64" s="18">
        <v>0</v>
      </c>
      <c r="I64" s="18">
        <v>0</v>
      </c>
      <c r="J64" s="15">
        <f t="shared" si="0"/>
        <v>768.08</v>
      </c>
    </row>
    <row r="65" spans="1:10">
      <c r="A65" s="37" t="s">
        <v>135</v>
      </c>
      <c r="B65" s="39" t="s">
        <v>136</v>
      </c>
      <c r="C65" s="20">
        <v>25147.439999999999</v>
      </c>
      <c r="D65" s="18">
        <v>700.56000000000006</v>
      </c>
      <c r="E65" s="18">
        <v>0</v>
      </c>
      <c r="F65" s="18">
        <v>0</v>
      </c>
      <c r="G65" s="13">
        <v>0</v>
      </c>
      <c r="H65" s="18">
        <v>1730.06</v>
      </c>
      <c r="I65" s="18">
        <v>0</v>
      </c>
      <c r="J65" s="15">
        <f t="shared" si="0"/>
        <v>27578.06</v>
      </c>
    </row>
    <row r="66" spans="1:10">
      <c r="A66" s="37" t="s">
        <v>137</v>
      </c>
      <c r="B66" s="39" t="s">
        <v>138</v>
      </c>
      <c r="C66" s="20">
        <v>20524.629999999997</v>
      </c>
      <c r="D66" s="18">
        <v>669.06000000000006</v>
      </c>
      <c r="E66" s="18">
        <v>0</v>
      </c>
      <c r="F66" s="18">
        <v>0</v>
      </c>
      <c r="G66" s="13">
        <v>0</v>
      </c>
      <c r="H66" s="18">
        <v>299.18</v>
      </c>
      <c r="I66" s="18">
        <v>0</v>
      </c>
      <c r="J66" s="15">
        <f t="shared" si="0"/>
        <v>21492.87</v>
      </c>
    </row>
    <row r="67" spans="1:10" ht="15.75" thickBot="1">
      <c r="A67" s="37" t="s">
        <v>139</v>
      </c>
      <c r="B67" s="41" t="s">
        <v>140</v>
      </c>
      <c r="C67" s="20">
        <v>16197.09</v>
      </c>
      <c r="D67" s="18">
        <v>193.95999999999998</v>
      </c>
      <c r="E67" s="18">
        <v>468.25</v>
      </c>
      <c r="F67" s="18">
        <v>0</v>
      </c>
      <c r="G67" s="13">
        <v>0</v>
      </c>
      <c r="H67" s="18">
        <v>139.55000000000001</v>
      </c>
      <c r="I67" s="18">
        <v>0</v>
      </c>
      <c r="J67" s="15">
        <f t="shared" si="0"/>
        <v>16998.849999999999</v>
      </c>
    </row>
    <row r="68" spans="1:10" ht="15.75" thickBot="1">
      <c r="A68" s="37" t="s">
        <v>152</v>
      </c>
      <c r="B68" s="42" t="s">
        <v>155</v>
      </c>
      <c r="C68" s="34">
        <v>6121.35</v>
      </c>
      <c r="D68" s="40">
        <v>454.86999999999995</v>
      </c>
      <c r="E68" s="40">
        <v>0</v>
      </c>
      <c r="F68" s="40">
        <v>125.14</v>
      </c>
      <c r="G68" s="68">
        <v>156.44</v>
      </c>
      <c r="H68" s="40">
        <v>0</v>
      </c>
      <c r="I68" s="40">
        <v>0</v>
      </c>
      <c r="J68" s="49">
        <f t="shared" si="0"/>
        <v>6857.8</v>
      </c>
    </row>
    <row r="69" spans="1:10" ht="15.75" thickBot="1">
      <c r="A69" s="43"/>
      <c r="B69" s="43" t="s">
        <v>141</v>
      </c>
      <c r="C69" s="63">
        <v>7813507.2399999974</v>
      </c>
      <c r="D69" s="64">
        <v>210027.74000000008</v>
      </c>
      <c r="E69" s="64">
        <v>573017.95000000007</v>
      </c>
      <c r="F69" s="64">
        <v>25689.999999999993</v>
      </c>
      <c r="G69" s="64">
        <v>32110.000000000007</v>
      </c>
      <c r="H69" s="69">
        <v>1365163.7100000069</v>
      </c>
      <c r="I69" s="71">
        <v>2400126.2299999995</v>
      </c>
      <c r="J69" s="70">
        <f t="shared" si="0"/>
        <v>12419642.870000005</v>
      </c>
    </row>
    <row r="70" spans="1:10">
      <c r="A70" s="1"/>
      <c r="B70" s="1"/>
      <c r="C70" s="2"/>
      <c r="D70" s="1"/>
      <c r="E70" s="2"/>
      <c r="F70" s="2"/>
      <c r="G70" s="2"/>
      <c r="H70" s="2"/>
      <c r="I70" s="2"/>
      <c r="J70" s="4"/>
    </row>
    <row r="71" spans="1:10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0">
      <c r="A72" s="1"/>
      <c r="B72" s="1"/>
      <c r="C72" s="2"/>
      <c r="D72" s="2"/>
      <c r="E72" s="2"/>
      <c r="F72" s="2"/>
      <c r="G72" s="2"/>
      <c r="H72" s="2"/>
      <c r="I72" s="2"/>
    </row>
    <row r="73" spans="1:10">
      <c r="A73" s="1"/>
      <c r="B73" s="1"/>
      <c r="C73" s="2"/>
      <c r="D73" s="2"/>
      <c r="E73" s="2"/>
      <c r="F73" s="2"/>
      <c r="G73" s="2"/>
      <c r="H73" s="2"/>
      <c r="I73" s="2"/>
      <c r="J73" s="4"/>
    </row>
    <row r="74" spans="1:10">
      <c r="A74" s="1"/>
      <c r="B74" s="1"/>
      <c r="C74" s="2"/>
      <c r="D74" s="2"/>
      <c r="E74" s="2"/>
      <c r="F74" s="2"/>
      <c r="G74" s="2"/>
      <c r="H74" s="2"/>
      <c r="I74" s="2" t="s">
        <v>190</v>
      </c>
      <c r="J74" s="4"/>
    </row>
    <row r="75" spans="1:10">
      <c r="I75" s="67" t="s">
        <v>191</v>
      </c>
      <c r="J75" s="53"/>
    </row>
  </sheetData>
  <mergeCells count="1">
    <mergeCell ref="D4:J4"/>
  </mergeCells>
  <pageMargins left="0" right="0" top="0" bottom="0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44AC-53F5-4BC2-9C43-1D48D1E74612}">
  <dimension ref="A2:K75"/>
  <sheetViews>
    <sheetView workbookViewId="0">
      <selection activeCell="G75" sqref="G75"/>
    </sheetView>
  </sheetViews>
  <sheetFormatPr defaultRowHeight="15"/>
  <cols>
    <col min="1" max="1" width="5.5703125" customWidth="1"/>
    <col min="2" max="2" width="18" customWidth="1"/>
    <col min="3" max="4" width="13.5703125" style="67" customWidth="1"/>
    <col min="5" max="5" width="14.42578125" style="67" customWidth="1"/>
    <col min="6" max="6" width="13" style="67" customWidth="1"/>
    <col min="7" max="7" width="12.85546875" style="67" customWidth="1"/>
    <col min="8" max="8" width="13.85546875" style="67" customWidth="1"/>
    <col min="9" max="9" width="12.5703125" style="67" customWidth="1"/>
    <col min="10" max="10" width="13.85546875" style="67" customWidth="1"/>
    <col min="11" max="11" width="18.28515625" customWidth="1"/>
    <col min="12" max="12" width="11.42578125" customWidth="1"/>
  </cols>
  <sheetData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4"/>
    </row>
    <row r="3" spans="1:11" ht="15.75" thickBot="1">
      <c r="A3" s="1" t="s">
        <v>0</v>
      </c>
      <c r="B3" s="1"/>
      <c r="C3" s="2"/>
      <c r="D3" s="2"/>
      <c r="E3" s="2"/>
      <c r="F3" s="4" t="s">
        <v>192</v>
      </c>
      <c r="G3" s="4"/>
      <c r="H3" s="4"/>
      <c r="I3" s="4"/>
      <c r="J3" s="4"/>
      <c r="K3" s="4"/>
    </row>
    <row r="4" spans="1:11" ht="15.75" thickBot="1">
      <c r="A4" s="5" t="s">
        <v>1</v>
      </c>
      <c r="B4" s="6" t="s">
        <v>2</v>
      </c>
      <c r="C4" s="65"/>
      <c r="D4" s="65"/>
      <c r="E4" s="81"/>
      <c r="F4" s="81"/>
      <c r="G4" s="81"/>
      <c r="H4" s="81"/>
      <c r="I4" s="82"/>
      <c r="J4" s="82"/>
      <c r="K4" s="83"/>
    </row>
    <row r="5" spans="1:11" ht="44.25" customHeight="1" thickBot="1">
      <c r="A5" s="8"/>
      <c r="B5" s="8"/>
      <c r="C5" s="9" t="s">
        <v>193</v>
      </c>
      <c r="D5" s="9" t="s">
        <v>198</v>
      </c>
      <c r="E5" s="9" t="s">
        <v>194</v>
      </c>
      <c r="F5" s="10" t="s">
        <v>195</v>
      </c>
      <c r="G5" s="9" t="s">
        <v>196</v>
      </c>
      <c r="H5" s="10" t="s">
        <v>197</v>
      </c>
      <c r="I5" s="9" t="s">
        <v>187</v>
      </c>
      <c r="J5" s="9" t="s">
        <v>188</v>
      </c>
      <c r="K5" s="9" t="s">
        <v>199</v>
      </c>
    </row>
    <row r="6" spans="1:11">
      <c r="A6" s="11" t="s">
        <v>3</v>
      </c>
      <c r="B6" s="12" t="s">
        <v>4</v>
      </c>
      <c r="C6" s="13">
        <v>13340.16</v>
      </c>
      <c r="D6" s="13">
        <v>2927.6062009127995</v>
      </c>
      <c r="E6" s="13">
        <v>304.2399999999999</v>
      </c>
      <c r="F6" s="13">
        <v>778.69</v>
      </c>
      <c r="G6" s="13">
        <v>0</v>
      </c>
      <c r="H6" s="13">
        <v>0</v>
      </c>
      <c r="I6" s="13">
        <v>1899.0700000000008</v>
      </c>
      <c r="J6" s="13">
        <v>0</v>
      </c>
      <c r="K6" s="15">
        <f>C6+E6+F6+G6+H6+I6+J6+D6</f>
        <v>19249.7662009128</v>
      </c>
    </row>
    <row r="7" spans="1:11">
      <c r="A7" s="16" t="s">
        <v>5</v>
      </c>
      <c r="B7" s="17" t="s">
        <v>6</v>
      </c>
      <c r="C7" s="18">
        <v>58328.460000000006</v>
      </c>
      <c r="D7" s="18">
        <v>14043.599569989599</v>
      </c>
      <c r="E7" s="18">
        <v>2433.139999999999</v>
      </c>
      <c r="F7" s="18">
        <v>4509.09</v>
      </c>
      <c r="G7" s="18">
        <v>235.5</v>
      </c>
      <c r="H7" s="13">
        <v>294.38</v>
      </c>
      <c r="I7" s="18">
        <v>5325.1500000000024</v>
      </c>
      <c r="J7" s="18">
        <v>4931.78</v>
      </c>
      <c r="K7" s="15">
        <f t="shared" ref="K7:K69" si="0">C7+E7+F7+G7+H7+I7+J7+D7</f>
        <v>90101.099569989616</v>
      </c>
    </row>
    <row r="8" spans="1:11">
      <c r="A8" s="16" t="s">
        <v>7</v>
      </c>
      <c r="B8" s="17" t="s">
        <v>8</v>
      </c>
      <c r="C8" s="18">
        <v>31764.199999999997</v>
      </c>
      <c r="D8" s="18">
        <v>7253.3571719087986</v>
      </c>
      <c r="E8" s="18">
        <v>1023.7599999999999</v>
      </c>
      <c r="F8" s="18">
        <v>1872.89</v>
      </c>
      <c r="G8" s="18">
        <v>250.28</v>
      </c>
      <c r="H8" s="13">
        <v>312.88</v>
      </c>
      <c r="I8" s="18">
        <v>775.46000000000015</v>
      </c>
      <c r="J8" s="18">
        <v>0</v>
      </c>
      <c r="K8" s="15">
        <f t="shared" si="0"/>
        <v>43252.827171908793</v>
      </c>
    </row>
    <row r="9" spans="1:11">
      <c r="A9" s="16" t="s">
        <v>9</v>
      </c>
      <c r="B9" s="17" t="s">
        <v>10</v>
      </c>
      <c r="C9" s="18">
        <v>440402.82</v>
      </c>
      <c r="D9" s="18">
        <v>103314.20281789677</v>
      </c>
      <c r="E9" s="18">
        <v>11455.600000000037</v>
      </c>
      <c r="F9" s="18">
        <v>34236.93</v>
      </c>
      <c r="G9" s="18">
        <v>1535.7200000000003</v>
      </c>
      <c r="H9" s="13">
        <v>1919.72</v>
      </c>
      <c r="I9" s="18">
        <v>73239.820000000022</v>
      </c>
      <c r="J9" s="18">
        <v>55996.099999999991</v>
      </c>
      <c r="K9" s="15">
        <f t="shared" si="0"/>
        <v>722100.91281789669</v>
      </c>
    </row>
    <row r="10" spans="1:11">
      <c r="A10" s="16" t="s">
        <v>13</v>
      </c>
      <c r="B10" s="17" t="s">
        <v>14</v>
      </c>
      <c r="C10" s="18">
        <v>28556.7</v>
      </c>
      <c r="D10" s="18">
        <v>7647.7789779155983</v>
      </c>
      <c r="E10" s="66">
        <v>747.98000000000036</v>
      </c>
      <c r="F10" s="66">
        <v>312.87</v>
      </c>
      <c r="G10" s="18">
        <v>0</v>
      </c>
      <c r="H10" s="18">
        <v>0</v>
      </c>
      <c r="I10" s="18">
        <v>546.65</v>
      </c>
      <c r="J10" s="18">
        <v>0</v>
      </c>
      <c r="K10" s="15">
        <f t="shared" si="0"/>
        <v>37811.978977915598</v>
      </c>
    </row>
    <row r="11" spans="1:11">
      <c r="A11" s="16" t="s">
        <v>15</v>
      </c>
      <c r="B11" s="17" t="s">
        <v>16</v>
      </c>
      <c r="C11" s="18">
        <v>34831.020000000004</v>
      </c>
      <c r="D11" s="18">
        <v>9616.81</v>
      </c>
      <c r="E11" s="18">
        <v>114.35</v>
      </c>
      <c r="F11" s="18">
        <v>8174.78</v>
      </c>
      <c r="G11" s="18">
        <v>0</v>
      </c>
      <c r="H11" s="18">
        <v>0</v>
      </c>
      <c r="I11" s="18">
        <v>61.04</v>
      </c>
      <c r="J11" s="18">
        <v>0</v>
      </c>
      <c r="K11" s="15">
        <f t="shared" si="0"/>
        <v>52798</v>
      </c>
    </row>
    <row r="12" spans="1:11">
      <c r="A12" s="16" t="s">
        <v>17</v>
      </c>
      <c r="B12" s="17" t="s">
        <v>18</v>
      </c>
      <c r="C12" s="18">
        <v>20231.879999999997</v>
      </c>
      <c r="D12" s="18">
        <v>5693.51</v>
      </c>
      <c r="E12" s="18">
        <v>288.21999999999997</v>
      </c>
      <c r="F12" s="18">
        <v>1372.23</v>
      </c>
      <c r="G12" s="18">
        <v>0</v>
      </c>
      <c r="H12" s="18">
        <v>0</v>
      </c>
      <c r="I12" s="18">
        <v>1783.1999999999998</v>
      </c>
      <c r="J12" s="18">
        <v>75.130000000000109</v>
      </c>
      <c r="K12" s="15">
        <f t="shared" si="0"/>
        <v>29444.17</v>
      </c>
    </row>
    <row r="13" spans="1:11">
      <c r="A13" s="16" t="s">
        <v>19</v>
      </c>
      <c r="B13" s="17" t="s">
        <v>20</v>
      </c>
      <c r="C13" s="18">
        <v>27371.18</v>
      </c>
      <c r="D13" s="18">
        <v>3319.83</v>
      </c>
      <c r="E13" s="18">
        <v>0</v>
      </c>
      <c r="F13" s="18">
        <v>4856.2300000000005</v>
      </c>
      <c r="G13" s="18">
        <v>0</v>
      </c>
      <c r="H13" s="18">
        <v>0</v>
      </c>
      <c r="I13" s="18">
        <v>326.68</v>
      </c>
      <c r="J13" s="18">
        <v>0</v>
      </c>
      <c r="K13" s="15">
        <f t="shared" si="0"/>
        <v>35873.919999999998</v>
      </c>
    </row>
    <row r="14" spans="1:11">
      <c r="A14" s="16" t="s">
        <v>21</v>
      </c>
      <c r="B14" s="17" t="s">
        <v>22</v>
      </c>
      <c r="C14" s="18">
        <v>86212.82</v>
      </c>
      <c r="D14" s="18">
        <v>20125.060821713996</v>
      </c>
      <c r="E14" s="18">
        <v>806.48000000000025</v>
      </c>
      <c r="F14" s="18">
        <v>5173.1399999999994</v>
      </c>
      <c r="G14" s="18">
        <v>0</v>
      </c>
      <c r="H14" s="18">
        <v>0</v>
      </c>
      <c r="I14" s="18">
        <v>16966.880000000008</v>
      </c>
      <c r="J14" s="18">
        <v>52105.149999999994</v>
      </c>
      <c r="K14" s="15">
        <f t="shared" si="0"/>
        <v>181389.530821714</v>
      </c>
    </row>
    <row r="15" spans="1:11">
      <c r="A15" s="16" t="s">
        <v>23</v>
      </c>
      <c r="B15" s="17" t="s">
        <v>24</v>
      </c>
      <c r="C15" s="18">
        <v>80544.47</v>
      </c>
      <c r="D15" s="18">
        <v>17051.8419077484</v>
      </c>
      <c r="E15" s="18">
        <v>735.13</v>
      </c>
      <c r="F15" s="18">
        <v>709.42</v>
      </c>
      <c r="G15" s="18">
        <v>0</v>
      </c>
      <c r="H15" s="18">
        <v>0</v>
      </c>
      <c r="I15" s="18">
        <v>2101.2399999999998</v>
      </c>
      <c r="J15" s="18">
        <v>0</v>
      </c>
      <c r="K15" s="15">
        <f t="shared" si="0"/>
        <v>101142.10190774841</v>
      </c>
    </row>
    <row r="16" spans="1:11">
      <c r="A16" s="16" t="s">
        <v>25</v>
      </c>
      <c r="B16" s="17" t="s">
        <v>26</v>
      </c>
      <c r="C16" s="18">
        <v>13097.43</v>
      </c>
      <c r="D16" s="18">
        <v>3785.1989007552002</v>
      </c>
      <c r="E16" s="18">
        <v>266.92999999999995</v>
      </c>
      <c r="F16" s="18">
        <v>638.16999999999996</v>
      </c>
      <c r="G16" s="18">
        <v>0</v>
      </c>
      <c r="H16" s="18">
        <v>0</v>
      </c>
      <c r="I16" s="18">
        <v>7963.4600000000009</v>
      </c>
      <c r="J16" s="18">
        <v>11024.199999999999</v>
      </c>
      <c r="K16" s="15">
        <f t="shared" si="0"/>
        <v>36775.388900755206</v>
      </c>
    </row>
    <row r="17" spans="1:11">
      <c r="A17" s="16" t="s">
        <v>27</v>
      </c>
      <c r="B17" s="17" t="s">
        <v>28</v>
      </c>
      <c r="C17" s="18">
        <v>88752.47</v>
      </c>
      <c r="D17" s="18">
        <v>22793.723072003995</v>
      </c>
      <c r="E17" s="18">
        <v>3628.9000000000005</v>
      </c>
      <c r="F17" s="18">
        <v>5271.2300000000005</v>
      </c>
      <c r="G17" s="18">
        <v>448.38</v>
      </c>
      <c r="H17" s="18">
        <v>560.49</v>
      </c>
      <c r="I17" s="18">
        <v>1018.4399999999998</v>
      </c>
      <c r="J17" s="18">
        <v>17052.080000000002</v>
      </c>
      <c r="K17" s="15">
        <f t="shared" si="0"/>
        <v>139525.713072004</v>
      </c>
    </row>
    <row r="18" spans="1:11">
      <c r="A18" s="16" t="s">
        <v>29</v>
      </c>
      <c r="B18" s="17" t="s">
        <v>30</v>
      </c>
      <c r="C18" s="18">
        <v>48465.920000000013</v>
      </c>
      <c r="D18" s="18">
        <v>9930.3501255491992</v>
      </c>
      <c r="E18" s="18">
        <v>586.79999999999973</v>
      </c>
      <c r="F18" s="18">
        <v>3095.37</v>
      </c>
      <c r="G18" s="18">
        <v>0</v>
      </c>
      <c r="H18" s="18">
        <v>0</v>
      </c>
      <c r="I18" s="18">
        <v>2569.69</v>
      </c>
      <c r="J18" s="18">
        <v>3175.2899999999995</v>
      </c>
      <c r="K18" s="15">
        <f t="shared" si="0"/>
        <v>67823.420125549223</v>
      </c>
    </row>
    <row r="19" spans="1:11">
      <c r="A19" s="16" t="s">
        <v>31</v>
      </c>
      <c r="B19" s="17" t="s">
        <v>32</v>
      </c>
      <c r="C19" s="18">
        <v>179223.79</v>
      </c>
      <c r="D19" s="18">
        <v>42143.045342738398</v>
      </c>
      <c r="E19" s="18">
        <v>375.14</v>
      </c>
      <c r="F19" s="18">
        <v>4378.95</v>
      </c>
      <c r="G19" s="18">
        <v>0</v>
      </c>
      <c r="H19" s="18">
        <v>0</v>
      </c>
      <c r="I19" s="18">
        <v>29496.960000000003</v>
      </c>
      <c r="J19" s="18">
        <v>26876.609999999997</v>
      </c>
      <c r="K19" s="15">
        <f t="shared" si="0"/>
        <v>282494.4953427384</v>
      </c>
    </row>
    <row r="20" spans="1:11">
      <c r="A20" s="16" t="s">
        <v>33</v>
      </c>
      <c r="B20" s="17" t="s">
        <v>34</v>
      </c>
      <c r="C20" s="18">
        <v>223811.36</v>
      </c>
      <c r="D20" s="18">
        <v>58791.272155827603</v>
      </c>
      <c r="E20" s="18">
        <v>2577.92</v>
      </c>
      <c r="F20" s="18">
        <v>11604.08</v>
      </c>
      <c r="G20" s="18">
        <v>125.14</v>
      </c>
      <c r="H20" s="18">
        <v>156.44</v>
      </c>
      <c r="I20" s="18">
        <v>56215.979999999981</v>
      </c>
      <c r="J20" s="18">
        <v>62336.59</v>
      </c>
      <c r="K20" s="15">
        <f t="shared" si="0"/>
        <v>415618.78215582762</v>
      </c>
    </row>
    <row r="21" spans="1:11">
      <c r="A21" s="16" t="s">
        <v>35</v>
      </c>
      <c r="B21" s="17" t="s">
        <v>36</v>
      </c>
      <c r="C21" s="18">
        <v>2031097.9299999997</v>
      </c>
      <c r="D21" s="18">
        <v>494951.18439423124</v>
      </c>
      <c r="E21" s="18">
        <f>30479.12-3.66</f>
        <v>30475.46</v>
      </c>
      <c r="F21" s="18">
        <f>89110.2+36170</f>
        <v>125280.2</v>
      </c>
      <c r="G21" s="18">
        <v>8682.1000000000022</v>
      </c>
      <c r="H21" s="18">
        <v>11267.5</v>
      </c>
      <c r="I21" s="18">
        <v>740152.0900000151</v>
      </c>
      <c r="J21" s="18">
        <f>1079899.48+221014.98</f>
        <v>1300914.46</v>
      </c>
      <c r="K21" s="15">
        <f t="shared" si="0"/>
        <v>4742820.9243942462</v>
      </c>
    </row>
    <row r="22" spans="1:11">
      <c r="A22" s="16" t="s">
        <v>39</v>
      </c>
      <c r="B22" s="17" t="s">
        <v>40</v>
      </c>
      <c r="C22" s="18">
        <v>113710.70999999999</v>
      </c>
      <c r="D22" s="18">
        <v>26721.34</v>
      </c>
      <c r="E22" s="18">
        <v>6120.9600000000146</v>
      </c>
      <c r="F22" s="18">
        <v>11405.94</v>
      </c>
      <c r="G22" s="18">
        <v>1278.95</v>
      </c>
      <c r="H22" s="18">
        <v>1598.6999999999998</v>
      </c>
      <c r="I22" s="18">
        <v>8752.720000000003</v>
      </c>
      <c r="J22" s="18">
        <v>6372.27</v>
      </c>
      <c r="K22" s="15">
        <f t="shared" si="0"/>
        <v>175961.59000000003</v>
      </c>
    </row>
    <row r="23" spans="1:11">
      <c r="A23" s="16" t="s">
        <v>41</v>
      </c>
      <c r="B23" s="17" t="s">
        <v>42</v>
      </c>
      <c r="C23" s="18">
        <v>48829.659999999996</v>
      </c>
      <c r="D23" s="18">
        <v>10825.048543009199</v>
      </c>
      <c r="E23" s="66">
        <v>1939.4000000000015</v>
      </c>
      <c r="F23" s="66">
        <v>2821.88</v>
      </c>
      <c r="G23" s="18">
        <v>0</v>
      </c>
      <c r="H23" s="18">
        <v>0</v>
      </c>
      <c r="I23" s="18">
        <v>1564.3500000000006</v>
      </c>
      <c r="J23" s="18">
        <v>0</v>
      </c>
      <c r="K23" s="15">
        <f t="shared" si="0"/>
        <v>65980.338543009188</v>
      </c>
    </row>
    <row r="24" spans="1:11">
      <c r="A24" s="16" t="s">
        <v>43</v>
      </c>
      <c r="B24" s="17" t="s">
        <v>44</v>
      </c>
      <c r="C24" s="18">
        <v>51625.36</v>
      </c>
      <c r="D24" s="18">
        <v>12294.0042915708</v>
      </c>
      <c r="E24" s="18">
        <v>3111.4299999999989</v>
      </c>
      <c r="F24" s="18">
        <v>2206.09</v>
      </c>
      <c r="G24" s="18">
        <v>0</v>
      </c>
      <c r="H24" s="18">
        <v>0</v>
      </c>
      <c r="I24" s="18">
        <v>2622.01</v>
      </c>
      <c r="J24" s="18">
        <v>1999.8400000000001</v>
      </c>
      <c r="K24" s="15">
        <f t="shared" si="0"/>
        <v>73858.734291570814</v>
      </c>
    </row>
    <row r="25" spans="1:11">
      <c r="A25" s="16" t="s">
        <v>45</v>
      </c>
      <c r="B25" s="17" t="s">
        <v>46</v>
      </c>
      <c r="C25" s="18">
        <v>19881.54</v>
      </c>
      <c r="D25" s="18">
        <v>6417.2771416463993</v>
      </c>
      <c r="E25" s="18">
        <v>327.24999999999994</v>
      </c>
      <c r="F25" s="18">
        <v>986.71</v>
      </c>
      <c r="G25" s="18">
        <v>0</v>
      </c>
      <c r="H25" s="18">
        <v>0</v>
      </c>
      <c r="I25" s="18">
        <v>1315.1699999999996</v>
      </c>
      <c r="J25" s="18">
        <v>3052.52</v>
      </c>
      <c r="K25" s="15">
        <f t="shared" si="0"/>
        <v>31980.467141646397</v>
      </c>
    </row>
    <row r="26" spans="1:11">
      <c r="A26" s="16" t="s">
        <v>47</v>
      </c>
      <c r="B26" s="17" t="s">
        <v>48</v>
      </c>
      <c r="C26" s="18">
        <v>25658.409999999996</v>
      </c>
      <c r="D26" s="18">
        <v>6559.1215001147993</v>
      </c>
      <c r="E26" s="18">
        <v>514.97</v>
      </c>
      <c r="F26" s="18">
        <v>1978.7</v>
      </c>
      <c r="G26" s="18">
        <v>221.74</v>
      </c>
      <c r="H26" s="18">
        <v>277.18</v>
      </c>
      <c r="I26" s="18">
        <v>6540.3900000000012</v>
      </c>
      <c r="J26" s="18">
        <v>4398.07</v>
      </c>
      <c r="K26" s="15">
        <f t="shared" si="0"/>
        <v>46148.5815001148</v>
      </c>
    </row>
    <row r="27" spans="1:11">
      <c r="A27" s="16" t="s">
        <v>51</v>
      </c>
      <c r="B27" s="17" t="s">
        <v>52</v>
      </c>
      <c r="C27" s="18">
        <v>155209.75</v>
      </c>
      <c r="D27" s="18">
        <v>38224.409692060792</v>
      </c>
      <c r="E27" s="18">
        <v>6057.3500000000104</v>
      </c>
      <c r="F27" s="18">
        <v>18333.64</v>
      </c>
      <c r="G27" s="18">
        <v>1062.47</v>
      </c>
      <c r="H27" s="18">
        <v>1328.0400000000002</v>
      </c>
      <c r="I27" s="18">
        <v>21956.599999999991</v>
      </c>
      <c r="J27" s="18">
        <v>9591.0000000000036</v>
      </c>
      <c r="K27" s="15">
        <f t="shared" si="0"/>
        <v>251763.25969206076</v>
      </c>
    </row>
    <row r="28" spans="1:11">
      <c r="A28" s="16" t="s">
        <v>53</v>
      </c>
      <c r="B28" s="17" t="s">
        <v>54</v>
      </c>
      <c r="C28" s="18">
        <v>236149.54</v>
      </c>
      <c r="D28" s="18">
        <v>55515.66</v>
      </c>
      <c r="E28" s="18">
        <v>6296.2400000000125</v>
      </c>
      <c r="F28" s="18">
        <v>20184.47</v>
      </c>
      <c r="G28" s="18">
        <v>596.72</v>
      </c>
      <c r="H28" s="18">
        <v>745.9</v>
      </c>
      <c r="I28" s="18">
        <v>38696.619999999995</v>
      </c>
      <c r="J28" s="18">
        <v>16911.300000000003</v>
      </c>
      <c r="K28" s="15">
        <f t="shared" si="0"/>
        <v>375096.44999999995</v>
      </c>
    </row>
    <row r="29" spans="1:11">
      <c r="A29" s="16" t="s">
        <v>57</v>
      </c>
      <c r="B29" s="17" t="s">
        <v>58</v>
      </c>
      <c r="C29" s="18">
        <v>51200.569999999992</v>
      </c>
      <c r="D29" s="18">
        <v>11556.265221292795</v>
      </c>
      <c r="E29" s="66">
        <v>4152.4800000000041</v>
      </c>
      <c r="F29" s="66">
        <v>3542.46</v>
      </c>
      <c r="G29" s="18">
        <v>1248.9799999999998</v>
      </c>
      <c r="H29" s="18">
        <v>1561.2599999999998</v>
      </c>
      <c r="I29" s="18">
        <v>2093.48</v>
      </c>
      <c r="J29" s="18">
        <v>669.82999999999993</v>
      </c>
      <c r="K29" s="15">
        <f t="shared" si="0"/>
        <v>76025.325221292806</v>
      </c>
    </row>
    <row r="30" spans="1:11">
      <c r="A30" s="16" t="s">
        <v>59</v>
      </c>
      <c r="B30" s="17" t="s">
        <v>60</v>
      </c>
      <c r="C30" s="18">
        <v>548953.74</v>
      </c>
      <c r="D30" s="18">
        <v>136378.92446158198</v>
      </c>
      <c r="E30" s="18">
        <v>13408.190000000022</v>
      </c>
      <c r="F30" s="18">
        <v>49650.58</v>
      </c>
      <c r="G30" s="18">
        <v>2784.4900000000002</v>
      </c>
      <c r="H30" s="18">
        <v>3484.9899999999989</v>
      </c>
      <c r="I30" s="18">
        <v>252652.23999999906</v>
      </c>
      <c r="J30" s="18">
        <v>501061.31000000006</v>
      </c>
      <c r="K30" s="15">
        <f t="shared" si="0"/>
        <v>1508374.4644615811</v>
      </c>
    </row>
    <row r="31" spans="1:11">
      <c r="A31" s="16" t="s">
        <v>63</v>
      </c>
      <c r="B31" s="17" t="s">
        <v>64</v>
      </c>
      <c r="C31" s="18">
        <v>95768.53</v>
      </c>
      <c r="D31" s="18">
        <v>22157.47</v>
      </c>
      <c r="E31" s="18">
        <v>2098.4299999999998</v>
      </c>
      <c r="F31" s="18">
        <v>0</v>
      </c>
      <c r="G31" s="18">
        <v>364.75</v>
      </c>
      <c r="H31" s="18">
        <v>455.95000000000005</v>
      </c>
      <c r="I31" s="18">
        <v>13622.080000000009</v>
      </c>
      <c r="J31" s="18">
        <v>54043.43</v>
      </c>
      <c r="K31" s="15">
        <f t="shared" si="0"/>
        <v>188510.63999999998</v>
      </c>
    </row>
    <row r="32" spans="1:11">
      <c r="A32" s="16" t="s">
        <v>65</v>
      </c>
      <c r="B32" s="17" t="s">
        <v>66</v>
      </c>
      <c r="C32" s="18">
        <v>292187.39</v>
      </c>
      <c r="D32" s="18">
        <v>71642.91809921278</v>
      </c>
      <c r="E32" s="66">
        <v>15345.139999999987</v>
      </c>
      <c r="F32" s="66">
        <v>17437.2</v>
      </c>
      <c r="G32" s="18">
        <v>1454.41</v>
      </c>
      <c r="H32" s="18">
        <v>1818.07</v>
      </c>
      <c r="I32" s="18">
        <v>20050.460000000017</v>
      </c>
      <c r="J32" s="18">
        <v>19001.999999999996</v>
      </c>
      <c r="K32" s="15">
        <f t="shared" si="0"/>
        <v>438937.58809921285</v>
      </c>
    </row>
    <row r="33" spans="1:11">
      <c r="A33" s="16" t="s">
        <v>67</v>
      </c>
      <c r="B33" s="17" t="s">
        <v>68</v>
      </c>
      <c r="C33" s="18">
        <v>96531.189999999988</v>
      </c>
      <c r="D33" s="18">
        <v>25579.877754501602</v>
      </c>
      <c r="E33" s="18">
        <v>2526.0099999999998</v>
      </c>
      <c r="F33" s="18">
        <v>9725.73</v>
      </c>
      <c r="G33" s="18">
        <v>472.03</v>
      </c>
      <c r="H33" s="18">
        <v>590.04999999999995</v>
      </c>
      <c r="I33" s="18">
        <v>17064.770000000011</v>
      </c>
      <c r="J33" s="18">
        <v>9882.2799999999988</v>
      </c>
      <c r="K33" s="15">
        <f t="shared" si="0"/>
        <v>162371.93775450159</v>
      </c>
    </row>
    <row r="34" spans="1:11">
      <c r="A34" s="16" t="s">
        <v>69</v>
      </c>
      <c r="B34" s="17" t="s">
        <v>70</v>
      </c>
      <c r="C34" s="18">
        <v>51915.219999999994</v>
      </c>
      <c r="D34" s="18">
        <v>13817.951412024</v>
      </c>
      <c r="E34" s="18">
        <v>2860.4800000000009</v>
      </c>
      <c r="F34" s="18">
        <v>1817.91</v>
      </c>
      <c r="G34" s="18">
        <v>374.2</v>
      </c>
      <c r="H34" s="18">
        <v>467.79</v>
      </c>
      <c r="I34" s="18">
        <v>929.1400000000001</v>
      </c>
      <c r="J34" s="18">
        <v>0</v>
      </c>
      <c r="K34" s="15">
        <f t="shared" si="0"/>
        <v>72182.691412023996</v>
      </c>
    </row>
    <row r="35" spans="1:11">
      <c r="A35" s="16" t="s">
        <v>71</v>
      </c>
      <c r="B35" s="17" t="s">
        <v>72</v>
      </c>
      <c r="C35" s="18">
        <v>105663.54000000001</v>
      </c>
      <c r="D35" s="18">
        <v>27150.678845744398</v>
      </c>
      <c r="E35" s="66">
        <v>3339.7499999999945</v>
      </c>
      <c r="F35" s="66">
        <v>13530.77</v>
      </c>
      <c r="G35" s="18">
        <v>325.21000000000004</v>
      </c>
      <c r="H35" s="18">
        <v>406.53</v>
      </c>
      <c r="I35" s="18">
        <v>12837.249999999998</v>
      </c>
      <c r="J35" s="18">
        <v>28485.399999999994</v>
      </c>
      <c r="K35" s="15">
        <f t="shared" si="0"/>
        <v>191739.12884574442</v>
      </c>
    </row>
    <row r="36" spans="1:11">
      <c r="A36" s="16" t="s">
        <v>73</v>
      </c>
      <c r="B36" s="17" t="s">
        <v>74</v>
      </c>
      <c r="C36" s="18">
        <v>37934.15</v>
      </c>
      <c r="D36" s="18">
        <v>8268.9401642579996</v>
      </c>
      <c r="E36" s="18">
        <v>2393.8100000000009</v>
      </c>
      <c r="F36" s="18">
        <v>2898.99</v>
      </c>
      <c r="G36" s="18">
        <v>549.86</v>
      </c>
      <c r="H36" s="18">
        <v>687.3599999999999</v>
      </c>
      <c r="I36" s="18">
        <v>1032.7099999999994</v>
      </c>
      <c r="J36" s="18">
        <v>0</v>
      </c>
      <c r="K36" s="15">
        <f t="shared" si="0"/>
        <v>53765.820164257995</v>
      </c>
    </row>
    <row r="37" spans="1:11">
      <c r="A37" s="16" t="s">
        <v>75</v>
      </c>
      <c r="B37" s="17" t="s">
        <v>76</v>
      </c>
      <c r="C37" s="18">
        <v>28783.53</v>
      </c>
      <c r="D37" s="18">
        <v>6381.6825071963995</v>
      </c>
      <c r="E37" s="18">
        <v>1324.0999999999997</v>
      </c>
      <c r="F37" s="18">
        <v>2042.7</v>
      </c>
      <c r="G37" s="18">
        <v>249.44</v>
      </c>
      <c r="H37" s="18">
        <v>311.81</v>
      </c>
      <c r="I37" s="18">
        <v>509.52000000000004</v>
      </c>
      <c r="J37" s="18">
        <v>1296.96</v>
      </c>
      <c r="K37" s="15">
        <f t="shared" si="0"/>
        <v>40899.742507196395</v>
      </c>
    </row>
    <row r="38" spans="1:11">
      <c r="A38" s="16" t="s">
        <v>77</v>
      </c>
      <c r="B38" s="17" t="s">
        <v>78</v>
      </c>
      <c r="C38" s="18">
        <v>6467.59</v>
      </c>
      <c r="D38" s="18">
        <v>1667.0178050135999</v>
      </c>
      <c r="E38" s="18">
        <v>504.15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5">
        <f t="shared" si="0"/>
        <v>8638.7578050135999</v>
      </c>
    </row>
    <row r="39" spans="1:11">
      <c r="A39" s="16" t="s">
        <v>79</v>
      </c>
      <c r="B39" s="17" t="s">
        <v>80</v>
      </c>
      <c r="C39" s="18">
        <v>5145.47</v>
      </c>
      <c r="D39" s="18">
        <v>1127.1412533827997</v>
      </c>
      <c r="E39" s="18">
        <v>38.35</v>
      </c>
      <c r="F39" s="18">
        <v>322.45999999999998</v>
      </c>
      <c r="G39" s="18">
        <v>0</v>
      </c>
      <c r="H39" s="18">
        <v>0</v>
      </c>
      <c r="I39" s="18">
        <v>60.45</v>
      </c>
      <c r="J39" s="18">
        <v>0</v>
      </c>
      <c r="K39" s="15">
        <f t="shared" si="0"/>
        <v>6693.8712533828002</v>
      </c>
    </row>
    <row r="40" spans="1:11">
      <c r="A40" s="16" t="s">
        <v>83</v>
      </c>
      <c r="B40" s="17" t="s">
        <v>84</v>
      </c>
      <c r="C40" s="18">
        <v>364626.56</v>
      </c>
      <c r="D40" s="18">
        <v>85042.559288661578</v>
      </c>
      <c r="E40" s="18">
        <v>8882.8000000000211</v>
      </c>
      <c r="F40" s="18">
        <v>31071.370000000003</v>
      </c>
      <c r="G40" s="18">
        <v>1127.23</v>
      </c>
      <c r="H40" s="18">
        <v>1409.0900000000001</v>
      </c>
      <c r="I40" s="18">
        <v>35736.379999999968</v>
      </c>
      <c r="J40" s="18">
        <v>52236.329999999994</v>
      </c>
      <c r="K40" s="15">
        <f t="shared" si="0"/>
        <v>580132.31928866159</v>
      </c>
    </row>
    <row r="41" spans="1:11">
      <c r="A41" s="16" t="s">
        <v>85</v>
      </c>
      <c r="B41" s="17" t="s">
        <v>86</v>
      </c>
      <c r="C41" s="18">
        <v>394489.27</v>
      </c>
      <c r="D41" s="18">
        <v>85256.397302805577</v>
      </c>
      <c r="E41" s="18">
        <v>7748.8600000000106</v>
      </c>
      <c r="F41" s="18">
        <v>51682.51</v>
      </c>
      <c r="G41" s="18">
        <v>2440.349999999999</v>
      </c>
      <c r="H41" s="18">
        <v>3050.53</v>
      </c>
      <c r="I41" s="18">
        <v>132612.02999999913</v>
      </c>
      <c r="J41" s="18">
        <v>157427.17999999996</v>
      </c>
      <c r="K41" s="15">
        <f t="shared" si="0"/>
        <v>834707.12730280461</v>
      </c>
    </row>
    <row r="42" spans="1:11">
      <c r="A42" s="16" t="s">
        <v>87</v>
      </c>
      <c r="B42" s="17" t="s">
        <v>88</v>
      </c>
      <c r="C42" s="18">
        <v>14193.67</v>
      </c>
      <c r="D42" s="18">
        <v>2636.4036385139998</v>
      </c>
      <c r="E42" s="18">
        <v>263.12</v>
      </c>
      <c r="F42" s="18">
        <v>0</v>
      </c>
      <c r="G42" s="18">
        <v>0</v>
      </c>
      <c r="H42" s="18">
        <v>0</v>
      </c>
      <c r="I42" s="18">
        <v>138.97</v>
      </c>
      <c r="J42" s="18">
        <v>0</v>
      </c>
      <c r="K42" s="15">
        <f t="shared" si="0"/>
        <v>17232.163638514001</v>
      </c>
    </row>
    <row r="43" spans="1:11">
      <c r="A43" s="16" t="s">
        <v>89</v>
      </c>
      <c r="B43" s="17" t="s">
        <v>90</v>
      </c>
      <c r="C43" s="18">
        <v>308005.86</v>
      </c>
      <c r="D43" s="18">
        <v>59114.259427716002</v>
      </c>
      <c r="E43" s="18">
        <v>4305.2100000000037</v>
      </c>
      <c r="F43" s="18">
        <v>31600.299999999996</v>
      </c>
      <c r="G43" s="18">
        <v>588.92000000000007</v>
      </c>
      <c r="H43" s="13">
        <v>736.16000000000008</v>
      </c>
      <c r="I43" s="18">
        <v>39566.249999999978</v>
      </c>
      <c r="J43" s="18">
        <v>182101.36</v>
      </c>
      <c r="K43" s="15">
        <f t="shared" si="0"/>
        <v>626018.31942771596</v>
      </c>
    </row>
    <row r="44" spans="1:11">
      <c r="A44" s="16" t="s">
        <v>91</v>
      </c>
      <c r="B44" s="17" t="s">
        <v>92</v>
      </c>
      <c r="C44" s="18">
        <v>137982.96000000002</v>
      </c>
      <c r="D44" s="18">
        <v>30078.309988882796</v>
      </c>
      <c r="E44" s="18">
        <v>1492.89</v>
      </c>
      <c r="F44" s="18">
        <v>7113.2300000000005</v>
      </c>
      <c r="G44" s="18">
        <v>722.30000000000007</v>
      </c>
      <c r="H44" s="13">
        <v>902.94</v>
      </c>
      <c r="I44" s="18">
        <v>39378.689999999995</v>
      </c>
      <c r="J44" s="18">
        <v>38297.269999999997</v>
      </c>
      <c r="K44" s="15">
        <f t="shared" si="0"/>
        <v>255968.58998888283</v>
      </c>
    </row>
    <row r="45" spans="1:11">
      <c r="A45" s="16" t="s">
        <v>93</v>
      </c>
      <c r="B45" s="17" t="s">
        <v>94</v>
      </c>
      <c r="C45" s="18">
        <v>18859.13</v>
      </c>
      <c r="D45" s="2">
        <v>4282.5115443995992</v>
      </c>
      <c r="E45" s="67">
        <v>275.98999999999995</v>
      </c>
      <c r="F45" s="66">
        <v>1543.45</v>
      </c>
      <c r="G45" s="18">
        <v>0</v>
      </c>
      <c r="H45" s="13">
        <v>0</v>
      </c>
      <c r="I45" s="18">
        <v>260.64</v>
      </c>
      <c r="J45" s="18">
        <v>0</v>
      </c>
      <c r="K45" s="15">
        <f t="shared" si="0"/>
        <v>25221.721544399603</v>
      </c>
    </row>
    <row r="46" spans="1:11">
      <c r="A46" s="21" t="s">
        <v>95</v>
      </c>
      <c r="B46" s="22" t="s">
        <v>96</v>
      </c>
      <c r="C46" s="18">
        <v>31847.089999999997</v>
      </c>
      <c r="D46" s="18">
        <v>7749.9797473115996</v>
      </c>
      <c r="E46" s="18">
        <v>1805.1099999999994</v>
      </c>
      <c r="F46" s="18">
        <v>2801.5299999999997</v>
      </c>
      <c r="G46" s="18">
        <v>0</v>
      </c>
      <c r="H46" s="13">
        <v>0</v>
      </c>
      <c r="I46" s="18">
        <v>811.29</v>
      </c>
      <c r="J46" s="18">
        <v>0</v>
      </c>
      <c r="K46" s="15">
        <f t="shared" si="0"/>
        <v>45014.999747311595</v>
      </c>
    </row>
    <row r="47" spans="1:11">
      <c r="A47" s="21" t="s">
        <v>97</v>
      </c>
      <c r="B47" s="22" t="s">
        <v>98</v>
      </c>
      <c r="C47" s="18">
        <v>4432.5599999999995</v>
      </c>
      <c r="D47" s="18">
        <v>1006.21095108</v>
      </c>
      <c r="E47" s="18">
        <v>330.40999999999991</v>
      </c>
      <c r="F47" s="18">
        <v>0</v>
      </c>
      <c r="G47" s="18">
        <v>0</v>
      </c>
      <c r="H47" s="13">
        <v>0</v>
      </c>
      <c r="I47" s="18">
        <v>159.31</v>
      </c>
      <c r="J47" s="18">
        <v>0</v>
      </c>
      <c r="K47" s="15">
        <f t="shared" si="0"/>
        <v>5928.4909510799998</v>
      </c>
    </row>
    <row r="48" spans="1:11">
      <c r="A48" s="21" t="s">
        <v>99</v>
      </c>
      <c r="B48" s="22" t="s">
        <v>100</v>
      </c>
      <c r="C48" s="20">
        <v>8961.6500000000015</v>
      </c>
      <c r="D48" s="20">
        <v>1612.9160391683999</v>
      </c>
      <c r="E48" s="18">
        <v>486.84999999999997</v>
      </c>
      <c r="F48" s="18">
        <v>335.22</v>
      </c>
      <c r="G48" s="18">
        <v>0</v>
      </c>
      <c r="H48" s="13">
        <v>0</v>
      </c>
      <c r="I48" s="18">
        <v>146.87</v>
      </c>
      <c r="J48" s="18">
        <v>50.09</v>
      </c>
      <c r="K48" s="15">
        <f t="shared" si="0"/>
        <v>11593.596039168402</v>
      </c>
    </row>
    <row r="49" spans="1:11">
      <c r="A49" s="21" t="s">
        <v>101</v>
      </c>
      <c r="B49" s="22" t="s">
        <v>102</v>
      </c>
      <c r="C49" s="20">
        <v>34835.789999999994</v>
      </c>
      <c r="D49" s="20">
        <v>7598.385057152399</v>
      </c>
      <c r="E49" s="18">
        <v>2432.0200000000009</v>
      </c>
      <c r="F49" s="18">
        <v>2436.7600000000002</v>
      </c>
      <c r="G49" s="18">
        <v>385.88</v>
      </c>
      <c r="H49" s="13">
        <v>482.36</v>
      </c>
      <c r="I49" s="18">
        <v>1105.6699999999998</v>
      </c>
      <c r="J49" s="18">
        <v>0</v>
      </c>
      <c r="K49" s="15">
        <f t="shared" si="0"/>
        <v>49276.865057152398</v>
      </c>
    </row>
    <row r="50" spans="1:11">
      <c r="A50" s="21" t="s">
        <v>103</v>
      </c>
      <c r="B50" s="22" t="s">
        <v>104</v>
      </c>
      <c r="C50" s="20">
        <v>95211.849999999991</v>
      </c>
      <c r="D50" s="20">
        <v>19786.567799577599</v>
      </c>
      <c r="E50" s="18">
        <v>0</v>
      </c>
      <c r="F50" s="18">
        <v>312.87</v>
      </c>
      <c r="G50" s="18">
        <v>0</v>
      </c>
      <c r="H50" s="13">
        <v>0</v>
      </c>
      <c r="I50" s="18">
        <v>107.35999999999999</v>
      </c>
      <c r="J50" s="18">
        <v>3334.81</v>
      </c>
      <c r="K50" s="15">
        <f t="shared" si="0"/>
        <v>118753.45779957759</v>
      </c>
    </row>
    <row r="51" spans="1:11">
      <c r="A51" s="23" t="s">
        <v>105</v>
      </c>
      <c r="B51" s="24" t="s">
        <v>106</v>
      </c>
      <c r="C51" s="20">
        <v>16829.599999999999</v>
      </c>
      <c r="D51" s="20">
        <v>4232.2238605523999</v>
      </c>
      <c r="E51" s="18">
        <v>1935.4199999999998</v>
      </c>
      <c r="F51" s="18">
        <v>469.31</v>
      </c>
      <c r="G51" s="18">
        <v>0</v>
      </c>
      <c r="H51" s="13">
        <v>0</v>
      </c>
      <c r="I51" s="18">
        <v>160.46</v>
      </c>
      <c r="J51" s="18">
        <v>0</v>
      </c>
      <c r="K51" s="15">
        <f t="shared" si="0"/>
        <v>23627.013860552397</v>
      </c>
    </row>
    <row r="52" spans="1:11">
      <c r="A52" s="23" t="s">
        <v>107</v>
      </c>
      <c r="B52" s="25" t="s">
        <v>108</v>
      </c>
      <c r="C52" s="20">
        <v>28390.440000000002</v>
      </c>
      <c r="D52" s="20">
        <v>8026.2730943579991</v>
      </c>
      <c r="E52" s="18">
        <v>198.58999999999997</v>
      </c>
      <c r="F52" s="18">
        <v>1940.43</v>
      </c>
      <c r="G52" s="18">
        <v>0</v>
      </c>
      <c r="H52" s="13">
        <v>0</v>
      </c>
      <c r="I52" s="18">
        <v>3563.6599999999994</v>
      </c>
      <c r="J52" s="18">
        <v>2086.1200000000003</v>
      </c>
      <c r="K52" s="15">
        <f t="shared" si="0"/>
        <v>44205.513094358001</v>
      </c>
    </row>
    <row r="53" spans="1:11">
      <c r="A53" s="21" t="s">
        <v>111</v>
      </c>
      <c r="B53" s="22" t="s">
        <v>112</v>
      </c>
      <c r="C53" s="20">
        <v>25802.149999999994</v>
      </c>
      <c r="D53" s="20">
        <v>5729.4391507187993</v>
      </c>
      <c r="E53" s="18">
        <v>175.16</v>
      </c>
      <c r="F53" s="18">
        <v>311.51</v>
      </c>
      <c r="G53" s="18">
        <v>0</v>
      </c>
      <c r="H53" s="13">
        <v>0</v>
      </c>
      <c r="I53" s="18">
        <v>1041.8099999999997</v>
      </c>
      <c r="J53" s="18">
        <v>0</v>
      </c>
      <c r="K53" s="15">
        <f t="shared" si="0"/>
        <v>33060.069150718795</v>
      </c>
    </row>
    <row r="54" spans="1:11">
      <c r="A54" s="21" t="s">
        <v>113</v>
      </c>
      <c r="B54" s="22" t="s">
        <v>114</v>
      </c>
      <c r="C54" s="20">
        <v>82900.05</v>
      </c>
      <c r="D54" s="20">
        <v>17019.880524160799</v>
      </c>
      <c r="E54" s="18">
        <v>1519.9199999999998</v>
      </c>
      <c r="F54" s="18">
        <v>6286.9800000000005</v>
      </c>
      <c r="G54" s="18">
        <v>127.38</v>
      </c>
      <c r="H54" s="13">
        <v>159.22999999999999</v>
      </c>
      <c r="I54" s="18">
        <v>12806.680000000004</v>
      </c>
      <c r="J54" s="18">
        <v>26082.650000000005</v>
      </c>
      <c r="K54" s="15">
        <f t="shared" si="0"/>
        <v>146902.77052416082</v>
      </c>
    </row>
    <row r="55" spans="1:11">
      <c r="A55" s="21" t="s">
        <v>115</v>
      </c>
      <c r="B55" s="22" t="s">
        <v>116</v>
      </c>
      <c r="C55" s="20">
        <v>2547.2000000000003</v>
      </c>
      <c r="D55" s="20">
        <v>526.45555573920001</v>
      </c>
      <c r="E55" s="18">
        <v>59.440000000000005</v>
      </c>
      <c r="F55" s="18">
        <v>155.37</v>
      </c>
      <c r="G55" s="18">
        <v>0</v>
      </c>
      <c r="H55" s="13">
        <v>0</v>
      </c>
      <c r="I55" s="18">
        <v>9215.2000000000025</v>
      </c>
      <c r="J55" s="18">
        <v>0</v>
      </c>
      <c r="K55" s="15">
        <f t="shared" si="0"/>
        <v>12503.665555739202</v>
      </c>
    </row>
    <row r="56" spans="1:11">
      <c r="A56" s="21" t="s">
        <v>117</v>
      </c>
      <c r="B56" s="22" t="s">
        <v>118</v>
      </c>
      <c r="C56" s="20">
        <v>20776.519999999997</v>
      </c>
      <c r="D56" s="20">
        <v>5428.6774803588005</v>
      </c>
      <c r="E56" s="18">
        <v>713.58</v>
      </c>
      <c r="F56" s="18">
        <v>312.87</v>
      </c>
      <c r="G56" s="18">
        <v>0</v>
      </c>
      <c r="H56" s="13">
        <v>0</v>
      </c>
      <c r="I56" s="18">
        <v>322.08</v>
      </c>
      <c r="J56" s="18">
        <v>0</v>
      </c>
      <c r="K56" s="15">
        <f t="shared" si="0"/>
        <v>27553.727480358801</v>
      </c>
    </row>
    <row r="57" spans="1:11">
      <c r="A57" s="26" t="s">
        <v>119</v>
      </c>
      <c r="B57" s="27" t="s">
        <v>120</v>
      </c>
      <c r="C57" s="20">
        <v>20839.47</v>
      </c>
      <c r="D57" s="20">
        <v>5489.44</v>
      </c>
      <c r="E57" s="18">
        <v>1174.8399999999997</v>
      </c>
      <c r="F57" s="18">
        <v>3022.2799999999997</v>
      </c>
      <c r="G57" s="18">
        <v>125.14</v>
      </c>
      <c r="H57" s="13">
        <v>156.44</v>
      </c>
      <c r="I57" s="18">
        <v>837.45999999999981</v>
      </c>
      <c r="J57" s="18">
        <v>0</v>
      </c>
      <c r="K57" s="15">
        <f t="shared" si="0"/>
        <v>31645.069999999996</v>
      </c>
    </row>
    <row r="58" spans="1:11">
      <c r="A58" s="26" t="s">
        <v>121</v>
      </c>
      <c r="B58" s="25" t="s">
        <v>122</v>
      </c>
      <c r="C58" s="20">
        <v>21546.11</v>
      </c>
      <c r="D58" s="20">
        <v>3943.9104392855998</v>
      </c>
      <c r="E58" s="18">
        <v>632.99</v>
      </c>
      <c r="F58" s="18">
        <v>1890.48</v>
      </c>
      <c r="G58" s="18">
        <v>124.3</v>
      </c>
      <c r="H58" s="13">
        <v>155.37</v>
      </c>
      <c r="I58" s="18">
        <v>1708.9499999999998</v>
      </c>
      <c r="J58" s="18">
        <v>0</v>
      </c>
      <c r="K58" s="15">
        <f t="shared" si="0"/>
        <v>30002.1104392856</v>
      </c>
    </row>
    <row r="59" spans="1:11">
      <c r="A59" s="28" t="s">
        <v>123</v>
      </c>
      <c r="B59" s="29" t="s">
        <v>124</v>
      </c>
      <c r="C59" s="20">
        <v>218039.84</v>
      </c>
      <c r="D59" s="72">
        <v>55412.932917578393</v>
      </c>
      <c r="E59" s="67">
        <v>11089.48000000004</v>
      </c>
      <c r="F59" s="67">
        <v>16894.7</v>
      </c>
      <c r="G59" s="18">
        <v>596.31999999999994</v>
      </c>
      <c r="H59" s="13">
        <v>745.43000000000006</v>
      </c>
      <c r="I59" s="18">
        <v>13815.119999999994</v>
      </c>
      <c r="J59" s="18">
        <v>49748.77</v>
      </c>
      <c r="K59" s="15">
        <f t="shared" si="0"/>
        <v>366342.59291757841</v>
      </c>
    </row>
    <row r="60" spans="1:11">
      <c r="A60" s="30" t="s">
        <v>125</v>
      </c>
      <c r="B60" s="31" t="s">
        <v>126</v>
      </c>
      <c r="C60" s="20">
        <v>27958.59</v>
      </c>
      <c r="D60" s="20">
        <v>7746.5314846224001</v>
      </c>
      <c r="E60" s="18">
        <v>1926.1099999999994</v>
      </c>
      <c r="F60" s="18">
        <v>1365.55</v>
      </c>
      <c r="G60" s="18">
        <v>317.32</v>
      </c>
      <c r="H60" s="13">
        <v>396.69</v>
      </c>
      <c r="I60" s="18">
        <v>52.860000000000007</v>
      </c>
      <c r="J60" s="18">
        <v>0</v>
      </c>
      <c r="K60" s="15">
        <f t="shared" si="0"/>
        <v>39763.651484622402</v>
      </c>
    </row>
    <row r="61" spans="1:11">
      <c r="A61" s="32" t="s">
        <v>127</v>
      </c>
      <c r="B61" s="24" t="s">
        <v>128</v>
      </c>
      <c r="C61" s="20">
        <v>87960.09</v>
      </c>
      <c r="D61" s="20">
        <v>24146.635115961599</v>
      </c>
      <c r="E61" s="18">
        <v>4229.9499999999962</v>
      </c>
      <c r="F61" s="18">
        <v>11302</v>
      </c>
      <c r="G61" s="18">
        <v>870.68</v>
      </c>
      <c r="H61" s="13">
        <v>1088.42</v>
      </c>
      <c r="I61" s="18">
        <v>6721.87</v>
      </c>
      <c r="J61" s="18">
        <v>16138.680000000004</v>
      </c>
      <c r="K61" s="15">
        <f t="shared" si="0"/>
        <v>152458.32511596158</v>
      </c>
    </row>
    <row r="62" spans="1:11">
      <c r="A62" s="33" t="s">
        <v>129</v>
      </c>
      <c r="B62" s="22" t="s">
        <v>130</v>
      </c>
      <c r="C62" s="20">
        <v>26933.829999999998</v>
      </c>
      <c r="D62" s="20">
        <v>7716.750467255999</v>
      </c>
      <c r="E62" s="18">
        <v>1315.5799999999995</v>
      </c>
      <c r="F62" s="18">
        <v>5203.03</v>
      </c>
      <c r="G62" s="18">
        <v>384.37</v>
      </c>
      <c r="H62" s="13">
        <v>480.49</v>
      </c>
      <c r="I62" s="18">
        <v>6256.6500000000005</v>
      </c>
      <c r="J62" s="18">
        <v>11619.079999999998</v>
      </c>
      <c r="K62" s="15">
        <f t="shared" si="0"/>
        <v>59909.780467256001</v>
      </c>
    </row>
    <row r="63" spans="1:11">
      <c r="A63" s="33" t="s">
        <v>131</v>
      </c>
      <c r="B63" s="22" t="s">
        <v>132</v>
      </c>
      <c r="C63" s="18">
        <v>3179.37</v>
      </c>
      <c r="D63" s="18">
        <v>618.39052078199995</v>
      </c>
      <c r="E63" s="18">
        <v>436.21000000000004</v>
      </c>
      <c r="F63" s="18">
        <v>636.91999999999996</v>
      </c>
      <c r="G63" s="18">
        <v>124.3</v>
      </c>
      <c r="H63" s="13">
        <v>155.37</v>
      </c>
      <c r="I63" s="18">
        <v>0</v>
      </c>
      <c r="J63" s="18">
        <v>0</v>
      </c>
      <c r="K63" s="15">
        <f t="shared" si="0"/>
        <v>5150.5605207819999</v>
      </c>
    </row>
    <row r="64" spans="1:11">
      <c r="A64" s="37" t="s">
        <v>133</v>
      </c>
      <c r="B64" s="38" t="s">
        <v>134</v>
      </c>
      <c r="C64" s="20">
        <v>1397.42</v>
      </c>
      <c r="D64" s="20">
        <v>0</v>
      </c>
      <c r="E64" s="18">
        <v>0</v>
      </c>
      <c r="F64" s="18">
        <v>0</v>
      </c>
      <c r="G64" s="18">
        <v>0</v>
      </c>
      <c r="H64" s="13">
        <v>0</v>
      </c>
      <c r="I64" s="18">
        <v>0</v>
      </c>
      <c r="J64" s="18">
        <v>0</v>
      </c>
      <c r="K64" s="15">
        <f t="shared" si="0"/>
        <v>1397.42</v>
      </c>
    </row>
    <row r="65" spans="1:11">
      <c r="A65" s="37" t="s">
        <v>135</v>
      </c>
      <c r="B65" s="39" t="s">
        <v>136</v>
      </c>
      <c r="C65" s="20">
        <v>21664.519999999997</v>
      </c>
      <c r="D65" s="20">
        <v>6750.5697097452003</v>
      </c>
      <c r="E65" s="18">
        <v>741.2600000000001</v>
      </c>
      <c r="F65" s="18">
        <v>0</v>
      </c>
      <c r="G65" s="18">
        <v>0</v>
      </c>
      <c r="H65" s="13">
        <v>0</v>
      </c>
      <c r="I65" s="18">
        <v>2041.19</v>
      </c>
      <c r="J65" s="18">
        <v>2584.6699999999996</v>
      </c>
      <c r="K65" s="15">
        <f t="shared" si="0"/>
        <v>33782.209709745192</v>
      </c>
    </row>
    <row r="66" spans="1:11">
      <c r="A66" s="37" t="s">
        <v>137</v>
      </c>
      <c r="B66" s="39" t="s">
        <v>138</v>
      </c>
      <c r="C66" s="20">
        <v>18451.57</v>
      </c>
      <c r="D66" s="20">
        <v>4167.5611406844</v>
      </c>
      <c r="E66" s="18">
        <v>387.95000000000005</v>
      </c>
      <c r="F66" s="18">
        <v>0</v>
      </c>
      <c r="G66" s="18">
        <v>0</v>
      </c>
      <c r="H66" s="13">
        <v>0</v>
      </c>
      <c r="I66" s="18">
        <v>4189.7100000000009</v>
      </c>
      <c r="J66" s="18">
        <v>0</v>
      </c>
      <c r="K66" s="15">
        <f t="shared" si="0"/>
        <v>27196.791140684403</v>
      </c>
    </row>
    <row r="67" spans="1:11" ht="15.75" thickBot="1">
      <c r="A67" s="37" t="s">
        <v>139</v>
      </c>
      <c r="B67" s="41" t="s">
        <v>140</v>
      </c>
      <c r="C67" s="20">
        <v>18183.04</v>
      </c>
      <c r="D67" s="20">
        <v>4128.8695132224002</v>
      </c>
      <c r="E67" s="18">
        <v>199.14999999999995</v>
      </c>
      <c r="F67" s="18">
        <v>312.88</v>
      </c>
      <c r="G67" s="18">
        <v>0</v>
      </c>
      <c r="H67" s="13">
        <v>0</v>
      </c>
      <c r="I67" s="18">
        <v>242.42000000000002</v>
      </c>
      <c r="J67" s="18">
        <v>0</v>
      </c>
      <c r="K67" s="15">
        <f t="shared" si="0"/>
        <v>23066.3595132224</v>
      </c>
    </row>
    <row r="68" spans="1:11" ht="15.75" thickBot="1">
      <c r="A68" s="37" t="s">
        <v>152</v>
      </c>
      <c r="B68" s="42" t="s">
        <v>155</v>
      </c>
      <c r="C68" s="34">
        <v>2799.18</v>
      </c>
      <c r="D68" s="34">
        <v>964.02533351519992</v>
      </c>
      <c r="E68" s="40">
        <v>334.83000000000004</v>
      </c>
      <c r="F68" s="40">
        <v>0</v>
      </c>
      <c r="G68" s="40">
        <v>125.14</v>
      </c>
      <c r="H68" s="68">
        <v>156.44</v>
      </c>
      <c r="I68" s="40">
        <v>0</v>
      </c>
      <c r="J68" s="40">
        <v>0</v>
      </c>
      <c r="K68" s="15">
        <f t="shared" si="0"/>
        <v>4379.6153335151994</v>
      </c>
    </row>
    <row r="69" spans="1:11" ht="15.75" thickBot="1">
      <c r="A69" s="43"/>
      <c r="B69" s="43" t="s">
        <v>141</v>
      </c>
      <c r="C69" s="63">
        <v>7437293.879999999</v>
      </c>
      <c r="D69" s="73">
        <f>SUM(D6:D68)</f>
        <v>1771887.1672456127</v>
      </c>
      <c r="E69" s="64">
        <f>SUM(E6:E68)</f>
        <v>183272.26000000007</v>
      </c>
      <c r="F69" s="64">
        <f>SUM(F6:F68)</f>
        <v>550152.05000000005</v>
      </c>
      <c r="G69" s="64">
        <v>30319.999999999996</v>
      </c>
      <c r="H69" s="64">
        <v>38320</v>
      </c>
      <c r="I69" s="69">
        <v>1655741.3500000127</v>
      </c>
      <c r="J69" s="71">
        <f>SUM(J6:J68)</f>
        <v>2732960.6100000003</v>
      </c>
      <c r="K69" s="15">
        <f t="shared" si="0"/>
        <v>14399947.317245623</v>
      </c>
    </row>
    <row r="70" spans="1:11">
      <c r="A70" s="1"/>
      <c r="B70" s="1"/>
      <c r="C70" s="2"/>
      <c r="D70" s="2"/>
      <c r="E70" s="1"/>
      <c r="F70" s="2"/>
      <c r="G70" s="2"/>
      <c r="H70" s="2"/>
      <c r="I70" s="2"/>
      <c r="J70" s="2"/>
      <c r="K70" s="4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4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 t="s">
        <v>190</v>
      </c>
      <c r="K74" s="4"/>
    </row>
    <row r="75" spans="1:11">
      <c r="J75" s="67" t="s">
        <v>191</v>
      </c>
      <c r="K75" s="53"/>
    </row>
  </sheetData>
  <mergeCells count="1">
    <mergeCell ref="E4:K4"/>
  </mergeCells>
  <phoneticPr fontId="10" type="noConversion"/>
  <pageMargins left="0" right="0" top="0" bottom="0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5B7F-501E-4A4E-9C65-EB290B8FD1D1}">
  <dimension ref="A2:K75"/>
  <sheetViews>
    <sheetView workbookViewId="0">
      <selection activeCell="N11" sqref="N11"/>
    </sheetView>
  </sheetViews>
  <sheetFormatPr defaultRowHeight="15"/>
  <cols>
    <col min="1" max="1" width="5.5703125" customWidth="1"/>
    <col min="2" max="2" width="18" customWidth="1"/>
    <col min="3" max="3" width="13.5703125" style="67" customWidth="1"/>
    <col min="4" max="4" width="13.5703125" style="67" hidden="1" customWidth="1"/>
    <col min="5" max="5" width="14.42578125" style="67" customWidth="1"/>
    <col min="6" max="6" width="16.42578125" style="67" customWidth="1"/>
    <col min="7" max="7" width="12.85546875" style="67" customWidth="1"/>
    <col min="8" max="8" width="13.85546875" style="67" customWidth="1"/>
    <col min="9" max="9" width="12.5703125" style="67" customWidth="1"/>
    <col min="10" max="10" width="13.85546875" style="67" customWidth="1"/>
    <col min="11" max="11" width="18.28515625" customWidth="1"/>
    <col min="12" max="12" width="11.42578125" customWidth="1"/>
  </cols>
  <sheetData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4"/>
    </row>
    <row r="3" spans="1:11" ht="15.75" thickBot="1">
      <c r="A3" s="1" t="s">
        <v>0</v>
      </c>
      <c r="B3" s="1"/>
      <c r="C3" s="2"/>
      <c r="D3" s="2"/>
      <c r="E3" s="2"/>
      <c r="F3" s="4" t="s">
        <v>200</v>
      </c>
      <c r="G3" s="4"/>
      <c r="H3" s="4"/>
      <c r="I3" s="4"/>
      <c r="J3" s="4"/>
      <c r="K3" s="4"/>
    </row>
    <row r="4" spans="1:11" ht="15.75" thickBot="1">
      <c r="A4" s="5" t="s">
        <v>1</v>
      </c>
      <c r="B4" s="6" t="s">
        <v>2</v>
      </c>
      <c r="C4" s="65"/>
      <c r="D4" s="65"/>
      <c r="E4" s="81"/>
      <c r="F4" s="81"/>
      <c r="G4" s="81"/>
      <c r="H4" s="81"/>
      <c r="I4" s="82"/>
      <c r="J4" s="82"/>
      <c r="K4" s="83"/>
    </row>
    <row r="5" spans="1:11" ht="44.25" customHeight="1" thickBot="1">
      <c r="A5" s="8"/>
      <c r="B5" s="8"/>
      <c r="C5" s="9" t="s">
        <v>201</v>
      </c>
      <c r="D5" s="9" t="s">
        <v>202</v>
      </c>
      <c r="E5" s="9" t="s">
        <v>203</v>
      </c>
      <c r="F5" s="10" t="s">
        <v>209</v>
      </c>
      <c r="G5" s="9" t="s">
        <v>204</v>
      </c>
      <c r="H5" s="10" t="s">
        <v>205</v>
      </c>
      <c r="I5" s="9" t="s">
        <v>206</v>
      </c>
      <c r="J5" s="9" t="s">
        <v>207</v>
      </c>
      <c r="K5" s="9" t="s">
        <v>208</v>
      </c>
    </row>
    <row r="6" spans="1:11">
      <c r="A6" s="11" t="s">
        <v>3</v>
      </c>
      <c r="B6" s="12" t="s">
        <v>4</v>
      </c>
      <c r="C6" s="13">
        <v>11157.4537990872</v>
      </c>
      <c r="D6" s="13"/>
      <c r="E6" s="13">
        <v>538.79999999999995</v>
      </c>
      <c r="F6" s="13">
        <v>311.51</v>
      </c>
      <c r="G6" s="13">
        <v>125.14</v>
      </c>
      <c r="H6" s="13">
        <v>156.44</v>
      </c>
      <c r="I6" s="13">
        <v>1033.25</v>
      </c>
      <c r="J6" s="13">
        <v>1124.45</v>
      </c>
      <c r="K6" s="15">
        <f>C6+E6+F6+G6+H6+I6+J6+D6</f>
        <v>14447.0437990872</v>
      </c>
    </row>
    <row r="7" spans="1:11">
      <c r="A7" s="16" t="s">
        <v>5</v>
      </c>
      <c r="B7" s="17" t="s">
        <v>6</v>
      </c>
      <c r="C7" s="18">
        <v>53521.820430010397</v>
      </c>
      <c r="D7" s="18"/>
      <c r="E7" s="18">
        <v>2706.7499999999986</v>
      </c>
      <c r="F7" s="18">
        <v>5885.14</v>
      </c>
      <c r="G7" s="18">
        <v>549.11</v>
      </c>
      <c r="H7" s="13">
        <v>686.41000000000008</v>
      </c>
      <c r="I7" s="18">
        <v>5114.13</v>
      </c>
      <c r="J7" s="18">
        <v>2331.2399999999998</v>
      </c>
      <c r="K7" s="15">
        <f t="shared" ref="K7:K69" si="0">C7+E7+F7+G7+H7+I7+J7+D7</f>
        <v>70794.60043001041</v>
      </c>
    </row>
    <row r="8" spans="1:11">
      <c r="A8" s="16" t="s">
        <v>7</v>
      </c>
      <c r="B8" s="17" t="s">
        <v>8</v>
      </c>
      <c r="C8" s="18">
        <v>27643.402828091195</v>
      </c>
      <c r="D8" s="18"/>
      <c r="E8" s="18">
        <v>1653.0499999999997</v>
      </c>
      <c r="F8" s="18">
        <v>2329.23</v>
      </c>
      <c r="G8" s="18">
        <v>125.14</v>
      </c>
      <c r="H8" s="13">
        <v>156.44</v>
      </c>
      <c r="I8" s="18">
        <v>842.05999999999983</v>
      </c>
      <c r="J8" s="18">
        <v>0</v>
      </c>
      <c r="K8" s="15">
        <f t="shared" si="0"/>
        <v>32749.322828091194</v>
      </c>
    </row>
    <row r="9" spans="1:11">
      <c r="A9" s="16" t="s">
        <v>9</v>
      </c>
      <c r="B9" s="17" t="s">
        <v>10</v>
      </c>
      <c r="C9" s="18">
        <v>393742.65718210314</v>
      </c>
      <c r="D9" s="18"/>
      <c r="E9" s="18">
        <v>12055.53000000001</v>
      </c>
      <c r="F9" s="18">
        <v>33763.08</v>
      </c>
      <c r="G9" s="18">
        <v>1587.8100000000002</v>
      </c>
      <c r="H9" s="13">
        <v>1984.79</v>
      </c>
      <c r="I9" s="18">
        <v>69842.47</v>
      </c>
      <c r="J9" s="18">
        <v>41591.479999999996</v>
      </c>
      <c r="K9" s="15">
        <f t="shared" si="0"/>
        <v>554567.81718210317</v>
      </c>
    </row>
    <row r="10" spans="1:11">
      <c r="A10" s="16" t="s">
        <v>13</v>
      </c>
      <c r="B10" s="17" t="s">
        <v>14</v>
      </c>
      <c r="C10" s="18">
        <v>29146.591022084398</v>
      </c>
      <c r="D10" s="18"/>
      <c r="E10" s="66">
        <v>534.63000000000011</v>
      </c>
      <c r="F10" s="66">
        <v>167.61</v>
      </c>
      <c r="G10" s="18">
        <v>0</v>
      </c>
      <c r="H10" s="18">
        <v>0</v>
      </c>
      <c r="I10" s="18">
        <v>524.86999999999989</v>
      </c>
      <c r="J10" s="18">
        <v>0</v>
      </c>
      <c r="K10" s="15">
        <f t="shared" si="0"/>
        <v>30373.701022084399</v>
      </c>
    </row>
    <row r="11" spans="1:11">
      <c r="A11" s="16" t="s">
        <v>15</v>
      </c>
      <c r="B11" s="17" t="s">
        <v>16</v>
      </c>
      <c r="C11" s="18">
        <v>28476</v>
      </c>
      <c r="D11" s="18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5">
        <f t="shared" si="0"/>
        <v>28476</v>
      </c>
    </row>
    <row r="12" spans="1:11">
      <c r="A12" s="16" t="s">
        <v>17</v>
      </c>
      <c r="B12" s="17" t="s">
        <v>18</v>
      </c>
      <c r="C12" s="18">
        <v>28501.19</v>
      </c>
      <c r="D12" s="18"/>
      <c r="E12" s="18">
        <v>178.20999999999998</v>
      </c>
      <c r="F12" s="18">
        <v>1879.45</v>
      </c>
      <c r="G12" s="18">
        <v>0</v>
      </c>
      <c r="H12" s="18">
        <v>0</v>
      </c>
      <c r="I12" s="18">
        <v>2642.69</v>
      </c>
      <c r="J12" s="18">
        <v>0</v>
      </c>
      <c r="K12" s="15">
        <f t="shared" si="0"/>
        <v>33201.54</v>
      </c>
    </row>
    <row r="13" spans="1:11">
      <c r="A13" s="16" t="s">
        <v>19</v>
      </c>
      <c r="B13" s="17" t="s">
        <v>20</v>
      </c>
      <c r="C13" s="18">
        <v>9168.25</v>
      </c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5">
        <f t="shared" si="0"/>
        <v>9168.25</v>
      </c>
    </row>
    <row r="14" spans="1:11">
      <c r="A14" s="16" t="s">
        <v>21</v>
      </c>
      <c r="B14" s="17" t="s">
        <v>22</v>
      </c>
      <c r="C14" s="18">
        <v>76698.989178285992</v>
      </c>
      <c r="D14" s="18"/>
      <c r="E14" s="18">
        <v>1598.4800000000005</v>
      </c>
      <c r="F14" s="18">
        <v>4681.88</v>
      </c>
      <c r="G14" s="18">
        <v>125.14</v>
      </c>
      <c r="H14" s="18">
        <v>156.44</v>
      </c>
      <c r="I14" s="18">
        <v>23095.41</v>
      </c>
      <c r="J14" s="18">
        <v>53853.65</v>
      </c>
      <c r="K14" s="15">
        <f t="shared" si="0"/>
        <v>160209.98917828599</v>
      </c>
    </row>
    <row r="15" spans="1:11">
      <c r="A15" s="16" t="s">
        <v>23</v>
      </c>
      <c r="B15" s="17" t="s">
        <v>24</v>
      </c>
      <c r="C15" s="18">
        <v>64986.588092251608</v>
      </c>
      <c r="D15" s="18"/>
      <c r="E15" s="18">
        <v>979.71999999999969</v>
      </c>
      <c r="F15" s="18">
        <v>646.75</v>
      </c>
      <c r="G15" s="18">
        <v>0</v>
      </c>
      <c r="H15" s="18">
        <v>0</v>
      </c>
      <c r="I15" s="18">
        <v>1135.7800000000002</v>
      </c>
      <c r="J15" s="18">
        <v>0</v>
      </c>
      <c r="K15" s="15">
        <f t="shared" si="0"/>
        <v>67748.838092251608</v>
      </c>
    </row>
    <row r="16" spans="1:11">
      <c r="A16" s="16" t="s">
        <v>25</v>
      </c>
      <c r="B16" s="17" t="s">
        <v>26</v>
      </c>
      <c r="C16" s="18">
        <v>14425.841099244801</v>
      </c>
      <c r="D16" s="18"/>
      <c r="E16" s="18">
        <v>217.77</v>
      </c>
      <c r="F16" s="18">
        <v>617.01</v>
      </c>
      <c r="G16" s="18">
        <v>0</v>
      </c>
      <c r="H16" s="18">
        <v>0</v>
      </c>
      <c r="I16" s="18">
        <v>4579.13</v>
      </c>
      <c r="J16" s="18">
        <v>12202.66</v>
      </c>
      <c r="K16" s="15">
        <f t="shared" si="0"/>
        <v>32042.4110992448</v>
      </c>
    </row>
    <row r="17" spans="1:11">
      <c r="A17" s="16" t="s">
        <v>27</v>
      </c>
      <c r="B17" s="17" t="s">
        <v>28</v>
      </c>
      <c r="C17" s="18">
        <v>86869.576927995993</v>
      </c>
      <c r="D17" s="18"/>
      <c r="E17" s="18">
        <v>3721.32</v>
      </c>
      <c r="F17" s="18">
        <v>7891.65</v>
      </c>
      <c r="G17" s="18">
        <v>448.38</v>
      </c>
      <c r="H17" s="18">
        <v>560.49</v>
      </c>
      <c r="I17" s="18">
        <v>3524.5100000000007</v>
      </c>
      <c r="J17" s="18">
        <v>12429.28</v>
      </c>
      <c r="K17" s="15">
        <f t="shared" si="0"/>
        <v>115445.206927996</v>
      </c>
    </row>
    <row r="18" spans="1:11">
      <c r="A18" s="16" t="s">
        <v>29</v>
      </c>
      <c r="B18" s="17" t="s">
        <v>30</v>
      </c>
      <c r="C18" s="18">
        <v>37845.739874450795</v>
      </c>
      <c r="D18" s="18"/>
      <c r="E18" s="18">
        <v>822.49999999999989</v>
      </c>
      <c r="F18" s="18">
        <v>3636.82</v>
      </c>
      <c r="G18" s="18">
        <v>125.14</v>
      </c>
      <c r="H18" s="18">
        <v>156.44</v>
      </c>
      <c r="I18" s="18">
        <v>2921.7899999999995</v>
      </c>
      <c r="J18" s="18">
        <v>5254.83</v>
      </c>
      <c r="K18" s="15">
        <f t="shared" si="0"/>
        <v>50763.2598744508</v>
      </c>
    </row>
    <row r="19" spans="1:11">
      <c r="A19" s="16" t="s">
        <v>31</v>
      </c>
      <c r="B19" s="17" t="s">
        <v>32</v>
      </c>
      <c r="C19" s="18">
        <v>160612.1346572616</v>
      </c>
      <c r="D19" s="18"/>
      <c r="E19" s="18">
        <v>379.21</v>
      </c>
      <c r="F19" s="18">
        <v>5930.42</v>
      </c>
      <c r="G19" s="18">
        <v>0</v>
      </c>
      <c r="H19" s="18">
        <v>0</v>
      </c>
      <c r="I19" s="18">
        <v>8880.2300000000032</v>
      </c>
      <c r="J19" s="18">
        <v>22035.649999999998</v>
      </c>
      <c r="K19" s="15">
        <f t="shared" si="0"/>
        <v>197837.64465726161</v>
      </c>
    </row>
    <row r="20" spans="1:11">
      <c r="A20" s="16" t="s">
        <v>33</v>
      </c>
      <c r="B20" s="17" t="s">
        <v>34</v>
      </c>
      <c r="C20" s="18">
        <v>224060.49784417241</v>
      </c>
      <c r="D20" s="18"/>
      <c r="E20" s="18">
        <v>2832.119999999999</v>
      </c>
      <c r="F20" s="18">
        <v>8959.7400000000016</v>
      </c>
      <c r="G20" s="18">
        <v>0</v>
      </c>
      <c r="H20" s="18">
        <v>0</v>
      </c>
      <c r="I20" s="18">
        <v>32961.799999999988</v>
      </c>
      <c r="J20" s="18">
        <v>50749.66</v>
      </c>
      <c r="K20" s="15">
        <f t="shared" si="0"/>
        <v>319563.81784417236</v>
      </c>
    </row>
    <row r="21" spans="1:11">
      <c r="A21" s="16" t="s">
        <v>35</v>
      </c>
      <c r="B21" s="17" t="s">
        <v>36</v>
      </c>
      <c r="C21" s="18">
        <v>1886317.5556057689</v>
      </c>
      <c r="D21" s="18"/>
      <c r="E21" s="18">
        <v>33358.14</v>
      </c>
      <c r="F21" s="18">
        <v>295137.42</v>
      </c>
      <c r="G21" s="18">
        <v>10425.460000000001</v>
      </c>
      <c r="H21" s="18">
        <v>12547.500000000009</v>
      </c>
      <c r="I21" s="18">
        <v>593257.78000000131</v>
      </c>
      <c r="J21" s="18">
        <f>1403557.31+1294.84-4411.92</f>
        <v>1400440.2300000002</v>
      </c>
      <c r="K21" s="15">
        <f t="shared" si="0"/>
        <v>4231484.0856057703</v>
      </c>
    </row>
    <row r="22" spans="1:11">
      <c r="A22" s="16" t="s">
        <v>39</v>
      </c>
      <c r="B22" s="17" t="s">
        <v>40</v>
      </c>
      <c r="C22" s="18">
        <v>101838.18</v>
      </c>
      <c r="D22" s="18"/>
      <c r="E22" s="18">
        <v>6499.7100000000137</v>
      </c>
      <c r="F22" s="18">
        <v>11419.28</v>
      </c>
      <c r="G22" s="18">
        <v>1617.5500000000002</v>
      </c>
      <c r="H22" s="18">
        <v>2022.0400000000004</v>
      </c>
      <c r="I22" s="18">
        <v>4797.07</v>
      </c>
      <c r="J22" s="18">
        <v>635.89</v>
      </c>
      <c r="K22" s="15">
        <f t="shared" si="0"/>
        <v>128829.72000000002</v>
      </c>
    </row>
    <row r="23" spans="1:11">
      <c r="A23" s="16" t="s">
        <v>41</v>
      </c>
      <c r="B23" s="17" t="s">
        <v>42</v>
      </c>
      <c r="C23" s="18">
        <v>41255.541456990803</v>
      </c>
      <c r="D23" s="18"/>
      <c r="E23" s="66">
        <v>2234.2900000000004</v>
      </c>
      <c r="F23" s="66">
        <v>2645.9</v>
      </c>
      <c r="G23" s="18">
        <v>0</v>
      </c>
      <c r="H23" s="18">
        <v>0</v>
      </c>
      <c r="I23" s="18">
        <v>1033.25</v>
      </c>
      <c r="J23" s="18">
        <v>0</v>
      </c>
      <c r="K23" s="15">
        <f t="shared" si="0"/>
        <v>47168.981456990805</v>
      </c>
    </row>
    <row r="24" spans="1:11">
      <c r="A24" s="16" t="s">
        <v>43</v>
      </c>
      <c r="B24" s="17" t="s">
        <v>44</v>
      </c>
      <c r="C24" s="18">
        <v>46853.9057084292</v>
      </c>
      <c r="D24" s="18"/>
      <c r="E24" s="18">
        <v>2535.9600000000005</v>
      </c>
      <c r="F24" s="18">
        <v>1808.29</v>
      </c>
      <c r="G24" s="18">
        <v>249.78</v>
      </c>
      <c r="H24" s="18">
        <v>312.22000000000003</v>
      </c>
      <c r="I24" s="18">
        <v>1592.2299999999998</v>
      </c>
      <c r="J24" s="18">
        <v>2617.1800000000003</v>
      </c>
      <c r="K24" s="15">
        <f t="shared" si="0"/>
        <v>55969.565708429203</v>
      </c>
    </row>
    <row r="25" spans="1:11">
      <c r="A25" s="16" t="s">
        <v>45</v>
      </c>
      <c r="B25" s="17" t="s">
        <v>46</v>
      </c>
      <c r="C25" s="18">
        <v>24457.0028583536</v>
      </c>
      <c r="D25" s="18"/>
      <c r="E25" s="18">
        <v>138.22</v>
      </c>
      <c r="F25" s="18">
        <v>622.41</v>
      </c>
      <c r="G25" s="18">
        <v>0</v>
      </c>
      <c r="H25" s="18">
        <v>0</v>
      </c>
      <c r="I25" s="18">
        <v>1373.68</v>
      </c>
      <c r="J25" s="18">
        <v>2541.08</v>
      </c>
      <c r="K25" s="15">
        <f t="shared" si="0"/>
        <v>29132.392858353604</v>
      </c>
    </row>
    <row r="26" spans="1:11">
      <c r="A26" s="16" t="s">
        <v>47</v>
      </c>
      <c r="B26" s="17" t="s">
        <v>48</v>
      </c>
      <c r="C26" s="18">
        <v>24997.588499885198</v>
      </c>
      <c r="D26" s="18"/>
      <c r="E26" s="18">
        <v>579.88999999999987</v>
      </c>
      <c r="F26" s="18">
        <v>1887.27</v>
      </c>
      <c r="G26" s="18">
        <v>346.88</v>
      </c>
      <c r="H26" s="18">
        <v>433.62</v>
      </c>
      <c r="I26" s="18">
        <v>4062.7000000000007</v>
      </c>
      <c r="J26" s="18">
        <v>3015.63</v>
      </c>
      <c r="K26" s="15">
        <f t="shared" si="0"/>
        <v>35323.578499885196</v>
      </c>
    </row>
    <row r="27" spans="1:11">
      <c r="A27" s="16" t="s">
        <v>51</v>
      </c>
      <c r="B27" s="17" t="s">
        <v>52</v>
      </c>
      <c r="C27" s="18">
        <v>145677.75030793919</v>
      </c>
      <c r="D27" s="18"/>
      <c r="E27" s="18">
        <v>5522.7100000000119</v>
      </c>
      <c r="F27" s="18">
        <v>14256.399999999998</v>
      </c>
      <c r="G27" s="18">
        <v>1186.76</v>
      </c>
      <c r="H27" s="18">
        <v>1483.4100000000003</v>
      </c>
      <c r="I27" s="18">
        <v>15928.680000000009</v>
      </c>
      <c r="J27" s="18">
        <v>15494.749999999998</v>
      </c>
      <c r="K27" s="15">
        <f t="shared" si="0"/>
        <v>199550.46030793924</v>
      </c>
    </row>
    <row r="28" spans="1:11">
      <c r="A28" s="16" t="s">
        <v>53</v>
      </c>
      <c r="B28" s="17" t="s">
        <v>54</v>
      </c>
      <c r="C28" s="18">
        <v>211576.76</v>
      </c>
      <c r="D28" s="18"/>
      <c r="E28" s="18">
        <v>7249.5700000000115</v>
      </c>
      <c r="F28" s="18">
        <v>19254.89</v>
      </c>
      <c r="G28" s="18">
        <v>513.14</v>
      </c>
      <c r="H28" s="18">
        <v>641.45000000000005</v>
      </c>
      <c r="I28" s="18">
        <v>37076.969999999987</v>
      </c>
      <c r="J28" s="18">
        <v>25151.05</v>
      </c>
      <c r="K28" s="15">
        <f t="shared" si="0"/>
        <v>301463.83</v>
      </c>
    </row>
    <row r="29" spans="1:11">
      <c r="A29" s="16" t="s">
        <v>57</v>
      </c>
      <c r="B29" s="17" t="s">
        <v>58</v>
      </c>
      <c r="C29" s="18">
        <v>44042.29477870719</v>
      </c>
      <c r="D29" s="18"/>
      <c r="E29" s="66">
        <v>5383.3400000000101</v>
      </c>
      <c r="F29" s="66">
        <v>3881.86</v>
      </c>
      <c r="G29" s="18">
        <v>1000.45</v>
      </c>
      <c r="H29" s="18">
        <v>1250.5900000000001</v>
      </c>
      <c r="I29" s="18">
        <v>4274.26</v>
      </c>
      <c r="J29" s="18">
        <v>0</v>
      </c>
      <c r="K29" s="15">
        <f t="shared" si="0"/>
        <v>59832.794778707197</v>
      </c>
    </row>
    <row r="30" spans="1:11">
      <c r="A30" s="16" t="s">
        <v>59</v>
      </c>
      <c r="B30" s="17" t="s">
        <v>60</v>
      </c>
      <c r="C30" s="18">
        <v>519756.22553841793</v>
      </c>
      <c r="D30" s="18"/>
      <c r="E30" s="18">
        <v>14879.570000000025</v>
      </c>
      <c r="F30" s="18">
        <v>42833.22</v>
      </c>
      <c r="G30" s="18">
        <v>2376.8500000000004</v>
      </c>
      <c r="H30" s="18">
        <v>2975.3999999999996</v>
      </c>
      <c r="I30" s="18">
        <v>304831.98999999865</v>
      </c>
      <c r="J30" s="18">
        <v>487539.71999999968</v>
      </c>
      <c r="K30" s="15">
        <f t="shared" si="0"/>
        <v>1375192.9755384163</v>
      </c>
    </row>
    <row r="31" spans="1:11">
      <c r="A31" s="16" t="s">
        <v>63</v>
      </c>
      <c r="B31" s="17" t="s">
        <v>64</v>
      </c>
      <c r="C31" s="18">
        <v>89300.97</v>
      </c>
      <c r="D31" s="18"/>
      <c r="E31" s="18">
        <v>1542.5499999999988</v>
      </c>
      <c r="F31" s="18">
        <v>6563.62</v>
      </c>
      <c r="G31" s="18">
        <v>463.78000000000003</v>
      </c>
      <c r="H31" s="18">
        <v>579.75</v>
      </c>
      <c r="I31" s="18">
        <v>19699.340000000004</v>
      </c>
      <c r="J31" s="18">
        <v>58030.759999999995</v>
      </c>
      <c r="K31" s="15">
        <f t="shared" si="0"/>
        <v>176180.77000000002</v>
      </c>
    </row>
    <row r="32" spans="1:11">
      <c r="A32" s="16" t="s">
        <v>65</v>
      </c>
      <c r="B32" s="17" t="s">
        <v>66</v>
      </c>
      <c r="C32" s="18">
        <v>273039.64190078713</v>
      </c>
      <c r="D32" s="18"/>
      <c r="E32" s="66">
        <v>16452.41</v>
      </c>
      <c r="F32" s="66">
        <v>16969.919999999998</v>
      </c>
      <c r="G32" s="18">
        <v>1844.46</v>
      </c>
      <c r="H32" s="18">
        <v>2305.5699999999997</v>
      </c>
      <c r="I32" s="18">
        <v>12668.880000000019</v>
      </c>
      <c r="J32" s="18">
        <v>10354.27</v>
      </c>
      <c r="K32" s="15">
        <f t="shared" si="0"/>
        <v>333635.15190078714</v>
      </c>
    </row>
    <row r="33" spans="1:11">
      <c r="A33" s="16" t="s">
        <v>67</v>
      </c>
      <c r="B33" s="17" t="s">
        <v>68</v>
      </c>
      <c r="C33" s="18">
        <v>97487.942245498401</v>
      </c>
      <c r="D33" s="18"/>
      <c r="E33" s="18">
        <v>2511.6400000000003</v>
      </c>
      <c r="F33" s="18">
        <v>11928.97</v>
      </c>
      <c r="G33" s="18">
        <v>450.36</v>
      </c>
      <c r="H33" s="18">
        <v>562.95000000000005</v>
      </c>
      <c r="I33" s="18">
        <v>14343.790000000006</v>
      </c>
      <c r="J33" s="18">
        <v>26348.04</v>
      </c>
      <c r="K33" s="15">
        <f t="shared" si="0"/>
        <v>153633.69224549842</v>
      </c>
    </row>
    <row r="34" spans="1:11">
      <c r="A34" s="16" t="s">
        <v>69</v>
      </c>
      <c r="B34" s="17" t="s">
        <v>70</v>
      </c>
      <c r="C34" s="18">
        <v>52661.848587976005</v>
      </c>
      <c r="D34" s="18"/>
      <c r="E34" s="18">
        <v>2973.0700000000015</v>
      </c>
      <c r="F34" s="18">
        <v>2595.58</v>
      </c>
      <c r="G34" s="18">
        <v>0</v>
      </c>
      <c r="H34" s="18">
        <v>0</v>
      </c>
      <c r="I34" s="18">
        <v>680.46999999999991</v>
      </c>
      <c r="J34" s="18">
        <v>0</v>
      </c>
      <c r="K34" s="15">
        <f t="shared" si="0"/>
        <v>58910.968587976007</v>
      </c>
    </row>
    <row r="35" spans="1:11">
      <c r="A35" s="16" t="s">
        <v>71</v>
      </c>
      <c r="B35" s="17" t="s">
        <v>72</v>
      </c>
      <c r="C35" s="18">
        <v>103474.4511542556</v>
      </c>
      <c r="D35" s="18"/>
      <c r="E35" s="66">
        <v>3508.1099999999956</v>
      </c>
      <c r="F35" s="66">
        <v>14053.98</v>
      </c>
      <c r="G35" s="18">
        <v>561.22</v>
      </c>
      <c r="H35" s="18">
        <v>701.56000000000006</v>
      </c>
      <c r="I35" s="18">
        <v>8981.7400000000016</v>
      </c>
      <c r="J35" s="18">
        <v>14066.460000000001</v>
      </c>
      <c r="K35" s="15">
        <f t="shared" si="0"/>
        <v>145347.52115425558</v>
      </c>
    </row>
    <row r="36" spans="1:11">
      <c r="A36" s="16" t="s">
        <v>73</v>
      </c>
      <c r="B36" s="17" t="s">
        <v>74</v>
      </c>
      <c r="C36" s="18">
        <v>31513.909835742001</v>
      </c>
      <c r="D36" s="18"/>
      <c r="E36" s="18">
        <v>2362.3200000000011</v>
      </c>
      <c r="F36" s="18">
        <v>2799.3500000000004</v>
      </c>
      <c r="G36" s="18">
        <v>558.80999999999995</v>
      </c>
      <c r="H36" s="18">
        <v>698.53</v>
      </c>
      <c r="I36" s="18">
        <v>1037.2599999999993</v>
      </c>
      <c r="J36" s="18">
        <v>2248.1999999999998</v>
      </c>
      <c r="K36" s="15">
        <f t="shared" si="0"/>
        <v>41218.379835741995</v>
      </c>
    </row>
    <row r="37" spans="1:11">
      <c r="A37" s="16" t="s">
        <v>75</v>
      </c>
      <c r="B37" s="17" t="s">
        <v>76</v>
      </c>
      <c r="C37" s="18">
        <v>24321.347492803601</v>
      </c>
      <c r="D37" s="18"/>
      <c r="E37" s="18">
        <v>1098.1000000000004</v>
      </c>
      <c r="F37" s="18">
        <v>1510.81</v>
      </c>
      <c r="G37" s="18">
        <v>249.76999999999998</v>
      </c>
      <c r="H37" s="18">
        <v>312.23</v>
      </c>
      <c r="I37" s="18">
        <v>622.41</v>
      </c>
      <c r="J37" s="18">
        <v>1058.0400000000002</v>
      </c>
      <c r="K37" s="15">
        <f t="shared" si="0"/>
        <v>29172.707492803602</v>
      </c>
    </row>
    <row r="38" spans="1:11">
      <c r="A38" s="16" t="s">
        <v>77</v>
      </c>
      <c r="B38" s="17" t="s">
        <v>78</v>
      </c>
      <c r="C38" s="18">
        <v>6353.2021949864002</v>
      </c>
      <c r="D38" s="18"/>
      <c r="E38" s="18">
        <v>554.75</v>
      </c>
      <c r="F38" s="18">
        <v>489.17</v>
      </c>
      <c r="G38" s="18">
        <v>0</v>
      </c>
      <c r="H38" s="18">
        <v>0</v>
      </c>
      <c r="I38" s="18">
        <v>197.17999999999998</v>
      </c>
      <c r="J38" s="18">
        <v>0</v>
      </c>
      <c r="K38" s="15">
        <f t="shared" si="0"/>
        <v>7594.3021949864005</v>
      </c>
    </row>
    <row r="39" spans="1:11">
      <c r="A39" s="16" t="s">
        <v>79</v>
      </c>
      <c r="B39" s="17" t="s">
        <v>80</v>
      </c>
      <c r="C39" s="18">
        <v>4295.6687466171998</v>
      </c>
      <c r="D39" s="18"/>
      <c r="E39" s="18">
        <v>87.83</v>
      </c>
      <c r="F39" s="18">
        <v>0</v>
      </c>
      <c r="G39" s="18">
        <v>0</v>
      </c>
      <c r="H39" s="18">
        <v>0</v>
      </c>
      <c r="I39" s="18">
        <v>10.17</v>
      </c>
      <c r="J39" s="18">
        <v>0</v>
      </c>
      <c r="K39" s="15">
        <f t="shared" si="0"/>
        <v>4393.6687466171998</v>
      </c>
    </row>
    <row r="40" spans="1:11">
      <c r="A40" s="16" t="s">
        <v>83</v>
      </c>
      <c r="B40" s="17" t="s">
        <v>84</v>
      </c>
      <c r="C40" s="18">
        <v>324107.26071133837</v>
      </c>
      <c r="D40" s="18"/>
      <c r="E40" s="18">
        <v>7713.7500000000127</v>
      </c>
      <c r="F40" s="18">
        <v>34538.69</v>
      </c>
      <c r="G40" s="18">
        <v>1125.67</v>
      </c>
      <c r="H40" s="18">
        <v>1407.17</v>
      </c>
      <c r="I40" s="18">
        <v>32139.440000000021</v>
      </c>
      <c r="J40" s="18">
        <v>52063.289999999994</v>
      </c>
      <c r="K40" s="15">
        <f t="shared" si="0"/>
        <v>453095.27071133832</v>
      </c>
    </row>
    <row r="41" spans="1:11">
      <c r="A41" s="16" t="s">
        <v>85</v>
      </c>
      <c r="B41" s="17" t="s">
        <v>86</v>
      </c>
      <c r="C41" s="18">
        <v>324922.22269719432</v>
      </c>
      <c r="D41" s="18"/>
      <c r="E41" s="18">
        <v>9487.5800000000017</v>
      </c>
      <c r="F41" s="18">
        <v>55057.579999999994</v>
      </c>
      <c r="G41" s="18">
        <v>2194.6400000000003</v>
      </c>
      <c r="H41" s="18">
        <v>2743.37</v>
      </c>
      <c r="I41" s="18">
        <v>133524.82999999958</v>
      </c>
      <c r="J41" s="18">
        <v>105089.70000000003</v>
      </c>
      <c r="K41" s="15">
        <f t="shared" si="0"/>
        <v>633019.92269719404</v>
      </c>
    </row>
    <row r="42" spans="1:11">
      <c r="A42" s="16" t="s">
        <v>87</v>
      </c>
      <c r="B42" s="17" t="s">
        <v>88</v>
      </c>
      <c r="C42" s="18">
        <v>10047.646361486</v>
      </c>
      <c r="D42" s="18"/>
      <c r="E42" s="18">
        <v>0</v>
      </c>
      <c r="F42" s="18">
        <v>624.38</v>
      </c>
      <c r="G42" s="18">
        <v>0</v>
      </c>
      <c r="H42" s="18">
        <v>0</v>
      </c>
      <c r="I42" s="18">
        <v>0</v>
      </c>
      <c r="J42" s="18">
        <v>0</v>
      </c>
      <c r="K42" s="15">
        <f t="shared" si="0"/>
        <v>10672.026361486</v>
      </c>
    </row>
    <row r="43" spans="1:11">
      <c r="A43" s="16" t="s">
        <v>89</v>
      </c>
      <c r="B43" s="17" t="s">
        <v>90</v>
      </c>
      <c r="C43" s="18">
        <v>225291.44057228402</v>
      </c>
      <c r="D43" s="18"/>
      <c r="E43" s="18">
        <v>4461.5900000000029</v>
      </c>
      <c r="F43" s="18">
        <v>28760.510000000002</v>
      </c>
      <c r="G43" s="18">
        <v>665.75</v>
      </c>
      <c r="H43" s="13">
        <v>832.20999999999992</v>
      </c>
      <c r="I43" s="18">
        <v>53486.49</v>
      </c>
      <c r="J43" s="18">
        <v>129464.77</v>
      </c>
      <c r="K43" s="15">
        <f t="shared" si="0"/>
        <v>442962.76057228405</v>
      </c>
    </row>
    <row r="44" spans="1:11">
      <c r="A44" s="16" t="s">
        <v>91</v>
      </c>
      <c r="B44" s="17" t="s">
        <v>92</v>
      </c>
      <c r="C44" s="18">
        <v>114632.0000111172</v>
      </c>
      <c r="D44" s="18"/>
      <c r="E44" s="18">
        <v>1959.35</v>
      </c>
      <c r="F44" s="18">
        <v>7479.87</v>
      </c>
      <c r="G44" s="18">
        <v>480.97</v>
      </c>
      <c r="H44" s="13">
        <v>601.23</v>
      </c>
      <c r="I44" s="18">
        <v>29091.759999999987</v>
      </c>
      <c r="J44" s="18">
        <v>21261.94</v>
      </c>
      <c r="K44" s="15">
        <f t="shared" si="0"/>
        <v>175507.12001111719</v>
      </c>
    </row>
    <row r="45" spans="1:11">
      <c r="A45" s="16" t="s">
        <v>93</v>
      </c>
      <c r="B45" s="17" t="s">
        <v>94</v>
      </c>
      <c r="C45" s="18">
        <v>16321.158455600398</v>
      </c>
      <c r="D45" s="2"/>
      <c r="E45" s="67">
        <v>184.07999999999998</v>
      </c>
      <c r="F45" s="66">
        <v>1746.01</v>
      </c>
      <c r="G45" s="18">
        <v>374.58</v>
      </c>
      <c r="H45" s="13">
        <v>468.25</v>
      </c>
      <c r="I45" s="18">
        <v>3258.3</v>
      </c>
      <c r="J45" s="18">
        <v>1112.33</v>
      </c>
      <c r="K45" s="15">
        <f t="shared" si="0"/>
        <v>23464.708455600397</v>
      </c>
    </row>
    <row r="46" spans="1:11">
      <c r="A46" s="21" t="s">
        <v>95</v>
      </c>
      <c r="B46" s="22" t="s">
        <v>96</v>
      </c>
      <c r="C46" s="18">
        <v>29536.090252688402</v>
      </c>
      <c r="D46" s="18"/>
      <c r="E46" s="18">
        <v>2379.3100000000009</v>
      </c>
      <c r="F46" s="18">
        <v>2991.9399999999996</v>
      </c>
      <c r="G46" s="18">
        <v>187.71</v>
      </c>
      <c r="H46" s="13">
        <v>234.66</v>
      </c>
      <c r="I46" s="18">
        <v>1017.26</v>
      </c>
      <c r="J46" s="18">
        <v>0</v>
      </c>
      <c r="K46" s="15">
        <f t="shared" si="0"/>
        <v>36346.970252688407</v>
      </c>
    </row>
    <row r="47" spans="1:11">
      <c r="A47" s="21" t="s">
        <v>97</v>
      </c>
      <c r="B47" s="22" t="s">
        <v>98</v>
      </c>
      <c r="C47" s="18">
        <v>3834.7890489199999</v>
      </c>
      <c r="D47" s="18"/>
      <c r="E47" s="18">
        <v>341.41999999999996</v>
      </c>
      <c r="F47" s="18">
        <v>0</v>
      </c>
      <c r="G47" s="18">
        <v>0</v>
      </c>
      <c r="H47" s="13">
        <v>0</v>
      </c>
      <c r="I47" s="18">
        <v>27.13</v>
      </c>
      <c r="J47" s="18">
        <v>0</v>
      </c>
      <c r="K47" s="15">
        <f t="shared" si="0"/>
        <v>4203.3390489200001</v>
      </c>
    </row>
    <row r="48" spans="1:11">
      <c r="A48" s="21" t="s">
        <v>99</v>
      </c>
      <c r="B48" s="22" t="s">
        <v>100</v>
      </c>
      <c r="C48" s="20">
        <v>6147.0139608316003</v>
      </c>
      <c r="D48" s="20"/>
      <c r="E48" s="18">
        <v>448.75999999999993</v>
      </c>
      <c r="F48" s="18">
        <v>156.43</v>
      </c>
      <c r="G48" s="18">
        <v>133.18</v>
      </c>
      <c r="H48" s="13">
        <v>166.47</v>
      </c>
      <c r="I48" s="18">
        <v>256.76</v>
      </c>
      <c r="J48" s="18">
        <v>0</v>
      </c>
      <c r="K48" s="15">
        <f t="shared" si="0"/>
        <v>7308.6139608316016</v>
      </c>
    </row>
    <row r="49" spans="1:11">
      <c r="A49" s="21" t="s">
        <v>101</v>
      </c>
      <c r="B49" s="22" t="s">
        <v>102</v>
      </c>
      <c r="C49" s="20">
        <v>28958.344942847598</v>
      </c>
      <c r="D49" s="20"/>
      <c r="E49" s="18">
        <v>2230.4499999999998</v>
      </c>
      <c r="F49" s="18">
        <v>3724.55</v>
      </c>
      <c r="G49" s="18">
        <v>594.30000000000007</v>
      </c>
      <c r="H49" s="13">
        <v>742.87</v>
      </c>
      <c r="I49" s="18">
        <v>1414.3200000000002</v>
      </c>
      <c r="J49" s="18">
        <v>0</v>
      </c>
      <c r="K49" s="15">
        <f t="shared" si="0"/>
        <v>37664.834942847607</v>
      </c>
    </row>
    <row r="50" spans="1:11">
      <c r="A50" s="21" t="s">
        <v>103</v>
      </c>
      <c r="B50" s="22" t="s">
        <v>104</v>
      </c>
      <c r="C50" s="20">
        <v>75408.952200422413</v>
      </c>
      <c r="D50" s="20"/>
      <c r="E50" s="18">
        <v>99.64</v>
      </c>
      <c r="F50" s="18">
        <v>1094</v>
      </c>
      <c r="G50" s="18">
        <v>0</v>
      </c>
      <c r="H50" s="13">
        <v>0</v>
      </c>
      <c r="I50" s="18">
        <v>40.69</v>
      </c>
      <c r="J50" s="18">
        <v>5721.04</v>
      </c>
      <c r="K50" s="15">
        <f t="shared" si="0"/>
        <v>82364.322200422408</v>
      </c>
    </row>
    <row r="51" spans="1:11">
      <c r="A51" s="23" t="s">
        <v>105</v>
      </c>
      <c r="B51" s="24" t="s">
        <v>106</v>
      </c>
      <c r="C51" s="20">
        <v>16129.5061394476</v>
      </c>
      <c r="D51" s="20"/>
      <c r="E51" s="18">
        <v>1496.2099999999994</v>
      </c>
      <c r="F51" s="18">
        <v>1059.3599999999999</v>
      </c>
      <c r="G51" s="18">
        <v>0</v>
      </c>
      <c r="H51" s="13">
        <v>0</v>
      </c>
      <c r="I51" s="18">
        <v>459.29999999999995</v>
      </c>
      <c r="J51" s="18">
        <v>0</v>
      </c>
      <c r="K51" s="15">
        <f t="shared" si="0"/>
        <v>19144.376139447599</v>
      </c>
    </row>
    <row r="52" spans="1:11">
      <c r="A52" s="23" t="s">
        <v>107</v>
      </c>
      <c r="B52" s="25" t="s">
        <v>108</v>
      </c>
      <c r="C52" s="20">
        <v>30589.076905641999</v>
      </c>
      <c r="D52" s="20"/>
      <c r="E52" s="18">
        <v>306.45000000000005</v>
      </c>
      <c r="F52" s="18">
        <v>5739.7999999999993</v>
      </c>
      <c r="G52" s="18">
        <v>0</v>
      </c>
      <c r="H52" s="13">
        <v>0</v>
      </c>
      <c r="I52" s="18">
        <v>3795.35</v>
      </c>
      <c r="J52" s="18">
        <v>0</v>
      </c>
      <c r="K52" s="15">
        <f t="shared" si="0"/>
        <v>40430.676905641994</v>
      </c>
    </row>
    <row r="53" spans="1:11">
      <c r="A53" s="21" t="s">
        <v>111</v>
      </c>
      <c r="B53" s="22" t="s">
        <v>112</v>
      </c>
      <c r="C53" s="20">
        <v>21835.570849281197</v>
      </c>
      <c r="D53" s="20"/>
      <c r="E53" s="18">
        <v>0</v>
      </c>
      <c r="F53" s="18">
        <v>1134.9099999999999</v>
      </c>
      <c r="G53" s="18">
        <v>0</v>
      </c>
      <c r="H53" s="13">
        <v>0</v>
      </c>
      <c r="I53" s="18">
        <v>565.65</v>
      </c>
      <c r="J53" s="18">
        <v>0</v>
      </c>
      <c r="K53" s="15">
        <f t="shared" si="0"/>
        <v>23536.130849281199</v>
      </c>
    </row>
    <row r="54" spans="1:11">
      <c r="A54" s="21" t="s">
        <v>113</v>
      </c>
      <c r="B54" s="22" t="s">
        <v>114</v>
      </c>
      <c r="C54" s="20">
        <v>64864.779475839205</v>
      </c>
      <c r="D54" s="20"/>
      <c r="E54" s="18">
        <v>1825.2600000000004</v>
      </c>
      <c r="F54" s="18">
        <v>6428.85</v>
      </c>
      <c r="G54" s="18">
        <v>127.38</v>
      </c>
      <c r="H54" s="13">
        <v>159.22999999999999</v>
      </c>
      <c r="I54" s="18">
        <v>4946.96</v>
      </c>
      <c r="J54" s="18">
        <v>14374.7</v>
      </c>
      <c r="K54" s="15">
        <f t="shared" si="0"/>
        <v>92727.159475839217</v>
      </c>
    </row>
    <row r="55" spans="1:11">
      <c r="A55" s="21" t="s">
        <v>115</v>
      </c>
      <c r="B55" s="22" t="s">
        <v>116</v>
      </c>
      <c r="C55" s="20">
        <v>2006.3844442608001</v>
      </c>
      <c r="D55" s="20"/>
      <c r="E55" s="18">
        <v>154.35999999999999</v>
      </c>
      <c r="F55" s="18">
        <v>0</v>
      </c>
      <c r="G55" s="18">
        <v>0</v>
      </c>
      <c r="H55" s="13">
        <v>0</v>
      </c>
      <c r="I55" s="18">
        <v>13908.86</v>
      </c>
      <c r="J55" s="18">
        <v>0</v>
      </c>
      <c r="K55" s="15">
        <f t="shared" si="0"/>
        <v>16069.6044442608</v>
      </c>
    </row>
    <row r="56" spans="1:11">
      <c r="A56" s="21" t="s">
        <v>117</v>
      </c>
      <c r="B56" s="22" t="s">
        <v>118</v>
      </c>
      <c r="C56" s="20">
        <v>20689.332519641201</v>
      </c>
      <c r="D56" s="20"/>
      <c r="E56" s="18">
        <v>1164.1399999999999</v>
      </c>
      <c r="F56" s="18">
        <v>312.88</v>
      </c>
      <c r="G56" s="18">
        <v>0</v>
      </c>
      <c r="H56" s="13">
        <v>0</v>
      </c>
      <c r="I56" s="18">
        <v>270.33999999999997</v>
      </c>
      <c r="J56" s="18">
        <v>0</v>
      </c>
      <c r="K56" s="15">
        <f t="shared" si="0"/>
        <v>22436.692519641201</v>
      </c>
    </row>
    <row r="57" spans="1:11">
      <c r="A57" s="26" t="s">
        <v>119</v>
      </c>
      <c r="B57" s="27" t="s">
        <v>120</v>
      </c>
      <c r="C57" s="20">
        <v>20920.919999999998</v>
      </c>
      <c r="D57" s="20"/>
      <c r="E57" s="18">
        <v>1670.7599999999995</v>
      </c>
      <c r="F57" s="18">
        <v>3016.67</v>
      </c>
      <c r="G57" s="18">
        <v>0</v>
      </c>
      <c r="H57" s="13">
        <v>0</v>
      </c>
      <c r="I57" s="18">
        <v>1134.22</v>
      </c>
      <c r="J57" s="18">
        <v>1115.8</v>
      </c>
      <c r="K57" s="15">
        <f t="shared" si="0"/>
        <v>27858.37</v>
      </c>
    </row>
    <row r="58" spans="1:11">
      <c r="A58" s="26" t="s">
        <v>121</v>
      </c>
      <c r="B58" s="25" t="s">
        <v>122</v>
      </c>
      <c r="C58" s="20">
        <v>15030.7095607144</v>
      </c>
      <c r="D58" s="20"/>
      <c r="E58" s="18">
        <v>1053.0999999999999</v>
      </c>
      <c r="F58" s="18">
        <v>1945.5</v>
      </c>
      <c r="G58" s="18">
        <v>124.3</v>
      </c>
      <c r="H58" s="13">
        <v>155.37</v>
      </c>
      <c r="I58" s="18">
        <v>4683.51</v>
      </c>
      <c r="J58" s="18">
        <v>3388.4700000000003</v>
      </c>
      <c r="K58" s="15">
        <f t="shared" si="0"/>
        <v>26380.9595607144</v>
      </c>
    </row>
    <row r="59" spans="1:11">
      <c r="A59" s="28" t="s">
        <v>123</v>
      </c>
      <c r="B59" s="29" t="s">
        <v>124</v>
      </c>
      <c r="C59" s="20">
        <v>211185.24708242161</v>
      </c>
      <c r="D59" s="72"/>
      <c r="E59" s="67">
        <v>11934.53000000001</v>
      </c>
      <c r="F59" s="67">
        <v>17113.900000000001</v>
      </c>
      <c r="G59" s="18">
        <v>471.18</v>
      </c>
      <c r="H59" s="13">
        <v>588.99</v>
      </c>
      <c r="I59" s="18">
        <v>15838.02999999999</v>
      </c>
      <c r="J59" s="18">
        <v>15929.06</v>
      </c>
      <c r="K59" s="15">
        <f t="shared" si="0"/>
        <v>273060.93708242162</v>
      </c>
    </row>
    <row r="60" spans="1:11">
      <c r="A60" s="30" t="s">
        <v>125</v>
      </c>
      <c r="B60" s="31" t="s">
        <v>126</v>
      </c>
      <c r="C60" s="20">
        <v>29522.948515377604</v>
      </c>
      <c r="D60" s="20"/>
      <c r="E60" s="18">
        <v>2411.91</v>
      </c>
      <c r="F60" s="18">
        <v>2470.16</v>
      </c>
      <c r="G60" s="18">
        <v>317.32</v>
      </c>
      <c r="H60" s="13">
        <v>396.69</v>
      </c>
      <c r="I60" s="18">
        <v>2103.59</v>
      </c>
      <c r="J60" s="18">
        <v>0</v>
      </c>
      <c r="K60" s="15">
        <f t="shared" si="0"/>
        <v>37222.618515377602</v>
      </c>
    </row>
    <row r="61" spans="1:11">
      <c r="A61" s="32" t="s">
        <v>127</v>
      </c>
      <c r="B61" s="24" t="s">
        <v>128</v>
      </c>
      <c r="C61" s="20">
        <v>92025.68488403839</v>
      </c>
      <c r="D61" s="20"/>
      <c r="E61" s="18">
        <v>4937.7400000000071</v>
      </c>
      <c r="F61" s="18">
        <v>14705.45</v>
      </c>
      <c r="G61" s="18">
        <v>624.86</v>
      </c>
      <c r="H61" s="13">
        <v>781.13000000000011</v>
      </c>
      <c r="I61" s="18">
        <v>8765.4600000000028</v>
      </c>
      <c r="J61" s="18">
        <v>18205.010000000002</v>
      </c>
      <c r="K61" s="15">
        <f t="shared" si="0"/>
        <v>140045.3348840384</v>
      </c>
    </row>
    <row r="62" spans="1:11">
      <c r="A62" s="33" t="s">
        <v>129</v>
      </c>
      <c r="B62" s="22" t="s">
        <v>130</v>
      </c>
      <c r="C62" s="20">
        <v>29409.449532743998</v>
      </c>
      <c r="D62" s="20"/>
      <c r="E62" s="18">
        <v>919.86999999999989</v>
      </c>
      <c r="F62" s="18">
        <v>4277.1000000000004</v>
      </c>
      <c r="G62" s="18">
        <v>324.02999999999997</v>
      </c>
      <c r="H62" s="13">
        <v>405.07</v>
      </c>
      <c r="I62" s="18">
        <v>1300.42</v>
      </c>
      <c r="J62" s="18">
        <v>6553.94</v>
      </c>
      <c r="K62" s="15">
        <f t="shared" si="0"/>
        <v>43189.879532743995</v>
      </c>
    </row>
    <row r="63" spans="1:11">
      <c r="A63" s="33" t="s">
        <v>131</v>
      </c>
      <c r="B63" s="22" t="s">
        <v>132</v>
      </c>
      <c r="C63" s="18">
        <v>2356.7594792180003</v>
      </c>
      <c r="D63" s="18"/>
      <c r="E63" s="18">
        <v>431.78</v>
      </c>
      <c r="F63" s="18">
        <v>912.07999999999993</v>
      </c>
      <c r="G63" s="18">
        <v>124.3</v>
      </c>
      <c r="H63" s="13">
        <v>155.37</v>
      </c>
      <c r="I63" s="18">
        <v>16.95</v>
      </c>
      <c r="J63" s="18">
        <v>0</v>
      </c>
      <c r="K63" s="15">
        <f t="shared" si="0"/>
        <v>3997.2394792180003</v>
      </c>
    </row>
    <row r="64" spans="1:11">
      <c r="A64" s="37" t="s">
        <v>133</v>
      </c>
      <c r="B64" s="38" t="s">
        <v>134</v>
      </c>
      <c r="C64" s="20">
        <v>0</v>
      </c>
      <c r="D64" s="20"/>
      <c r="E64" s="18">
        <v>0</v>
      </c>
      <c r="F64" s="18">
        <v>0</v>
      </c>
      <c r="G64" s="18">
        <v>0</v>
      </c>
      <c r="H64" s="13">
        <v>0</v>
      </c>
      <c r="I64" s="18">
        <v>0</v>
      </c>
      <c r="J64" s="18">
        <v>0</v>
      </c>
      <c r="K64" s="15">
        <f t="shared" si="0"/>
        <v>0</v>
      </c>
    </row>
    <row r="65" spans="1:11">
      <c r="A65" s="37" t="s">
        <v>135</v>
      </c>
      <c r="B65" s="39" t="s">
        <v>136</v>
      </c>
      <c r="C65" s="20">
        <v>25727.220290254802</v>
      </c>
      <c r="D65" s="20"/>
      <c r="E65" s="18">
        <v>872.83</v>
      </c>
      <c r="F65" s="18">
        <v>0</v>
      </c>
      <c r="G65" s="18">
        <v>0</v>
      </c>
      <c r="H65" s="13">
        <v>0</v>
      </c>
      <c r="I65" s="18">
        <v>572.94999999999993</v>
      </c>
      <c r="J65" s="18">
        <v>2700.8100000000004</v>
      </c>
      <c r="K65" s="15">
        <f t="shared" si="0"/>
        <v>29873.810290254805</v>
      </c>
    </row>
    <row r="66" spans="1:11">
      <c r="A66" s="37" t="s">
        <v>137</v>
      </c>
      <c r="B66" s="39" t="s">
        <v>138</v>
      </c>
      <c r="C66" s="20">
        <v>15883.068859315601</v>
      </c>
      <c r="D66" s="20"/>
      <c r="E66" s="18">
        <v>637.4100000000002</v>
      </c>
      <c r="F66" s="18">
        <v>0</v>
      </c>
      <c r="G66" s="18">
        <v>0</v>
      </c>
      <c r="H66" s="13">
        <v>0</v>
      </c>
      <c r="I66" s="18">
        <v>100</v>
      </c>
      <c r="J66" s="18">
        <v>0</v>
      </c>
      <c r="K66" s="15">
        <f t="shared" si="0"/>
        <v>16620.478859315601</v>
      </c>
    </row>
    <row r="67" spans="1:11" ht="15.75" thickBot="1">
      <c r="A67" s="37" t="s">
        <v>139</v>
      </c>
      <c r="B67" s="41" t="s">
        <v>140</v>
      </c>
      <c r="C67" s="20">
        <v>15735.610486777603</v>
      </c>
      <c r="D67" s="20"/>
      <c r="E67" s="18">
        <v>321.53999999999996</v>
      </c>
      <c r="F67" s="18">
        <v>937.55</v>
      </c>
      <c r="G67" s="18">
        <v>0</v>
      </c>
      <c r="H67" s="13">
        <v>0</v>
      </c>
      <c r="I67" s="18">
        <v>262.75</v>
      </c>
      <c r="J67" s="18">
        <v>0</v>
      </c>
      <c r="K67" s="15">
        <f t="shared" si="0"/>
        <v>17257.450486777601</v>
      </c>
    </row>
    <row r="68" spans="1:11" ht="15.75" thickBot="1">
      <c r="A68" s="37" t="s">
        <v>152</v>
      </c>
      <c r="B68" s="42" t="s">
        <v>155</v>
      </c>
      <c r="C68" s="34">
        <v>3674.0146664847998</v>
      </c>
      <c r="D68" s="34"/>
      <c r="E68" s="40">
        <v>488.03999999999991</v>
      </c>
      <c r="F68" s="40">
        <v>467.18</v>
      </c>
      <c r="G68" s="40">
        <v>125.14</v>
      </c>
      <c r="H68" s="68">
        <v>156.44</v>
      </c>
      <c r="I68" s="40">
        <v>0</v>
      </c>
      <c r="J68" s="40">
        <v>0</v>
      </c>
      <c r="K68" s="49">
        <f t="shared" si="0"/>
        <v>4910.8146664848</v>
      </c>
    </row>
    <row r="69" spans="1:11" ht="15.75" thickBot="1">
      <c r="A69" s="43"/>
      <c r="B69" s="43" t="s">
        <v>141</v>
      </c>
      <c r="C69" s="63">
        <f>SUM(C6:C68)</f>
        <v>6752871.7227543872</v>
      </c>
      <c r="D69" s="73"/>
      <c r="E69" s="64">
        <v>197622.13000000015</v>
      </c>
      <c r="F69" s="64">
        <v>724053.98</v>
      </c>
      <c r="G69" s="64">
        <v>32926.439999999995</v>
      </c>
      <c r="H69" s="64">
        <v>40678.79000000003</v>
      </c>
      <c r="I69" s="69">
        <v>1496549.2899999996</v>
      </c>
      <c r="J69" s="71">
        <f>SUM(J6:J68)</f>
        <v>2628095.06</v>
      </c>
      <c r="K69" s="50">
        <f t="shared" si="0"/>
        <v>11872797.412754387</v>
      </c>
    </row>
    <row r="70" spans="1:11">
      <c r="A70" s="1"/>
      <c r="B70" s="1"/>
      <c r="C70" s="2"/>
      <c r="D70" s="2"/>
      <c r="E70" s="1"/>
      <c r="F70" s="2"/>
      <c r="G70" s="2"/>
      <c r="H70" s="2"/>
      <c r="I70" s="2"/>
      <c r="J70" s="2"/>
      <c r="K70" s="4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4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 t="s">
        <v>190</v>
      </c>
      <c r="K74" s="4"/>
    </row>
    <row r="75" spans="1:11">
      <c r="F75" s="74"/>
      <c r="J75" s="67" t="s">
        <v>191</v>
      </c>
      <c r="K75" s="53"/>
    </row>
  </sheetData>
  <mergeCells count="1">
    <mergeCell ref="E4:K4"/>
  </mergeCells>
  <pageMargins left="0" right="0" top="0" bottom="0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CDAE-6127-4722-824A-9F7C60C6FC2C}">
  <dimension ref="A2:P75"/>
  <sheetViews>
    <sheetView topLeftCell="A43" workbookViewId="0">
      <selection activeCell="K69" sqref="K69"/>
    </sheetView>
  </sheetViews>
  <sheetFormatPr defaultRowHeight="15"/>
  <cols>
    <col min="1" max="1" width="5.5703125" customWidth="1"/>
    <col min="2" max="2" width="18" customWidth="1"/>
    <col min="3" max="3" width="13.5703125" style="67" customWidth="1"/>
    <col min="4" max="4" width="13.5703125" style="67" hidden="1" customWidth="1"/>
    <col min="5" max="5" width="14.42578125" style="67" customWidth="1"/>
    <col min="6" max="6" width="16.42578125" style="67" customWidth="1"/>
    <col min="7" max="7" width="12.85546875" style="67" customWidth="1"/>
    <col min="8" max="8" width="13.85546875" style="67" customWidth="1"/>
    <col min="9" max="9" width="12.5703125" style="67" customWidth="1"/>
    <col min="10" max="10" width="13.85546875" style="67" customWidth="1"/>
    <col min="11" max="11" width="18.28515625" customWidth="1"/>
    <col min="12" max="12" width="11.42578125" customWidth="1"/>
    <col min="16" max="16" width="11.42578125" customWidth="1"/>
  </cols>
  <sheetData>
    <row r="2" spans="1:16">
      <c r="A2" s="1"/>
      <c r="B2" s="1"/>
      <c r="C2" s="2"/>
      <c r="D2" s="2"/>
      <c r="E2" s="2"/>
      <c r="F2" s="2"/>
      <c r="G2" s="2"/>
      <c r="H2" s="2"/>
      <c r="I2" s="2"/>
      <c r="J2" s="2"/>
      <c r="K2" s="4"/>
    </row>
    <row r="3" spans="1:16" ht="15.75" thickBot="1">
      <c r="A3" s="1" t="s">
        <v>0</v>
      </c>
      <c r="B3" s="1"/>
      <c r="C3" s="2"/>
      <c r="D3" s="2"/>
      <c r="E3" s="2"/>
      <c r="F3" s="4" t="s">
        <v>210</v>
      </c>
      <c r="G3" s="4"/>
      <c r="H3" s="4"/>
      <c r="I3" s="4"/>
      <c r="J3" s="4"/>
      <c r="K3" s="4"/>
    </row>
    <row r="4" spans="1:16" ht="15.75" thickBot="1">
      <c r="A4" s="5" t="s">
        <v>1</v>
      </c>
      <c r="B4" s="6" t="s">
        <v>2</v>
      </c>
      <c r="C4" s="65"/>
      <c r="D4" s="65"/>
      <c r="E4" s="81"/>
      <c r="F4" s="81"/>
      <c r="G4" s="81"/>
      <c r="H4" s="81"/>
      <c r="I4" s="82"/>
      <c r="J4" s="82"/>
      <c r="K4" s="83"/>
    </row>
    <row r="5" spans="1:16" ht="44.25" customHeight="1" thickBot="1">
      <c r="A5" s="8"/>
      <c r="B5" s="8"/>
      <c r="C5" s="9" t="s">
        <v>202</v>
      </c>
      <c r="D5" s="9" t="s">
        <v>202</v>
      </c>
      <c r="E5" s="9" t="s">
        <v>211</v>
      </c>
      <c r="F5" s="10" t="s">
        <v>212</v>
      </c>
      <c r="G5" s="9" t="s">
        <v>213</v>
      </c>
      <c r="H5" s="10" t="s">
        <v>214</v>
      </c>
      <c r="I5" s="9" t="s">
        <v>215</v>
      </c>
      <c r="J5" s="9" t="s">
        <v>216</v>
      </c>
      <c r="K5" s="9" t="s">
        <v>217</v>
      </c>
    </row>
    <row r="6" spans="1:16">
      <c r="A6" s="11" t="s">
        <v>3</v>
      </c>
      <c r="B6" s="12" t="s">
        <v>4</v>
      </c>
      <c r="C6" s="13">
        <v>12594.800000000003</v>
      </c>
      <c r="D6" s="13"/>
      <c r="E6" s="13">
        <v>493.91</v>
      </c>
      <c r="F6" s="13">
        <v>1114.6599999999999</v>
      </c>
      <c r="G6" s="13">
        <v>0</v>
      </c>
      <c r="H6" s="13">
        <v>0</v>
      </c>
      <c r="I6" s="13">
        <v>1089.07</v>
      </c>
      <c r="J6" s="13">
        <v>4596.2700000000004</v>
      </c>
      <c r="K6" s="15">
        <f>C6+E6+F6+G6+H6+I6+J6+D6</f>
        <v>19888.710000000003</v>
      </c>
      <c r="P6" s="75"/>
    </row>
    <row r="7" spans="1:16">
      <c r="A7" s="16" t="s">
        <v>5</v>
      </c>
      <c r="B7" s="17" t="s">
        <v>6</v>
      </c>
      <c r="C7" s="18">
        <v>56540.240000000013</v>
      </c>
      <c r="D7" s="18"/>
      <c r="E7" s="18">
        <v>2317.3900000000008</v>
      </c>
      <c r="F7" s="18">
        <v>4942.9500000000007</v>
      </c>
      <c r="G7" s="18">
        <v>361.4</v>
      </c>
      <c r="H7" s="13">
        <v>451.75</v>
      </c>
      <c r="I7" s="18">
        <v>3074.8499999999995</v>
      </c>
      <c r="J7" s="18">
        <v>6539.64</v>
      </c>
      <c r="K7" s="15">
        <f t="shared" ref="K7:K69" si="0">C7+E7+F7+G7+H7+I7+J7+D7</f>
        <v>74228.220000000016</v>
      </c>
      <c r="P7" s="75"/>
    </row>
    <row r="8" spans="1:16">
      <c r="A8" s="16" t="s">
        <v>7</v>
      </c>
      <c r="B8" s="17" t="s">
        <v>8</v>
      </c>
      <c r="C8" s="18">
        <v>32377.950000000004</v>
      </c>
      <c r="D8" s="18"/>
      <c r="E8" s="18">
        <v>1684.879999999999</v>
      </c>
      <c r="F8" s="18">
        <v>7455.1</v>
      </c>
      <c r="G8" s="18">
        <v>125.14</v>
      </c>
      <c r="H8" s="13">
        <v>156.44</v>
      </c>
      <c r="I8" s="18">
        <v>441.97999999999996</v>
      </c>
      <c r="J8" s="18">
        <v>3175.37</v>
      </c>
      <c r="K8" s="15">
        <f t="shared" si="0"/>
        <v>45416.860000000008</v>
      </c>
      <c r="P8" s="75"/>
    </row>
    <row r="9" spans="1:16">
      <c r="A9" s="16" t="s">
        <v>9</v>
      </c>
      <c r="B9" s="17" t="s">
        <v>10</v>
      </c>
      <c r="C9" s="18">
        <v>469110.11999999994</v>
      </c>
      <c r="D9" s="18"/>
      <c r="E9" s="18">
        <v>12324.860000000008</v>
      </c>
      <c r="F9" s="18">
        <v>37563.919999999998</v>
      </c>
      <c r="G9" s="18">
        <v>1992.7100000000003</v>
      </c>
      <c r="H9" s="13">
        <v>2490.9499999999998</v>
      </c>
      <c r="I9" s="18">
        <v>94490.91</v>
      </c>
      <c r="J9" s="18">
        <v>55008.44</v>
      </c>
      <c r="K9" s="15">
        <f t="shared" si="0"/>
        <v>672981.90999999992</v>
      </c>
      <c r="P9" s="75"/>
    </row>
    <row r="10" spans="1:16">
      <c r="A10" s="16" t="s">
        <v>13</v>
      </c>
      <c r="B10" s="17" t="s">
        <v>14</v>
      </c>
      <c r="C10" s="18">
        <v>29657.229999999996</v>
      </c>
      <c r="D10" s="18"/>
      <c r="E10" s="66">
        <v>1003.7600000000004</v>
      </c>
      <c r="F10" s="66">
        <v>0</v>
      </c>
      <c r="G10" s="18">
        <v>62.57</v>
      </c>
      <c r="H10" s="18">
        <v>78.22</v>
      </c>
      <c r="I10" s="18">
        <v>1325.15</v>
      </c>
      <c r="J10" s="18">
        <v>0</v>
      </c>
      <c r="K10" s="15">
        <f t="shared" si="0"/>
        <v>32126.93</v>
      </c>
      <c r="P10" s="75"/>
    </row>
    <row r="11" spans="1:16">
      <c r="A11" s="16" t="s">
        <v>15</v>
      </c>
      <c r="B11" s="17" t="s">
        <v>16</v>
      </c>
      <c r="C11" s="18">
        <v>38574.270000000004</v>
      </c>
      <c r="D11" s="18"/>
      <c r="E11" s="18">
        <v>38.94</v>
      </c>
      <c r="F11" s="18">
        <v>160.91999999999999</v>
      </c>
      <c r="G11" s="18">
        <v>0</v>
      </c>
      <c r="H11" s="18">
        <v>0</v>
      </c>
      <c r="I11" s="18">
        <v>0</v>
      </c>
      <c r="J11" s="18">
        <v>0</v>
      </c>
      <c r="K11" s="15">
        <f t="shared" si="0"/>
        <v>38774.130000000005</v>
      </c>
      <c r="P11" s="75"/>
    </row>
    <row r="12" spans="1:16">
      <c r="A12" s="16" t="s">
        <v>17</v>
      </c>
      <c r="B12" s="17" t="s">
        <v>18</v>
      </c>
      <c r="C12" s="18">
        <v>17953.47</v>
      </c>
      <c r="D12" s="18"/>
      <c r="E12" s="18">
        <v>105.34</v>
      </c>
      <c r="F12" s="18">
        <v>1497.47</v>
      </c>
      <c r="G12" s="18">
        <v>110.87</v>
      </c>
      <c r="H12" s="18">
        <v>138.59</v>
      </c>
      <c r="I12" s="18">
        <v>3415.3799999999997</v>
      </c>
      <c r="J12" s="18">
        <v>0</v>
      </c>
      <c r="K12" s="15">
        <f t="shared" si="0"/>
        <v>23221.120000000003</v>
      </c>
      <c r="P12" s="75"/>
    </row>
    <row r="13" spans="1:16">
      <c r="A13" s="16" t="s">
        <v>19</v>
      </c>
      <c r="B13" s="17" t="s">
        <v>20</v>
      </c>
      <c r="C13" s="18">
        <v>0</v>
      </c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5">
        <f t="shared" si="0"/>
        <v>0</v>
      </c>
      <c r="P13" s="75"/>
    </row>
    <row r="14" spans="1:16">
      <c r="A14" s="16" t="s">
        <v>21</v>
      </c>
      <c r="B14" s="17" t="s">
        <v>22</v>
      </c>
      <c r="C14" s="18">
        <v>86374.040000000008</v>
      </c>
      <c r="D14" s="18"/>
      <c r="E14" s="18">
        <v>1340.8399999999995</v>
      </c>
      <c r="F14" s="18">
        <v>7470.92</v>
      </c>
      <c r="G14" s="18">
        <v>360.42</v>
      </c>
      <c r="H14" s="18">
        <v>450.53999999999996</v>
      </c>
      <c r="I14" s="18">
        <v>19422.310000000005</v>
      </c>
      <c r="J14" s="18">
        <v>53323.860000000008</v>
      </c>
      <c r="K14" s="15">
        <f t="shared" si="0"/>
        <v>168742.93000000002</v>
      </c>
      <c r="P14" s="75"/>
    </row>
    <row r="15" spans="1:16">
      <c r="A15" s="16" t="s">
        <v>23</v>
      </c>
      <c r="B15" s="17" t="s">
        <v>24</v>
      </c>
      <c r="C15" s="18">
        <v>68904.39</v>
      </c>
      <c r="D15" s="18"/>
      <c r="E15" s="18">
        <v>902.35999999999979</v>
      </c>
      <c r="F15" s="18">
        <v>1880.52</v>
      </c>
      <c r="G15" s="18">
        <v>0</v>
      </c>
      <c r="H15" s="18">
        <v>0</v>
      </c>
      <c r="I15" s="18">
        <v>2076.31</v>
      </c>
      <c r="J15" s="18">
        <v>0</v>
      </c>
      <c r="K15" s="15">
        <f t="shared" si="0"/>
        <v>73763.58</v>
      </c>
      <c r="P15" s="75"/>
    </row>
    <row r="16" spans="1:16">
      <c r="A16" s="16" t="s">
        <v>25</v>
      </c>
      <c r="B16" s="17" t="s">
        <v>26</v>
      </c>
      <c r="C16" s="18">
        <v>16936.29</v>
      </c>
      <c r="D16" s="18"/>
      <c r="E16" s="18">
        <v>191.29</v>
      </c>
      <c r="F16" s="18">
        <v>779.31</v>
      </c>
      <c r="G16" s="18">
        <v>124.3</v>
      </c>
      <c r="H16" s="18">
        <v>155.37</v>
      </c>
      <c r="I16" s="18">
        <v>7605.3000000000011</v>
      </c>
      <c r="J16" s="18">
        <v>8798.5300000000007</v>
      </c>
      <c r="K16" s="15">
        <f t="shared" si="0"/>
        <v>34590.39</v>
      </c>
      <c r="P16" s="75"/>
    </row>
    <row r="17" spans="1:16">
      <c r="A17" s="16" t="s">
        <v>27</v>
      </c>
      <c r="B17" s="17" t="s">
        <v>28</v>
      </c>
      <c r="C17" s="18">
        <v>90997.07</v>
      </c>
      <c r="D17" s="18"/>
      <c r="E17" s="18">
        <v>3544.5500000000011</v>
      </c>
      <c r="F17" s="18">
        <v>7949.78</v>
      </c>
      <c r="G17" s="18">
        <v>809.53</v>
      </c>
      <c r="H17" s="18">
        <v>1011.96</v>
      </c>
      <c r="I17" s="18">
        <v>1942.4200000000005</v>
      </c>
      <c r="J17" s="18">
        <v>0</v>
      </c>
      <c r="K17" s="15">
        <f t="shared" si="0"/>
        <v>106255.31000000001</v>
      </c>
      <c r="P17" s="75"/>
    </row>
    <row r="18" spans="1:16">
      <c r="A18" s="16" t="s">
        <v>29</v>
      </c>
      <c r="B18" s="17" t="s">
        <v>30</v>
      </c>
      <c r="C18" s="18">
        <v>49531.48000000001</v>
      </c>
      <c r="D18" s="18"/>
      <c r="E18" s="18">
        <v>710.65000000000009</v>
      </c>
      <c r="F18" s="18">
        <v>3528.33</v>
      </c>
      <c r="G18" s="18">
        <v>250.28</v>
      </c>
      <c r="H18" s="18">
        <v>312.88</v>
      </c>
      <c r="I18" s="18">
        <v>2230.8100000000004</v>
      </c>
      <c r="J18" s="18">
        <v>5622.91</v>
      </c>
      <c r="K18" s="15">
        <f t="shared" si="0"/>
        <v>62187.340000000011</v>
      </c>
      <c r="P18" s="75"/>
    </row>
    <row r="19" spans="1:16">
      <c r="A19" s="16" t="s">
        <v>31</v>
      </c>
      <c r="B19" s="17" t="s">
        <v>32</v>
      </c>
      <c r="C19" s="18">
        <v>201792.12999999995</v>
      </c>
      <c r="D19" s="18"/>
      <c r="E19" s="18">
        <v>268.66999999999996</v>
      </c>
      <c r="F19" s="18">
        <v>4137.2299999999996</v>
      </c>
      <c r="G19" s="18">
        <v>0</v>
      </c>
      <c r="H19" s="18">
        <v>0</v>
      </c>
      <c r="I19" s="18">
        <v>14038.620000000008</v>
      </c>
      <c r="J19" s="18">
        <v>31652.480000000003</v>
      </c>
      <c r="K19" s="15">
        <f t="shared" si="0"/>
        <v>251889.12999999998</v>
      </c>
      <c r="P19" s="75"/>
    </row>
    <row r="20" spans="1:16">
      <c r="A20" s="16" t="s">
        <v>33</v>
      </c>
      <c r="B20" s="17" t="s">
        <v>34</v>
      </c>
      <c r="C20" s="18">
        <v>228764.18</v>
      </c>
      <c r="D20" s="18"/>
      <c r="E20" s="18">
        <v>2644.2100000000009</v>
      </c>
      <c r="F20" s="18">
        <v>15525.850000000002</v>
      </c>
      <c r="G20" s="18">
        <v>110.87</v>
      </c>
      <c r="H20" s="18">
        <v>138.59</v>
      </c>
      <c r="I20" s="18">
        <v>36020.160000000011</v>
      </c>
      <c r="J20" s="18">
        <v>88705.290000000008</v>
      </c>
      <c r="K20" s="15">
        <f t="shared" si="0"/>
        <v>371909.15</v>
      </c>
      <c r="P20" s="75"/>
    </row>
    <row r="21" spans="1:16">
      <c r="A21" s="16" t="s">
        <v>35</v>
      </c>
      <c r="B21" s="17" t="s">
        <v>36</v>
      </c>
      <c r="C21" s="18">
        <v>2013179.2600000002</v>
      </c>
      <c r="D21" s="18"/>
      <c r="E21" s="18">
        <v>31812.199999999975</v>
      </c>
      <c r="F21" s="18">
        <f>220708.05-3.44</f>
        <v>220704.61</v>
      </c>
      <c r="G21" s="18">
        <v>11427.520000000006</v>
      </c>
      <c r="H21" s="18">
        <v>2637.8500000000113</v>
      </c>
      <c r="I21" s="18">
        <v>679814.38</v>
      </c>
      <c r="J21" s="18">
        <v>1304814.7400000002</v>
      </c>
      <c r="K21" s="15">
        <f t="shared" si="0"/>
        <v>4264390.5600000005</v>
      </c>
      <c r="P21" s="75"/>
    </row>
    <row r="22" spans="1:16">
      <c r="A22" s="16" t="s">
        <v>39</v>
      </c>
      <c r="B22" s="17" t="s">
        <v>40</v>
      </c>
      <c r="C22" s="18">
        <v>98781.12999999999</v>
      </c>
      <c r="D22" s="18"/>
      <c r="E22" s="18">
        <v>7203.7400000000162</v>
      </c>
      <c r="F22" s="18">
        <v>12298.53</v>
      </c>
      <c r="G22" s="18">
        <v>2413.3900000000003</v>
      </c>
      <c r="H22" s="18">
        <v>3016.9300000000007</v>
      </c>
      <c r="I22" s="18">
        <v>6484.2800000000025</v>
      </c>
      <c r="J22" s="18">
        <v>4920.76</v>
      </c>
      <c r="K22" s="15">
        <f t="shared" si="0"/>
        <v>135118.76</v>
      </c>
      <c r="P22" s="75"/>
    </row>
    <row r="23" spans="1:16">
      <c r="A23" s="16" t="s">
        <v>41</v>
      </c>
      <c r="B23" s="17" t="s">
        <v>42</v>
      </c>
      <c r="C23" s="18">
        <v>47480.63</v>
      </c>
      <c r="D23" s="18"/>
      <c r="E23" s="66">
        <v>2557.6899999999982</v>
      </c>
      <c r="F23" s="66">
        <v>2593.5100000000002</v>
      </c>
      <c r="G23" s="18">
        <v>360.31</v>
      </c>
      <c r="H23" s="18">
        <v>450.4</v>
      </c>
      <c r="I23" s="18">
        <v>964.0100000000001</v>
      </c>
      <c r="J23" s="18">
        <v>0</v>
      </c>
      <c r="K23" s="15">
        <f t="shared" si="0"/>
        <v>54406.549999999996</v>
      </c>
      <c r="P23" s="75"/>
    </row>
    <row r="24" spans="1:16">
      <c r="A24" s="16" t="s">
        <v>43</v>
      </c>
      <c r="B24" s="17" t="s">
        <v>44</v>
      </c>
      <c r="C24" s="18">
        <v>48818.789999999994</v>
      </c>
      <c r="D24" s="18"/>
      <c r="E24" s="18">
        <v>3219.0199999999995</v>
      </c>
      <c r="F24" s="18">
        <v>2121.16</v>
      </c>
      <c r="G24" s="18">
        <v>249.78</v>
      </c>
      <c r="H24" s="18">
        <v>312.22000000000003</v>
      </c>
      <c r="I24" s="18">
        <v>3567.3599999999992</v>
      </c>
      <c r="J24" s="18">
        <v>5128.630000000001</v>
      </c>
      <c r="K24" s="15">
        <f t="shared" si="0"/>
        <v>63416.959999999992</v>
      </c>
      <c r="P24" s="75"/>
    </row>
    <row r="25" spans="1:16">
      <c r="A25" s="16" t="s">
        <v>45</v>
      </c>
      <c r="B25" s="17" t="s">
        <v>46</v>
      </c>
      <c r="C25" s="18">
        <v>24584.76</v>
      </c>
      <c r="D25" s="18"/>
      <c r="E25" s="18">
        <v>279.08999999999997</v>
      </c>
      <c r="F25" s="18">
        <v>1103.03</v>
      </c>
      <c r="G25" s="18">
        <v>0</v>
      </c>
      <c r="H25" s="18">
        <v>0</v>
      </c>
      <c r="I25" s="18">
        <v>469.49</v>
      </c>
      <c r="J25" s="18">
        <v>1836.6000000000001</v>
      </c>
      <c r="K25" s="15">
        <f t="shared" si="0"/>
        <v>28272.969999999998</v>
      </c>
      <c r="P25" s="75"/>
    </row>
    <row r="26" spans="1:16">
      <c r="A26" s="16" t="s">
        <v>47</v>
      </c>
      <c r="B26" s="17" t="s">
        <v>48</v>
      </c>
      <c r="C26" s="18">
        <v>33656.79</v>
      </c>
      <c r="D26" s="18"/>
      <c r="E26" s="18">
        <v>208.15999999999994</v>
      </c>
      <c r="F26" s="18">
        <v>1997.78</v>
      </c>
      <c r="G26" s="18">
        <v>0</v>
      </c>
      <c r="H26" s="18">
        <v>0</v>
      </c>
      <c r="I26" s="18">
        <v>5883.6699999999992</v>
      </c>
      <c r="J26" s="18">
        <v>9434.0600000000013</v>
      </c>
      <c r="K26" s="15">
        <f t="shared" si="0"/>
        <v>51180.460000000006</v>
      </c>
      <c r="P26" s="75"/>
    </row>
    <row r="27" spans="1:16">
      <c r="A27" s="16" t="s">
        <v>51</v>
      </c>
      <c r="B27" s="17" t="s">
        <v>52</v>
      </c>
      <c r="C27" s="18">
        <v>130702.71999999999</v>
      </c>
      <c r="D27" s="18"/>
      <c r="E27" s="18">
        <v>6668.5600000000077</v>
      </c>
      <c r="F27" s="18">
        <v>17030.54</v>
      </c>
      <c r="G27" s="18">
        <v>1160.4699999999998</v>
      </c>
      <c r="H27" s="18">
        <v>1450.5299999999997</v>
      </c>
      <c r="I27" s="18">
        <v>17994.790000000019</v>
      </c>
      <c r="J27" s="18">
        <v>12997.999999999996</v>
      </c>
      <c r="K27" s="15">
        <f t="shared" si="0"/>
        <v>188005.61000000002</v>
      </c>
      <c r="P27" s="75"/>
    </row>
    <row r="28" spans="1:16">
      <c r="A28" s="16" t="s">
        <v>53</v>
      </c>
      <c r="B28" s="17" t="s">
        <v>54</v>
      </c>
      <c r="C28" s="18">
        <v>217081.14</v>
      </c>
      <c r="D28" s="18"/>
      <c r="E28" s="18">
        <v>5734.6700000000028</v>
      </c>
      <c r="F28" s="18">
        <v>19140.8</v>
      </c>
      <c r="G28" s="18">
        <v>938.75</v>
      </c>
      <c r="H28" s="18">
        <v>1173.44</v>
      </c>
      <c r="I28" s="18">
        <v>28461.439999999988</v>
      </c>
      <c r="J28" s="18">
        <v>60670.489999999991</v>
      </c>
      <c r="K28" s="15">
        <f t="shared" si="0"/>
        <v>333200.73</v>
      </c>
      <c r="P28" s="75"/>
    </row>
    <row r="29" spans="1:16">
      <c r="A29" s="16" t="s">
        <v>57</v>
      </c>
      <c r="B29" s="17" t="s">
        <v>58</v>
      </c>
      <c r="C29" s="18">
        <v>47541.95</v>
      </c>
      <c r="D29" s="18"/>
      <c r="E29" s="66">
        <v>4516.1300000000028</v>
      </c>
      <c r="F29" s="66">
        <v>4504.5200000000004</v>
      </c>
      <c r="G29" s="18">
        <v>1326.62</v>
      </c>
      <c r="H29" s="18">
        <v>1658.29</v>
      </c>
      <c r="I29" s="18">
        <v>475.55</v>
      </c>
      <c r="J29" s="18">
        <v>0</v>
      </c>
      <c r="K29" s="15">
        <f t="shared" si="0"/>
        <v>60023.060000000012</v>
      </c>
      <c r="P29" s="75"/>
    </row>
    <row r="30" spans="1:16">
      <c r="A30" s="16" t="s">
        <v>59</v>
      </c>
      <c r="B30" s="17" t="s">
        <v>60</v>
      </c>
      <c r="C30" s="18">
        <v>614279.21000000008</v>
      </c>
      <c r="D30" s="18"/>
      <c r="E30" s="18">
        <v>13117.460000000005</v>
      </c>
      <c r="F30" s="18">
        <v>52961.54</v>
      </c>
      <c r="G30" s="18">
        <v>2168.5700000000002</v>
      </c>
      <c r="H30" s="18">
        <v>2710.5699999999997</v>
      </c>
      <c r="I30" s="18">
        <v>334607</v>
      </c>
      <c r="J30" s="18">
        <v>525915.41999999993</v>
      </c>
      <c r="K30" s="15">
        <f t="shared" si="0"/>
        <v>1545759.77</v>
      </c>
      <c r="P30" s="75"/>
    </row>
    <row r="31" spans="1:16">
      <c r="A31" s="16" t="s">
        <v>63</v>
      </c>
      <c r="B31" s="17" t="s">
        <v>64</v>
      </c>
      <c r="C31" s="18">
        <v>85956.06</v>
      </c>
      <c r="D31" s="18"/>
      <c r="E31" s="18">
        <v>1617.4299999999998</v>
      </c>
      <c r="F31" s="18">
        <v>6972.91</v>
      </c>
      <c r="G31" s="18">
        <v>618.99</v>
      </c>
      <c r="H31" s="18">
        <v>773.75</v>
      </c>
      <c r="I31" s="18">
        <v>13983.710000000003</v>
      </c>
      <c r="J31" s="18">
        <v>65951.149999999994</v>
      </c>
      <c r="K31" s="15">
        <f t="shared" si="0"/>
        <v>175874</v>
      </c>
      <c r="P31" s="75"/>
    </row>
    <row r="32" spans="1:16">
      <c r="A32" s="16" t="s">
        <v>65</v>
      </c>
      <c r="B32" s="17" t="s">
        <v>66</v>
      </c>
      <c r="C32" s="18">
        <v>287607.65000000002</v>
      </c>
      <c r="D32" s="18"/>
      <c r="E32" s="66">
        <v>14038.58</v>
      </c>
      <c r="F32" s="66">
        <v>23172.2</v>
      </c>
      <c r="G32" s="18">
        <v>1522.9900000000002</v>
      </c>
      <c r="H32" s="18">
        <v>1903.78</v>
      </c>
      <c r="I32" s="18">
        <v>20873.540000000034</v>
      </c>
      <c r="J32" s="18">
        <v>16954.789999999997</v>
      </c>
      <c r="K32" s="15">
        <f t="shared" si="0"/>
        <v>366073.53000000009</v>
      </c>
      <c r="P32" s="75"/>
    </row>
    <row r="33" spans="1:16">
      <c r="A33" s="16" t="s">
        <v>67</v>
      </c>
      <c r="B33" s="17" t="s">
        <v>68</v>
      </c>
      <c r="C33" s="18">
        <v>112219.76</v>
      </c>
      <c r="D33" s="18"/>
      <c r="E33" s="18">
        <v>2520.0400000000018</v>
      </c>
      <c r="F33" s="18">
        <v>11943.48</v>
      </c>
      <c r="G33" s="18">
        <v>561.23</v>
      </c>
      <c r="H33" s="18">
        <v>701.55000000000007</v>
      </c>
      <c r="I33" s="18">
        <v>18243.269999999997</v>
      </c>
      <c r="J33" s="18">
        <v>17350.009999999995</v>
      </c>
      <c r="K33" s="15">
        <f t="shared" si="0"/>
        <v>163539.33999999997</v>
      </c>
      <c r="P33" s="75"/>
    </row>
    <row r="34" spans="1:16">
      <c r="A34" s="16" t="s">
        <v>69</v>
      </c>
      <c r="B34" s="17" t="s">
        <v>70</v>
      </c>
      <c r="C34" s="18">
        <v>57423.670000000006</v>
      </c>
      <c r="D34" s="18"/>
      <c r="E34" s="18">
        <v>2565.4400000000014</v>
      </c>
      <c r="F34" s="18">
        <v>4578.1400000000003</v>
      </c>
      <c r="G34" s="18">
        <v>125.14</v>
      </c>
      <c r="H34" s="18">
        <v>156.44</v>
      </c>
      <c r="I34" s="18">
        <v>1376.56</v>
      </c>
      <c r="J34" s="18">
        <v>0</v>
      </c>
      <c r="K34" s="15">
        <f t="shared" si="0"/>
        <v>66225.390000000014</v>
      </c>
      <c r="P34" s="75"/>
    </row>
    <row r="35" spans="1:16">
      <c r="A35" s="16" t="s">
        <v>71</v>
      </c>
      <c r="B35" s="17" t="s">
        <v>72</v>
      </c>
      <c r="C35" s="18">
        <v>117621.48999999999</v>
      </c>
      <c r="D35" s="18"/>
      <c r="E35" s="66">
        <v>3944.7599999999975</v>
      </c>
      <c r="F35" s="66">
        <v>18115.47</v>
      </c>
      <c r="G35" s="18">
        <v>561.22</v>
      </c>
      <c r="H35" s="18">
        <v>701.56000000000006</v>
      </c>
      <c r="I35" s="18">
        <v>19632.850000000002</v>
      </c>
      <c r="J35" s="18">
        <v>21313.790000000005</v>
      </c>
      <c r="K35" s="15">
        <f t="shared" si="0"/>
        <v>181891.13999999998</v>
      </c>
      <c r="P35" s="75"/>
    </row>
    <row r="36" spans="1:16">
      <c r="A36" s="16" t="s">
        <v>73</v>
      </c>
      <c r="B36" s="17" t="s">
        <v>74</v>
      </c>
      <c r="C36" s="18">
        <v>38180.49</v>
      </c>
      <c r="D36" s="18"/>
      <c r="E36" s="18">
        <v>2195.7700000000018</v>
      </c>
      <c r="F36" s="18">
        <v>3074.6400000000003</v>
      </c>
      <c r="G36" s="18">
        <v>675</v>
      </c>
      <c r="H36" s="18">
        <v>843.8</v>
      </c>
      <c r="I36" s="18">
        <v>3436.54</v>
      </c>
      <c r="J36" s="18">
        <v>0</v>
      </c>
      <c r="K36" s="15">
        <f t="shared" si="0"/>
        <v>48406.240000000005</v>
      </c>
      <c r="P36" s="75"/>
    </row>
    <row r="37" spans="1:16">
      <c r="A37" s="16" t="s">
        <v>75</v>
      </c>
      <c r="B37" s="17" t="s">
        <v>76</v>
      </c>
      <c r="C37" s="18">
        <v>28359.53</v>
      </c>
      <c r="D37" s="18"/>
      <c r="E37" s="18">
        <v>1359.4899999999993</v>
      </c>
      <c r="F37" s="18">
        <v>2083.87</v>
      </c>
      <c r="G37" s="18">
        <v>353.75</v>
      </c>
      <c r="H37" s="18">
        <v>442.22999999999996</v>
      </c>
      <c r="I37" s="18">
        <v>4021.1299999999992</v>
      </c>
      <c r="J37" s="18">
        <v>0</v>
      </c>
      <c r="K37" s="15">
        <f t="shared" si="0"/>
        <v>36619.999999999993</v>
      </c>
      <c r="P37" s="75"/>
    </row>
    <row r="38" spans="1:16">
      <c r="A38" s="16" t="s">
        <v>77</v>
      </c>
      <c r="B38" s="17" t="s">
        <v>78</v>
      </c>
      <c r="C38" s="18">
        <v>6125.64</v>
      </c>
      <c r="D38" s="18"/>
      <c r="E38" s="18">
        <v>531.5300000000002</v>
      </c>
      <c r="F38" s="18">
        <v>166.47</v>
      </c>
      <c r="G38" s="18">
        <v>0</v>
      </c>
      <c r="H38" s="18">
        <v>0</v>
      </c>
      <c r="I38" s="18">
        <v>40.69</v>
      </c>
      <c r="J38" s="18">
        <v>0</v>
      </c>
      <c r="K38" s="15">
        <f t="shared" si="0"/>
        <v>6864.33</v>
      </c>
      <c r="P38" s="75"/>
    </row>
    <row r="39" spans="1:16">
      <c r="A39" s="16" t="s">
        <v>79</v>
      </c>
      <c r="B39" s="17" t="s">
        <v>80</v>
      </c>
      <c r="C39" s="18">
        <v>3946.5</v>
      </c>
      <c r="D39" s="18"/>
      <c r="E39" s="18">
        <v>114.71000000000001</v>
      </c>
      <c r="F39" s="18">
        <v>322.45999999999998</v>
      </c>
      <c r="G39" s="18">
        <v>0</v>
      </c>
      <c r="H39" s="18">
        <v>0</v>
      </c>
      <c r="I39" s="18">
        <v>10.17</v>
      </c>
      <c r="J39" s="18">
        <v>0</v>
      </c>
      <c r="K39" s="15">
        <f t="shared" si="0"/>
        <v>4393.84</v>
      </c>
      <c r="P39" s="75"/>
    </row>
    <row r="40" spans="1:16">
      <c r="A40" s="16" t="s">
        <v>83</v>
      </c>
      <c r="B40" s="17" t="s">
        <v>84</v>
      </c>
      <c r="C40" s="18">
        <v>383295.34999999992</v>
      </c>
      <c r="D40" s="18"/>
      <c r="E40" s="18">
        <v>7760.6200000000208</v>
      </c>
      <c r="F40" s="18">
        <v>35779.129999999997</v>
      </c>
      <c r="G40" s="18">
        <v>1088.8899999999999</v>
      </c>
      <c r="H40" s="18">
        <v>1361.1599999999996</v>
      </c>
      <c r="I40" s="18">
        <v>39888.509999999966</v>
      </c>
      <c r="J40" s="18">
        <v>48133.219999999987</v>
      </c>
      <c r="K40" s="15">
        <f t="shared" si="0"/>
        <v>517306.87999999983</v>
      </c>
      <c r="P40" s="75"/>
    </row>
    <row r="41" spans="1:16">
      <c r="A41" s="16" t="s">
        <v>85</v>
      </c>
      <c r="B41" s="17" t="s">
        <v>86</v>
      </c>
      <c r="C41" s="18">
        <v>352451.39</v>
      </c>
      <c r="D41" s="18"/>
      <c r="E41" s="18">
        <v>7768.2000000000107</v>
      </c>
      <c r="F41" s="18">
        <v>56616.39</v>
      </c>
      <c r="G41" s="18">
        <v>1856.2700000000002</v>
      </c>
      <c r="H41" s="18">
        <v>2320.3900000000003</v>
      </c>
      <c r="I41" s="18">
        <v>151139.54999999999</v>
      </c>
      <c r="J41" s="18">
        <v>144959.01</v>
      </c>
      <c r="K41" s="15">
        <f t="shared" si="0"/>
        <v>717111.20000000007</v>
      </c>
      <c r="P41" s="75"/>
    </row>
    <row r="42" spans="1:16">
      <c r="A42" s="16" t="s">
        <v>87</v>
      </c>
      <c r="B42" s="17" t="s">
        <v>88</v>
      </c>
      <c r="C42" s="18">
        <v>14180.28</v>
      </c>
      <c r="D42" s="18"/>
      <c r="E42" s="18">
        <v>107.85000000000001</v>
      </c>
      <c r="F42" s="18">
        <v>156.44</v>
      </c>
      <c r="G42" s="18">
        <v>0</v>
      </c>
      <c r="H42" s="18">
        <v>0</v>
      </c>
      <c r="I42" s="18">
        <v>200</v>
      </c>
      <c r="J42" s="18">
        <v>0</v>
      </c>
      <c r="K42" s="15">
        <f t="shared" si="0"/>
        <v>14644.570000000002</v>
      </c>
      <c r="P42" s="75"/>
    </row>
    <row r="43" spans="1:16">
      <c r="A43" s="16" t="s">
        <v>89</v>
      </c>
      <c r="B43" s="17" t="s">
        <v>90</v>
      </c>
      <c r="C43" s="18">
        <v>229178.40999999997</v>
      </c>
      <c r="D43" s="18"/>
      <c r="E43" s="18">
        <v>3870.29</v>
      </c>
      <c r="F43" s="18">
        <v>32400.39</v>
      </c>
      <c r="G43" s="18">
        <v>767.67</v>
      </c>
      <c r="H43" s="13">
        <v>959.63</v>
      </c>
      <c r="I43" s="18">
        <v>38855.62999999999</v>
      </c>
      <c r="J43" s="18">
        <v>125492.40999999999</v>
      </c>
      <c r="K43" s="15">
        <f t="shared" si="0"/>
        <v>431524.42999999993</v>
      </c>
      <c r="P43" s="75"/>
    </row>
    <row r="44" spans="1:16">
      <c r="A44" s="16" t="s">
        <v>91</v>
      </c>
      <c r="B44" s="17" t="s">
        <v>92</v>
      </c>
      <c r="C44" s="18">
        <v>143007.46999999997</v>
      </c>
      <c r="D44" s="18"/>
      <c r="E44" s="18">
        <v>1639.0900000000001</v>
      </c>
      <c r="F44" s="18">
        <v>12160.3</v>
      </c>
      <c r="G44" s="18">
        <v>938.95</v>
      </c>
      <c r="H44" s="13">
        <v>1173.7400000000002</v>
      </c>
      <c r="I44" s="18">
        <v>18030.940000000002</v>
      </c>
      <c r="J44" s="18">
        <v>31893.979999999996</v>
      </c>
      <c r="K44" s="15">
        <f t="shared" si="0"/>
        <v>208844.46999999997</v>
      </c>
      <c r="P44" s="75"/>
    </row>
    <row r="45" spans="1:16">
      <c r="A45" s="16" t="s">
        <v>93</v>
      </c>
      <c r="B45" s="17" t="s">
        <v>94</v>
      </c>
      <c r="C45" s="18">
        <v>15292.58</v>
      </c>
      <c r="D45" s="2"/>
      <c r="E45" s="67">
        <v>281.55999999999995</v>
      </c>
      <c r="F45" s="66">
        <v>2917.8100000000004</v>
      </c>
      <c r="G45" s="18">
        <v>374.58</v>
      </c>
      <c r="H45" s="13">
        <v>468.25</v>
      </c>
      <c r="I45" s="18">
        <v>1312.86</v>
      </c>
      <c r="J45" s="18">
        <v>0</v>
      </c>
      <c r="K45" s="15">
        <f t="shared" si="0"/>
        <v>20647.640000000003</v>
      </c>
      <c r="P45" s="75"/>
    </row>
    <row r="46" spans="1:16">
      <c r="A46" s="21" t="s">
        <v>95</v>
      </c>
      <c r="B46" s="22" t="s">
        <v>96</v>
      </c>
      <c r="C46" s="18">
        <v>27012.39</v>
      </c>
      <c r="D46" s="18"/>
      <c r="E46" s="18">
        <v>2028.1299999999997</v>
      </c>
      <c r="F46" s="18">
        <v>2839.61</v>
      </c>
      <c r="G46" s="18">
        <v>312.85000000000002</v>
      </c>
      <c r="H46" s="13">
        <v>391.1</v>
      </c>
      <c r="I46" s="18">
        <v>1462.1799999999996</v>
      </c>
      <c r="J46" s="18">
        <v>0</v>
      </c>
      <c r="K46" s="15">
        <f t="shared" si="0"/>
        <v>34046.259999999995</v>
      </c>
      <c r="P46" s="75"/>
    </row>
    <row r="47" spans="1:16">
      <c r="A47" s="21" t="s">
        <v>97</v>
      </c>
      <c r="B47" s="22" t="s">
        <v>98</v>
      </c>
      <c r="C47" s="18">
        <v>5002.4500000000007</v>
      </c>
      <c r="D47" s="18"/>
      <c r="E47" s="18">
        <v>380.35999999999996</v>
      </c>
      <c r="F47" s="18">
        <v>0</v>
      </c>
      <c r="G47" s="18">
        <v>0</v>
      </c>
      <c r="H47" s="13">
        <v>0</v>
      </c>
      <c r="I47" s="18">
        <v>23.44</v>
      </c>
      <c r="J47" s="18">
        <v>0</v>
      </c>
      <c r="K47" s="15">
        <f t="shared" si="0"/>
        <v>5406.25</v>
      </c>
      <c r="P47" s="75"/>
    </row>
    <row r="48" spans="1:16">
      <c r="A48" s="21" t="s">
        <v>99</v>
      </c>
      <c r="B48" s="22" t="s">
        <v>100</v>
      </c>
      <c r="C48" s="20">
        <v>8071.21</v>
      </c>
      <c r="D48" s="20"/>
      <c r="E48" s="18">
        <v>507.2399999999999</v>
      </c>
      <c r="F48" s="18">
        <v>156.44</v>
      </c>
      <c r="G48" s="18">
        <v>133.54</v>
      </c>
      <c r="H48" s="13">
        <v>166.91</v>
      </c>
      <c r="I48" s="18">
        <v>275.49</v>
      </c>
      <c r="J48" s="18">
        <v>0</v>
      </c>
      <c r="K48" s="15">
        <f t="shared" si="0"/>
        <v>9310.8300000000017</v>
      </c>
      <c r="P48" s="75"/>
    </row>
    <row r="49" spans="1:16">
      <c r="A49" s="21" t="s">
        <v>101</v>
      </c>
      <c r="B49" s="22" t="s">
        <v>102</v>
      </c>
      <c r="C49" s="20">
        <v>34921.420000000006</v>
      </c>
      <c r="D49" s="20"/>
      <c r="E49" s="18">
        <v>2115.8500000000008</v>
      </c>
      <c r="F49" s="18">
        <v>3824.45</v>
      </c>
      <c r="G49" s="18">
        <v>649.59</v>
      </c>
      <c r="H49" s="13">
        <v>811.9899999999999</v>
      </c>
      <c r="I49" s="18">
        <v>924.31</v>
      </c>
      <c r="J49" s="18">
        <v>0</v>
      </c>
      <c r="K49" s="15">
        <f t="shared" si="0"/>
        <v>43247.609999999993</v>
      </c>
      <c r="P49" s="75"/>
    </row>
    <row r="50" spans="1:16">
      <c r="A50" s="21" t="s">
        <v>103</v>
      </c>
      <c r="B50" s="22" t="s">
        <v>104</v>
      </c>
      <c r="C50" s="20">
        <v>107500.62000000001</v>
      </c>
      <c r="D50" s="20"/>
      <c r="E50" s="18">
        <v>0</v>
      </c>
      <c r="F50" s="18">
        <v>804.53</v>
      </c>
      <c r="G50" s="18">
        <v>0</v>
      </c>
      <c r="H50" s="13">
        <v>0</v>
      </c>
      <c r="I50" s="18">
        <v>120.92</v>
      </c>
      <c r="J50" s="18">
        <v>3690.11</v>
      </c>
      <c r="K50" s="15">
        <f t="shared" si="0"/>
        <v>112116.18000000001</v>
      </c>
      <c r="P50" s="75"/>
    </row>
    <row r="51" spans="1:16">
      <c r="A51" s="23" t="s">
        <v>105</v>
      </c>
      <c r="B51" s="24" t="s">
        <v>106</v>
      </c>
      <c r="C51" s="20">
        <v>19632.189999999999</v>
      </c>
      <c r="D51" s="20"/>
      <c r="E51" s="18">
        <v>2101.4599999999996</v>
      </c>
      <c r="F51" s="18">
        <v>433.61</v>
      </c>
      <c r="G51" s="18">
        <v>0</v>
      </c>
      <c r="H51" s="13">
        <v>0</v>
      </c>
      <c r="I51" s="18">
        <v>473.44999999999993</v>
      </c>
      <c r="J51" s="18">
        <v>0</v>
      </c>
      <c r="K51" s="15">
        <f t="shared" si="0"/>
        <v>22640.71</v>
      </c>
      <c r="P51" s="75"/>
    </row>
    <row r="52" spans="1:16">
      <c r="A52" s="23" t="s">
        <v>107</v>
      </c>
      <c r="B52" s="25" t="s">
        <v>108</v>
      </c>
      <c r="C52" s="20">
        <v>31672.27</v>
      </c>
      <c r="D52" s="20"/>
      <c r="E52" s="18">
        <v>296.79000000000008</v>
      </c>
      <c r="F52" s="18">
        <v>5530.91</v>
      </c>
      <c r="G52" s="18">
        <v>0</v>
      </c>
      <c r="H52" s="13">
        <v>0</v>
      </c>
      <c r="I52" s="18">
        <v>3320.9299999999994</v>
      </c>
      <c r="J52" s="18">
        <v>5896.45</v>
      </c>
      <c r="K52" s="15">
        <f t="shared" si="0"/>
        <v>46717.35</v>
      </c>
      <c r="P52" s="75"/>
    </row>
    <row r="53" spans="1:16">
      <c r="A53" s="21" t="s">
        <v>111</v>
      </c>
      <c r="B53" s="22" t="s">
        <v>112</v>
      </c>
      <c r="C53" s="20">
        <v>27269.99</v>
      </c>
      <c r="D53" s="20"/>
      <c r="E53" s="18">
        <v>123.54999999999998</v>
      </c>
      <c r="F53" s="18">
        <v>469.31</v>
      </c>
      <c r="G53" s="18">
        <v>0</v>
      </c>
      <c r="H53" s="13">
        <v>0</v>
      </c>
      <c r="I53" s="18">
        <v>1226.33</v>
      </c>
      <c r="J53" s="18">
        <v>5117.26</v>
      </c>
      <c r="K53" s="15">
        <f t="shared" si="0"/>
        <v>34206.44</v>
      </c>
      <c r="P53" s="75"/>
    </row>
    <row r="54" spans="1:16">
      <c r="A54" s="21" t="s">
        <v>113</v>
      </c>
      <c r="B54" s="22" t="s">
        <v>114</v>
      </c>
      <c r="C54" s="20">
        <v>73000.679999999993</v>
      </c>
      <c r="D54" s="20"/>
      <c r="E54" s="18">
        <v>2200.5100000000011</v>
      </c>
      <c r="F54" s="18">
        <v>6152.4500000000007</v>
      </c>
      <c r="G54" s="18">
        <v>125.14</v>
      </c>
      <c r="H54" s="13">
        <v>156.44</v>
      </c>
      <c r="I54" s="18">
        <v>15650.140000000007</v>
      </c>
      <c r="J54" s="18">
        <v>25510.879999999997</v>
      </c>
      <c r="K54" s="15">
        <f t="shared" si="0"/>
        <v>122796.23999999999</v>
      </c>
      <c r="P54" s="75"/>
    </row>
    <row r="55" spans="1:16">
      <c r="A55" s="21" t="s">
        <v>115</v>
      </c>
      <c r="B55" s="22" t="s">
        <v>116</v>
      </c>
      <c r="C55" s="20">
        <v>2691.17</v>
      </c>
      <c r="D55" s="20"/>
      <c r="E55" s="18">
        <v>101.44999999999999</v>
      </c>
      <c r="F55" s="18">
        <v>311.81</v>
      </c>
      <c r="G55" s="18">
        <v>0</v>
      </c>
      <c r="H55" s="13">
        <v>0</v>
      </c>
      <c r="I55" s="18">
        <v>5583.2699999999995</v>
      </c>
      <c r="J55" s="18">
        <v>838.14000000000033</v>
      </c>
      <c r="K55" s="15">
        <f t="shared" si="0"/>
        <v>9525.84</v>
      </c>
      <c r="P55" s="75"/>
    </row>
    <row r="56" spans="1:16">
      <c r="A56" s="21" t="s">
        <v>117</v>
      </c>
      <c r="B56" s="22" t="s">
        <v>118</v>
      </c>
      <c r="C56" s="20">
        <v>19627.330000000002</v>
      </c>
      <c r="D56" s="20"/>
      <c r="E56" s="18">
        <v>1370.4699999999996</v>
      </c>
      <c r="F56" s="18">
        <v>312.88</v>
      </c>
      <c r="G56" s="18">
        <v>0</v>
      </c>
      <c r="H56" s="13">
        <v>0</v>
      </c>
      <c r="I56" s="18">
        <v>47.47</v>
      </c>
      <c r="J56" s="18">
        <v>0</v>
      </c>
      <c r="K56" s="15">
        <f t="shared" si="0"/>
        <v>21358.150000000005</v>
      </c>
      <c r="P56" s="75"/>
    </row>
    <row r="57" spans="1:16">
      <c r="A57" s="26" t="s">
        <v>119</v>
      </c>
      <c r="B57" s="27" t="s">
        <v>120</v>
      </c>
      <c r="C57" s="20">
        <v>21882.399999999998</v>
      </c>
      <c r="D57" s="20"/>
      <c r="E57" s="18">
        <v>998.57000000000016</v>
      </c>
      <c r="F57" s="18">
        <v>2746</v>
      </c>
      <c r="G57" s="18">
        <v>110.87</v>
      </c>
      <c r="H57" s="13">
        <v>138.59</v>
      </c>
      <c r="I57" s="18">
        <v>4572.7699999999995</v>
      </c>
      <c r="J57" s="18">
        <v>4058.62</v>
      </c>
      <c r="K57" s="15">
        <f t="shared" si="0"/>
        <v>34507.82</v>
      </c>
      <c r="P57" s="75"/>
    </row>
    <row r="58" spans="1:16">
      <c r="A58" s="26" t="s">
        <v>121</v>
      </c>
      <c r="B58" s="25" t="s">
        <v>122</v>
      </c>
      <c r="C58" s="20">
        <v>13259.050000000001</v>
      </c>
      <c r="D58" s="20"/>
      <c r="E58" s="18">
        <v>672.38000000000011</v>
      </c>
      <c r="F58" s="18">
        <v>992.84999999999991</v>
      </c>
      <c r="G58" s="18">
        <v>125.14</v>
      </c>
      <c r="H58" s="13">
        <v>156.44</v>
      </c>
      <c r="I58" s="18">
        <v>1166.05</v>
      </c>
      <c r="J58" s="18">
        <v>2684.8199999999997</v>
      </c>
      <c r="K58" s="15">
        <f t="shared" si="0"/>
        <v>19056.73</v>
      </c>
      <c r="P58" s="75"/>
    </row>
    <row r="59" spans="1:16">
      <c r="A59" s="28" t="s">
        <v>123</v>
      </c>
      <c r="B59" s="29" t="s">
        <v>124</v>
      </c>
      <c r="C59" s="20">
        <v>231173.22999999998</v>
      </c>
      <c r="D59" s="72"/>
      <c r="E59" s="67">
        <v>12219.530000000013</v>
      </c>
      <c r="F59" s="67">
        <v>17979.88</v>
      </c>
      <c r="G59" s="18">
        <v>970.52</v>
      </c>
      <c r="H59" s="13">
        <v>1213.2200000000003</v>
      </c>
      <c r="I59" s="18">
        <v>16452.969999999998</v>
      </c>
      <c r="J59" s="18">
        <v>30760.289999999997</v>
      </c>
      <c r="K59" s="15">
        <f t="shared" si="0"/>
        <v>310769.63999999996</v>
      </c>
      <c r="P59" s="75"/>
    </row>
    <row r="60" spans="1:16">
      <c r="A60" s="30" t="s">
        <v>125</v>
      </c>
      <c r="B60" s="31" t="s">
        <v>126</v>
      </c>
      <c r="C60" s="20">
        <v>30164.31</v>
      </c>
      <c r="D60" s="20"/>
      <c r="E60" s="18">
        <v>3334.6199999999994</v>
      </c>
      <c r="F60" s="18">
        <v>2292.1999999999998</v>
      </c>
      <c r="G60" s="18">
        <v>441.95</v>
      </c>
      <c r="H60" s="13">
        <v>552.48</v>
      </c>
      <c r="I60" s="18">
        <v>1564.6999999999998</v>
      </c>
      <c r="J60" s="18">
        <v>1290.6800000000003</v>
      </c>
      <c r="K60" s="15">
        <f t="shared" si="0"/>
        <v>39640.939999999995</v>
      </c>
      <c r="P60" s="75"/>
    </row>
    <row r="61" spans="1:16">
      <c r="A61" s="32" t="s">
        <v>127</v>
      </c>
      <c r="B61" s="24" t="s">
        <v>128</v>
      </c>
      <c r="C61" s="20">
        <v>81677.73</v>
      </c>
      <c r="D61" s="20"/>
      <c r="E61" s="18">
        <v>4829.0999999999985</v>
      </c>
      <c r="F61" s="18">
        <v>15115.57</v>
      </c>
      <c r="G61" s="18">
        <v>753.6</v>
      </c>
      <c r="H61" s="13">
        <v>942.05000000000007</v>
      </c>
      <c r="I61" s="18">
        <v>6670.9900000000007</v>
      </c>
      <c r="J61" s="18">
        <v>8602.239999999998</v>
      </c>
      <c r="K61" s="15">
        <f t="shared" si="0"/>
        <v>118591.28</v>
      </c>
      <c r="P61" s="75"/>
    </row>
    <row r="62" spans="1:16">
      <c r="A62" s="33" t="s">
        <v>129</v>
      </c>
      <c r="B62" s="22" t="s">
        <v>130</v>
      </c>
      <c r="C62" s="20">
        <v>33785.910000000003</v>
      </c>
      <c r="D62" s="20"/>
      <c r="E62" s="18">
        <v>768.10999999999979</v>
      </c>
      <c r="F62" s="18">
        <v>5914.49</v>
      </c>
      <c r="G62" s="18">
        <v>131.85</v>
      </c>
      <c r="H62" s="13">
        <v>164.82</v>
      </c>
      <c r="I62" s="18">
        <v>12341.140000000005</v>
      </c>
      <c r="J62" s="18">
        <v>15997.01</v>
      </c>
      <c r="K62" s="15">
        <f t="shared" si="0"/>
        <v>69103.33</v>
      </c>
      <c r="P62" s="75"/>
    </row>
    <row r="63" spans="1:16">
      <c r="A63" s="33" t="s">
        <v>131</v>
      </c>
      <c r="B63" s="22" t="s">
        <v>132</v>
      </c>
      <c r="C63" s="18">
        <v>2917.3599999999997</v>
      </c>
      <c r="D63" s="18"/>
      <c r="E63" s="18">
        <v>342.68999999999994</v>
      </c>
      <c r="F63" s="18">
        <v>912.07999999999993</v>
      </c>
      <c r="G63" s="18">
        <v>124.3</v>
      </c>
      <c r="H63" s="13">
        <v>155.37</v>
      </c>
      <c r="I63" s="18">
        <v>1339.5</v>
      </c>
      <c r="J63" s="18">
        <v>0</v>
      </c>
      <c r="K63" s="15">
        <f t="shared" si="0"/>
        <v>5791.2999999999993</v>
      </c>
      <c r="P63" s="75"/>
    </row>
    <row r="64" spans="1:16">
      <c r="A64" s="37" t="s">
        <v>133</v>
      </c>
      <c r="B64" s="38" t="s">
        <v>134</v>
      </c>
      <c r="C64" s="20">
        <v>0</v>
      </c>
      <c r="D64" s="20"/>
      <c r="E64" s="18">
        <v>0</v>
      </c>
      <c r="F64" s="18">
        <v>0</v>
      </c>
      <c r="G64" s="18">
        <v>0</v>
      </c>
      <c r="H64" s="13">
        <v>0</v>
      </c>
      <c r="I64" s="18">
        <v>0</v>
      </c>
      <c r="J64" s="18">
        <v>0</v>
      </c>
      <c r="K64" s="15">
        <f t="shared" si="0"/>
        <v>0</v>
      </c>
      <c r="P64" s="75"/>
    </row>
    <row r="65" spans="1:16">
      <c r="A65" s="37" t="s">
        <v>135</v>
      </c>
      <c r="B65" s="39" t="s">
        <v>136</v>
      </c>
      <c r="C65" s="20">
        <v>31905.51</v>
      </c>
      <c r="D65" s="20"/>
      <c r="E65" s="18">
        <v>671.69</v>
      </c>
      <c r="F65" s="18">
        <v>0</v>
      </c>
      <c r="G65" s="18">
        <v>0</v>
      </c>
      <c r="H65" s="13">
        <v>0</v>
      </c>
      <c r="I65" s="18">
        <v>1787.4399999999998</v>
      </c>
      <c r="J65" s="18">
        <v>0</v>
      </c>
      <c r="K65" s="15">
        <f t="shared" si="0"/>
        <v>34364.639999999999</v>
      </c>
      <c r="P65" s="75"/>
    </row>
    <row r="66" spans="1:16">
      <c r="A66" s="37" t="s">
        <v>137</v>
      </c>
      <c r="B66" s="39" t="s">
        <v>138</v>
      </c>
      <c r="C66" s="20">
        <v>18874.739999999998</v>
      </c>
      <c r="D66" s="20"/>
      <c r="E66" s="18">
        <v>483.83999999999992</v>
      </c>
      <c r="F66" s="18">
        <v>0</v>
      </c>
      <c r="G66" s="18">
        <v>0</v>
      </c>
      <c r="H66" s="13">
        <v>0</v>
      </c>
      <c r="I66" s="18">
        <v>844.40000000000009</v>
      </c>
      <c r="J66" s="18">
        <v>0</v>
      </c>
      <c r="K66" s="15">
        <f t="shared" si="0"/>
        <v>20202.98</v>
      </c>
      <c r="P66" s="75"/>
    </row>
    <row r="67" spans="1:16" ht="15.75" thickBot="1">
      <c r="A67" s="37" t="s">
        <v>139</v>
      </c>
      <c r="B67" s="41" t="s">
        <v>140</v>
      </c>
      <c r="C67" s="20">
        <v>17723.97</v>
      </c>
      <c r="D67" s="20"/>
      <c r="E67" s="18">
        <v>277.51</v>
      </c>
      <c r="F67" s="18">
        <v>396.69</v>
      </c>
      <c r="G67" s="18">
        <v>0</v>
      </c>
      <c r="H67" s="13">
        <v>0</v>
      </c>
      <c r="I67" s="18">
        <v>477.98</v>
      </c>
      <c r="J67" s="18">
        <v>0</v>
      </c>
      <c r="K67" s="15">
        <f t="shared" si="0"/>
        <v>18876.149999999998</v>
      </c>
      <c r="P67" s="75"/>
    </row>
    <row r="68" spans="1:16" ht="15.75" thickBot="1">
      <c r="A68" s="37" t="s">
        <v>152</v>
      </c>
      <c r="B68" s="42" t="s">
        <v>155</v>
      </c>
      <c r="C68" s="34">
        <v>3258.6099999999997</v>
      </c>
      <c r="D68" s="34"/>
      <c r="E68" s="40">
        <v>515.36</v>
      </c>
      <c r="F68" s="40">
        <v>467.18</v>
      </c>
      <c r="G68" s="40">
        <v>0</v>
      </c>
      <c r="H68" s="68">
        <v>0</v>
      </c>
      <c r="I68" s="40">
        <v>0</v>
      </c>
      <c r="J68" s="40">
        <v>0</v>
      </c>
      <c r="K68" s="49">
        <f t="shared" si="0"/>
        <v>4241.1499999999996</v>
      </c>
      <c r="P68" s="75"/>
    </row>
    <row r="69" spans="1:16" ht="15.75" thickBot="1">
      <c r="A69" s="43"/>
      <c r="B69" s="43" t="s">
        <v>141</v>
      </c>
      <c r="C69" s="63">
        <v>7394084.8500000006</v>
      </c>
      <c r="D69" s="73"/>
      <c r="E69" s="64">
        <v>189542.94000000006</v>
      </c>
      <c r="F69" s="64">
        <f>SUM(F6:F68)</f>
        <v>706576.01999999979</v>
      </c>
      <c r="G69" s="64">
        <v>37677.53</v>
      </c>
      <c r="H69" s="64">
        <v>35451.210000000021</v>
      </c>
      <c r="I69" s="69">
        <v>1673267.0599999996</v>
      </c>
      <c r="J69" s="71">
        <v>2758813.3199999984</v>
      </c>
      <c r="K69" s="50">
        <f t="shared" si="0"/>
        <v>12795412.929999998</v>
      </c>
      <c r="P69" s="75"/>
    </row>
    <row r="70" spans="1:16">
      <c r="A70" s="1"/>
      <c r="B70" s="1"/>
      <c r="C70" s="2"/>
      <c r="D70" s="2"/>
      <c r="E70" s="1"/>
      <c r="F70" s="2"/>
      <c r="G70" s="2"/>
      <c r="H70" s="2"/>
      <c r="I70" s="2"/>
      <c r="J70" s="2"/>
      <c r="K70" s="4"/>
    </row>
    <row r="71" spans="1:16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6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6">
      <c r="A73" s="1"/>
      <c r="B73" s="1"/>
      <c r="C73" s="2"/>
      <c r="D73" s="2"/>
      <c r="E73" s="2"/>
      <c r="F73" s="2"/>
      <c r="G73" s="2"/>
      <c r="H73" s="2"/>
      <c r="I73" s="2"/>
      <c r="J73" s="2"/>
      <c r="K73" s="4"/>
    </row>
    <row r="74" spans="1:16">
      <c r="A74" s="1"/>
      <c r="B74" s="1"/>
      <c r="C74" s="2"/>
      <c r="D74" s="2"/>
      <c r="E74" s="2"/>
      <c r="F74" s="2"/>
      <c r="G74" s="2"/>
      <c r="H74" s="2"/>
      <c r="I74" s="2"/>
      <c r="J74" s="2" t="s">
        <v>190</v>
      </c>
      <c r="K74" s="4"/>
    </row>
    <row r="75" spans="1:16">
      <c r="F75" s="74"/>
      <c r="J75" s="67" t="s">
        <v>191</v>
      </c>
      <c r="K75" s="53"/>
    </row>
  </sheetData>
  <mergeCells count="1">
    <mergeCell ref="E4:K4"/>
  </mergeCells>
  <pageMargins left="0" right="0" top="0" bottom="0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E49B-6181-4A82-A038-1748F109027D}">
  <dimension ref="A2:O75"/>
  <sheetViews>
    <sheetView workbookViewId="0">
      <selection activeCell="Q70" sqref="Q70"/>
    </sheetView>
  </sheetViews>
  <sheetFormatPr defaultRowHeight="15"/>
  <cols>
    <col min="1" max="1" width="5.5703125" customWidth="1"/>
    <col min="2" max="2" width="18" customWidth="1"/>
    <col min="3" max="3" width="13.5703125" style="67" customWidth="1"/>
    <col min="4" max="4" width="14.42578125" style="67" customWidth="1"/>
    <col min="5" max="5" width="16.42578125" style="67" customWidth="1"/>
    <col min="6" max="6" width="12.85546875" style="67" customWidth="1"/>
    <col min="7" max="7" width="13.85546875" style="67" customWidth="1"/>
    <col min="8" max="8" width="12.5703125" style="67" customWidth="1"/>
    <col min="9" max="9" width="13.85546875" style="67" customWidth="1"/>
    <col min="10" max="10" width="18.28515625" customWidth="1"/>
    <col min="11" max="11" width="11.42578125" customWidth="1"/>
    <col min="15" max="15" width="11.42578125" customWidth="1"/>
  </cols>
  <sheetData>
    <row r="2" spans="1:15">
      <c r="A2" s="1"/>
      <c r="B2" s="1"/>
      <c r="C2" s="2"/>
      <c r="D2" s="2"/>
      <c r="E2" s="2"/>
      <c r="F2" s="2"/>
      <c r="G2" s="2"/>
      <c r="H2" s="2"/>
      <c r="I2" s="2"/>
      <c r="J2" s="4"/>
    </row>
    <row r="3" spans="1:15" ht="15.75" thickBot="1">
      <c r="A3" s="1" t="s">
        <v>0</v>
      </c>
      <c r="B3" s="1"/>
      <c r="C3" s="2"/>
      <c r="D3" s="2"/>
      <c r="E3" s="4" t="s">
        <v>218</v>
      </c>
      <c r="F3" s="4"/>
      <c r="G3" s="4"/>
      <c r="H3" s="4"/>
      <c r="I3" s="4"/>
      <c r="J3" s="4"/>
    </row>
    <row r="4" spans="1:15" ht="15.75" thickBot="1">
      <c r="A4" s="5" t="s">
        <v>1</v>
      </c>
      <c r="B4" s="6" t="s">
        <v>2</v>
      </c>
      <c r="C4" s="65"/>
      <c r="D4" s="81"/>
      <c r="E4" s="81"/>
      <c r="F4" s="81"/>
      <c r="G4" s="81"/>
      <c r="H4" s="82"/>
      <c r="I4" s="82"/>
      <c r="J4" s="83"/>
    </row>
    <row r="5" spans="1:15" ht="44.25" customHeight="1" thickBot="1">
      <c r="A5" s="8"/>
      <c r="B5" s="8"/>
      <c r="C5" s="9" t="s">
        <v>219</v>
      </c>
      <c r="D5" s="9" t="s">
        <v>220</v>
      </c>
      <c r="E5" s="10" t="s">
        <v>221</v>
      </c>
      <c r="F5" s="9" t="s">
        <v>222</v>
      </c>
      <c r="G5" s="10" t="s">
        <v>223</v>
      </c>
      <c r="H5" s="9" t="s">
        <v>224</v>
      </c>
      <c r="I5" s="9" t="s">
        <v>225</v>
      </c>
      <c r="J5" s="9" t="s">
        <v>226</v>
      </c>
    </row>
    <row r="6" spans="1:15">
      <c r="A6" s="11" t="s">
        <v>3</v>
      </c>
      <c r="B6" s="12" t="s">
        <v>4</v>
      </c>
      <c r="C6" s="13">
        <v>14598.55</v>
      </c>
      <c r="D6" s="13">
        <v>0</v>
      </c>
      <c r="E6" s="13">
        <v>1148.17</v>
      </c>
      <c r="F6" s="13">
        <v>0</v>
      </c>
      <c r="G6" s="13">
        <v>156.44</v>
      </c>
      <c r="H6" s="13">
        <v>1518.3800000000003</v>
      </c>
      <c r="I6" s="13">
        <v>625.02</v>
      </c>
      <c r="J6" s="15">
        <f>C6+D6+E6+F6+G6+H6+I6</f>
        <v>18046.560000000001</v>
      </c>
      <c r="O6" s="75"/>
    </row>
    <row r="7" spans="1:15">
      <c r="A7" s="16" t="s">
        <v>5</v>
      </c>
      <c r="B7" s="17" t="s">
        <v>6</v>
      </c>
      <c r="C7" s="18">
        <v>59409.819999999992</v>
      </c>
      <c r="D7" s="13">
        <v>0</v>
      </c>
      <c r="E7" s="18">
        <v>5238.3500000000004</v>
      </c>
      <c r="F7" s="13">
        <v>0</v>
      </c>
      <c r="G7" s="13">
        <v>396.97</v>
      </c>
      <c r="H7" s="18">
        <v>4218.0000000000018</v>
      </c>
      <c r="I7" s="18">
        <v>2177.42</v>
      </c>
      <c r="J7" s="15">
        <f t="shared" ref="J7:J69" si="0">C7+D7+E7+F7+G7+H7+I7</f>
        <v>71440.56</v>
      </c>
      <c r="O7" s="75"/>
    </row>
    <row r="8" spans="1:15">
      <c r="A8" s="16" t="s">
        <v>7</v>
      </c>
      <c r="B8" s="17" t="s">
        <v>8</v>
      </c>
      <c r="C8" s="18">
        <v>34124.370000000003</v>
      </c>
      <c r="D8" s="13">
        <v>0</v>
      </c>
      <c r="E8" s="18">
        <v>2671.29</v>
      </c>
      <c r="F8" s="13">
        <v>0</v>
      </c>
      <c r="G8" s="13">
        <v>469.32</v>
      </c>
      <c r="H8" s="18">
        <v>915.93000000000006</v>
      </c>
      <c r="I8" s="18">
        <v>0</v>
      </c>
      <c r="J8" s="15">
        <f t="shared" si="0"/>
        <v>38180.910000000003</v>
      </c>
      <c r="O8" s="75"/>
    </row>
    <row r="9" spans="1:15">
      <c r="A9" s="16" t="s">
        <v>9</v>
      </c>
      <c r="B9" s="17" t="s">
        <v>10</v>
      </c>
      <c r="C9" s="18">
        <v>517058.42</v>
      </c>
      <c r="D9" s="13">
        <v>0</v>
      </c>
      <c r="E9" s="18">
        <v>48149.36</v>
      </c>
      <c r="F9" s="13">
        <v>0</v>
      </c>
      <c r="G9" s="13">
        <v>1858.44</v>
      </c>
      <c r="H9" s="18">
        <v>88801.10000000002</v>
      </c>
      <c r="I9" s="18">
        <v>55333.71</v>
      </c>
      <c r="J9" s="15">
        <f t="shared" si="0"/>
        <v>711201.02999999991</v>
      </c>
      <c r="O9" s="75"/>
    </row>
    <row r="10" spans="1:15">
      <c r="A10" s="16" t="s">
        <v>13</v>
      </c>
      <c r="B10" s="17" t="s">
        <v>14</v>
      </c>
      <c r="C10" s="18">
        <v>30091.62</v>
      </c>
      <c r="D10" s="13">
        <v>0</v>
      </c>
      <c r="E10" s="66">
        <v>625.74</v>
      </c>
      <c r="F10" s="13">
        <v>0</v>
      </c>
      <c r="G10" s="18">
        <v>234.66</v>
      </c>
      <c r="H10" s="18">
        <v>1166.18</v>
      </c>
      <c r="I10" s="18">
        <v>0</v>
      </c>
      <c r="J10" s="15">
        <f t="shared" si="0"/>
        <v>32118.2</v>
      </c>
      <c r="O10" s="75"/>
    </row>
    <row r="11" spans="1:15">
      <c r="A11" s="16" t="s">
        <v>15</v>
      </c>
      <c r="B11" s="17" t="s">
        <v>16</v>
      </c>
      <c r="C11" s="18">
        <v>36726.050000000003</v>
      </c>
      <c r="D11" s="13">
        <v>0</v>
      </c>
      <c r="E11" s="18">
        <v>160.91999999999999</v>
      </c>
      <c r="F11" s="13">
        <v>0</v>
      </c>
      <c r="G11" s="18">
        <v>0</v>
      </c>
      <c r="H11" s="18">
        <v>0</v>
      </c>
      <c r="I11" s="18">
        <v>0</v>
      </c>
      <c r="J11" s="15">
        <f t="shared" si="0"/>
        <v>36886.97</v>
      </c>
      <c r="O11" s="75"/>
    </row>
    <row r="12" spans="1:15">
      <c r="A12" s="16" t="s">
        <v>17</v>
      </c>
      <c r="B12" s="17" t="s">
        <v>18</v>
      </c>
      <c r="C12" s="18">
        <v>20367.989999999998</v>
      </c>
      <c r="D12" s="13">
        <v>0</v>
      </c>
      <c r="E12" s="18">
        <v>1954.24</v>
      </c>
      <c r="F12" s="13">
        <v>0</v>
      </c>
      <c r="G12" s="18">
        <v>295.02999999999997</v>
      </c>
      <c r="H12" s="18">
        <v>3002.2000000000003</v>
      </c>
      <c r="I12" s="18">
        <v>75.13</v>
      </c>
      <c r="J12" s="15">
        <f t="shared" si="0"/>
        <v>25694.59</v>
      </c>
      <c r="O12" s="75"/>
    </row>
    <row r="13" spans="1:15">
      <c r="A13" s="16" t="s">
        <v>19</v>
      </c>
      <c r="B13" s="17" t="s">
        <v>20</v>
      </c>
      <c r="C13" s="18">
        <v>0</v>
      </c>
      <c r="D13" s="13">
        <v>0</v>
      </c>
      <c r="E13" s="18">
        <v>0</v>
      </c>
      <c r="F13" s="13">
        <v>0</v>
      </c>
      <c r="G13" s="18">
        <v>0</v>
      </c>
      <c r="H13" s="18">
        <v>0</v>
      </c>
      <c r="I13" s="18">
        <v>0</v>
      </c>
      <c r="J13" s="15">
        <f t="shared" si="0"/>
        <v>0</v>
      </c>
      <c r="O13" s="75"/>
    </row>
    <row r="14" spans="1:15">
      <c r="A14" s="16" t="s">
        <v>21</v>
      </c>
      <c r="B14" s="17" t="s">
        <v>22</v>
      </c>
      <c r="C14" s="18">
        <v>102624.81999999998</v>
      </c>
      <c r="D14" s="13">
        <v>0</v>
      </c>
      <c r="E14" s="18">
        <v>8786.9699999999993</v>
      </c>
      <c r="F14" s="13">
        <v>0</v>
      </c>
      <c r="G14" s="18">
        <v>467.18</v>
      </c>
      <c r="H14" s="18">
        <v>28417.500000000007</v>
      </c>
      <c r="I14" s="18">
        <v>56854.62</v>
      </c>
      <c r="J14" s="15">
        <f t="shared" si="0"/>
        <v>197151.08999999997</v>
      </c>
      <c r="O14" s="75"/>
    </row>
    <row r="15" spans="1:15">
      <c r="A15" s="16" t="s">
        <v>23</v>
      </c>
      <c r="B15" s="17" t="s">
        <v>24</v>
      </c>
      <c r="C15" s="18">
        <v>83033.649999999994</v>
      </c>
      <c r="D15" s="13">
        <v>0</v>
      </c>
      <c r="E15" s="18">
        <v>1504.12</v>
      </c>
      <c r="F15" s="13">
        <v>0</v>
      </c>
      <c r="G15" s="18">
        <v>0</v>
      </c>
      <c r="H15" s="18">
        <v>620.44000000000005</v>
      </c>
      <c r="I15" s="18">
        <v>0</v>
      </c>
      <c r="J15" s="15">
        <f t="shared" si="0"/>
        <v>85158.209999999992</v>
      </c>
      <c r="O15" s="75"/>
    </row>
    <row r="16" spans="1:15">
      <c r="A16" s="16" t="s">
        <v>25</v>
      </c>
      <c r="B16" s="17" t="s">
        <v>26</v>
      </c>
      <c r="C16" s="18">
        <v>17536.440000000002</v>
      </c>
      <c r="D16" s="13">
        <v>0</v>
      </c>
      <c r="E16" s="18">
        <v>980.33</v>
      </c>
      <c r="F16" s="13">
        <v>0</v>
      </c>
      <c r="G16" s="18">
        <v>155.37</v>
      </c>
      <c r="H16" s="18">
        <v>4076.1199999999994</v>
      </c>
      <c r="I16" s="18">
        <v>12121.109999999999</v>
      </c>
      <c r="J16" s="15">
        <f t="shared" si="0"/>
        <v>34869.370000000003</v>
      </c>
      <c r="O16" s="75"/>
    </row>
    <row r="17" spans="1:15">
      <c r="A17" s="16" t="s">
        <v>27</v>
      </c>
      <c r="B17" s="17" t="s">
        <v>28</v>
      </c>
      <c r="C17" s="18">
        <v>98642.17</v>
      </c>
      <c r="D17" s="13">
        <v>0</v>
      </c>
      <c r="E17" s="18">
        <v>8817.2100000000009</v>
      </c>
      <c r="F17" s="13">
        <v>0</v>
      </c>
      <c r="G17" s="18">
        <v>1253.44</v>
      </c>
      <c r="H17" s="18">
        <v>1541.01</v>
      </c>
      <c r="I17" s="18">
        <v>11651.720000000001</v>
      </c>
      <c r="J17" s="15">
        <f t="shared" si="0"/>
        <v>121905.55</v>
      </c>
      <c r="O17" s="75"/>
    </row>
    <row r="18" spans="1:15">
      <c r="A18" s="16" t="s">
        <v>29</v>
      </c>
      <c r="B18" s="17" t="s">
        <v>30</v>
      </c>
      <c r="C18" s="18">
        <v>53155.319999999992</v>
      </c>
      <c r="D18" s="13">
        <v>0</v>
      </c>
      <c r="E18" s="18">
        <v>5042.5499999999993</v>
      </c>
      <c r="F18" s="13">
        <v>0</v>
      </c>
      <c r="G18" s="18">
        <v>0</v>
      </c>
      <c r="H18" s="18">
        <v>3451.1900000000005</v>
      </c>
      <c r="I18" s="18">
        <v>1551.15</v>
      </c>
      <c r="J18" s="15">
        <f t="shared" si="0"/>
        <v>63200.21</v>
      </c>
      <c r="O18" s="75"/>
    </row>
    <row r="19" spans="1:15">
      <c r="A19" s="16" t="s">
        <v>31</v>
      </c>
      <c r="B19" s="17" t="s">
        <v>32</v>
      </c>
      <c r="C19" s="18">
        <v>167117.31</v>
      </c>
      <c r="D19" s="13">
        <v>0</v>
      </c>
      <c r="E19" s="18">
        <v>6129.52</v>
      </c>
      <c r="F19" s="13">
        <v>0</v>
      </c>
      <c r="G19" s="18">
        <v>0</v>
      </c>
      <c r="H19" s="18">
        <v>25507.459999999992</v>
      </c>
      <c r="I19" s="18">
        <v>24654.809999999998</v>
      </c>
      <c r="J19" s="15">
        <f t="shared" si="0"/>
        <v>223409.09999999998</v>
      </c>
      <c r="O19" s="75"/>
    </row>
    <row r="20" spans="1:15">
      <c r="A20" s="16" t="s">
        <v>33</v>
      </c>
      <c r="B20" s="17" t="s">
        <v>34</v>
      </c>
      <c r="C20" s="18">
        <v>265839.18000000005</v>
      </c>
      <c r="D20" s="13">
        <v>0</v>
      </c>
      <c r="E20" s="18">
        <v>15758.949999999999</v>
      </c>
      <c r="F20" s="13">
        <v>0</v>
      </c>
      <c r="G20" s="18">
        <v>433.62</v>
      </c>
      <c r="H20" s="18">
        <v>40836.829999999994</v>
      </c>
      <c r="I20" s="18">
        <v>71884.810000000012</v>
      </c>
      <c r="J20" s="15">
        <f t="shared" si="0"/>
        <v>394753.39000000007</v>
      </c>
      <c r="O20" s="75"/>
    </row>
    <row r="21" spans="1:15">
      <c r="A21" s="16" t="s">
        <v>35</v>
      </c>
      <c r="B21" s="17" t="s">
        <v>36</v>
      </c>
      <c r="C21" s="18">
        <v>2292760.4900000002</v>
      </c>
      <c r="D21" s="13">
        <v>0</v>
      </c>
      <c r="E21" s="18">
        <v>229341.38999999998</v>
      </c>
      <c r="F21" s="13">
        <v>0</v>
      </c>
      <c r="G21" s="18">
        <v>24937.200000000008</v>
      </c>
      <c r="H21" s="18">
        <v>694617.67000000691</v>
      </c>
      <c r="I21" s="18">
        <v>1311525.8799999985</v>
      </c>
      <c r="J21" s="15">
        <f t="shared" si="0"/>
        <v>4553182.6300000064</v>
      </c>
      <c r="O21" s="75"/>
    </row>
    <row r="22" spans="1:15">
      <c r="A22" s="16" t="s">
        <v>39</v>
      </c>
      <c r="B22" s="17" t="s">
        <v>40</v>
      </c>
      <c r="C22" s="18">
        <v>119561.75</v>
      </c>
      <c r="D22" s="13">
        <v>0</v>
      </c>
      <c r="E22" s="18">
        <v>12402.300000000001</v>
      </c>
      <c r="F22" s="13">
        <v>0</v>
      </c>
      <c r="G22" s="18">
        <v>2721.88</v>
      </c>
      <c r="H22" s="18">
        <v>6188.8200000000033</v>
      </c>
      <c r="I22" s="18">
        <v>5559.7499999999991</v>
      </c>
      <c r="J22" s="15">
        <f t="shared" si="0"/>
        <v>146434.5</v>
      </c>
      <c r="O22" s="75"/>
    </row>
    <row r="23" spans="1:15">
      <c r="A23" s="16" t="s">
        <v>41</v>
      </c>
      <c r="B23" s="17" t="s">
        <v>42</v>
      </c>
      <c r="C23" s="18">
        <v>45499.619999999995</v>
      </c>
      <c r="D23" s="13">
        <v>0</v>
      </c>
      <c r="E23" s="66">
        <v>3527.72</v>
      </c>
      <c r="F23" s="13">
        <v>0</v>
      </c>
      <c r="G23" s="18">
        <v>295.02999999999997</v>
      </c>
      <c r="H23" s="18">
        <v>993.43999999999994</v>
      </c>
      <c r="I23" s="18">
        <v>0</v>
      </c>
      <c r="J23" s="15">
        <f t="shared" si="0"/>
        <v>50315.81</v>
      </c>
      <c r="O23" s="75"/>
    </row>
    <row r="24" spans="1:15">
      <c r="A24" s="16" t="s">
        <v>43</v>
      </c>
      <c r="B24" s="17" t="s">
        <v>44</v>
      </c>
      <c r="C24" s="18">
        <v>56416.66</v>
      </c>
      <c r="D24" s="13">
        <v>0</v>
      </c>
      <c r="E24" s="18">
        <v>2251.58</v>
      </c>
      <c r="F24" s="13">
        <v>0</v>
      </c>
      <c r="G24" s="18">
        <v>312.23</v>
      </c>
      <c r="H24" s="18">
        <v>3573.56</v>
      </c>
      <c r="I24" s="18">
        <v>2119.84</v>
      </c>
      <c r="J24" s="15">
        <f t="shared" si="0"/>
        <v>64673.87000000001</v>
      </c>
      <c r="O24" s="75"/>
    </row>
    <row r="25" spans="1:15">
      <c r="A25" s="16" t="s">
        <v>45</v>
      </c>
      <c r="B25" s="17" t="s">
        <v>46</v>
      </c>
      <c r="C25" s="18">
        <v>31008.78</v>
      </c>
      <c r="D25" s="13">
        <v>0</v>
      </c>
      <c r="E25" s="18">
        <v>959.9</v>
      </c>
      <c r="F25" s="13">
        <v>0</v>
      </c>
      <c r="G25" s="18">
        <v>0</v>
      </c>
      <c r="H25" s="18">
        <v>941.43999999999994</v>
      </c>
      <c r="I25" s="18">
        <v>3924.98</v>
      </c>
      <c r="J25" s="15">
        <f t="shared" si="0"/>
        <v>36835.100000000006</v>
      </c>
      <c r="O25" s="75"/>
    </row>
    <row r="26" spans="1:15">
      <c r="A26" s="16" t="s">
        <v>47</v>
      </c>
      <c r="B26" s="17" t="s">
        <v>48</v>
      </c>
      <c r="C26" s="18">
        <v>35915.619999999995</v>
      </c>
      <c r="D26" s="13">
        <v>0</v>
      </c>
      <c r="E26" s="18">
        <v>1535.82</v>
      </c>
      <c r="F26" s="13">
        <v>0</v>
      </c>
      <c r="G26" s="18">
        <v>0</v>
      </c>
      <c r="H26" s="18">
        <v>7710.18</v>
      </c>
      <c r="I26" s="18">
        <v>6327.0000000000009</v>
      </c>
      <c r="J26" s="15">
        <f t="shared" si="0"/>
        <v>51488.619999999995</v>
      </c>
      <c r="O26" s="75"/>
    </row>
    <row r="27" spans="1:15">
      <c r="A27" s="16" t="s">
        <v>51</v>
      </c>
      <c r="B27" s="17" t="s">
        <v>52</v>
      </c>
      <c r="C27" s="18">
        <v>142729.56999999998</v>
      </c>
      <c r="D27" s="13">
        <v>0</v>
      </c>
      <c r="E27" s="18">
        <v>14955.02</v>
      </c>
      <c r="F27" s="13">
        <v>0</v>
      </c>
      <c r="G27" s="18">
        <v>867.18000000000006</v>
      </c>
      <c r="H27" s="18">
        <v>11286.060000000007</v>
      </c>
      <c r="I27" s="18">
        <v>11191.319999999998</v>
      </c>
      <c r="J27" s="15">
        <f t="shared" si="0"/>
        <v>181029.14999999997</v>
      </c>
      <c r="O27" s="75"/>
    </row>
    <row r="28" spans="1:15">
      <c r="A28" s="16" t="s">
        <v>53</v>
      </c>
      <c r="B28" s="17" t="s">
        <v>54</v>
      </c>
      <c r="C28" s="18">
        <v>251133.45</v>
      </c>
      <c r="D28" s="13">
        <v>0</v>
      </c>
      <c r="E28" s="18">
        <v>17334.02</v>
      </c>
      <c r="F28" s="13">
        <v>0</v>
      </c>
      <c r="G28" s="18">
        <v>1193.29</v>
      </c>
      <c r="H28" s="18">
        <v>29528.899999999998</v>
      </c>
      <c r="I28" s="18">
        <v>20836.490000000002</v>
      </c>
      <c r="J28" s="15">
        <f t="shared" si="0"/>
        <v>320026.15000000002</v>
      </c>
      <c r="O28" s="75"/>
    </row>
    <row r="29" spans="1:15">
      <c r="A29" s="16" t="s">
        <v>57</v>
      </c>
      <c r="B29" s="17" t="s">
        <v>58</v>
      </c>
      <c r="C29" s="18">
        <v>55165.25999999998</v>
      </c>
      <c r="D29" s="13">
        <v>0</v>
      </c>
      <c r="E29" s="66">
        <v>4878.8500000000004</v>
      </c>
      <c r="F29" s="13">
        <v>0</v>
      </c>
      <c r="G29" s="18">
        <v>1891.88</v>
      </c>
      <c r="H29" s="18">
        <v>2870.6600000000003</v>
      </c>
      <c r="I29" s="18">
        <v>729.14</v>
      </c>
      <c r="J29" s="15">
        <f t="shared" si="0"/>
        <v>65535.789999999979</v>
      </c>
      <c r="O29" s="75"/>
    </row>
    <row r="30" spans="1:15">
      <c r="A30" s="16" t="s">
        <v>59</v>
      </c>
      <c r="B30" s="17" t="s">
        <v>60</v>
      </c>
      <c r="C30" s="18">
        <v>680699.7699999999</v>
      </c>
      <c r="D30" s="13">
        <v>0</v>
      </c>
      <c r="E30" s="18">
        <v>55422.5</v>
      </c>
      <c r="F30" s="13">
        <v>0</v>
      </c>
      <c r="G30" s="18">
        <v>2596.36</v>
      </c>
      <c r="H30" s="18">
        <v>307190.43999999802</v>
      </c>
      <c r="I30" s="18">
        <v>505365.17999999964</v>
      </c>
      <c r="J30" s="15">
        <f t="shared" si="0"/>
        <v>1551274.2499999977</v>
      </c>
      <c r="O30" s="75"/>
    </row>
    <row r="31" spans="1:15">
      <c r="A31" s="16" t="s">
        <v>63</v>
      </c>
      <c r="B31" s="17" t="s">
        <v>64</v>
      </c>
      <c r="C31" s="18">
        <v>87821.66</v>
      </c>
      <c r="D31" s="13">
        <v>0</v>
      </c>
      <c r="E31" s="18">
        <v>6452.43</v>
      </c>
      <c r="F31" s="13">
        <v>0</v>
      </c>
      <c r="G31" s="18">
        <v>735.54</v>
      </c>
      <c r="H31" s="18">
        <v>11887.520000000002</v>
      </c>
      <c r="I31" s="18">
        <v>52779.979999999996</v>
      </c>
      <c r="J31" s="15">
        <f t="shared" si="0"/>
        <v>159677.13</v>
      </c>
      <c r="O31" s="75"/>
    </row>
    <row r="32" spans="1:15">
      <c r="A32" s="16" t="s">
        <v>65</v>
      </c>
      <c r="B32" s="17" t="s">
        <v>66</v>
      </c>
      <c r="C32" s="18">
        <v>321177.75</v>
      </c>
      <c r="D32" s="13">
        <v>0</v>
      </c>
      <c r="E32" s="66">
        <v>26437.99</v>
      </c>
      <c r="F32" s="13">
        <v>0</v>
      </c>
      <c r="G32" s="18">
        <v>2322.0800000000004</v>
      </c>
      <c r="H32" s="18">
        <v>15485.390000000001</v>
      </c>
      <c r="I32" s="18">
        <v>15544.400000000001</v>
      </c>
      <c r="J32" s="15">
        <f t="shared" si="0"/>
        <v>380967.61000000004</v>
      </c>
      <c r="O32" s="75"/>
    </row>
    <row r="33" spans="1:15">
      <c r="A33" s="16" t="s">
        <v>67</v>
      </c>
      <c r="B33" s="17" t="s">
        <v>68</v>
      </c>
      <c r="C33" s="18">
        <v>115291.23</v>
      </c>
      <c r="D33" s="13">
        <v>0</v>
      </c>
      <c r="E33" s="18">
        <v>10939.22</v>
      </c>
      <c r="F33" s="13">
        <v>0</v>
      </c>
      <c r="G33" s="18">
        <v>590.05000000000007</v>
      </c>
      <c r="H33" s="18">
        <v>23920.430000000011</v>
      </c>
      <c r="I33" s="18">
        <v>14007.320000000002</v>
      </c>
      <c r="J33" s="15">
        <f t="shared" si="0"/>
        <v>164748.25000000003</v>
      </c>
      <c r="O33" s="75"/>
    </row>
    <row r="34" spans="1:15">
      <c r="A34" s="16" t="s">
        <v>69</v>
      </c>
      <c r="B34" s="17" t="s">
        <v>70</v>
      </c>
      <c r="C34" s="18">
        <v>59369.68</v>
      </c>
      <c r="D34" s="13">
        <v>0</v>
      </c>
      <c r="E34" s="18">
        <v>3628.27</v>
      </c>
      <c r="F34" s="13">
        <v>0</v>
      </c>
      <c r="G34" s="18">
        <v>312.88</v>
      </c>
      <c r="H34" s="18">
        <v>1609.87</v>
      </c>
      <c r="I34" s="18">
        <v>0</v>
      </c>
      <c r="J34" s="15">
        <f t="shared" si="0"/>
        <v>64920.7</v>
      </c>
      <c r="O34" s="75"/>
    </row>
    <row r="35" spans="1:15">
      <c r="A35" s="16" t="s">
        <v>71</v>
      </c>
      <c r="B35" s="17" t="s">
        <v>72</v>
      </c>
      <c r="C35" s="18">
        <v>126024.33</v>
      </c>
      <c r="D35" s="13">
        <v>0</v>
      </c>
      <c r="E35" s="66">
        <v>17061.36</v>
      </c>
      <c r="F35" s="13">
        <v>0</v>
      </c>
      <c r="G35" s="18">
        <v>424.38</v>
      </c>
      <c r="H35" s="18">
        <v>22207.859999999997</v>
      </c>
      <c r="I35" s="18">
        <v>33583.519999999997</v>
      </c>
      <c r="J35" s="15">
        <f t="shared" si="0"/>
        <v>199301.44999999998</v>
      </c>
      <c r="O35" s="75"/>
    </row>
    <row r="36" spans="1:15">
      <c r="A36" s="16" t="s">
        <v>73</v>
      </c>
      <c r="B36" s="17" t="s">
        <v>74</v>
      </c>
      <c r="C36" s="18">
        <v>42532.030000000006</v>
      </c>
      <c r="D36" s="13">
        <v>0</v>
      </c>
      <c r="E36" s="18">
        <v>2669.24</v>
      </c>
      <c r="F36" s="13">
        <v>0</v>
      </c>
      <c r="G36" s="18">
        <v>843.8</v>
      </c>
      <c r="H36" s="18">
        <v>1085.32</v>
      </c>
      <c r="I36" s="18">
        <v>0</v>
      </c>
      <c r="J36" s="15">
        <f t="shared" si="0"/>
        <v>47130.390000000007</v>
      </c>
      <c r="O36" s="75"/>
    </row>
    <row r="37" spans="1:15">
      <c r="A37" s="16" t="s">
        <v>75</v>
      </c>
      <c r="B37" s="17" t="s">
        <v>76</v>
      </c>
      <c r="C37" s="18">
        <v>32026.86</v>
      </c>
      <c r="D37" s="13">
        <v>0</v>
      </c>
      <c r="E37" s="18">
        <v>1860.13</v>
      </c>
      <c r="F37" s="13">
        <v>0</v>
      </c>
      <c r="G37" s="18">
        <v>1205.28</v>
      </c>
      <c r="H37" s="18">
        <v>773.63</v>
      </c>
      <c r="I37" s="18">
        <v>1296.96</v>
      </c>
      <c r="J37" s="15">
        <f t="shared" si="0"/>
        <v>37162.859999999993</v>
      </c>
      <c r="O37" s="75"/>
    </row>
    <row r="38" spans="1:15">
      <c r="A38" s="16" t="s">
        <v>77</v>
      </c>
      <c r="B38" s="17" t="s">
        <v>78</v>
      </c>
      <c r="C38" s="18">
        <v>6283.4800000000014</v>
      </c>
      <c r="D38" s="13">
        <v>0</v>
      </c>
      <c r="E38" s="18">
        <v>321.83999999999997</v>
      </c>
      <c r="F38" s="13">
        <v>0</v>
      </c>
      <c r="G38" s="18">
        <v>0</v>
      </c>
      <c r="H38" s="18">
        <v>0</v>
      </c>
      <c r="I38" s="18">
        <v>0</v>
      </c>
      <c r="J38" s="15">
        <f t="shared" si="0"/>
        <v>6605.3200000000015</v>
      </c>
      <c r="O38" s="75"/>
    </row>
    <row r="39" spans="1:15">
      <c r="A39" s="16" t="s">
        <v>79</v>
      </c>
      <c r="B39" s="17" t="s">
        <v>80</v>
      </c>
      <c r="C39" s="18">
        <v>4563.67</v>
      </c>
      <c r="D39" s="13">
        <v>0</v>
      </c>
      <c r="E39" s="18">
        <v>340.22</v>
      </c>
      <c r="F39" s="13">
        <v>0</v>
      </c>
      <c r="G39" s="18">
        <v>0</v>
      </c>
      <c r="H39" s="18">
        <v>37.29</v>
      </c>
      <c r="I39" s="18">
        <v>0</v>
      </c>
      <c r="J39" s="15">
        <f t="shared" si="0"/>
        <v>4941.18</v>
      </c>
      <c r="O39" s="75"/>
    </row>
    <row r="40" spans="1:15">
      <c r="A40" s="16" t="s">
        <v>83</v>
      </c>
      <c r="B40" s="17" t="s">
        <v>84</v>
      </c>
      <c r="C40" s="18">
        <v>405396.52</v>
      </c>
      <c r="D40" s="13">
        <v>0</v>
      </c>
      <c r="E40" s="18">
        <v>40823.53</v>
      </c>
      <c r="F40" s="13">
        <v>0</v>
      </c>
      <c r="G40" s="18">
        <v>1842.3700000000001</v>
      </c>
      <c r="H40" s="18">
        <v>45067.179999999964</v>
      </c>
      <c r="I40" s="18">
        <v>41357.71</v>
      </c>
      <c r="J40" s="15">
        <f t="shared" si="0"/>
        <v>534487.30999999994</v>
      </c>
      <c r="O40" s="75"/>
    </row>
    <row r="41" spans="1:15">
      <c r="A41" s="16" t="s">
        <v>85</v>
      </c>
      <c r="B41" s="17" t="s">
        <v>86</v>
      </c>
      <c r="C41" s="18">
        <v>360871.17</v>
      </c>
      <c r="D41" s="13">
        <v>0</v>
      </c>
      <c r="E41" s="18">
        <v>53628.47</v>
      </c>
      <c r="F41" s="13">
        <v>0</v>
      </c>
      <c r="G41" s="18">
        <v>2752.21</v>
      </c>
      <c r="H41" s="18">
        <v>125713.64999999938</v>
      </c>
      <c r="I41" s="18">
        <v>135033.24000000002</v>
      </c>
      <c r="J41" s="15">
        <f t="shared" si="0"/>
        <v>677998.73999999941</v>
      </c>
      <c r="O41" s="75"/>
    </row>
    <row r="42" spans="1:15">
      <c r="A42" s="16" t="s">
        <v>87</v>
      </c>
      <c r="B42" s="17" t="s">
        <v>88</v>
      </c>
      <c r="C42" s="18">
        <v>12785.599999999999</v>
      </c>
      <c r="D42" s="13">
        <v>0</v>
      </c>
      <c r="E42" s="18">
        <v>156.44</v>
      </c>
      <c r="F42" s="13">
        <v>0</v>
      </c>
      <c r="G42" s="18">
        <v>0</v>
      </c>
      <c r="H42" s="18">
        <v>0</v>
      </c>
      <c r="I42" s="18">
        <v>0</v>
      </c>
      <c r="J42" s="15">
        <f t="shared" si="0"/>
        <v>12942.039999999999</v>
      </c>
      <c r="O42" s="75"/>
    </row>
    <row r="43" spans="1:15">
      <c r="A43" s="16" t="s">
        <v>89</v>
      </c>
      <c r="B43" s="17" t="s">
        <v>90</v>
      </c>
      <c r="C43" s="18">
        <v>298192.37</v>
      </c>
      <c r="D43" s="13">
        <v>0</v>
      </c>
      <c r="E43" s="18">
        <v>31096.129999999997</v>
      </c>
      <c r="F43" s="13">
        <v>0</v>
      </c>
      <c r="G43" s="13">
        <v>941.78</v>
      </c>
      <c r="H43" s="18">
        <v>46708.909999999996</v>
      </c>
      <c r="I43" s="18">
        <v>106561.82999999999</v>
      </c>
      <c r="J43" s="15">
        <f t="shared" si="0"/>
        <v>483501.02</v>
      </c>
      <c r="O43" s="75"/>
    </row>
    <row r="44" spans="1:15">
      <c r="A44" s="16" t="s">
        <v>91</v>
      </c>
      <c r="B44" s="17" t="s">
        <v>92</v>
      </c>
      <c r="C44" s="18">
        <v>141767.42000000001</v>
      </c>
      <c r="D44" s="13">
        <v>0</v>
      </c>
      <c r="E44" s="18">
        <v>8025.42</v>
      </c>
      <c r="F44" s="13">
        <v>0</v>
      </c>
      <c r="G44" s="13">
        <v>1070.4000000000001</v>
      </c>
      <c r="H44" s="18">
        <v>39714.459999999985</v>
      </c>
      <c r="I44" s="18">
        <v>27212.680000000004</v>
      </c>
      <c r="J44" s="15">
        <f t="shared" si="0"/>
        <v>217790.38</v>
      </c>
      <c r="O44" s="75"/>
    </row>
    <row r="45" spans="1:15">
      <c r="A45" s="16" t="s">
        <v>93</v>
      </c>
      <c r="B45" s="17" t="s">
        <v>94</v>
      </c>
      <c r="C45" s="18">
        <v>18970.82</v>
      </c>
      <c r="D45" s="13">
        <v>0</v>
      </c>
      <c r="E45" s="66">
        <v>2741.21</v>
      </c>
      <c r="F45" s="13">
        <v>0</v>
      </c>
      <c r="G45" s="13">
        <v>701.84000000000015</v>
      </c>
      <c r="H45" s="18">
        <v>202.2</v>
      </c>
      <c r="I45" s="18">
        <v>0</v>
      </c>
      <c r="J45" s="15">
        <f t="shared" si="0"/>
        <v>22616.07</v>
      </c>
      <c r="O45" s="75"/>
    </row>
    <row r="46" spans="1:15">
      <c r="A46" s="21" t="s">
        <v>95</v>
      </c>
      <c r="B46" s="22" t="s">
        <v>96</v>
      </c>
      <c r="C46" s="18">
        <v>31974.469999999994</v>
      </c>
      <c r="D46" s="13">
        <v>0</v>
      </c>
      <c r="E46" s="18">
        <v>3181.5</v>
      </c>
      <c r="F46" s="13">
        <v>0</v>
      </c>
      <c r="G46" s="13">
        <v>234.66</v>
      </c>
      <c r="H46" s="18">
        <v>1365.8200000000002</v>
      </c>
      <c r="I46" s="18">
        <v>0</v>
      </c>
      <c r="J46" s="15">
        <f t="shared" si="0"/>
        <v>36756.449999999997</v>
      </c>
      <c r="O46" s="75"/>
    </row>
    <row r="47" spans="1:15">
      <c r="A47" s="21" t="s">
        <v>97</v>
      </c>
      <c r="B47" s="22" t="s">
        <v>98</v>
      </c>
      <c r="C47" s="18">
        <v>3363.5</v>
      </c>
      <c r="D47" s="13">
        <v>0</v>
      </c>
      <c r="E47" s="18">
        <v>0</v>
      </c>
      <c r="F47" s="13">
        <v>0</v>
      </c>
      <c r="G47" s="13">
        <v>0</v>
      </c>
      <c r="H47" s="18">
        <v>27.13</v>
      </c>
      <c r="I47" s="18">
        <v>0</v>
      </c>
      <c r="J47" s="15">
        <f t="shared" si="0"/>
        <v>3390.63</v>
      </c>
      <c r="O47" s="75"/>
    </row>
    <row r="48" spans="1:15">
      <c r="A48" s="21" t="s">
        <v>99</v>
      </c>
      <c r="B48" s="22" t="s">
        <v>100</v>
      </c>
      <c r="C48" s="20">
        <v>7842.0000000000009</v>
      </c>
      <c r="D48" s="13">
        <v>0</v>
      </c>
      <c r="E48" s="18">
        <v>0</v>
      </c>
      <c r="F48" s="13">
        <v>0</v>
      </c>
      <c r="G48" s="13">
        <v>323.34000000000003</v>
      </c>
      <c r="H48" s="18">
        <v>203.07999999999998</v>
      </c>
      <c r="I48" s="18">
        <v>50.09</v>
      </c>
      <c r="J48" s="15">
        <f t="shared" si="0"/>
        <v>8418.510000000002</v>
      </c>
      <c r="O48" s="75"/>
    </row>
    <row r="49" spans="1:15">
      <c r="A49" s="21" t="s">
        <v>101</v>
      </c>
      <c r="B49" s="22" t="s">
        <v>102</v>
      </c>
      <c r="C49" s="20">
        <v>38708.559999999998</v>
      </c>
      <c r="D49" s="13">
        <v>0</v>
      </c>
      <c r="E49" s="18">
        <v>3818.91</v>
      </c>
      <c r="F49" s="13">
        <v>0</v>
      </c>
      <c r="G49" s="13">
        <v>650.73</v>
      </c>
      <c r="H49" s="18">
        <v>205.96999999999997</v>
      </c>
      <c r="I49" s="18">
        <v>0</v>
      </c>
      <c r="J49" s="15">
        <f t="shared" si="0"/>
        <v>43384.170000000006</v>
      </c>
      <c r="O49" s="75"/>
    </row>
    <row r="50" spans="1:15">
      <c r="A50" s="21" t="s">
        <v>103</v>
      </c>
      <c r="B50" s="22" t="s">
        <v>104</v>
      </c>
      <c r="C50" s="20">
        <v>61780.45</v>
      </c>
      <c r="D50" s="13">
        <v>0</v>
      </c>
      <c r="E50" s="18">
        <v>782.2</v>
      </c>
      <c r="F50" s="13">
        <v>0</v>
      </c>
      <c r="G50" s="13">
        <v>0</v>
      </c>
      <c r="H50" s="18">
        <v>100</v>
      </c>
      <c r="I50" s="18">
        <v>5126.4399999999996</v>
      </c>
      <c r="J50" s="15">
        <f t="shared" si="0"/>
        <v>67789.09</v>
      </c>
      <c r="O50" s="75"/>
    </row>
    <row r="51" spans="1:15">
      <c r="A51" s="23" t="s">
        <v>105</v>
      </c>
      <c r="B51" s="24" t="s">
        <v>106</v>
      </c>
      <c r="C51" s="20">
        <v>17706.629999999997</v>
      </c>
      <c r="D51" s="13">
        <v>0</v>
      </c>
      <c r="E51" s="18">
        <v>902.93</v>
      </c>
      <c r="F51" s="13">
        <v>0</v>
      </c>
      <c r="G51" s="13">
        <v>0</v>
      </c>
      <c r="H51" s="18">
        <v>301.14</v>
      </c>
      <c r="I51" s="18">
        <v>0</v>
      </c>
      <c r="J51" s="15">
        <f t="shared" si="0"/>
        <v>18910.699999999997</v>
      </c>
      <c r="O51" s="75"/>
    </row>
    <row r="52" spans="1:15">
      <c r="A52" s="23" t="s">
        <v>107</v>
      </c>
      <c r="B52" s="25" t="s">
        <v>108</v>
      </c>
      <c r="C52" s="20">
        <v>31634.670000000002</v>
      </c>
      <c r="D52" s="13">
        <v>0</v>
      </c>
      <c r="E52" s="18">
        <v>3107.81</v>
      </c>
      <c r="F52" s="13">
        <v>0</v>
      </c>
      <c r="G52" s="13">
        <v>0</v>
      </c>
      <c r="H52" s="18">
        <v>725.89999999999986</v>
      </c>
      <c r="I52" s="18">
        <v>0</v>
      </c>
      <c r="J52" s="15">
        <f t="shared" si="0"/>
        <v>35468.380000000005</v>
      </c>
      <c r="O52" s="75"/>
    </row>
    <row r="53" spans="1:15">
      <c r="A53" s="21" t="s">
        <v>111</v>
      </c>
      <c r="B53" s="22" t="s">
        <v>112</v>
      </c>
      <c r="C53" s="20">
        <v>25828.77</v>
      </c>
      <c r="D53" s="13">
        <v>0</v>
      </c>
      <c r="E53" s="18">
        <v>322.98</v>
      </c>
      <c r="F53" s="13">
        <v>0</v>
      </c>
      <c r="G53" s="13">
        <v>0</v>
      </c>
      <c r="H53" s="18">
        <v>1578.9499999999998</v>
      </c>
      <c r="I53" s="18">
        <v>0</v>
      </c>
      <c r="J53" s="15">
        <f t="shared" si="0"/>
        <v>27730.7</v>
      </c>
      <c r="O53" s="75"/>
    </row>
    <row r="54" spans="1:15">
      <c r="A54" s="21" t="s">
        <v>113</v>
      </c>
      <c r="B54" s="22" t="s">
        <v>114</v>
      </c>
      <c r="C54" s="20">
        <v>83466.829999999987</v>
      </c>
      <c r="D54" s="13">
        <v>0</v>
      </c>
      <c r="E54" s="18">
        <v>7056.35</v>
      </c>
      <c r="F54" s="13">
        <v>0</v>
      </c>
      <c r="G54" s="13">
        <v>472.10999999999996</v>
      </c>
      <c r="H54" s="18">
        <v>15310.96999999999</v>
      </c>
      <c r="I54" s="18">
        <v>33667.360000000001</v>
      </c>
      <c r="J54" s="15">
        <f t="shared" si="0"/>
        <v>139973.62</v>
      </c>
      <c r="O54" s="75"/>
    </row>
    <row r="55" spans="1:15">
      <c r="A55" s="21" t="s">
        <v>115</v>
      </c>
      <c r="B55" s="22" t="s">
        <v>116</v>
      </c>
      <c r="C55" s="20">
        <v>2895.53</v>
      </c>
      <c r="D55" s="13">
        <v>0</v>
      </c>
      <c r="E55" s="18">
        <v>0</v>
      </c>
      <c r="F55" s="13">
        <v>0</v>
      </c>
      <c r="G55" s="13">
        <v>0</v>
      </c>
      <c r="H55" s="18">
        <v>10084.42</v>
      </c>
      <c r="I55" s="18">
        <v>0</v>
      </c>
      <c r="J55" s="15">
        <f t="shared" si="0"/>
        <v>12979.95</v>
      </c>
      <c r="O55" s="75"/>
    </row>
    <row r="56" spans="1:15">
      <c r="A56" s="21" t="s">
        <v>117</v>
      </c>
      <c r="B56" s="22" t="s">
        <v>118</v>
      </c>
      <c r="C56" s="20">
        <v>21308.600000000002</v>
      </c>
      <c r="D56" s="13">
        <v>0</v>
      </c>
      <c r="E56" s="18">
        <v>324.05</v>
      </c>
      <c r="F56" s="13">
        <v>0</v>
      </c>
      <c r="G56" s="13">
        <v>166.91</v>
      </c>
      <c r="H56" s="18">
        <v>81.39</v>
      </c>
      <c r="I56" s="18">
        <v>0</v>
      </c>
      <c r="J56" s="15">
        <f t="shared" si="0"/>
        <v>21880.95</v>
      </c>
      <c r="O56" s="75"/>
    </row>
    <row r="57" spans="1:15">
      <c r="A57" s="26" t="s">
        <v>119</v>
      </c>
      <c r="B57" s="27" t="s">
        <v>120</v>
      </c>
      <c r="C57" s="20">
        <v>25071.01</v>
      </c>
      <c r="D57" s="13">
        <v>0</v>
      </c>
      <c r="E57" s="18">
        <v>1838.2400000000002</v>
      </c>
      <c r="F57" s="13">
        <v>0</v>
      </c>
      <c r="G57" s="13">
        <v>138.59</v>
      </c>
      <c r="H57" s="18">
        <v>1224.07</v>
      </c>
      <c r="I57" s="18">
        <v>0</v>
      </c>
      <c r="J57" s="15">
        <f t="shared" si="0"/>
        <v>28271.91</v>
      </c>
      <c r="O57" s="75"/>
    </row>
    <row r="58" spans="1:15">
      <c r="A58" s="26" t="s">
        <v>121</v>
      </c>
      <c r="B58" s="25" t="s">
        <v>122</v>
      </c>
      <c r="C58" s="20">
        <v>16544.57</v>
      </c>
      <c r="D58" s="13">
        <v>0</v>
      </c>
      <c r="E58" s="18">
        <v>625.75</v>
      </c>
      <c r="F58" s="13">
        <v>0</v>
      </c>
      <c r="G58" s="13">
        <v>156.44</v>
      </c>
      <c r="H58" s="18">
        <v>2720.8999999999996</v>
      </c>
      <c r="I58" s="18">
        <v>0</v>
      </c>
      <c r="J58" s="15">
        <f t="shared" si="0"/>
        <v>20047.659999999996</v>
      </c>
      <c r="O58" s="75"/>
    </row>
    <row r="59" spans="1:15">
      <c r="A59" s="28" t="s">
        <v>123</v>
      </c>
      <c r="B59" s="29" t="s">
        <v>124</v>
      </c>
      <c r="C59" s="20">
        <v>250043.58</v>
      </c>
      <c r="D59" s="13">
        <v>0</v>
      </c>
      <c r="E59" s="67">
        <v>18922.829999999998</v>
      </c>
      <c r="F59" s="13">
        <v>0</v>
      </c>
      <c r="G59" s="13">
        <v>1490.4000000000003</v>
      </c>
      <c r="H59" s="18">
        <v>14676.520000000004</v>
      </c>
      <c r="I59" s="18">
        <v>16194.859999999997</v>
      </c>
      <c r="J59" s="15">
        <f t="shared" si="0"/>
        <v>301328.19</v>
      </c>
      <c r="O59" s="75"/>
    </row>
    <row r="60" spans="1:15">
      <c r="A60" s="30" t="s">
        <v>125</v>
      </c>
      <c r="B60" s="31" t="s">
        <v>126</v>
      </c>
      <c r="C60" s="20">
        <v>31930.34</v>
      </c>
      <c r="D60" s="13">
        <v>0</v>
      </c>
      <c r="E60" s="18">
        <v>2095.84</v>
      </c>
      <c r="F60" s="13">
        <v>0</v>
      </c>
      <c r="G60" s="13">
        <v>240.25</v>
      </c>
      <c r="H60" s="18">
        <v>1463.8</v>
      </c>
      <c r="I60" s="18">
        <v>577.29999999999995</v>
      </c>
      <c r="J60" s="15">
        <f t="shared" si="0"/>
        <v>36307.530000000006</v>
      </c>
      <c r="O60" s="75"/>
    </row>
    <row r="61" spans="1:15">
      <c r="A61" s="32" t="s">
        <v>127</v>
      </c>
      <c r="B61" s="24" t="s">
        <v>128</v>
      </c>
      <c r="C61" s="20">
        <v>104400.73</v>
      </c>
      <c r="D61" s="13">
        <v>0</v>
      </c>
      <c r="E61" s="18">
        <v>13668.59</v>
      </c>
      <c r="F61" s="13">
        <v>0</v>
      </c>
      <c r="G61" s="13">
        <v>940.98</v>
      </c>
      <c r="H61" s="18">
        <v>7171.4400000000051</v>
      </c>
      <c r="I61" s="18">
        <v>9131.67</v>
      </c>
      <c r="J61" s="15">
        <f t="shared" si="0"/>
        <v>135313.41</v>
      </c>
      <c r="O61" s="75"/>
    </row>
    <row r="62" spans="1:15">
      <c r="A62" s="33" t="s">
        <v>129</v>
      </c>
      <c r="B62" s="22" t="s">
        <v>130</v>
      </c>
      <c r="C62" s="20">
        <v>26519.779999999995</v>
      </c>
      <c r="D62" s="13">
        <v>0</v>
      </c>
      <c r="E62" s="18">
        <v>6930.59</v>
      </c>
      <c r="F62" s="13">
        <v>0</v>
      </c>
      <c r="G62" s="13">
        <v>164.82</v>
      </c>
      <c r="H62" s="18">
        <v>7260.9600000000009</v>
      </c>
      <c r="I62" s="18">
        <v>11908.899999999998</v>
      </c>
      <c r="J62" s="15">
        <f t="shared" si="0"/>
        <v>52785.049999999988</v>
      </c>
      <c r="O62" s="75"/>
    </row>
    <row r="63" spans="1:15">
      <c r="A63" s="33" t="s">
        <v>131</v>
      </c>
      <c r="B63" s="22" t="s">
        <v>132</v>
      </c>
      <c r="C63" s="18">
        <v>3889.4200000000005</v>
      </c>
      <c r="D63" s="13">
        <v>0</v>
      </c>
      <c r="E63" s="18">
        <v>792.29</v>
      </c>
      <c r="F63" s="13">
        <v>0</v>
      </c>
      <c r="G63" s="13">
        <v>155.37</v>
      </c>
      <c r="H63" s="18">
        <v>0</v>
      </c>
      <c r="I63" s="18">
        <v>0</v>
      </c>
      <c r="J63" s="15">
        <f t="shared" si="0"/>
        <v>4837.0800000000008</v>
      </c>
      <c r="O63" s="75"/>
    </row>
    <row r="64" spans="1:15">
      <c r="A64" s="37" t="s">
        <v>133</v>
      </c>
      <c r="B64" s="38" t="s">
        <v>134</v>
      </c>
      <c r="C64" s="20">
        <v>0</v>
      </c>
      <c r="D64" s="13">
        <v>0</v>
      </c>
      <c r="E64" s="18">
        <v>0</v>
      </c>
      <c r="F64" s="13">
        <v>0</v>
      </c>
      <c r="G64" s="13">
        <v>0</v>
      </c>
      <c r="H64" s="18">
        <v>0</v>
      </c>
      <c r="I64" s="18">
        <v>0</v>
      </c>
      <c r="J64" s="15">
        <f t="shared" si="0"/>
        <v>0</v>
      </c>
      <c r="O64" s="75"/>
    </row>
    <row r="65" spans="1:15">
      <c r="A65" s="37" t="s">
        <v>135</v>
      </c>
      <c r="B65" s="39" t="s">
        <v>136</v>
      </c>
      <c r="C65" s="20">
        <v>34041.49</v>
      </c>
      <c r="D65" s="13">
        <v>0</v>
      </c>
      <c r="E65" s="18">
        <v>0</v>
      </c>
      <c r="F65" s="13">
        <v>0</v>
      </c>
      <c r="G65" s="13">
        <v>0</v>
      </c>
      <c r="H65" s="18">
        <v>1548.4800000000005</v>
      </c>
      <c r="I65" s="18">
        <v>800.97</v>
      </c>
      <c r="J65" s="15">
        <f t="shared" si="0"/>
        <v>36390.94</v>
      </c>
      <c r="O65" s="75"/>
    </row>
    <row r="66" spans="1:15">
      <c r="A66" s="37" t="s">
        <v>137</v>
      </c>
      <c r="B66" s="39" t="s">
        <v>138</v>
      </c>
      <c r="C66" s="20">
        <v>20637.030000000002</v>
      </c>
      <c r="D66" s="13">
        <v>0</v>
      </c>
      <c r="E66" s="18">
        <v>0</v>
      </c>
      <c r="F66" s="13">
        <v>0</v>
      </c>
      <c r="G66" s="13">
        <v>0</v>
      </c>
      <c r="H66" s="18">
        <v>2850.6400000000003</v>
      </c>
      <c r="I66" s="18">
        <v>0</v>
      </c>
      <c r="J66" s="15">
        <f t="shared" si="0"/>
        <v>23487.670000000002</v>
      </c>
      <c r="O66" s="75"/>
    </row>
    <row r="67" spans="1:15" ht="15.75" thickBot="1">
      <c r="A67" s="37" t="s">
        <v>139</v>
      </c>
      <c r="B67" s="41" t="s">
        <v>140</v>
      </c>
      <c r="C67" s="20">
        <v>22946.690000000002</v>
      </c>
      <c r="D67" s="13">
        <v>0</v>
      </c>
      <c r="E67" s="18">
        <v>2138.77</v>
      </c>
      <c r="F67" s="13">
        <v>0</v>
      </c>
      <c r="G67" s="13">
        <v>0</v>
      </c>
      <c r="H67" s="18">
        <v>496.71000000000004</v>
      </c>
      <c r="I67" s="18">
        <v>0</v>
      </c>
      <c r="J67" s="15">
        <f t="shared" si="0"/>
        <v>25582.170000000002</v>
      </c>
      <c r="O67" s="75"/>
    </row>
    <row r="68" spans="1:15" ht="15.75" thickBot="1">
      <c r="A68" s="37" t="s">
        <v>152</v>
      </c>
      <c r="B68" s="42" t="s">
        <v>155</v>
      </c>
      <c r="C68" s="34">
        <v>5311.9900000000007</v>
      </c>
      <c r="D68" s="68">
        <v>0</v>
      </c>
      <c r="E68" s="40">
        <v>467.18</v>
      </c>
      <c r="F68" s="68">
        <v>0</v>
      </c>
      <c r="G68" s="68">
        <v>156.44</v>
      </c>
      <c r="H68" s="40">
        <v>0</v>
      </c>
      <c r="I68" s="40">
        <v>0</v>
      </c>
      <c r="J68" s="49">
        <f t="shared" si="0"/>
        <v>5935.6100000000006</v>
      </c>
      <c r="O68" s="75"/>
    </row>
    <row r="69" spans="1:15" ht="15.75" thickBot="1">
      <c r="A69" s="43"/>
      <c r="B69" s="43" t="s">
        <v>141</v>
      </c>
      <c r="C69" s="63">
        <v>8112137.9099999992</v>
      </c>
      <c r="D69" s="62">
        <v>0</v>
      </c>
      <c r="E69" s="64">
        <v>722735.5299999998</v>
      </c>
      <c r="F69" s="62">
        <v>0</v>
      </c>
      <c r="G69" s="64">
        <v>59569.170000000027</v>
      </c>
      <c r="H69" s="69">
        <v>1672785.5100000035</v>
      </c>
      <c r="I69" s="71">
        <v>2609344.3099999982</v>
      </c>
      <c r="J69" s="76">
        <f t="shared" si="0"/>
        <v>13176572.430000002</v>
      </c>
      <c r="O69" s="75"/>
    </row>
    <row r="70" spans="1:15">
      <c r="A70" s="1"/>
      <c r="B70" s="1"/>
      <c r="C70" s="2"/>
      <c r="D70" s="1"/>
      <c r="E70" s="2"/>
      <c r="F70" s="2"/>
      <c r="G70" s="2"/>
      <c r="H70" s="2"/>
      <c r="I70" s="2"/>
      <c r="J70" s="4"/>
    </row>
    <row r="71" spans="1:15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5">
      <c r="A72" s="1"/>
      <c r="B72" s="1"/>
      <c r="C72" s="2"/>
      <c r="D72" s="2"/>
      <c r="E72" s="2"/>
      <c r="F72" s="2"/>
      <c r="G72" s="2"/>
      <c r="H72" s="2"/>
      <c r="I72" s="2"/>
    </row>
    <row r="73" spans="1:15">
      <c r="A73" s="1"/>
      <c r="B73" s="1"/>
      <c r="C73" s="2"/>
      <c r="D73" s="2"/>
      <c r="E73" s="2"/>
      <c r="F73" s="2"/>
      <c r="G73" s="2"/>
      <c r="H73" s="2"/>
      <c r="I73" s="2"/>
      <c r="J73" s="4"/>
    </row>
    <row r="74" spans="1:15">
      <c r="A74" s="1"/>
      <c r="B74" s="1"/>
      <c r="C74" s="2"/>
      <c r="D74" s="2"/>
      <c r="E74" s="2"/>
      <c r="F74" s="2"/>
      <c r="G74" s="2"/>
      <c r="H74" s="2"/>
      <c r="I74" s="2" t="s">
        <v>190</v>
      </c>
      <c r="J74" s="4"/>
    </row>
    <row r="75" spans="1:15">
      <c r="E75" s="74"/>
      <c r="I75" s="67" t="s">
        <v>191</v>
      </c>
      <c r="J75" s="53"/>
    </row>
  </sheetData>
  <mergeCells count="1">
    <mergeCell ref="D4:J4"/>
  </mergeCells>
  <pageMargins left="0" right="0" top="0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12</vt:i4>
      </vt:variant>
      <vt:variant>
        <vt:lpstr>Zone denumite</vt:lpstr>
      </vt:variant>
      <vt:variant>
        <vt:i4>1</vt:i4>
      </vt:variant>
    </vt:vector>
  </HeadingPairs>
  <TitlesOfParts>
    <vt:vector size="13" baseType="lpstr">
      <vt:lpstr>IANUARIE 2022</vt:lpstr>
      <vt:lpstr>FEBRUARIE 2022 </vt:lpstr>
      <vt:lpstr>MARTIE 2022  </vt:lpstr>
      <vt:lpstr>APRILIE 2022   </vt:lpstr>
      <vt:lpstr>MAI 2022</vt:lpstr>
      <vt:lpstr>IUNIE 2022 </vt:lpstr>
      <vt:lpstr>IULIE 2022</vt:lpstr>
      <vt:lpstr>AUGUST 2022 </vt:lpstr>
      <vt:lpstr>SEPTEMBRIE 2022  </vt:lpstr>
      <vt:lpstr>OCTOMBRIE 2022 </vt:lpstr>
      <vt:lpstr>NOIEMBRIE 2022  </vt:lpstr>
      <vt:lpstr>DECEMBRIE 2022 </vt:lpstr>
      <vt:lpstr>'DECEMBRIE 2022 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2022-12-29T11:28:02Z</cp:lastPrinted>
  <dcterms:created xsi:type="dcterms:W3CDTF">2015-06-05T18:19:34Z</dcterms:created>
  <dcterms:modified xsi:type="dcterms:W3CDTF">2022-12-29T12:30:34Z</dcterms:modified>
</cp:coreProperties>
</file>