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<sst xmlns="http://schemas.openxmlformats.org/spreadsheetml/2006/main" count="56" uniqueCount="37">
  <si>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CASA DE ASIGURARI DE SANATATE OLT</t>
  </si>
  <si>
    <t>SITUAŢIA CREDITELOR DE ANGAJAMENT REALIZATE IN ANUL 2015 DE UNITĂŢILE SANITARE CU PATURI, CA URMARE A VALIDARII CERERILOR JUSTIFICATIVE RAPORTATE PENTRU LUNA DECEMBRIE 2015 IN LIMITA CREDITELOR DE ANGAJAMENT APROBATE CONFORM ADRESEI CNAS NR. P11558/22.12.2015</t>
  </si>
  <si>
    <t xml:space="preserve">1. Materiale sanitare specifice utilizate în programele naţionale cu scop curativ </t>
  </si>
  <si>
    <t>Nr. Crt.</t>
  </si>
  <si>
    <t>Denumire Program/ Subprogram national de sanatate</t>
  </si>
  <si>
    <t>DENUMIRE UNITATE SANITARA</t>
  </si>
  <si>
    <t>VALOARE CONTRACT AN 2015 INITIAL</t>
  </si>
  <si>
    <t xml:space="preserve">VALOARE CONTRACT REALIZAT AN 2015, DIN CARE: </t>
  </si>
  <si>
    <t>TOTAL CONTRACT TRIM. I 2015 REALIZAT</t>
  </si>
  <si>
    <t>TOTAL CONTRACT TRIM. II 2015 REALIZAT</t>
  </si>
  <si>
    <t>TOTAL CONTRACT TRIM. III 2015 REALIZAT</t>
  </si>
  <si>
    <t>TOTAL CONTRACT TRIM. IV 2015 REALIZAT</t>
  </si>
  <si>
    <t>ECONOMII LA 31.12.2015</t>
  </si>
  <si>
    <t>4=5+6+7+8</t>
  </si>
  <si>
    <t>9=3-4</t>
  </si>
  <si>
    <t>Program Ortopedie - endoprotezaţi adulţi, din care:</t>
  </si>
  <si>
    <t>Spital Judetean de Urgenta Slatina</t>
  </si>
  <si>
    <t>Spital Municipal Caracal</t>
  </si>
  <si>
    <t>TOTAL  ORTOPEDIE</t>
  </si>
  <si>
    <t>2. Medicamente pentru boli cronice cu risc crescut utilizate în programele naţionale cu scop curativ</t>
  </si>
  <si>
    <t>Tratamentul bolnavilor cu afecţiuni oncologice, din care:</t>
  </si>
  <si>
    <t xml:space="preserve">TOTAL ONCOLOGIE </t>
  </si>
  <si>
    <t>Programul naţional de diagnostic şi tratament pentru HEMOFILIE ŞI TALASEMIE (SPITAL SLATINA), din care:</t>
  </si>
  <si>
    <t>Spital Judetean de Urgenta Slatina: Hemofilie tratament "on demand"</t>
  </si>
  <si>
    <t>Spital Judetean de Urgenta Slatina: Hemofilie profilaxie</t>
  </si>
  <si>
    <t>Spital Judetean de Urgenta Slatina: Talasemie</t>
  </si>
  <si>
    <t>TOTAL HEMOFILIE/TALASEMIE</t>
  </si>
  <si>
    <t>Programul naţional de diagnostic şi tratament pentru boli rare, din care:</t>
  </si>
  <si>
    <t xml:space="preserve">Spital Municipal Caracal: Tirozinemie </t>
  </si>
  <si>
    <t xml:space="preserve">Spital Judetean de Urgenta Slatina: Boala Hunter </t>
  </si>
  <si>
    <t>TOTAL BOLI RARE</t>
  </si>
  <si>
    <t>Tratamentul bolnavilor cu diabet zaharat</t>
  </si>
  <si>
    <t>TOTAL DIABET</t>
  </si>
  <si>
    <t>TOTAL VALOARE CONTRACT PNS MEDICAMENTE, din care:</t>
  </si>
  <si>
    <t>TOTAL PNS MEDICAMENTE</t>
  </si>
  <si>
    <t>TOTAL GENERAL VALOARE DE CONTRACT PNS (MEDICAMENTE + MATERIALE SANITARE), din care:</t>
  </si>
  <si>
    <t>TOTAL GENERAL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</si>
</sst>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4" fontId="4" fillId="3" borderId="5" xfId="0" applyNumberFormat="1" applyFont="1" applyFill="1" applyBorder="1" applyAlignment="1">
      <alignment vertical="top"/>
    </xf>
    <xf numFmtId="4" fontId="5" fillId="0" borderId="6" xfId="0" applyNumberFormat="1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4" fontId="5" fillId="0" borderId="0" xfId="0" applyNumberFormat="1" applyFont="1" applyAlignment="1">
      <alignment vertical="top"/>
    </xf>
    <xf numFmtId="0" fontId="4" fillId="2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4" fontId="4" fillId="3" borderId="11" xfId="0" applyNumberFormat="1" applyFont="1" applyFill="1" applyBorder="1" applyAlignment="1">
      <alignment horizontal="right" vertical="top"/>
    </xf>
    <xf numFmtId="4" fontId="4" fillId="3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1" fontId="6" fillId="0" borderId="4" xfId="0" applyNumberFormat="1" applyFont="1" applyFill="1" applyBorder="1" applyAlignment="1">
      <alignment horizontal="center" vertical="top" wrapText="1"/>
    </xf>
    <xf numFmtId="40" fontId="7" fillId="0" borderId="5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vertical="top"/>
    </xf>
    <xf numFmtId="4" fontId="4" fillId="3" borderId="5" xfId="0" applyNumberFormat="1" applyFont="1" applyFill="1" applyBorder="1" applyAlignment="1">
      <alignment horizontal="right" vertical="top" wrapText="1"/>
    </xf>
    <xf numFmtId="4" fontId="4" fillId="3" borderId="7" xfId="0" applyNumberFormat="1" applyFont="1" applyFill="1" applyBorder="1" applyAlignment="1">
      <alignment horizontal="right" vertical="top" wrapText="1"/>
    </xf>
    <xf numFmtId="40" fontId="6" fillId="0" borderId="5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/>
    </xf>
    <xf numFmtId="40" fontId="7" fillId="0" borderId="5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40" fontId="7" fillId="0" borderId="5" xfId="0" applyNumberFormat="1" applyFont="1" applyFill="1" applyBorder="1" applyAlignment="1">
      <alignment horizontal="left" vertical="top" wrapText="1"/>
    </xf>
    <xf numFmtId="40" fontId="7" fillId="0" borderId="5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3" borderId="5" xfId="0" applyNumberFormat="1" applyFont="1" applyFill="1" applyBorder="1" applyAlignment="1">
      <alignment horizontal="right" vertical="top"/>
    </xf>
    <xf numFmtId="4" fontId="4" fillId="0" borderId="7" xfId="0" applyNumberFormat="1" applyFont="1" applyFill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1" fontId="5" fillId="3" borderId="10" xfId="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left" vertical="top"/>
    </xf>
    <xf numFmtId="4" fontId="4" fillId="3" borderId="11" xfId="0" applyNumberFormat="1" applyFont="1" applyFill="1" applyBorder="1" applyAlignment="1">
      <alignment horizontal="right" vertical="top" wrapText="1"/>
    </xf>
    <xf numFmtId="4" fontId="4" fillId="3" borderId="12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4.8515625" style="65" customWidth="1"/>
    <col min="2" max="2" width="43.57421875" style="2" customWidth="1"/>
    <col min="3" max="3" width="27.57421875" style="2" customWidth="1"/>
    <col min="4" max="4" width="14.7109375" style="2" customWidth="1"/>
    <col min="5" max="5" width="13.57421875" style="3" customWidth="1"/>
    <col min="6" max="9" width="13.57421875" style="2" customWidth="1"/>
    <col min="10" max="10" width="14.28125" style="2" customWidth="1"/>
    <col min="11" max="12" width="9.140625" style="2" customWidth="1"/>
    <col min="13" max="13" width="15.7109375" style="2" customWidth="1"/>
    <col min="14" max="16384" width="9.140625" style="2" customWidth="1"/>
  </cols>
  <sheetData>
    <row r="1" spans="1:10" ht="13.5" customHeight="1">
      <c r="A1" s="1" t="s">
        <v>0</v>
      </c>
      <c r="C1" s="3"/>
      <c r="J1" s="4"/>
    </row>
    <row r="2" spans="1:3" ht="8.25" customHeight="1">
      <c r="A2" s="5"/>
      <c r="C2" s="3"/>
    </row>
    <row r="3" spans="1:12" ht="45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ht="15" customHeight="1" thickBot="1">
      <c r="A4" s="5" t="s">
        <v>2</v>
      </c>
    </row>
    <row r="5" spans="1:10" s="13" customFormat="1" ht="67.5" customHeight="1">
      <c r="A5" s="8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2" t="s">
        <v>12</v>
      </c>
    </row>
    <row r="6" spans="1:10" s="20" customFormat="1" ht="15" customHeight="1">
      <c r="A6" s="14">
        <v>0</v>
      </c>
      <c r="B6" s="15">
        <v>1</v>
      </c>
      <c r="C6" s="15">
        <v>2</v>
      </c>
      <c r="D6" s="16">
        <v>3</v>
      </c>
      <c r="E6" s="17" t="s">
        <v>13</v>
      </c>
      <c r="F6" s="18">
        <v>5</v>
      </c>
      <c r="G6" s="18">
        <v>6</v>
      </c>
      <c r="H6" s="18">
        <v>7</v>
      </c>
      <c r="I6" s="18">
        <v>8</v>
      </c>
      <c r="J6" s="19" t="s">
        <v>14</v>
      </c>
    </row>
    <row r="7" spans="1:13" s="13" customFormat="1" ht="16.5" customHeight="1">
      <c r="A7" s="21">
        <v>1</v>
      </c>
      <c r="B7" s="22" t="s">
        <v>15</v>
      </c>
      <c r="C7" s="23" t="s">
        <v>16</v>
      </c>
      <c r="D7" s="24">
        <v>19000</v>
      </c>
      <c r="E7" s="25">
        <v>18978.04</v>
      </c>
      <c r="F7" s="26">
        <v>4905</v>
      </c>
      <c r="G7" s="26">
        <v>5923.06</v>
      </c>
      <c r="H7" s="26">
        <v>0</v>
      </c>
      <c r="I7" s="26">
        <v>8149.98</v>
      </c>
      <c r="J7" s="27">
        <f>ROUND(D7-E7,2)</f>
        <v>21.96</v>
      </c>
      <c r="L7" s="28"/>
      <c r="M7" s="28"/>
    </row>
    <row r="8" spans="1:13" s="13" customFormat="1" ht="19.5" customHeight="1">
      <c r="A8" s="21"/>
      <c r="B8" s="29"/>
      <c r="C8" s="23" t="s">
        <v>17</v>
      </c>
      <c r="D8" s="24">
        <v>362540</v>
      </c>
      <c r="E8" s="25">
        <v>362448.89</v>
      </c>
      <c r="F8" s="26">
        <v>60389.27</v>
      </c>
      <c r="G8" s="26">
        <v>99148.09</v>
      </c>
      <c r="H8" s="26">
        <v>67399.53</v>
      </c>
      <c r="I8" s="26">
        <v>135512</v>
      </c>
      <c r="J8" s="27">
        <f>ROUND(D8-E8,2)</f>
        <v>91.11</v>
      </c>
      <c r="L8" s="28"/>
      <c r="M8" s="28"/>
    </row>
    <row r="9" spans="1:13" s="13" customFormat="1" ht="13.5" thickBot="1">
      <c r="A9" s="30"/>
      <c r="B9" s="31" t="s">
        <v>18</v>
      </c>
      <c r="C9" s="32"/>
      <c r="D9" s="33">
        <f aca="true" t="shared" si="0" ref="D9:J9">SUM(D7:D8)</f>
        <v>381540</v>
      </c>
      <c r="E9" s="33">
        <f t="shared" si="0"/>
        <v>381426.93</v>
      </c>
      <c r="F9" s="33">
        <f t="shared" si="0"/>
        <v>65294.27</v>
      </c>
      <c r="G9" s="33">
        <f t="shared" si="0"/>
        <v>105071.15</v>
      </c>
      <c r="H9" s="33">
        <f t="shared" si="0"/>
        <v>67399.53</v>
      </c>
      <c r="I9" s="33">
        <f t="shared" si="0"/>
        <v>143661.98</v>
      </c>
      <c r="J9" s="34">
        <f t="shared" si="0"/>
        <v>113.07</v>
      </c>
      <c r="L9" s="28"/>
      <c r="M9" s="28"/>
    </row>
    <row r="10" spans="1:10" s="13" customFormat="1" ht="7.5" customHeight="1">
      <c r="A10" s="20"/>
      <c r="E10" s="35"/>
      <c r="J10" s="28"/>
    </row>
    <row r="11" spans="1:10" ht="16.5" thickBot="1">
      <c r="A11" s="5" t="s">
        <v>19</v>
      </c>
      <c r="J11" s="36"/>
    </row>
    <row r="12" spans="1:10" s="13" customFormat="1" ht="69.75" customHeight="1">
      <c r="A12" s="8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2" t="s">
        <v>12</v>
      </c>
    </row>
    <row r="13" spans="1:10" s="20" customFormat="1" ht="15" customHeight="1">
      <c r="A13" s="14">
        <v>0</v>
      </c>
      <c r="B13" s="15">
        <v>1</v>
      </c>
      <c r="C13" s="15">
        <v>2</v>
      </c>
      <c r="D13" s="16">
        <v>3</v>
      </c>
      <c r="E13" s="17" t="s">
        <v>13</v>
      </c>
      <c r="F13" s="18">
        <v>5</v>
      </c>
      <c r="G13" s="18">
        <v>6</v>
      </c>
      <c r="H13" s="18">
        <v>7</v>
      </c>
      <c r="I13" s="18">
        <v>8</v>
      </c>
      <c r="J13" s="19" t="s">
        <v>14</v>
      </c>
    </row>
    <row r="14" spans="1:13" s="13" customFormat="1" ht="25.5" customHeight="1">
      <c r="A14" s="37">
        <v>1</v>
      </c>
      <c r="B14" s="38" t="s">
        <v>20</v>
      </c>
      <c r="C14" s="23" t="s">
        <v>16</v>
      </c>
      <c r="D14" s="24">
        <v>3872140</v>
      </c>
      <c r="E14" s="25">
        <v>2732041.88</v>
      </c>
      <c r="F14" s="26">
        <v>658159.08</v>
      </c>
      <c r="G14" s="26">
        <v>885788.43</v>
      </c>
      <c r="H14" s="26">
        <v>648192.15</v>
      </c>
      <c r="I14" s="26">
        <v>539902.22</v>
      </c>
      <c r="J14" s="27">
        <f>ROUND(D14-E14,2)</f>
        <v>1140098.12</v>
      </c>
      <c r="L14" s="28"/>
      <c r="M14" s="28"/>
    </row>
    <row r="15" spans="1:13" s="13" customFormat="1" ht="20.25" customHeight="1">
      <c r="A15" s="37"/>
      <c r="B15" s="38"/>
      <c r="C15" s="23" t="s">
        <v>17</v>
      </c>
      <c r="D15" s="24">
        <v>208000</v>
      </c>
      <c r="E15" s="25">
        <v>205929.52</v>
      </c>
      <c r="F15" s="26">
        <v>38831.9</v>
      </c>
      <c r="G15" s="26">
        <v>50452.78</v>
      </c>
      <c r="H15" s="26">
        <v>25728.26</v>
      </c>
      <c r="I15" s="26">
        <v>90916.58</v>
      </c>
      <c r="J15" s="27">
        <f>ROUND(D15-E15,2)</f>
        <v>2070.48</v>
      </c>
      <c r="L15" s="28"/>
      <c r="M15" s="28"/>
    </row>
    <row r="16" spans="1:13" s="13" customFormat="1" ht="12.75">
      <c r="A16" s="39"/>
      <c r="B16" s="40" t="s">
        <v>21</v>
      </c>
      <c r="C16" s="41"/>
      <c r="D16" s="42">
        <f aca="true" t="shared" si="1" ref="D16:J16">ROUND(D14+D15,2)</f>
        <v>4080140</v>
      </c>
      <c r="E16" s="42">
        <f t="shared" si="1"/>
        <v>2937971.4</v>
      </c>
      <c r="F16" s="42">
        <f t="shared" si="1"/>
        <v>696990.98</v>
      </c>
      <c r="G16" s="42">
        <f t="shared" si="1"/>
        <v>936241.21</v>
      </c>
      <c r="H16" s="42">
        <f t="shared" si="1"/>
        <v>673920.41</v>
      </c>
      <c r="I16" s="42">
        <f t="shared" si="1"/>
        <v>630818.8</v>
      </c>
      <c r="J16" s="43">
        <f t="shared" si="1"/>
        <v>1142168.6</v>
      </c>
      <c r="L16" s="28"/>
      <c r="M16" s="28"/>
    </row>
    <row r="17" spans="1:13" s="13" customFormat="1" ht="34.5" customHeight="1">
      <c r="A17" s="37">
        <v>2</v>
      </c>
      <c r="B17" s="38" t="s">
        <v>22</v>
      </c>
      <c r="C17" s="44" t="s">
        <v>23</v>
      </c>
      <c r="D17" s="24">
        <v>0</v>
      </c>
      <c r="E17" s="25">
        <v>0</v>
      </c>
      <c r="F17" s="26">
        <v>0</v>
      </c>
      <c r="G17" s="26">
        <v>0</v>
      </c>
      <c r="H17" s="26">
        <v>0</v>
      </c>
      <c r="I17" s="26">
        <v>0</v>
      </c>
      <c r="J17" s="27">
        <f>ROUND(D17-E17,2)</f>
        <v>0</v>
      </c>
      <c r="L17" s="28"/>
      <c r="M17" s="28"/>
    </row>
    <row r="18" spans="1:13" s="13" customFormat="1" ht="25.5">
      <c r="A18" s="37"/>
      <c r="B18" s="38"/>
      <c r="C18" s="44" t="s">
        <v>24</v>
      </c>
      <c r="D18" s="24">
        <v>550000</v>
      </c>
      <c r="E18" s="25">
        <v>376111.65</v>
      </c>
      <c r="F18" s="26">
        <v>42979.14</v>
      </c>
      <c r="G18" s="26">
        <v>137449</v>
      </c>
      <c r="H18" s="26">
        <v>100537.46</v>
      </c>
      <c r="I18" s="26">
        <v>95146.05</v>
      </c>
      <c r="J18" s="27">
        <f>ROUND(D18-E18,2)</f>
        <v>173888.35</v>
      </c>
      <c r="L18" s="28"/>
      <c r="M18" s="28"/>
    </row>
    <row r="19" spans="1:13" s="13" customFormat="1" ht="25.5">
      <c r="A19" s="37"/>
      <c r="B19" s="38"/>
      <c r="C19" s="44" t="s">
        <v>25</v>
      </c>
      <c r="D19" s="24">
        <v>163630</v>
      </c>
      <c r="E19" s="25">
        <v>162786.02</v>
      </c>
      <c r="F19" s="26">
        <v>36517.78</v>
      </c>
      <c r="G19" s="26">
        <v>36517.78</v>
      </c>
      <c r="H19" s="26">
        <v>30771.79</v>
      </c>
      <c r="I19" s="26">
        <v>58978.67</v>
      </c>
      <c r="J19" s="27">
        <f>ROUND(D19-E19,2)</f>
        <v>843.98</v>
      </c>
      <c r="L19" s="28"/>
      <c r="M19" s="28"/>
    </row>
    <row r="20" spans="1:13" s="13" customFormat="1" ht="12.75">
      <c r="A20" s="45"/>
      <c r="B20" s="40" t="s">
        <v>26</v>
      </c>
      <c r="C20" s="41"/>
      <c r="D20" s="42">
        <f aca="true" t="shared" si="2" ref="D20:J20">ROUND(D17+D18+D19,2)</f>
        <v>713630</v>
      </c>
      <c r="E20" s="42">
        <f t="shared" si="2"/>
        <v>538897.67</v>
      </c>
      <c r="F20" s="42">
        <f t="shared" si="2"/>
        <v>79496.92</v>
      </c>
      <c r="G20" s="42">
        <f t="shared" si="2"/>
        <v>173966.78</v>
      </c>
      <c r="H20" s="42">
        <f t="shared" si="2"/>
        <v>131309.25</v>
      </c>
      <c r="I20" s="42">
        <f t="shared" si="2"/>
        <v>154124.72</v>
      </c>
      <c r="J20" s="43">
        <f t="shared" si="2"/>
        <v>174732.33</v>
      </c>
      <c r="K20" s="46"/>
      <c r="L20" s="28"/>
      <c r="M20" s="28"/>
    </row>
    <row r="21" spans="1:13" s="13" customFormat="1" ht="27" customHeight="1">
      <c r="A21" s="47">
        <v>3</v>
      </c>
      <c r="B21" s="48" t="s">
        <v>27</v>
      </c>
      <c r="C21" s="44" t="s">
        <v>28</v>
      </c>
      <c r="D21" s="24">
        <v>150000</v>
      </c>
      <c r="E21" s="25">
        <v>149091.83</v>
      </c>
      <c r="F21" s="26">
        <v>26774.19</v>
      </c>
      <c r="G21" s="26">
        <v>45936.96</v>
      </c>
      <c r="H21" s="26">
        <v>26575.95</v>
      </c>
      <c r="I21" s="26">
        <v>49804.73</v>
      </c>
      <c r="J21" s="27">
        <f>ROUND(D21-E21,2)</f>
        <v>908.17</v>
      </c>
      <c r="L21" s="28"/>
      <c r="M21" s="28"/>
    </row>
    <row r="22" spans="1:13" s="13" customFormat="1" ht="25.5">
      <c r="A22" s="47"/>
      <c r="B22" s="48"/>
      <c r="C22" s="44" t="s">
        <v>29</v>
      </c>
      <c r="D22" s="24">
        <v>890000</v>
      </c>
      <c r="E22" s="25">
        <v>790289.26</v>
      </c>
      <c r="F22" s="26">
        <v>0</v>
      </c>
      <c r="G22" s="26">
        <v>217441.66</v>
      </c>
      <c r="H22" s="26">
        <v>286423.86</v>
      </c>
      <c r="I22" s="26">
        <v>286423.74</v>
      </c>
      <c r="J22" s="27">
        <f>ROUND(D22-E22,2)</f>
        <v>99710.74</v>
      </c>
      <c r="L22" s="28"/>
      <c r="M22" s="28"/>
    </row>
    <row r="23" spans="1:13" s="13" customFormat="1" ht="12.75">
      <c r="A23" s="45"/>
      <c r="B23" s="40" t="s">
        <v>30</v>
      </c>
      <c r="C23" s="41"/>
      <c r="D23" s="42">
        <f aca="true" t="shared" si="3" ref="D23:J23">ROUND(D21+D22,2)</f>
        <v>1040000</v>
      </c>
      <c r="E23" s="42">
        <f t="shared" si="3"/>
        <v>939381.09</v>
      </c>
      <c r="F23" s="42">
        <f t="shared" si="3"/>
        <v>26774.19</v>
      </c>
      <c r="G23" s="42">
        <f t="shared" si="3"/>
        <v>263378.62</v>
      </c>
      <c r="H23" s="42">
        <f t="shared" si="3"/>
        <v>312999.81</v>
      </c>
      <c r="I23" s="42">
        <f t="shared" si="3"/>
        <v>336228.47</v>
      </c>
      <c r="J23" s="43">
        <f t="shared" si="3"/>
        <v>100618.91</v>
      </c>
      <c r="L23" s="28"/>
      <c r="M23" s="28"/>
    </row>
    <row r="24" spans="1:13" s="13" customFormat="1" ht="12.75">
      <c r="A24" s="49">
        <v>4</v>
      </c>
      <c r="B24" s="50" t="s">
        <v>31</v>
      </c>
      <c r="C24" s="23" t="s">
        <v>16</v>
      </c>
      <c r="D24" s="24">
        <v>14300</v>
      </c>
      <c r="E24" s="25">
        <v>6155.46</v>
      </c>
      <c r="F24" s="26">
        <v>3176.59</v>
      </c>
      <c r="G24" s="26">
        <v>0</v>
      </c>
      <c r="H24" s="26">
        <v>2978.87</v>
      </c>
      <c r="I24" s="26">
        <v>0</v>
      </c>
      <c r="J24" s="27">
        <f>ROUND(D24-E24,2)</f>
        <v>8144.54</v>
      </c>
      <c r="L24" s="28"/>
      <c r="M24" s="28"/>
    </row>
    <row r="25" spans="1:13" s="13" customFormat="1" ht="12.75">
      <c r="A25" s="45"/>
      <c r="B25" s="40" t="s">
        <v>32</v>
      </c>
      <c r="C25" s="41"/>
      <c r="D25" s="42">
        <f aca="true" t="shared" si="4" ref="D25:J25">ROUND(D24,2)</f>
        <v>14300</v>
      </c>
      <c r="E25" s="42">
        <f t="shared" si="4"/>
        <v>6155.46</v>
      </c>
      <c r="F25" s="42">
        <f t="shared" si="4"/>
        <v>3176.59</v>
      </c>
      <c r="G25" s="42">
        <f t="shared" si="4"/>
        <v>0</v>
      </c>
      <c r="H25" s="42">
        <f t="shared" si="4"/>
        <v>2978.87</v>
      </c>
      <c r="I25" s="42">
        <f t="shared" si="4"/>
        <v>0</v>
      </c>
      <c r="J25" s="43">
        <f t="shared" si="4"/>
        <v>8144.54</v>
      </c>
      <c r="L25" s="28"/>
      <c r="M25" s="28"/>
    </row>
    <row r="26" spans="1:13" s="13" customFormat="1" ht="18" customHeight="1">
      <c r="A26" s="47">
        <v>5</v>
      </c>
      <c r="B26" s="38" t="s">
        <v>33</v>
      </c>
      <c r="C26" s="51" t="s">
        <v>16</v>
      </c>
      <c r="D26" s="52">
        <f aca="true" t="shared" si="5" ref="D26:J26">ROUND(D14+D20+D22+D25,2)</f>
        <v>5490070</v>
      </c>
      <c r="E26" s="53">
        <f t="shared" si="5"/>
        <v>4067384.27</v>
      </c>
      <c r="F26" s="52">
        <f t="shared" si="5"/>
        <v>740832.59</v>
      </c>
      <c r="G26" s="52">
        <f t="shared" si="5"/>
        <v>1277196.87</v>
      </c>
      <c r="H26" s="52">
        <f t="shared" si="5"/>
        <v>1068904.13</v>
      </c>
      <c r="I26" s="52">
        <f t="shared" si="5"/>
        <v>980450.68</v>
      </c>
      <c r="J26" s="54">
        <f t="shared" si="5"/>
        <v>1422685.73</v>
      </c>
      <c r="L26" s="28"/>
      <c r="M26" s="28"/>
    </row>
    <row r="27" spans="1:13" s="13" customFormat="1" ht="15.75" customHeight="1">
      <c r="A27" s="47"/>
      <c r="B27" s="38"/>
      <c r="C27" s="55" t="s">
        <v>17</v>
      </c>
      <c r="D27" s="52">
        <f aca="true" t="shared" si="6" ref="D27:J27">ROUND(D15+D21,2)</f>
        <v>358000</v>
      </c>
      <c r="E27" s="53">
        <f t="shared" si="6"/>
        <v>355021.35</v>
      </c>
      <c r="F27" s="52">
        <f t="shared" si="6"/>
        <v>65606.09</v>
      </c>
      <c r="G27" s="52">
        <f t="shared" si="6"/>
        <v>96389.74</v>
      </c>
      <c r="H27" s="52">
        <f t="shared" si="6"/>
        <v>52304.21</v>
      </c>
      <c r="I27" s="52">
        <f t="shared" si="6"/>
        <v>140721.31</v>
      </c>
      <c r="J27" s="54">
        <f t="shared" si="6"/>
        <v>2978.65</v>
      </c>
      <c r="L27" s="28"/>
      <c r="M27" s="28"/>
    </row>
    <row r="28" spans="1:13" s="13" customFormat="1" ht="12.75">
      <c r="A28" s="39"/>
      <c r="B28" s="40" t="s">
        <v>34</v>
      </c>
      <c r="C28" s="41"/>
      <c r="D28" s="42">
        <f aca="true" t="shared" si="7" ref="D28:J28">ROUND(D26+D27,2)</f>
        <v>5848070</v>
      </c>
      <c r="E28" s="42">
        <f t="shared" si="7"/>
        <v>4422405.62</v>
      </c>
      <c r="F28" s="42">
        <f t="shared" si="7"/>
        <v>806438.68</v>
      </c>
      <c r="G28" s="42">
        <f t="shared" si="7"/>
        <v>1373586.61</v>
      </c>
      <c r="H28" s="42">
        <f t="shared" si="7"/>
        <v>1121208.34</v>
      </c>
      <c r="I28" s="42">
        <f t="shared" si="7"/>
        <v>1121171.99</v>
      </c>
      <c r="J28" s="43">
        <f t="shared" si="7"/>
        <v>1425664.38</v>
      </c>
      <c r="L28" s="28"/>
      <c r="M28" s="28"/>
    </row>
    <row r="29" spans="1:13" s="13" customFormat="1" ht="23.25" customHeight="1">
      <c r="A29" s="47">
        <v>6</v>
      </c>
      <c r="B29" s="38" t="s">
        <v>35</v>
      </c>
      <c r="C29" s="51" t="s">
        <v>16</v>
      </c>
      <c r="D29" s="52">
        <f aca="true" t="shared" si="8" ref="D29:J30">ROUND(D7+D26,2)</f>
        <v>5509070</v>
      </c>
      <c r="E29" s="53">
        <f t="shared" si="8"/>
        <v>4086362.31</v>
      </c>
      <c r="F29" s="52">
        <f t="shared" si="8"/>
        <v>745737.59</v>
      </c>
      <c r="G29" s="52">
        <f t="shared" si="8"/>
        <v>1283119.93</v>
      </c>
      <c r="H29" s="52">
        <f t="shared" si="8"/>
        <v>1068904.13</v>
      </c>
      <c r="I29" s="52">
        <f t="shared" si="8"/>
        <v>988600.66</v>
      </c>
      <c r="J29" s="54">
        <f t="shared" si="8"/>
        <v>1422707.69</v>
      </c>
      <c r="L29" s="28"/>
      <c r="M29" s="28"/>
    </row>
    <row r="30" spans="1:13" s="13" customFormat="1" ht="30" customHeight="1">
      <c r="A30" s="47"/>
      <c r="B30" s="38"/>
      <c r="C30" s="55" t="s">
        <v>17</v>
      </c>
      <c r="D30" s="52">
        <f t="shared" si="8"/>
        <v>720540</v>
      </c>
      <c r="E30" s="53">
        <f t="shared" si="8"/>
        <v>717470.24</v>
      </c>
      <c r="F30" s="52">
        <f t="shared" si="8"/>
        <v>125995.36</v>
      </c>
      <c r="G30" s="52">
        <f t="shared" si="8"/>
        <v>195537.83</v>
      </c>
      <c r="H30" s="52">
        <f t="shared" si="8"/>
        <v>119703.74</v>
      </c>
      <c r="I30" s="52">
        <f t="shared" si="8"/>
        <v>276233.31</v>
      </c>
      <c r="J30" s="54">
        <f t="shared" si="8"/>
        <v>3069.76</v>
      </c>
      <c r="L30" s="28"/>
      <c r="M30" s="28"/>
    </row>
    <row r="31" spans="1:13" s="13" customFormat="1" ht="13.5" thickBot="1">
      <c r="A31" s="56"/>
      <c r="B31" s="57" t="s">
        <v>36</v>
      </c>
      <c r="C31" s="32"/>
      <c r="D31" s="58">
        <f aca="true" t="shared" si="9" ref="D31:J31">ROUND(D29+D30,2)</f>
        <v>6229610</v>
      </c>
      <c r="E31" s="58">
        <f t="shared" si="9"/>
        <v>4803832.55</v>
      </c>
      <c r="F31" s="58">
        <f t="shared" si="9"/>
        <v>871732.95</v>
      </c>
      <c r="G31" s="58">
        <f t="shared" si="9"/>
        <v>1478657.76</v>
      </c>
      <c r="H31" s="58">
        <f t="shared" si="9"/>
        <v>1188607.87</v>
      </c>
      <c r="I31" s="58">
        <f t="shared" si="9"/>
        <v>1264833.97</v>
      </c>
      <c r="J31" s="59">
        <f t="shared" si="9"/>
        <v>1425777.45</v>
      </c>
      <c r="L31" s="28"/>
      <c r="M31" s="28"/>
    </row>
    <row r="32" spans="1:5" s="63" customFormat="1" ht="12.75">
      <c r="A32" s="60"/>
      <c r="B32" s="61"/>
      <c r="C32" s="62"/>
      <c r="E32" s="64"/>
    </row>
    <row r="33" spans="3:9" ht="15.75">
      <c r="C33" s="35"/>
      <c r="F33" s="66"/>
      <c r="G33" s="66"/>
      <c r="H33" s="66"/>
      <c r="I33" s="66"/>
    </row>
    <row r="34" spans="3:9" ht="15.75">
      <c r="C34" s="35"/>
      <c r="F34" s="66"/>
      <c r="G34" s="66"/>
      <c r="H34" s="66"/>
      <c r="I34" s="66"/>
    </row>
    <row r="35" spans="3:4" ht="15.75">
      <c r="C35" s="3"/>
      <c r="D35" s="36"/>
    </row>
    <row r="36" ht="15.75">
      <c r="C36" s="3"/>
    </row>
  </sheetData>
  <mergeCells count="13">
    <mergeCell ref="A26:A27"/>
    <mergeCell ref="B26:B27"/>
    <mergeCell ref="A29:A30"/>
    <mergeCell ref="B29:B30"/>
    <mergeCell ref="A17:A19"/>
    <mergeCell ref="B17:B19"/>
    <mergeCell ref="A21:A22"/>
    <mergeCell ref="B21:B22"/>
    <mergeCell ref="A3:J3"/>
    <mergeCell ref="A7:A8"/>
    <mergeCell ref="B7:B8"/>
    <mergeCell ref="A14:A15"/>
    <mergeCell ref="B14:B15"/>
  </mergeCells>
  <printOptions/>
  <pageMargins left="0.75" right="0.29" top="0.47" bottom="0.32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popa adriana</cp:lastModifiedBy>
  <cp:lastPrinted>2016-01-22T10:52:46Z</cp:lastPrinted>
  <dcterms:created xsi:type="dcterms:W3CDTF">2016-01-22T10:51:52Z</dcterms:created>
  <dcterms:modified xsi:type="dcterms:W3CDTF">2016-01-22T10:52:49Z</dcterms:modified>
  <cp:category/>
  <cp:version/>
  <cp:contentType/>
  <cp:contentStatus/>
</cp:coreProperties>
</file>