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cuments\Spitale 2022\"/>
    </mc:Choice>
  </mc:AlternateContent>
  <xr:revisionPtr revIDLastSave="0" documentId="13_ncr:1_{B9035A66-8F21-4329-894C-9C11B206FA4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ian.2022" sheetId="1" r:id="rId1"/>
    <sheet name="febr.2022 " sheetId="2" r:id="rId2"/>
    <sheet name="MARTIE 2022 " sheetId="3" r:id="rId3"/>
    <sheet name="APRILIE 2022  " sheetId="4" r:id="rId4"/>
    <sheet name="MAI 2022 " sheetId="5" r:id="rId5"/>
    <sheet name="IUNIE 2022  " sheetId="6" r:id="rId6"/>
    <sheet name="IULIE 2022  " sheetId="7" r:id="rId7"/>
    <sheet name="AUGUST 2022 " sheetId="8" r:id="rId8"/>
    <sheet name="SEPTEMBRIE 2022 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9" l="1"/>
  <c r="C35" i="9"/>
  <c r="C37" i="9" s="1"/>
  <c r="C33" i="9"/>
  <c r="C25" i="9"/>
  <c r="C23" i="9"/>
  <c r="C18" i="9"/>
  <c r="C13" i="9"/>
  <c r="C32" i="9" s="1"/>
  <c r="C34" i="9" s="1"/>
  <c r="C10" i="9"/>
  <c r="C7" i="9"/>
  <c r="C30" i="9" l="1"/>
  <c r="C29" i="9"/>
  <c r="C31" i="9" s="1"/>
  <c r="C28" i="9"/>
  <c r="C10" i="8" l="1"/>
  <c r="C36" i="8" l="1"/>
  <c r="C35" i="8"/>
  <c r="C37" i="8" s="1"/>
  <c r="C33" i="8"/>
  <c r="C25" i="8"/>
  <c r="C23" i="8"/>
  <c r="C18" i="8"/>
  <c r="C13" i="8"/>
  <c r="C32" i="8" s="1"/>
  <c r="C34" i="8" s="1"/>
  <c r="C7" i="8"/>
  <c r="C36" i="7"/>
  <c r="C35" i="7"/>
  <c r="C37" i="7" s="1"/>
  <c r="C33" i="7"/>
  <c r="C25" i="7"/>
  <c r="C23" i="7"/>
  <c r="C18" i="7"/>
  <c r="C13" i="7"/>
  <c r="C32" i="7" s="1"/>
  <c r="C34" i="7" s="1"/>
  <c r="C10" i="7"/>
  <c r="C7" i="7"/>
  <c r="C36" i="6"/>
  <c r="C35" i="6"/>
  <c r="C37" i="6" s="1"/>
  <c r="C33" i="6"/>
  <c r="C25" i="6"/>
  <c r="C23" i="6"/>
  <c r="C18" i="6"/>
  <c r="C13" i="6"/>
  <c r="C32" i="6" s="1"/>
  <c r="C10" i="6"/>
  <c r="C7" i="6"/>
  <c r="C36" i="5"/>
  <c r="C35" i="5"/>
  <c r="C37" i="5" s="1"/>
  <c r="C33" i="5"/>
  <c r="C25" i="5"/>
  <c r="C23" i="5"/>
  <c r="C18" i="5"/>
  <c r="C13" i="5"/>
  <c r="C32" i="5" s="1"/>
  <c r="C34" i="5" s="1"/>
  <c r="C10" i="5"/>
  <c r="C7" i="5"/>
  <c r="C36" i="4"/>
  <c r="C35" i="4"/>
  <c r="C37" i="4" s="1"/>
  <c r="C33" i="4"/>
  <c r="C25" i="4"/>
  <c r="C23" i="4"/>
  <c r="C18" i="4"/>
  <c r="C13" i="4"/>
  <c r="C32" i="4" s="1"/>
  <c r="C34" i="4" s="1"/>
  <c r="C10" i="4"/>
  <c r="C7" i="4"/>
  <c r="C36" i="3"/>
  <c r="C35" i="3"/>
  <c r="C33" i="3"/>
  <c r="C25" i="3"/>
  <c r="C23" i="3"/>
  <c r="C18" i="3"/>
  <c r="C13" i="3"/>
  <c r="C32" i="3" s="1"/>
  <c r="C10" i="3"/>
  <c r="C7" i="3"/>
  <c r="C35" i="2"/>
  <c r="C32" i="2"/>
  <c r="C32" i="1"/>
  <c r="C35" i="1"/>
  <c r="C36" i="2"/>
  <c r="C37" i="2"/>
  <c r="C33" i="2"/>
  <c r="C25" i="2"/>
  <c r="C23" i="2"/>
  <c r="C30" i="2" s="1"/>
  <c r="C18" i="2"/>
  <c r="C13" i="2"/>
  <c r="C10" i="2"/>
  <c r="C7" i="2"/>
  <c r="C36" i="1"/>
  <c r="C33" i="1"/>
  <c r="C25" i="1"/>
  <c r="C30" i="1" s="1"/>
  <c r="C23" i="1"/>
  <c r="C18" i="1"/>
  <c r="C13" i="1"/>
  <c r="C10" i="1"/>
  <c r="C7" i="1"/>
  <c r="C30" i="8" l="1"/>
  <c r="C29" i="8"/>
  <c r="C31" i="8" s="1"/>
  <c r="C28" i="8"/>
  <c r="C30" i="7"/>
  <c r="C29" i="7"/>
  <c r="C31" i="7" s="1"/>
  <c r="C28" i="7"/>
  <c r="C34" i="6"/>
  <c r="C30" i="6"/>
  <c r="C29" i="6"/>
  <c r="C31" i="6" s="1"/>
  <c r="C28" i="6"/>
  <c r="C30" i="5"/>
  <c r="C29" i="5"/>
  <c r="C31" i="5" s="1"/>
  <c r="C28" i="5"/>
  <c r="C30" i="4"/>
  <c r="C29" i="4"/>
  <c r="C28" i="4"/>
  <c r="C37" i="3"/>
  <c r="C30" i="3"/>
  <c r="C34" i="3"/>
  <c r="C29" i="3"/>
  <c r="C28" i="3"/>
  <c r="C29" i="2"/>
  <c r="C31" i="2" s="1"/>
  <c r="C34" i="2"/>
  <c r="C37" i="1"/>
  <c r="C29" i="1"/>
  <c r="C31" i="1" s="1"/>
  <c r="C34" i="1"/>
  <c r="C28" i="2"/>
  <c r="C28" i="1"/>
  <c r="C31" i="4" l="1"/>
  <c r="C31" i="3"/>
</calcChain>
</file>

<file path=xl/sharedStrings.xml><?xml version="1.0" encoding="utf-8"?>
<sst xmlns="http://schemas.openxmlformats.org/spreadsheetml/2006/main" count="333" uniqueCount="45">
  <si>
    <t>CASA DE ASIGURARI DE SANATATE OLT</t>
  </si>
  <si>
    <t>DENUMIRE INDICATOR</t>
  </si>
  <si>
    <t>-medicamente pentru tratamentul  ONCOLOGIE în spital, din care:</t>
  </si>
  <si>
    <t>- SPITAL SLATINA</t>
  </si>
  <si>
    <t>- SPITAL CARACAL</t>
  </si>
  <si>
    <t>-medicamente pentru tratamentul  ONCOLOGIE CV în spital</t>
  </si>
  <si>
    <t>-medicamente pentru tratamentul  ONCOLOGIE CV în spital, SLATINA</t>
  </si>
  <si>
    <t>-medicamente pentru tratamentul  ONCOLOGIE CV în spital, CARACAL</t>
  </si>
  <si>
    <t>Programul naţional de diagnostic şi tratament pentru HEMOFILIE ŞI TALASEMIE (SPITAL SLATINA)</t>
  </si>
  <si>
    <t>hemofilie fără intervenţie chirurgicală majoră SLATINA</t>
  </si>
  <si>
    <t>hemofilie profilaxie</t>
  </si>
  <si>
    <t>talasemie</t>
  </si>
  <si>
    <t>hemofilie intermitenta</t>
  </si>
  <si>
    <t>Programul naţional de diagnostic şi tratament pentru boli rare, din care:</t>
  </si>
  <si>
    <t>tirozinemie (SPITAL CARACAL)</t>
  </si>
  <si>
    <t>boala Hunter (SPITAL SLATINA)</t>
  </si>
  <si>
    <t>Boala Fabry</t>
  </si>
  <si>
    <t>Boli endocrine-osteoporoza</t>
  </si>
  <si>
    <t>Tratamentul bolnavilor cu diabet zaharat, din care:</t>
  </si>
  <si>
    <t>-POMPE INSULINE pentru tratamentul în spital (SPITAL SLATINA)</t>
  </si>
  <si>
    <t>Tratamentul prin endoprotezare- adulti (SPITAL), din care:</t>
  </si>
  <si>
    <t>-endoprotezaţi adulţi (SPITAL SLATINA)</t>
  </si>
  <si>
    <t>-endoprotezaţi adulţi (SPITAL CARACAL)</t>
  </si>
  <si>
    <t>TOTAL GENERAL PNS</t>
  </si>
  <si>
    <t>MEDICAMENTE PNS</t>
  </si>
  <si>
    <t>MATERIALE PNS</t>
  </si>
  <si>
    <t>TOTAL PLATI SPITALE DIN CARE:</t>
  </si>
  <si>
    <t>SPITAL SLATINA MED.PNS</t>
  </si>
  <si>
    <t>SPITAL SLATINA MATER.PNS</t>
  </si>
  <si>
    <t>TOTAL GENERAL PNS SLATINA</t>
  </si>
  <si>
    <t>SPITAL CARACAL MED.PNS</t>
  </si>
  <si>
    <t>SPITAL CARACAL MATER.PNS</t>
  </si>
  <si>
    <t>TOTAL GENERAL PNS CARACAL</t>
  </si>
  <si>
    <t>SITUATIE  PLATI PNS SPITALE 2022</t>
  </si>
  <si>
    <t>IANUARIE 2022(FACTURI OCTOMBRIE 2021)</t>
  </si>
  <si>
    <t>FEBRUARIE 2022(FACTURI NOIEMBRIE 2021)</t>
  </si>
  <si>
    <t>MARTIE 2022(FACTURI DECEMBRIE 2021)</t>
  </si>
  <si>
    <t>Intocmit,</t>
  </si>
  <si>
    <t>Ec.V.Marinas</t>
  </si>
  <si>
    <t>AQPRILIE 2022(FACTURI IANUARIE 2022)</t>
  </si>
  <si>
    <t>MAI 2022(FACTURI FEBRUARIE 2022)</t>
  </si>
  <si>
    <t>IUNIE 2022(FACTURI MARTIE 2022)</t>
  </si>
  <si>
    <t>IULIE 2022(FACTURI APRILIE 2022)</t>
  </si>
  <si>
    <t>AUGUST 2022(FACTURI MAI 2022)</t>
  </si>
  <si>
    <t>SEPTEMBRIE 2022(FACTURI IUNIE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</si>
</sst>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0" fontId="1" fillId="0" borderId="0" xfId="0" applyNumberFormat="1" applyFont="1" applyAlignment="1">
      <alignment vertical="top"/>
    </xf>
    <xf numFmtId="40" fontId="2" fillId="0" borderId="0" xfId="0" applyNumberFormat="1" applyFont="1" applyAlignment="1">
      <alignment horizontal="center" vertical="top"/>
    </xf>
    <xf numFmtId="40" fontId="3" fillId="0" borderId="0" xfId="0" applyNumberFormat="1" applyFont="1" applyAlignment="1">
      <alignment vertical="top"/>
    </xf>
    <xf numFmtId="40" fontId="1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0" fontId="2" fillId="2" borderId="3" xfId="0" quotePrefix="1" applyNumberFormat="1" applyFont="1" applyFill="1" applyBorder="1" applyAlignment="1">
      <alignment vertical="top" wrapText="1"/>
    </xf>
    <xf numFmtId="40" fontId="4" fillId="2" borderId="4" xfId="0" applyNumberFormat="1" applyFont="1" applyFill="1" applyBorder="1" applyAlignment="1">
      <alignment horizontal="center" vertical="top" wrapText="1"/>
    </xf>
    <xf numFmtId="40" fontId="2" fillId="0" borderId="5" xfId="0" quotePrefix="1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 wrapText="1"/>
    </xf>
    <xf numFmtId="40" fontId="2" fillId="2" borderId="5" xfId="0" quotePrefix="1" applyNumberFormat="1" applyFont="1" applyFill="1" applyBorder="1" applyAlignment="1">
      <alignment vertical="top" wrapText="1"/>
    </xf>
    <xf numFmtId="40" fontId="1" fillId="2" borderId="5" xfId="0" applyNumberFormat="1" applyFont="1" applyFill="1" applyBorder="1" applyAlignment="1">
      <alignment vertical="top" wrapText="1"/>
    </xf>
    <xf numFmtId="40" fontId="4" fillId="2" borderId="6" xfId="0" applyNumberFormat="1" applyFont="1" applyFill="1" applyBorder="1" applyAlignment="1">
      <alignment horizontal="center" vertical="top"/>
    </xf>
    <xf numFmtId="40" fontId="2" fillId="0" borderId="5" xfId="0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/>
    </xf>
    <xf numFmtId="40" fontId="4" fillId="2" borderId="6" xfId="0" applyNumberFormat="1" applyFont="1" applyFill="1" applyBorder="1" applyAlignment="1">
      <alignment horizontal="center" vertical="top" wrapText="1"/>
    </xf>
    <xf numFmtId="40" fontId="2" fillId="2" borderId="5" xfId="0" applyNumberFormat="1" applyFont="1" applyFill="1" applyBorder="1" applyAlignment="1">
      <alignment vertical="top" wrapText="1"/>
    </xf>
    <xf numFmtId="40" fontId="2" fillId="2" borderId="6" xfId="0" applyNumberFormat="1" applyFont="1" applyFill="1" applyBorder="1" applyAlignment="1">
      <alignment horizontal="center" vertical="top"/>
    </xf>
    <xf numFmtId="40" fontId="2" fillId="0" borderId="7" xfId="0" quotePrefix="1" applyNumberFormat="1" applyFont="1" applyBorder="1" applyAlignment="1">
      <alignment vertical="top" wrapText="1"/>
    </xf>
    <xf numFmtId="40" fontId="2" fillId="0" borderId="8" xfId="0" applyNumberFormat="1" applyFont="1" applyBorder="1" applyAlignment="1">
      <alignment horizontal="center" vertical="top"/>
    </xf>
    <xf numFmtId="40" fontId="1" fillId="0" borderId="1" xfId="0" applyNumberFormat="1" applyFont="1" applyBorder="1" applyAlignment="1">
      <alignment vertical="top"/>
    </xf>
    <xf numFmtId="40" fontId="4" fillId="0" borderId="2" xfId="0" applyNumberFormat="1" applyFont="1" applyBorder="1" applyAlignment="1">
      <alignment horizontal="center" vertical="top"/>
    </xf>
    <xf numFmtId="40" fontId="1" fillId="0" borderId="9" xfId="0" applyNumberFormat="1" applyFont="1" applyBorder="1" applyAlignment="1">
      <alignment vertical="top"/>
    </xf>
    <xf numFmtId="40" fontId="5" fillId="0" borderId="10" xfId="0" applyNumberFormat="1" applyFont="1" applyBorder="1" applyAlignment="1">
      <alignment horizontal="center" vertical="top"/>
    </xf>
    <xf numFmtId="40" fontId="1" fillId="2" borderId="9" xfId="0" applyNumberFormat="1" applyFont="1" applyFill="1" applyBorder="1" applyAlignment="1">
      <alignment vertical="top"/>
    </xf>
    <xf numFmtId="40" fontId="4" fillId="2" borderId="10" xfId="0" applyNumberFormat="1" applyFont="1" applyFill="1" applyBorder="1" applyAlignment="1">
      <alignment horizontal="center" vertical="top"/>
    </xf>
    <xf numFmtId="40" fontId="2" fillId="0" borderId="9" xfId="0" applyNumberFormat="1" applyFont="1" applyBorder="1" applyAlignment="1">
      <alignment vertical="top"/>
    </xf>
    <xf numFmtId="40" fontId="5" fillId="2" borderId="10" xfId="0" applyNumberFormat="1" applyFont="1" applyFill="1" applyBorder="1" applyAlignment="1">
      <alignment horizontal="center" vertical="top"/>
    </xf>
    <xf numFmtId="40" fontId="2" fillId="2" borderId="10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6" fillId="0" borderId="0" xfId="0" applyNumberFormat="1" applyFont="1"/>
    <xf numFmtId="40" fontId="2" fillId="3" borderId="5" xfId="0" quotePrefix="1" applyNumberFormat="1" applyFont="1" applyFill="1" applyBorder="1" applyAlignment="1">
      <alignment vertical="top" wrapText="1"/>
    </xf>
    <xf numFmtId="40" fontId="2" fillId="4" borderId="6" xfId="0" applyNumberFormat="1" applyFont="1" applyFill="1" applyBorder="1" applyAlignment="1">
      <alignment horizontal="center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45"/>
  <sheetViews>
    <sheetView topLeftCell="A25" workbookViewId="0">
      <selection activeCell="F18" sqref="F18"/>
    </sheetView>
  </sheetViews>
  <sheetFormatPr defaultRowHeight="15" x14ac:dyDescent="0.25"/>
  <cols>
    <col min="2" max="2" width="38.42578125" customWidth="1"/>
    <col min="3" max="3" width="37.710937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34</v>
      </c>
    </row>
    <row r="7" spans="2:3" ht="42" customHeight="1" x14ac:dyDescent="0.25">
      <c r="B7" s="6" t="s">
        <v>2</v>
      </c>
      <c r="C7" s="7">
        <f>C8+C9</f>
        <v>159568.13</v>
      </c>
    </row>
    <row r="8" spans="2:3" x14ac:dyDescent="0.25">
      <c r="B8" s="8" t="s">
        <v>3</v>
      </c>
      <c r="C8" s="9">
        <v>141932.35</v>
      </c>
    </row>
    <row r="9" spans="2:3" x14ac:dyDescent="0.25">
      <c r="B9" s="8" t="s">
        <v>4</v>
      </c>
      <c r="C9" s="9">
        <v>17635.78</v>
      </c>
    </row>
    <row r="10" spans="2:3" ht="43.5" customHeight="1" x14ac:dyDescent="0.25">
      <c r="B10" s="10" t="s">
        <v>5</v>
      </c>
      <c r="C10" s="35">
        <f>C11+C12</f>
        <v>672223.55</v>
      </c>
    </row>
    <row r="11" spans="2:3" ht="22.5" x14ac:dyDescent="0.25">
      <c r="B11" s="34" t="s">
        <v>6</v>
      </c>
      <c r="C11" s="9">
        <v>596123.06000000006</v>
      </c>
    </row>
    <row r="12" spans="2:3" ht="51.75" customHeight="1" x14ac:dyDescent="0.25">
      <c r="B12" s="34" t="s">
        <v>7</v>
      </c>
      <c r="C12" s="9">
        <v>76100.490000000005</v>
      </c>
    </row>
    <row r="13" spans="2:3" ht="58.5" customHeight="1" x14ac:dyDescent="0.25">
      <c r="B13" s="11" t="s">
        <v>8</v>
      </c>
      <c r="C13" s="12">
        <f>C14+C15+C16+C17</f>
        <v>131881.19</v>
      </c>
    </row>
    <row r="14" spans="2:3" ht="45.75" customHeight="1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36079.35</v>
      </c>
    </row>
    <row r="16" spans="2:3" x14ac:dyDescent="0.25">
      <c r="B16" s="13" t="s">
        <v>11</v>
      </c>
      <c r="C16" s="14">
        <v>95801.84</v>
      </c>
    </row>
    <row r="17" spans="2:3" x14ac:dyDescent="0.25">
      <c r="B17" s="13" t="s">
        <v>12</v>
      </c>
      <c r="C17" s="14">
        <v>0</v>
      </c>
    </row>
    <row r="18" spans="2:3" ht="54" customHeight="1" x14ac:dyDescent="0.25">
      <c r="B18" s="11" t="s">
        <v>13</v>
      </c>
      <c r="C18" s="15">
        <f>C19+C20</f>
        <v>26120.1</v>
      </c>
    </row>
    <row r="19" spans="2:3" x14ac:dyDescent="0.25">
      <c r="B19" s="13" t="s">
        <v>14</v>
      </c>
      <c r="C19" s="14">
        <v>26120.1</v>
      </c>
    </row>
    <row r="20" spans="2:3" x14ac:dyDescent="0.25">
      <c r="B20" s="13" t="s">
        <v>15</v>
      </c>
      <c r="C20" s="14">
        <v>0</v>
      </c>
    </row>
    <row r="21" spans="2:3" x14ac:dyDescent="0.25">
      <c r="B21" s="13" t="s">
        <v>16</v>
      </c>
      <c r="C21" s="14">
        <v>0</v>
      </c>
    </row>
    <row r="22" spans="2:3" x14ac:dyDescent="0.25">
      <c r="B22" s="16" t="s">
        <v>17</v>
      </c>
      <c r="C22" s="17">
        <v>1542.26</v>
      </c>
    </row>
    <row r="23" spans="2:3" ht="50.25" customHeight="1" x14ac:dyDescent="0.25">
      <c r="B23" s="11" t="s">
        <v>18</v>
      </c>
      <c r="C23" s="12">
        <f>C24</f>
        <v>5327.51</v>
      </c>
    </row>
    <row r="24" spans="2:3" ht="36.75" customHeight="1" x14ac:dyDescent="0.25">
      <c r="B24" s="8" t="s">
        <v>19</v>
      </c>
      <c r="C24" s="14">
        <v>5327.51</v>
      </c>
    </row>
    <row r="25" spans="2:3" ht="38.25" customHeight="1" x14ac:dyDescent="0.25">
      <c r="B25" s="11" t="s">
        <v>20</v>
      </c>
      <c r="C25" s="12">
        <f>C26+C27</f>
        <v>0</v>
      </c>
    </row>
    <row r="26" spans="2:3" ht="21.75" customHeight="1" x14ac:dyDescent="0.25">
      <c r="B26" s="8" t="s">
        <v>21</v>
      </c>
      <c r="C26" s="14">
        <v>0</v>
      </c>
    </row>
    <row r="27" spans="2:3" ht="27.75" customHeight="1" thickBot="1" x14ac:dyDescent="0.3">
      <c r="B27" s="18" t="s">
        <v>22</v>
      </c>
      <c r="C27" s="19">
        <v>0</v>
      </c>
    </row>
    <row r="28" spans="2:3" ht="15.75" thickBot="1" x14ac:dyDescent="0.3">
      <c r="B28" s="20" t="s">
        <v>23</v>
      </c>
      <c r="C28" s="21">
        <f>C7+C10+C13+C18+C22+C23+C25</f>
        <v>996662.74000000011</v>
      </c>
    </row>
    <row r="29" spans="2:3" x14ac:dyDescent="0.25">
      <c r="B29" s="22" t="s">
        <v>24</v>
      </c>
      <c r="C29" s="23">
        <f>C7+C13+C18+C22+C10</f>
        <v>991335.23</v>
      </c>
    </row>
    <row r="30" spans="2:3" x14ac:dyDescent="0.25">
      <c r="B30" s="22" t="s">
        <v>25</v>
      </c>
      <c r="C30" s="23">
        <f>C25+C23</f>
        <v>5327.51</v>
      </c>
    </row>
    <row r="31" spans="2:3" x14ac:dyDescent="0.25">
      <c r="B31" s="24" t="s">
        <v>26</v>
      </c>
      <c r="C31" s="25">
        <f>C29+C30</f>
        <v>996662.74</v>
      </c>
    </row>
    <row r="32" spans="2:3" x14ac:dyDescent="0.25">
      <c r="B32" s="26" t="s">
        <v>27</v>
      </c>
      <c r="C32" s="23">
        <f>C8+C13+C11+C22</f>
        <v>871478.8600000001</v>
      </c>
    </row>
    <row r="33" spans="2:3" x14ac:dyDescent="0.25">
      <c r="B33" s="26" t="s">
        <v>28</v>
      </c>
      <c r="C33" s="23">
        <f>C26+C24</f>
        <v>5327.51</v>
      </c>
    </row>
    <row r="34" spans="2:3" x14ac:dyDescent="0.25">
      <c r="B34" s="24" t="s">
        <v>29</v>
      </c>
      <c r="C34" s="27">
        <f>C32+C33</f>
        <v>876806.37000000011</v>
      </c>
    </row>
    <row r="35" spans="2:3" x14ac:dyDescent="0.25">
      <c r="B35" s="26" t="s">
        <v>30</v>
      </c>
      <c r="C35" s="23">
        <f>C9+C19+C12</f>
        <v>119856.37</v>
      </c>
    </row>
    <row r="36" spans="2:3" x14ac:dyDescent="0.25">
      <c r="B36" s="26" t="s">
        <v>31</v>
      </c>
      <c r="C36" s="23">
        <f>C27</f>
        <v>0</v>
      </c>
    </row>
    <row r="37" spans="2:3" x14ac:dyDescent="0.25">
      <c r="B37" s="24" t="s">
        <v>32</v>
      </c>
      <c r="C37" s="28">
        <f>C35+C36</f>
        <v>119856.37</v>
      </c>
    </row>
    <row r="38" spans="2:3" x14ac:dyDescent="0.25">
      <c r="B38" s="29"/>
      <c r="C38" s="30"/>
    </row>
    <row r="39" spans="2:3" ht="15.75" thickBot="1" x14ac:dyDescent="0.3">
      <c r="B39" s="31"/>
      <c r="C39" s="32"/>
    </row>
    <row r="40" spans="2:3" x14ac:dyDescent="0.25">
      <c r="B40" s="33"/>
    </row>
    <row r="41" spans="2:3" x14ac:dyDescent="0.25">
      <c r="B41" s="33"/>
    </row>
    <row r="42" spans="2:3" x14ac:dyDescent="0.25">
      <c r="B42" s="33"/>
    </row>
    <row r="44" spans="2:3" x14ac:dyDescent="0.25">
      <c r="C44" t="s">
        <v>37</v>
      </c>
    </row>
    <row r="45" spans="2:3" x14ac:dyDescent="0.25">
      <c r="C4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0C0B-1B80-45B3-9E89-ABA78A7803BF}">
  <dimension ref="B3:C43"/>
  <sheetViews>
    <sheetView topLeftCell="A17" workbookViewId="0">
      <selection activeCell="F43" sqref="F43"/>
    </sheetView>
  </sheetViews>
  <sheetFormatPr defaultRowHeight="15" x14ac:dyDescent="0.25"/>
  <cols>
    <col min="2" max="2" width="21.85546875" customWidth="1"/>
    <col min="3" max="3" width="35.8554687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21.75" thickBot="1" x14ac:dyDescent="0.3">
      <c r="B6" s="4" t="s">
        <v>1</v>
      </c>
      <c r="C6" s="5" t="s">
        <v>35</v>
      </c>
    </row>
    <row r="7" spans="2:3" ht="33.75" x14ac:dyDescent="0.25">
      <c r="B7" s="6" t="s">
        <v>2</v>
      </c>
      <c r="C7" s="7">
        <f>C8+C9</f>
        <v>159033.91</v>
      </c>
    </row>
    <row r="8" spans="2:3" x14ac:dyDescent="0.25">
      <c r="B8" s="8" t="s">
        <v>3</v>
      </c>
      <c r="C8" s="9">
        <v>111616.02</v>
      </c>
    </row>
    <row r="9" spans="2:3" x14ac:dyDescent="0.25">
      <c r="B9" s="8" t="s">
        <v>4</v>
      </c>
      <c r="C9" s="9">
        <v>47417.89</v>
      </c>
    </row>
    <row r="10" spans="2:3" ht="33.75" x14ac:dyDescent="0.25">
      <c r="B10" s="10" t="s">
        <v>5</v>
      </c>
      <c r="C10" s="35">
        <f>C11+C12</f>
        <v>355586.93</v>
      </c>
    </row>
    <row r="11" spans="2:3" ht="33.75" x14ac:dyDescent="0.25">
      <c r="B11" s="34" t="s">
        <v>6</v>
      </c>
      <c r="C11" s="9">
        <v>339516.1</v>
      </c>
    </row>
    <row r="12" spans="2:3" ht="33.75" x14ac:dyDescent="0.25">
      <c r="B12" s="34" t="s">
        <v>7</v>
      </c>
      <c r="C12" s="9">
        <v>16070.83</v>
      </c>
    </row>
    <row r="13" spans="2:3" ht="52.5" x14ac:dyDescent="0.25">
      <c r="B13" s="11" t="s">
        <v>8</v>
      </c>
      <c r="C13" s="12">
        <f>C14+C15+C16+C17</f>
        <v>180588.53</v>
      </c>
    </row>
    <row r="14" spans="2:3" ht="22.5" x14ac:dyDescent="0.25">
      <c r="B14" s="13" t="s">
        <v>9</v>
      </c>
      <c r="C14" s="14"/>
    </row>
    <row r="15" spans="2:3" x14ac:dyDescent="0.25">
      <c r="B15" s="13" t="s">
        <v>10</v>
      </c>
      <c r="C15" s="14">
        <v>108035.4</v>
      </c>
    </row>
    <row r="16" spans="2:3" x14ac:dyDescent="0.25">
      <c r="B16" s="13" t="s">
        <v>11</v>
      </c>
      <c r="C16" s="14">
        <v>72553.13</v>
      </c>
    </row>
    <row r="17" spans="2:3" x14ac:dyDescent="0.25">
      <c r="B17" s="13" t="s">
        <v>12</v>
      </c>
      <c r="C17" s="14"/>
    </row>
    <row r="18" spans="2:3" ht="31.5" x14ac:dyDescent="0.25">
      <c r="B18" s="11" t="s">
        <v>13</v>
      </c>
      <c r="C18" s="15">
        <f>C19+C20</f>
        <v>17413.400000000001</v>
      </c>
    </row>
    <row r="19" spans="2:3" ht="22.5" x14ac:dyDescent="0.25">
      <c r="B19" s="13" t="s">
        <v>14</v>
      </c>
      <c r="C19" s="14">
        <v>17413.400000000001</v>
      </c>
    </row>
    <row r="20" spans="2:3" ht="22.5" x14ac:dyDescent="0.25">
      <c r="B20" s="13" t="s">
        <v>15</v>
      </c>
      <c r="C20" s="14">
        <v>0</v>
      </c>
    </row>
    <row r="21" spans="2:3" x14ac:dyDescent="0.25">
      <c r="B21" s="13" t="s">
        <v>16</v>
      </c>
      <c r="C21" s="14">
        <v>0</v>
      </c>
    </row>
    <row r="22" spans="2:3" x14ac:dyDescent="0.25">
      <c r="B22" s="16" t="s">
        <v>17</v>
      </c>
      <c r="C22" s="17">
        <v>725.76</v>
      </c>
    </row>
    <row r="23" spans="2:3" ht="21" x14ac:dyDescent="0.25">
      <c r="B23" s="11" t="s">
        <v>18</v>
      </c>
      <c r="C23" s="12">
        <f>C24</f>
        <v>3879.4</v>
      </c>
    </row>
    <row r="24" spans="2:3" ht="33.75" x14ac:dyDescent="0.25">
      <c r="B24" s="8" t="s">
        <v>19</v>
      </c>
      <c r="C24" s="14">
        <v>3879.4</v>
      </c>
    </row>
    <row r="25" spans="2:3" ht="31.5" x14ac:dyDescent="0.25">
      <c r="B25" s="11" t="s">
        <v>20</v>
      </c>
      <c r="C25" s="12">
        <f>C26+C27</f>
        <v>0</v>
      </c>
    </row>
    <row r="26" spans="2:3" ht="22.5" x14ac:dyDescent="0.25">
      <c r="B26" s="8" t="s">
        <v>21</v>
      </c>
      <c r="C26" s="14"/>
    </row>
    <row r="27" spans="2:3" ht="23.25" thickBot="1" x14ac:dyDescent="0.3">
      <c r="B27" s="18" t="s">
        <v>22</v>
      </c>
      <c r="C27" s="19">
        <v>0</v>
      </c>
    </row>
    <row r="28" spans="2:3" ht="15.75" thickBot="1" x14ac:dyDescent="0.3">
      <c r="B28" s="20" t="s">
        <v>23</v>
      </c>
      <c r="C28" s="21">
        <f>C7+C10+C13+C18+C22+C23+C25</f>
        <v>717227.93</v>
      </c>
    </row>
    <row r="29" spans="2:3" x14ac:dyDescent="0.25">
      <c r="B29" s="22" t="s">
        <v>24</v>
      </c>
      <c r="C29" s="23">
        <f>C7+C13+C18+C22+C10</f>
        <v>713348.53</v>
      </c>
    </row>
    <row r="30" spans="2:3" x14ac:dyDescent="0.25">
      <c r="B30" s="22" t="s">
        <v>25</v>
      </c>
      <c r="C30" s="23">
        <f>C25+C23</f>
        <v>3879.4</v>
      </c>
    </row>
    <row r="31" spans="2:3" x14ac:dyDescent="0.25">
      <c r="B31" s="24" t="s">
        <v>26</v>
      </c>
      <c r="C31" s="25">
        <f>C29+C30</f>
        <v>717227.93</v>
      </c>
    </row>
    <row r="32" spans="2:3" x14ac:dyDescent="0.25">
      <c r="B32" s="26" t="s">
        <v>27</v>
      </c>
      <c r="C32" s="23">
        <f>C8+C11+C13+C22</f>
        <v>632446.41</v>
      </c>
    </row>
    <row r="33" spans="2:3" x14ac:dyDescent="0.25">
      <c r="B33" s="26" t="s">
        <v>28</v>
      </c>
      <c r="C33" s="23">
        <f>C26+C24</f>
        <v>3879.4</v>
      </c>
    </row>
    <row r="34" spans="2:3" x14ac:dyDescent="0.25">
      <c r="B34" s="24" t="s">
        <v>29</v>
      </c>
      <c r="C34" s="27">
        <f>C32+C33</f>
        <v>636325.81000000006</v>
      </c>
    </row>
    <row r="35" spans="2:3" x14ac:dyDescent="0.25">
      <c r="B35" s="26" t="s">
        <v>30</v>
      </c>
      <c r="C35" s="23">
        <f>C9+C12+C19</f>
        <v>80902.12</v>
      </c>
    </row>
    <row r="36" spans="2:3" x14ac:dyDescent="0.25">
      <c r="B36" s="26" t="s">
        <v>31</v>
      </c>
      <c r="C36" s="23">
        <f>C27</f>
        <v>0</v>
      </c>
    </row>
    <row r="37" spans="2:3" x14ac:dyDescent="0.25">
      <c r="B37" s="24" t="s">
        <v>32</v>
      </c>
      <c r="C37" s="28">
        <f>C35+C36</f>
        <v>80902.12</v>
      </c>
    </row>
    <row r="38" spans="2:3" x14ac:dyDescent="0.25">
      <c r="B38" s="29"/>
      <c r="C38" s="30"/>
    </row>
    <row r="39" spans="2:3" ht="15.75" thickBot="1" x14ac:dyDescent="0.3">
      <c r="B39" s="31"/>
      <c r="C39" s="32"/>
    </row>
    <row r="40" spans="2:3" x14ac:dyDescent="0.25">
      <c r="B40" s="33"/>
    </row>
    <row r="41" spans="2:3" x14ac:dyDescent="0.25">
      <c r="B41" s="33"/>
    </row>
    <row r="42" spans="2:3" x14ac:dyDescent="0.25">
      <c r="B42" s="33"/>
      <c r="C42" t="s">
        <v>37</v>
      </c>
    </row>
    <row r="43" spans="2:3" x14ac:dyDescent="0.25">
      <c r="C4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C780-8D4A-4761-B9B9-FA77D57184D8}">
  <dimension ref="B3:I44"/>
  <sheetViews>
    <sheetView topLeftCell="A19" workbookViewId="0">
      <selection activeCell="F51" sqref="F51"/>
    </sheetView>
  </sheetViews>
  <sheetFormatPr defaultRowHeight="15" x14ac:dyDescent="0.25"/>
  <cols>
    <col min="2" max="2" width="21.85546875" customWidth="1"/>
    <col min="3" max="3" width="32.42578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21.75" thickBot="1" x14ac:dyDescent="0.3">
      <c r="B6" s="4" t="s">
        <v>1</v>
      </c>
      <c r="C6" s="5" t="s">
        <v>36</v>
      </c>
    </row>
    <row r="7" spans="2:3" ht="33.75" x14ac:dyDescent="0.25">
      <c r="B7" s="6" t="s">
        <v>2</v>
      </c>
      <c r="C7" s="7">
        <f>C8+C9</f>
        <v>408150.22000000003</v>
      </c>
    </row>
    <row r="8" spans="2:3" x14ac:dyDescent="0.25">
      <c r="B8" s="8" t="s">
        <v>3</v>
      </c>
      <c r="C8" s="9">
        <v>395055.89</v>
      </c>
    </row>
    <row r="9" spans="2:3" x14ac:dyDescent="0.25">
      <c r="B9" s="8" t="s">
        <v>4</v>
      </c>
      <c r="C9" s="9">
        <v>13094.33</v>
      </c>
    </row>
    <row r="10" spans="2:3" ht="33.75" x14ac:dyDescent="0.25">
      <c r="B10" s="10" t="s">
        <v>5</v>
      </c>
      <c r="C10" s="35">
        <f>C11+C12</f>
        <v>468537.88</v>
      </c>
    </row>
    <row r="11" spans="2:3" ht="33.75" x14ac:dyDescent="0.25">
      <c r="B11" s="34" t="s">
        <v>6</v>
      </c>
      <c r="C11" s="9">
        <v>369977.2</v>
      </c>
    </row>
    <row r="12" spans="2:3" ht="33.75" x14ac:dyDescent="0.25">
      <c r="B12" s="34" t="s">
        <v>7</v>
      </c>
      <c r="C12" s="9">
        <v>98560.68</v>
      </c>
    </row>
    <row r="13" spans="2:3" ht="52.5" x14ac:dyDescent="0.25">
      <c r="B13" s="11" t="s">
        <v>8</v>
      </c>
      <c r="C13" s="12">
        <f>C14+C15+C16+C17</f>
        <v>322651.67000000004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120749.85</v>
      </c>
    </row>
    <row r="16" spans="2:3" x14ac:dyDescent="0.25">
      <c r="B16" s="13" t="s">
        <v>11</v>
      </c>
      <c r="C16" s="14">
        <v>78357.38</v>
      </c>
    </row>
    <row r="17" spans="2:9" x14ac:dyDescent="0.25">
      <c r="B17" s="13" t="s">
        <v>12</v>
      </c>
      <c r="C17" s="14">
        <v>123544.44</v>
      </c>
    </row>
    <row r="18" spans="2:9" ht="31.5" x14ac:dyDescent="0.25">
      <c r="B18" s="11" t="s">
        <v>13</v>
      </c>
      <c r="C18" s="15">
        <f>C19+C20</f>
        <v>12251.38</v>
      </c>
    </row>
    <row r="19" spans="2:9" ht="22.5" x14ac:dyDescent="0.25">
      <c r="B19" s="13" t="s">
        <v>14</v>
      </c>
      <c r="C19" s="14">
        <v>12251.38</v>
      </c>
    </row>
    <row r="20" spans="2:9" ht="22.5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3420.27</v>
      </c>
    </row>
    <row r="23" spans="2:9" ht="21" x14ac:dyDescent="0.25">
      <c r="B23" s="11" t="s">
        <v>18</v>
      </c>
      <c r="C23" s="12">
        <f>C24</f>
        <v>4569.6000000000004</v>
      </c>
    </row>
    <row r="24" spans="2:9" ht="33.75" x14ac:dyDescent="0.25">
      <c r="B24" s="8" t="s">
        <v>19</v>
      </c>
      <c r="C24" s="14">
        <v>4569.6000000000004</v>
      </c>
    </row>
    <row r="25" spans="2:9" ht="31.5" x14ac:dyDescent="0.25">
      <c r="B25" s="11" t="s">
        <v>20</v>
      </c>
      <c r="C25" s="12">
        <f>C26+C27</f>
        <v>38913</v>
      </c>
    </row>
    <row r="26" spans="2:9" ht="22.5" x14ac:dyDescent="0.25">
      <c r="B26" s="8" t="s">
        <v>21</v>
      </c>
      <c r="C26" s="14">
        <v>33953.5</v>
      </c>
    </row>
    <row r="27" spans="2:9" ht="23.25" thickBot="1" x14ac:dyDescent="0.3">
      <c r="B27" s="18" t="s">
        <v>22</v>
      </c>
      <c r="C27" s="19">
        <v>4959.5</v>
      </c>
    </row>
    <row r="28" spans="2:9" ht="15.75" thickBot="1" x14ac:dyDescent="0.3">
      <c r="B28" s="20" t="s">
        <v>23</v>
      </c>
      <c r="C28" s="21">
        <f>C7+C10+C13+C18+C22+C23+C25</f>
        <v>1258494.02</v>
      </c>
    </row>
    <row r="29" spans="2:9" x14ac:dyDescent="0.25">
      <c r="B29" s="22" t="s">
        <v>24</v>
      </c>
      <c r="C29" s="23">
        <f>C7+C13+C18+C22+C10</f>
        <v>1215011.4200000002</v>
      </c>
      <c r="I29" s="36"/>
    </row>
    <row r="30" spans="2:9" x14ac:dyDescent="0.25">
      <c r="B30" s="22" t="s">
        <v>25</v>
      </c>
      <c r="C30" s="23">
        <f>C25+C23</f>
        <v>43482.6</v>
      </c>
    </row>
    <row r="31" spans="2:9" x14ac:dyDescent="0.25">
      <c r="B31" s="24" t="s">
        <v>26</v>
      </c>
      <c r="C31" s="25">
        <f>C29+C30</f>
        <v>1258494.0200000003</v>
      </c>
    </row>
    <row r="32" spans="2:9" x14ac:dyDescent="0.25">
      <c r="B32" s="26" t="s">
        <v>27</v>
      </c>
      <c r="C32" s="23">
        <f>C8+C11+C13+C22</f>
        <v>1091105.0300000003</v>
      </c>
    </row>
    <row r="33" spans="2:6" x14ac:dyDescent="0.25">
      <c r="B33" s="26" t="s">
        <v>28</v>
      </c>
      <c r="C33" s="23">
        <f>C26+C24</f>
        <v>38523.1</v>
      </c>
      <c r="F33" s="36"/>
    </row>
    <row r="34" spans="2:6" x14ac:dyDescent="0.25">
      <c r="B34" s="24" t="s">
        <v>29</v>
      </c>
      <c r="C34" s="27">
        <f>C32+C33</f>
        <v>1129628.1300000004</v>
      </c>
    </row>
    <row r="35" spans="2:6" x14ac:dyDescent="0.25">
      <c r="B35" s="26" t="s">
        <v>30</v>
      </c>
      <c r="C35" s="23">
        <f>C9+C12+C19</f>
        <v>123906.39</v>
      </c>
    </row>
    <row r="36" spans="2:6" x14ac:dyDescent="0.25">
      <c r="B36" s="26" t="s">
        <v>31</v>
      </c>
      <c r="C36" s="23">
        <f>C27</f>
        <v>4959.5</v>
      </c>
    </row>
    <row r="37" spans="2:6" x14ac:dyDescent="0.25">
      <c r="B37" s="24" t="s">
        <v>32</v>
      </c>
      <c r="C37" s="28">
        <f>C35+C36</f>
        <v>128865.89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DEB1-BCC4-436A-98C4-7ABC41C20E8B}">
  <dimension ref="B3:I44"/>
  <sheetViews>
    <sheetView workbookViewId="0">
      <selection activeCell="D32" sqref="D32"/>
    </sheetView>
  </sheetViews>
  <sheetFormatPr defaultRowHeight="15" x14ac:dyDescent="0.25"/>
  <cols>
    <col min="2" max="2" width="21.85546875" customWidth="1"/>
    <col min="3" max="3" width="32.42578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21.75" thickBot="1" x14ac:dyDescent="0.3">
      <c r="B6" s="4" t="s">
        <v>1</v>
      </c>
      <c r="C6" s="5" t="s">
        <v>39</v>
      </c>
    </row>
    <row r="7" spans="2:3" ht="33.75" x14ac:dyDescent="0.25">
      <c r="B7" s="6" t="s">
        <v>2</v>
      </c>
      <c r="C7" s="7">
        <f>C8+C9</f>
        <v>167498.83000000002</v>
      </c>
    </row>
    <row r="8" spans="2:3" x14ac:dyDescent="0.25">
      <c r="B8" s="8" t="s">
        <v>3</v>
      </c>
      <c r="C8" s="9">
        <v>163836.19</v>
      </c>
    </row>
    <row r="9" spans="2:3" x14ac:dyDescent="0.25">
      <c r="B9" s="8" t="s">
        <v>4</v>
      </c>
      <c r="C9" s="9">
        <v>3662.64</v>
      </c>
    </row>
    <row r="10" spans="2:3" ht="33.75" x14ac:dyDescent="0.25">
      <c r="B10" s="10" t="s">
        <v>5</v>
      </c>
      <c r="C10" s="35">
        <f>C11+C12</f>
        <v>153510.9</v>
      </c>
    </row>
    <row r="11" spans="2:3" ht="33.75" x14ac:dyDescent="0.25">
      <c r="B11" s="34" t="s">
        <v>6</v>
      </c>
      <c r="C11" s="9">
        <v>139128.32999999999</v>
      </c>
    </row>
    <row r="12" spans="2:3" ht="33.75" x14ac:dyDescent="0.25">
      <c r="B12" s="34" t="s">
        <v>7</v>
      </c>
      <c r="C12" s="9">
        <v>14382.57</v>
      </c>
    </row>
    <row r="13" spans="2:3" ht="52.5" x14ac:dyDescent="0.25">
      <c r="B13" s="11" t="s">
        <v>8</v>
      </c>
      <c r="C13" s="12">
        <f>C14+C15+C16+C17</f>
        <v>63878.47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0</v>
      </c>
    </row>
    <row r="16" spans="2:3" x14ac:dyDescent="0.25">
      <c r="B16" s="13" t="s">
        <v>11</v>
      </c>
      <c r="C16" s="14">
        <v>63878.47</v>
      </c>
    </row>
    <row r="17" spans="2:9" x14ac:dyDescent="0.25">
      <c r="B17" s="13" t="s">
        <v>12</v>
      </c>
      <c r="C17" s="14">
        <v>0</v>
      </c>
    </row>
    <row r="18" spans="2:9" ht="31.5" x14ac:dyDescent="0.25">
      <c r="B18" s="11" t="s">
        <v>13</v>
      </c>
      <c r="C18" s="15">
        <f>C19+C20</f>
        <v>8706.7000000000007</v>
      </c>
    </row>
    <row r="19" spans="2:9" ht="22.5" x14ac:dyDescent="0.25">
      <c r="B19" s="13" t="s">
        <v>14</v>
      </c>
      <c r="C19" s="14">
        <v>8706.7000000000007</v>
      </c>
    </row>
    <row r="20" spans="2:9" ht="22.5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1995.86</v>
      </c>
    </row>
    <row r="23" spans="2:9" ht="21" x14ac:dyDescent="0.25">
      <c r="B23" s="11" t="s">
        <v>18</v>
      </c>
      <c r="C23" s="12">
        <f>C24</f>
        <v>0</v>
      </c>
    </row>
    <row r="24" spans="2:9" ht="33.75" x14ac:dyDescent="0.25">
      <c r="B24" s="8" t="s">
        <v>19</v>
      </c>
      <c r="C24" s="14">
        <v>0</v>
      </c>
    </row>
    <row r="25" spans="2:9" ht="31.5" x14ac:dyDescent="0.25">
      <c r="B25" s="11" t="s">
        <v>20</v>
      </c>
      <c r="C25" s="12">
        <f>C26+C27</f>
        <v>33855.4</v>
      </c>
    </row>
    <row r="26" spans="2:9" ht="22.5" x14ac:dyDescent="0.25">
      <c r="B26" s="8" t="s">
        <v>21</v>
      </c>
      <c r="C26" s="14">
        <v>27337.200000000001</v>
      </c>
    </row>
    <row r="27" spans="2:9" ht="23.25" thickBot="1" x14ac:dyDescent="0.3">
      <c r="B27" s="18" t="s">
        <v>22</v>
      </c>
      <c r="C27" s="19">
        <v>6518.2</v>
      </c>
    </row>
    <row r="28" spans="2:9" ht="15.75" thickBot="1" x14ac:dyDescent="0.3">
      <c r="B28" s="20" t="s">
        <v>23</v>
      </c>
      <c r="C28" s="21">
        <f>C7+C10+C13+C18+C22+C23+C25</f>
        <v>429446.16</v>
      </c>
    </row>
    <row r="29" spans="2:9" x14ac:dyDescent="0.25">
      <c r="B29" s="22" t="s">
        <v>24</v>
      </c>
      <c r="C29" s="23">
        <f>C7+C13+C18+C22+C10</f>
        <v>395590.76</v>
      </c>
      <c r="I29" s="36"/>
    </row>
    <row r="30" spans="2:9" x14ac:dyDescent="0.25">
      <c r="B30" s="22" t="s">
        <v>25</v>
      </c>
      <c r="C30" s="23">
        <f>C25+C23</f>
        <v>33855.4</v>
      </c>
    </row>
    <row r="31" spans="2:9" x14ac:dyDescent="0.25">
      <c r="B31" s="24" t="s">
        <v>26</v>
      </c>
      <c r="C31" s="25">
        <f>C29+C30</f>
        <v>429446.16000000003</v>
      </c>
    </row>
    <row r="32" spans="2:9" x14ac:dyDescent="0.25">
      <c r="B32" s="26" t="s">
        <v>27</v>
      </c>
      <c r="C32" s="23">
        <f>C8+C11+C13+C22</f>
        <v>368838.85</v>
      </c>
    </row>
    <row r="33" spans="2:6" x14ac:dyDescent="0.25">
      <c r="B33" s="26" t="s">
        <v>28</v>
      </c>
      <c r="C33" s="23">
        <f>C26+C24</f>
        <v>27337.200000000001</v>
      </c>
      <c r="F33" s="36"/>
    </row>
    <row r="34" spans="2:6" x14ac:dyDescent="0.25">
      <c r="B34" s="24" t="s">
        <v>29</v>
      </c>
      <c r="C34" s="27">
        <f>C32+C33</f>
        <v>396176.05</v>
      </c>
    </row>
    <row r="35" spans="2:6" x14ac:dyDescent="0.25">
      <c r="B35" s="26" t="s">
        <v>30</v>
      </c>
      <c r="C35" s="23">
        <f>C9+C12+C19</f>
        <v>26751.91</v>
      </c>
    </row>
    <row r="36" spans="2:6" x14ac:dyDescent="0.25">
      <c r="B36" s="26" t="s">
        <v>31</v>
      </c>
      <c r="C36" s="23">
        <f>C27</f>
        <v>6518.2</v>
      </c>
    </row>
    <row r="37" spans="2:6" x14ac:dyDescent="0.25">
      <c r="B37" s="24" t="s">
        <v>32</v>
      </c>
      <c r="C37" s="28">
        <f>C35+C36</f>
        <v>33270.11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24F9-6F03-450E-AABF-317EFFB0D7A8}">
  <dimension ref="B3:I44"/>
  <sheetViews>
    <sheetView topLeftCell="A7" workbookViewId="0">
      <selection activeCell="D32" sqref="D32"/>
    </sheetView>
  </sheetViews>
  <sheetFormatPr defaultRowHeight="15" x14ac:dyDescent="0.25"/>
  <cols>
    <col min="2" max="2" width="25.7109375" customWidth="1"/>
    <col min="3" max="3" width="32.42578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40</v>
      </c>
    </row>
    <row r="7" spans="2:3" ht="22.5" x14ac:dyDescent="0.25">
      <c r="B7" s="6" t="s">
        <v>2</v>
      </c>
      <c r="C7" s="7">
        <f>C8+C9</f>
        <v>116380.88</v>
      </c>
    </row>
    <row r="8" spans="2:3" x14ac:dyDescent="0.25">
      <c r="B8" s="8" t="s">
        <v>3</v>
      </c>
      <c r="C8" s="9">
        <v>106081.64</v>
      </c>
    </row>
    <row r="9" spans="2:3" x14ac:dyDescent="0.25">
      <c r="B9" s="8" t="s">
        <v>4</v>
      </c>
      <c r="C9" s="9">
        <v>10299.24</v>
      </c>
    </row>
    <row r="10" spans="2:3" ht="22.5" x14ac:dyDescent="0.25">
      <c r="B10" s="10" t="s">
        <v>5</v>
      </c>
      <c r="C10" s="35">
        <f>C11+C12</f>
        <v>121104.08</v>
      </c>
    </row>
    <row r="11" spans="2:3" ht="33.75" x14ac:dyDescent="0.25">
      <c r="B11" s="34" t="s">
        <v>6</v>
      </c>
      <c r="C11" s="9">
        <v>61681.9</v>
      </c>
    </row>
    <row r="12" spans="2:3" ht="33.75" x14ac:dyDescent="0.25">
      <c r="B12" s="34" t="s">
        <v>7</v>
      </c>
      <c r="C12" s="9">
        <v>59422.18</v>
      </c>
    </row>
    <row r="13" spans="2:3" ht="42" x14ac:dyDescent="0.25">
      <c r="B13" s="11" t="s">
        <v>8</v>
      </c>
      <c r="C13" s="12">
        <f>C14+C15+C16+C17</f>
        <v>73252.009999999995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73252.009999999995</v>
      </c>
    </row>
    <row r="16" spans="2:3" x14ac:dyDescent="0.25">
      <c r="B16" s="13" t="s">
        <v>11</v>
      </c>
      <c r="C16" s="14">
        <v>0</v>
      </c>
    </row>
    <row r="17" spans="2:9" x14ac:dyDescent="0.25">
      <c r="B17" s="13" t="s">
        <v>12</v>
      </c>
      <c r="C17" s="14">
        <v>0</v>
      </c>
    </row>
    <row r="18" spans="2:9" ht="31.5" x14ac:dyDescent="0.25">
      <c r="B18" s="11" t="s">
        <v>13</v>
      </c>
      <c r="C18" s="15">
        <f>C19+C20</f>
        <v>18937.22</v>
      </c>
    </row>
    <row r="19" spans="2:9" x14ac:dyDescent="0.25">
      <c r="B19" s="13" t="s">
        <v>14</v>
      </c>
      <c r="C19" s="14">
        <v>18937.22</v>
      </c>
    </row>
    <row r="20" spans="2:9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0</v>
      </c>
    </row>
    <row r="23" spans="2:9" ht="21" x14ac:dyDescent="0.25">
      <c r="B23" s="11" t="s">
        <v>18</v>
      </c>
      <c r="C23" s="12">
        <f>C24</f>
        <v>5815.89</v>
      </c>
    </row>
    <row r="24" spans="2:9" ht="33.75" x14ac:dyDescent="0.25">
      <c r="B24" s="8" t="s">
        <v>19</v>
      </c>
      <c r="C24" s="14">
        <v>5815.89</v>
      </c>
    </row>
    <row r="25" spans="2:9" ht="21" x14ac:dyDescent="0.25">
      <c r="B25" s="11" t="s">
        <v>20</v>
      </c>
      <c r="C25" s="12">
        <f>C26+C27</f>
        <v>39501.599999999999</v>
      </c>
    </row>
    <row r="26" spans="2:9" ht="22.5" x14ac:dyDescent="0.25">
      <c r="B26" s="8" t="s">
        <v>21</v>
      </c>
      <c r="C26" s="14">
        <v>26966.6</v>
      </c>
    </row>
    <row r="27" spans="2:9" ht="23.25" thickBot="1" x14ac:dyDescent="0.3">
      <c r="B27" s="18" t="s">
        <v>22</v>
      </c>
      <c r="C27" s="19">
        <v>12535</v>
      </c>
    </row>
    <row r="28" spans="2:9" ht="15.75" thickBot="1" x14ac:dyDescent="0.3">
      <c r="B28" s="20" t="s">
        <v>23</v>
      </c>
      <c r="C28" s="21">
        <f>C7+C10+C13+C18+C22+C23+C25</f>
        <v>374991.68000000005</v>
      </c>
    </row>
    <row r="29" spans="2:9" x14ac:dyDescent="0.25">
      <c r="B29" s="22" t="s">
        <v>24</v>
      </c>
      <c r="C29" s="23">
        <f>C7+C13+C18+C22+C10</f>
        <v>329674.19</v>
      </c>
      <c r="I29" s="36"/>
    </row>
    <row r="30" spans="2:9" x14ac:dyDescent="0.25">
      <c r="B30" s="22" t="s">
        <v>25</v>
      </c>
      <c r="C30" s="23">
        <f>C25+C23</f>
        <v>45317.49</v>
      </c>
    </row>
    <row r="31" spans="2:9" x14ac:dyDescent="0.25">
      <c r="B31" s="24" t="s">
        <v>26</v>
      </c>
      <c r="C31" s="25">
        <f>C29+C30</f>
        <v>374991.68</v>
      </c>
    </row>
    <row r="32" spans="2:9" x14ac:dyDescent="0.25">
      <c r="B32" s="26" t="s">
        <v>27</v>
      </c>
      <c r="C32" s="23">
        <f>C8+C11+C13+C22</f>
        <v>241015.55</v>
      </c>
    </row>
    <row r="33" spans="2:6" x14ac:dyDescent="0.25">
      <c r="B33" s="26" t="s">
        <v>28</v>
      </c>
      <c r="C33" s="23">
        <f>C26+C24</f>
        <v>32782.49</v>
      </c>
      <c r="F33" s="36"/>
    </row>
    <row r="34" spans="2:6" x14ac:dyDescent="0.25">
      <c r="B34" s="24" t="s">
        <v>29</v>
      </c>
      <c r="C34" s="27">
        <f>C32+C33</f>
        <v>273798.03999999998</v>
      </c>
    </row>
    <row r="35" spans="2:6" x14ac:dyDescent="0.25">
      <c r="B35" s="26" t="s">
        <v>30</v>
      </c>
      <c r="C35" s="23">
        <f>C9+C12+C19</f>
        <v>88658.64</v>
      </c>
    </row>
    <row r="36" spans="2:6" x14ac:dyDescent="0.25">
      <c r="B36" s="26" t="s">
        <v>31</v>
      </c>
      <c r="C36" s="23">
        <f>C27</f>
        <v>12535</v>
      </c>
    </row>
    <row r="37" spans="2:6" x14ac:dyDescent="0.25">
      <c r="B37" s="24" t="s">
        <v>32</v>
      </c>
      <c r="C37" s="28">
        <f>C35+C36</f>
        <v>101193.64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B57C-545E-4F90-A1E2-89C137431EF9}">
  <dimension ref="B3:I44"/>
  <sheetViews>
    <sheetView topLeftCell="A13" workbookViewId="0">
      <selection activeCell="F31" sqref="F31:F33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41</v>
      </c>
    </row>
    <row r="7" spans="2:3" ht="22.5" x14ac:dyDescent="0.25">
      <c r="B7" s="6" t="s">
        <v>2</v>
      </c>
      <c r="C7" s="7">
        <f>C8+C9</f>
        <v>250970.84</v>
      </c>
    </row>
    <row r="8" spans="2:3" x14ac:dyDescent="0.25">
      <c r="B8" s="8" t="s">
        <v>3</v>
      </c>
      <c r="C8" s="9">
        <v>230938.63</v>
      </c>
    </row>
    <row r="9" spans="2:3" x14ac:dyDescent="0.25">
      <c r="B9" s="8" t="s">
        <v>4</v>
      </c>
      <c r="C9" s="9">
        <v>20032.21</v>
      </c>
    </row>
    <row r="10" spans="2:3" ht="22.5" x14ac:dyDescent="0.25">
      <c r="B10" s="10" t="s">
        <v>5</v>
      </c>
      <c r="C10" s="35">
        <f>C11+C12</f>
        <v>541632.39</v>
      </c>
    </row>
    <row r="11" spans="2:3" ht="33.75" x14ac:dyDescent="0.25">
      <c r="B11" s="34" t="s">
        <v>6</v>
      </c>
      <c r="C11" s="9">
        <v>525734.21</v>
      </c>
    </row>
    <row r="12" spans="2:3" ht="33.75" x14ac:dyDescent="0.25">
      <c r="B12" s="34" t="s">
        <v>7</v>
      </c>
      <c r="C12" s="9">
        <v>15898.18</v>
      </c>
    </row>
    <row r="13" spans="2:3" ht="42" x14ac:dyDescent="0.25">
      <c r="B13" s="11" t="s">
        <v>8</v>
      </c>
      <c r="C13" s="12">
        <f>C14+C15+C16+C17</f>
        <v>356574.17000000004</v>
      </c>
    </row>
    <row r="14" spans="2:3" ht="22.5" x14ac:dyDescent="0.25">
      <c r="B14" s="13" t="s">
        <v>9</v>
      </c>
      <c r="C14" s="14">
        <v>25544.17</v>
      </c>
    </row>
    <row r="15" spans="2:3" x14ac:dyDescent="0.25">
      <c r="B15" s="13" t="s">
        <v>10</v>
      </c>
      <c r="C15" s="14">
        <v>145081.28</v>
      </c>
    </row>
    <row r="16" spans="2:3" x14ac:dyDescent="0.25">
      <c r="B16" s="13" t="s">
        <v>11</v>
      </c>
      <c r="C16" s="14">
        <v>129104.85</v>
      </c>
    </row>
    <row r="17" spans="2:9" x14ac:dyDescent="0.25">
      <c r="B17" s="13" t="s">
        <v>12</v>
      </c>
      <c r="C17" s="14">
        <v>56843.87</v>
      </c>
    </row>
    <row r="18" spans="2:9" ht="31.5" x14ac:dyDescent="0.25">
      <c r="B18" s="11" t="s">
        <v>13</v>
      </c>
      <c r="C18" s="15">
        <f>C19+C20</f>
        <v>13442.32</v>
      </c>
    </row>
    <row r="19" spans="2:9" x14ac:dyDescent="0.25">
      <c r="B19" s="13" t="s">
        <v>14</v>
      </c>
      <c r="C19" s="14">
        <v>13442.32</v>
      </c>
    </row>
    <row r="20" spans="2:9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2990.96</v>
      </c>
    </row>
    <row r="23" spans="2:9" ht="21" x14ac:dyDescent="0.25">
      <c r="B23" s="11" t="s">
        <v>18</v>
      </c>
      <c r="C23" s="12">
        <f>C24</f>
        <v>6772.65</v>
      </c>
    </row>
    <row r="24" spans="2:9" ht="33.75" x14ac:dyDescent="0.25">
      <c r="B24" s="8" t="s">
        <v>19</v>
      </c>
      <c r="C24" s="14">
        <v>6772.65</v>
      </c>
    </row>
    <row r="25" spans="2:9" ht="21" x14ac:dyDescent="0.25">
      <c r="B25" s="11" t="s">
        <v>20</v>
      </c>
      <c r="C25" s="12">
        <f>C26+C27</f>
        <v>75929.41</v>
      </c>
    </row>
    <row r="26" spans="2:9" ht="22.5" x14ac:dyDescent="0.25">
      <c r="B26" s="8" t="s">
        <v>21</v>
      </c>
      <c r="C26" s="14">
        <v>55731.71</v>
      </c>
    </row>
    <row r="27" spans="2:9" ht="23.25" thickBot="1" x14ac:dyDescent="0.3">
      <c r="B27" s="18" t="s">
        <v>22</v>
      </c>
      <c r="C27" s="19">
        <v>20197.7</v>
      </c>
    </row>
    <row r="28" spans="2:9" ht="15.75" thickBot="1" x14ac:dyDescent="0.3">
      <c r="B28" s="20" t="s">
        <v>23</v>
      </c>
      <c r="C28" s="21">
        <f>C7+C10+C13+C18+C22+C23+C25</f>
        <v>1248312.7399999998</v>
      </c>
    </row>
    <row r="29" spans="2:9" x14ac:dyDescent="0.25">
      <c r="B29" s="22" t="s">
        <v>24</v>
      </c>
      <c r="C29" s="23">
        <f>C7+C13+C18+C22+C10</f>
        <v>1165610.68</v>
      </c>
      <c r="I29" s="36"/>
    </row>
    <row r="30" spans="2:9" x14ac:dyDescent="0.25">
      <c r="B30" s="22" t="s">
        <v>25</v>
      </c>
      <c r="C30" s="23">
        <f>C25+C23</f>
        <v>82702.06</v>
      </c>
    </row>
    <row r="31" spans="2:9" x14ac:dyDescent="0.25">
      <c r="B31" s="24" t="s">
        <v>26</v>
      </c>
      <c r="C31" s="25">
        <f>C29+C30</f>
        <v>1248312.74</v>
      </c>
    </row>
    <row r="32" spans="2:9" x14ac:dyDescent="0.25">
      <c r="B32" s="26" t="s">
        <v>27</v>
      </c>
      <c r="C32" s="23">
        <f>C8+C11+C13+C22</f>
        <v>1116237.97</v>
      </c>
    </row>
    <row r="33" spans="2:6" x14ac:dyDescent="0.25">
      <c r="B33" s="26" t="s">
        <v>28</v>
      </c>
      <c r="C33" s="23">
        <f>C26+C24</f>
        <v>62504.36</v>
      </c>
      <c r="F33" s="36"/>
    </row>
    <row r="34" spans="2:6" x14ac:dyDescent="0.25">
      <c r="B34" s="24" t="s">
        <v>29</v>
      </c>
      <c r="C34" s="27">
        <f>C32+C33</f>
        <v>1178742.33</v>
      </c>
    </row>
    <row r="35" spans="2:6" x14ac:dyDescent="0.25">
      <c r="B35" s="26" t="s">
        <v>30</v>
      </c>
      <c r="C35" s="23">
        <f>C9+C12+C19</f>
        <v>49372.71</v>
      </c>
    </row>
    <row r="36" spans="2:6" x14ac:dyDescent="0.25">
      <c r="B36" s="26" t="s">
        <v>31</v>
      </c>
      <c r="C36" s="23">
        <f>C27</f>
        <v>20197.7</v>
      </c>
    </row>
    <row r="37" spans="2:6" x14ac:dyDescent="0.25">
      <c r="B37" s="24" t="s">
        <v>32</v>
      </c>
      <c r="C37" s="28">
        <f>C35+C36</f>
        <v>69570.41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1DA8-D9D9-48D7-B18F-EC6B1F26DEDD}">
  <dimension ref="B3:I44"/>
  <sheetViews>
    <sheetView workbookViewId="0">
      <selection activeCell="C28" sqref="C28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42</v>
      </c>
    </row>
    <row r="7" spans="2:3" ht="22.5" x14ac:dyDescent="0.25">
      <c r="B7" s="6" t="s">
        <v>2</v>
      </c>
      <c r="C7" s="7">
        <f>C8+C9</f>
        <v>250595.53</v>
      </c>
    </row>
    <row r="8" spans="2:3" x14ac:dyDescent="0.25">
      <c r="B8" s="8" t="s">
        <v>3</v>
      </c>
      <c r="C8" s="9">
        <v>240339.79</v>
      </c>
    </row>
    <row r="9" spans="2:3" x14ac:dyDescent="0.25">
      <c r="B9" s="8" t="s">
        <v>4</v>
      </c>
      <c r="C9" s="9">
        <v>10255.74</v>
      </c>
    </row>
    <row r="10" spans="2:3" ht="22.5" x14ac:dyDescent="0.25">
      <c r="B10" s="10" t="s">
        <v>5</v>
      </c>
      <c r="C10" s="35">
        <f>C11+C12</f>
        <v>256760.61</v>
      </c>
    </row>
    <row r="11" spans="2:3" ht="33.75" x14ac:dyDescent="0.25">
      <c r="B11" s="34" t="s">
        <v>6</v>
      </c>
      <c r="C11" s="9">
        <v>226542.46</v>
      </c>
    </row>
    <row r="12" spans="2:3" ht="33.75" x14ac:dyDescent="0.25">
      <c r="B12" s="34" t="s">
        <v>7</v>
      </c>
      <c r="C12" s="9">
        <v>30218.15</v>
      </c>
    </row>
    <row r="13" spans="2:3" ht="42" x14ac:dyDescent="0.25">
      <c r="B13" s="11" t="s">
        <v>8</v>
      </c>
      <c r="C13" s="12">
        <f>C14+C15+C16+C17</f>
        <v>1986.24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0</v>
      </c>
    </row>
    <row r="16" spans="2:3" x14ac:dyDescent="0.25">
      <c r="B16" s="13" t="s">
        <v>11</v>
      </c>
      <c r="C16" s="14">
        <v>1986.24</v>
      </c>
    </row>
    <row r="17" spans="2:9" x14ac:dyDescent="0.25">
      <c r="B17" s="13" t="s">
        <v>12</v>
      </c>
      <c r="C17" s="14">
        <v>0</v>
      </c>
    </row>
    <row r="18" spans="2:9" ht="31.5" x14ac:dyDescent="0.25">
      <c r="B18" s="11" t="s">
        <v>13</v>
      </c>
      <c r="C18" s="15">
        <f>C19+C20</f>
        <v>8112.53</v>
      </c>
    </row>
    <row r="19" spans="2:9" x14ac:dyDescent="0.25">
      <c r="B19" s="13" t="s">
        <v>14</v>
      </c>
      <c r="C19" s="14">
        <v>8112.53</v>
      </c>
    </row>
    <row r="20" spans="2:9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/>
    </row>
    <row r="23" spans="2:9" ht="21" x14ac:dyDescent="0.25">
      <c r="B23" s="11" t="s">
        <v>18</v>
      </c>
      <c r="C23" s="12">
        <f>C24</f>
        <v>1154.3</v>
      </c>
    </row>
    <row r="24" spans="2:9" ht="33.75" x14ac:dyDescent="0.25">
      <c r="B24" s="8" t="s">
        <v>19</v>
      </c>
      <c r="C24" s="14">
        <v>1154.3</v>
      </c>
    </row>
    <row r="25" spans="2:9" ht="21" x14ac:dyDescent="0.25">
      <c r="B25" s="11" t="s">
        <v>20</v>
      </c>
      <c r="C25" s="12">
        <f>C26+C27</f>
        <v>106362.22</v>
      </c>
    </row>
    <row r="26" spans="2:9" ht="22.5" x14ac:dyDescent="0.25">
      <c r="B26" s="8" t="s">
        <v>21</v>
      </c>
      <c r="C26" s="14">
        <v>86633.22</v>
      </c>
    </row>
    <row r="27" spans="2:9" ht="23.25" thickBot="1" x14ac:dyDescent="0.3">
      <c r="B27" s="18" t="s">
        <v>22</v>
      </c>
      <c r="C27" s="19">
        <v>19729</v>
      </c>
    </row>
    <row r="28" spans="2:9" ht="15.75" thickBot="1" x14ac:dyDescent="0.3">
      <c r="B28" s="20" t="s">
        <v>23</v>
      </c>
      <c r="C28" s="21">
        <f>C7+C10+C13+C18+C22+C23+C25</f>
        <v>624971.43000000005</v>
      </c>
    </row>
    <row r="29" spans="2:9" x14ac:dyDescent="0.25">
      <c r="B29" s="22" t="s">
        <v>24</v>
      </c>
      <c r="C29" s="23">
        <f>C7+C13+C18+C22+C10</f>
        <v>517454.91</v>
      </c>
      <c r="I29" s="36"/>
    </row>
    <row r="30" spans="2:9" x14ac:dyDescent="0.25">
      <c r="B30" s="22" t="s">
        <v>25</v>
      </c>
      <c r="C30" s="23">
        <f>C25+C23</f>
        <v>107516.52</v>
      </c>
    </row>
    <row r="31" spans="2:9" x14ac:dyDescent="0.25">
      <c r="B31" s="24" t="s">
        <v>26</v>
      </c>
      <c r="C31" s="25">
        <f>C29+C30</f>
        <v>624971.42999999993</v>
      </c>
    </row>
    <row r="32" spans="2:9" x14ac:dyDescent="0.25">
      <c r="B32" s="26" t="s">
        <v>27</v>
      </c>
      <c r="C32" s="23">
        <f>C8+C11+C13+C22</f>
        <v>468868.49</v>
      </c>
    </row>
    <row r="33" spans="2:6" x14ac:dyDescent="0.25">
      <c r="B33" s="26" t="s">
        <v>28</v>
      </c>
      <c r="C33" s="23">
        <f>C26+C24</f>
        <v>87787.520000000004</v>
      </c>
      <c r="F33" s="36"/>
    </row>
    <row r="34" spans="2:6" x14ac:dyDescent="0.25">
      <c r="B34" s="24" t="s">
        <v>29</v>
      </c>
      <c r="C34" s="27">
        <f>C32+C33</f>
        <v>556656.01</v>
      </c>
    </row>
    <row r="35" spans="2:6" x14ac:dyDescent="0.25">
      <c r="B35" s="26" t="s">
        <v>30</v>
      </c>
      <c r="C35" s="23">
        <f>C9+C12+C19</f>
        <v>48586.42</v>
      </c>
    </row>
    <row r="36" spans="2:6" x14ac:dyDescent="0.25">
      <c r="B36" s="26" t="s">
        <v>31</v>
      </c>
      <c r="C36" s="23">
        <f>C27</f>
        <v>19729</v>
      </c>
    </row>
    <row r="37" spans="2:6" x14ac:dyDescent="0.25">
      <c r="B37" s="24" t="s">
        <v>32</v>
      </c>
      <c r="C37" s="28">
        <f>C35+C36</f>
        <v>68315.42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2145-3156-47C5-99A0-1C6D18ED0A47}">
  <dimension ref="B3:I44"/>
  <sheetViews>
    <sheetView topLeftCell="A19" workbookViewId="0">
      <selection activeCell="F31" sqref="F31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43</v>
      </c>
    </row>
    <row r="7" spans="2:3" ht="22.5" x14ac:dyDescent="0.25">
      <c r="B7" s="6" t="s">
        <v>2</v>
      </c>
      <c r="C7" s="7">
        <f>C8+C9</f>
        <v>280738.63</v>
      </c>
    </row>
    <row r="8" spans="2:3" x14ac:dyDescent="0.25">
      <c r="B8" s="8" t="s">
        <v>3</v>
      </c>
      <c r="C8" s="9">
        <v>250112.85</v>
      </c>
    </row>
    <row r="9" spans="2:3" x14ac:dyDescent="0.25">
      <c r="B9" s="8" t="s">
        <v>4</v>
      </c>
      <c r="C9" s="9">
        <v>30625.78</v>
      </c>
    </row>
    <row r="10" spans="2:3" ht="22.5" x14ac:dyDescent="0.25">
      <c r="B10" s="10" t="s">
        <v>5</v>
      </c>
      <c r="C10" s="35">
        <f>C11+C12</f>
        <v>125499.45999999999</v>
      </c>
    </row>
    <row r="11" spans="2:3" ht="33.75" x14ac:dyDescent="0.25">
      <c r="B11" s="34" t="s">
        <v>6</v>
      </c>
      <c r="C11" s="9">
        <v>100409.84</v>
      </c>
    </row>
    <row r="12" spans="2:3" ht="33.75" x14ac:dyDescent="0.25">
      <c r="B12" s="34" t="s">
        <v>7</v>
      </c>
      <c r="C12" s="9">
        <v>25089.62</v>
      </c>
    </row>
    <row r="13" spans="2:3" ht="42" x14ac:dyDescent="0.25">
      <c r="B13" s="11" t="s">
        <v>8</v>
      </c>
      <c r="C13" s="12">
        <f>C14+C15+C16+C17</f>
        <v>0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0</v>
      </c>
    </row>
    <row r="16" spans="2:3" x14ac:dyDescent="0.25">
      <c r="B16" s="13" t="s">
        <v>11</v>
      </c>
      <c r="C16" s="14"/>
    </row>
    <row r="17" spans="2:9" x14ac:dyDescent="0.25">
      <c r="B17" s="13" t="s">
        <v>12</v>
      </c>
      <c r="C17" s="14">
        <v>0</v>
      </c>
    </row>
    <row r="18" spans="2:9" ht="31.5" x14ac:dyDescent="0.25">
      <c r="B18" s="11" t="s">
        <v>13</v>
      </c>
      <c r="C18" s="15">
        <f>C19+C20</f>
        <v>14833.37</v>
      </c>
    </row>
    <row r="19" spans="2:9" x14ac:dyDescent="0.25">
      <c r="B19" s="13" t="s">
        <v>14</v>
      </c>
      <c r="C19" s="14">
        <v>14833.37</v>
      </c>
    </row>
    <row r="20" spans="2:9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3314.85</v>
      </c>
    </row>
    <row r="23" spans="2:9" ht="21" x14ac:dyDescent="0.25">
      <c r="B23" s="11" t="s">
        <v>18</v>
      </c>
      <c r="C23" s="12">
        <f>C24</f>
        <v>11194.21</v>
      </c>
    </row>
    <row r="24" spans="2:9" ht="33.75" x14ac:dyDescent="0.25">
      <c r="B24" s="8" t="s">
        <v>19</v>
      </c>
      <c r="C24" s="14">
        <v>11194.21</v>
      </c>
    </row>
    <row r="25" spans="2:9" ht="21" x14ac:dyDescent="0.25">
      <c r="B25" s="11" t="s">
        <v>20</v>
      </c>
      <c r="C25" s="12">
        <f>C26+C27</f>
        <v>179860.91999999998</v>
      </c>
    </row>
    <row r="26" spans="2:9" ht="22.5" x14ac:dyDescent="0.25">
      <c r="B26" s="8" t="s">
        <v>21</v>
      </c>
      <c r="C26" s="14">
        <v>144566.72</v>
      </c>
    </row>
    <row r="27" spans="2:9" ht="23.25" thickBot="1" x14ac:dyDescent="0.3">
      <c r="B27" s="18" t="s">
        <v>22</v>
      </c>
      <c r="C27" s="19">
        <v>35294.199999999997</v>
      </c>
    </row>
    <row r="28" spans="2:9" ht="15.75" thickBot="1" x14ac:dyDescent="0.3">
      <c r="B28" s="20" t="s">
        <v>23</v>
      </c>
      <c r="C28" s="21">
        <f>C7+C10+C13+C18+C22+C23+C25</f>
        <v>615441.43999999994</v>
      </c>
    </row>
    <row r="29" spans="2:9" x14ac:dyDescent="0.25">
      <c r="B29" s="22" t="s">
        <v>24</v>
      </c>
      <c r="C29" s="23">
        <f>C7+C13+C18+C22+C10</f>
        <v>424386.30999999994</v>
      </c>
      <c r="I29" s="36"/>
    </row>
    <row r="30" spans="2:9" x14ac:dyDescent="0.25">
      <c r="B30" s="22" t="s">
        <v>25</v>
      </c>
      <c r="C30" s="23">
        <f>C25+C23</f>
        <v>191055.12999999998</v>
      </c>
    </row>
    <row r="31" spans="2:9" x14ac:dyDescent="0.25">
      <c r="B31" s="24" t="s">
        <v>26</v>
      </c>
      <c r="C31" s="25">
        <f>C29+C30</f>
        <v>615441.43999999994</v>
      </c>
    </row>
    <row r="32" spans="2:9" x14ac:dyDescent="0.25">
      <c r="B32" s="26" t="s">
        <v>27</v>
      </c>
      <c r="C32" s="23">
        <f>C8+C11+C13+C22</f>
        <v>353837.54</v>
      </c>
    </row>
    <row r="33" spans="2:6" x14ac:dyDescent="0.25">
      <c r="B33" s="26" t="s">
        <v>28</v>
      </c>
      <c r="C33" s="23">
        <f>C26+C24</f>
        <v>155760.93</v>
      </c>
      <c r="F33" s="36"/>
    </row>
    <row r="34" spans="2:6" x14ac:dyDescent="0.25">
      <c r="B34" s="24" t="s">
        <v>29</v>
      </c>
      <c r="C34" s="27">
        <f>C32+C33</f>
        <v>509598.47</v>
      </c>
    </row>
    <row r="35" spans="2:6" x14ac:dyDescent="0.25">
      <c r="B35" s="26" t="s">
        <v>30</v>
      </c>
      <c r="C35" s="23">
        <f>C9+C12+C19</f>
        <v>70548.76999999999</v>
      </c>
    </row>
    <row r="36" spans="2:6" x14ac:dyDescent="0.25">
      <c r="B36" s="26" t="s">
        <v>31</v>
      </c>
      <c r="C36" s="23">
        <f>C27</f>
        <v>35294.199999999997</v>
      </c>
    </row>
    <row r="37" spans="2:6" x14ac:dyDescent="0.25">
      <c r="B37" s="24" t="s">
        <v>32</v>
      </c>
      <c r="C37" s="28">
        <f>C35+C36</f>
        <v>105842.96999999999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707B-D1A4-4F6B-946E-5CF33C5EC660}">
  <dimension ref="B3:I44"/>
  <sheetViews>
    <sheetView tabSelected="1" topLeftCell="A13" workbookViewId="0">
      <selection activeCell="C28" sqref="C28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33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44</v>
      </c>
    </row>
    <row r="7" spans="2:3" ht="22.5" x14ac:dyDescent="0.25">
      <c r="B7" s="6" t="s">
        <v>2</v>
      </c>
      <c r="C7" s="7">
        <f>C8+C9</f>
        <v>249503.12</v>
      </c>
    </row>
    <row r="8" spans="2:3" x14ac:dyDescent="0.25">
      <c r="B8" s="8" t="s">
        <v>3</v>
      </c>
      <c r="C8" s="9">
        <v>235672.41</v>
      </c>
    </row>
    <row r="9" spans="2:3" x14ac:dyDescent="0.25">
      <c r="B9" s="8" t="s">
        <v>4</v>
      </c>
      <c r="C9" s="9">
        <v>13830.71</v>
      </c>
    </row>
    <row r="10" spans="2:3" ht="22.5" x14ac:dyDescent="0.25">
      <c r="B10" s="10" t="s">
        <v>5</v>
      </c>
      <c r="C10" s="35">
        <f>C11+C12</f>
        <v>191305.95</v>
      </c>
    </row>
    <row r="11" spans="2:3" ht="33.75" x14ac:dyDescent="0.25">
      <c r="B11" s="34" t="s">
        <v>6</v>
      </c>
      <c r="C11" s="9">
        <v>178761.14</v>
      </c>
    </row>
    <row r="12" spans="2:3" ht="33.75" x14ac:dyDescent="0.25">
      <c r="B12" s="34" t="s">
        <v>7</v>
      </c>
      <c r="C12" s="9">
        <v>12544.81</v>
      </c>
    </row>
    <row r="13" spans="2:3" ht="42" x14ac:dyDescent="0.25">
      <c r="B13" s="11" t="s">
        <v>8</v>
      </c>
      <c r="C13" s="12">
        <f>C14+C15+C16+C17</f>
        <v>44892.350000000006</v>
      </c>
    </row>
    <row r="14" spans="2:3" ht="22.5" x14ac:dyDescent="0.25">
      <c r="B14" s="13" t="s">
        <v>9</v>
      </c>
      <c r="C14" s="14">
        <v>0</v>
      </c>
    </row>
    <row r="15" spans="2:3" x14ac:dyDescent="0.25">
      <c r="B15" s="13" t="s">
        <v>10</v>
      </c>
      <c r="C15" s="14">
        <v>43899.23</v>
      </c>
    </row>
    <row r="16" spans="2:3" x14ac:dyDescent="0.25">
      <c r="B16" s="13" t="s">
        <v>11</v>
      </c>
      <c r="C16" s="14">
        <v>993.12</v>
      </c>
    </row>
    <row r="17" spans="2:9" x14ac:dyDescent="0.25">
      <c r="B17" s="13" t="s">
        <v>12</v>
      </c>
      <c r="C17" s="14">
        <v>0</v>
      </c>
    </row>
    <row r="18" spans="2:9" ht="31.5" x14ac:dyDescent="0.25">
      <c r="B18" s="11" t="s">
        <v>13</v>
      </c>
      <c r="C18" s="15">
        <f>C19+C20</f>
        <v>8112.22</v>
      </c>
    </row>
    <row r="19" spans="2:9" x14ac:dyDescent="0.25">
      <c r="B19" s="13" t="s">
        <v>14</v>
      </c>
      <c r="C19" s="14">
        <v>8112.22</v>
      </c>
    </row>
    <row r="20" spans="2:9" x14ac:dyDescent="0.25">
      <c r="B20" s="13" t="s">
        <v>15</v>
      </c>
      <c r="C20" s="14">
        <v>0</v>
      </c>
    </row>
    <row r="21" spans="2:9" x14ac:dyDescent="0.25">
      <c r="B21" s="13" t="s">
        <v>16</v>
      </c>
      <c r="C21" s="14">
        <v>0</v>
      </c>
    </row>
    <row r="22" spans="2:9" x14ac:dyDescent="0.25">
      <c r="B22" s="16" t="s">
        <v>17</v>
      </c>
      <c r="C22" s="17">
        <v>0</v>
      </c>
    </row>
    <row r="23" spans="2:9" ht="21" x14ac:dyDescent="0.25">
      <c r="B23" s="11" t="s">
        <v>18</v>
      </c>
      <c r="C23" s="12">
        <f>C24</f>
        <v>22464.82</v>
      </c>
    </row>
    <row r="24" spans="2:9" ht="33.75" x14ac:dyDescent="0.25">
      <c r="B24" s="8" t="s">
        <v>19</v>
      </c>
      <c r="C24" s="14">
        <v>22464.82</v>
      </c>
    </row>
    <row r="25" spans="2:9" ht="21" x14ac:dyDescent="0.25">
      <c r="B25" s="11" t="s">
        <v>20</v>
      </c>
      <c r="C25" s="12">
        <f>C26+C27</f>
        <v>113839.62</v>
      </c>
    </row>
    <row r="26" spans="2:9" ht="22.5" x14ac:dyDescent="0.25">
      <c r="B26" s="8" t="s">
        <v>21</v>
      </c>
      <c r="C26" s="14">
        <v>88300.92</v>
      </c>
    </row>
    <row r="27" spans="2:9" ht="23.25" thickBot="1" x14ac:dyDescent="0.3">
      <c r="B27" s="18" t="s">
        <v>22</v>
      </c>
      <c r="C27" s="19">
        <v>25538.7</v>
      </c>
    </row>
    <row r="28" spans="2:9" ht="15.75" thickBot="1" x14ac:dyDescent="0.3">
      <c r="B28" s="20" t="s">
        <v>23</v>
      </c>
      <c r="C28" s="21">
        <f>C7+C10+C13+C18+C22+C23+C25</f>
        <v>630118.08000000007</v>
      </c>
    </row>
    <row r="29" spans="2:9" x14ac:dyDescent="0.25">
      <c r="B29" s="22" t="s">
        <v>24</v>
      </c>
      <c r="C29" s="23">
        <f>C7+C13+C18+C22+C10</f>
        <v>493813.63999999996</v>
      </c>
      <c r="I29" s="36"/>
    </row>
    <row r="30" spans="2:9" x14ac:dyDescent="0.25">
      <c r="B30" s="22" t="s">
        <v>25</v>
      </c>
      <c r="C30" s="23">
        <f>C25+C23</f>
        <v>136304.44</v>
      </c>
    </row>
    <row r="31" spans="2:9" x14ac:dyDescent="0.25">
      <c r="B31" s="24" t="s">
        <v>26</v>
      </c>
      <c r="C31" s="25">
        <f>C29+C30</f>
        <v>630118.07999999996</v>
      </c>
    </row>
    <row r="32" spans="2:9" x14ac:dyDescent="0.25">
      <c r="B32" s="26" t="s">
        <v>27</v>
      </c>
      <c r="C32" s="23">
        <f>C8+C11+C13+C22</f>
        <v>459325.9</v>
      </c>
    </row>
    <row r="33" spans="2:6" x14ac:dyDescent="0.25">
      <c r="B33" s="26" t="s">
        <v>28</v>
      </c>
      <c r="C33" s="23">
        <f>C26+C24</f>
        <v>110765.73999999999</v>
      </c>
      <c r="F33" s="36"/>
    </row>
    <row r="34" spans="2:6" x14ac:dyDescent="0.25">
      <c r="B34" s="24" t="s">
        <v>29</v>
      </c>
      <c r="C34" s="27">
        <f>C32+C33</f>
        <v>570091.64</v>
      </c>
    </row>
    <row r="35" spans="2:6" x14ac:dyDescent="0.25">
      <c r="B35" s="26" t="s">
        <v>30</v>
      </c>
      <c r="C35" s="23">
        <f>C9+C12+C19</f>
        <v>34487.74</v>
      </c>
    </row>
    <row r="36" spans="2:6" x14ac:dyDescent="0.25">
      <c r="B36" s="26" t="s">
        <v>31</v>
      </c>
      <c r="C36" s="23">
        <f>C27</f>
        <v>25538.7</v>
      </c>
    </row>
    <row r="37" spans="2:6" x14ac:dyDescent="0.25">
      <c r="B37" s="24" t="s">
        <v>32</v>
      </c>
      <c r="C37" s="28">
        <f>C35+C36</f>
        <v>60026.44</v>
      </c>
    </row>
    <row r="38" spans="2:6" x14ac:dyDescent="0.25">
      <c r="B38" s="29"/>
      <c r="C38" s="30"/>
    </row>
    <row r="39" spans="2:6" ht="15.75" thickBot="1" x14ac:dyDescent="0.3">
      <c r="B39" s="31"/>
      <c r="C39" s="32"/>
    </row>
    <row r="40" spans="2:6" x14ac:dyDescent="0.25">
      <c r="B40" s="33"/>
    </row>
    <row r="41" spans="2:6" x14ac:dyDescent="0.25">
      <c r="B41" s="33"/>
    </row>
    <row r="42" spans="2:6" x14ac:dyDescent="0.25">
      <c r="B42" s="33"/>
    </row>
    <row r="43" spans="2:6" x14ac:dyDescent="0.25">
      <c r="C43" t="s">
        <v>37</v>
      </c>
    </row>
    <row r="44" spans="2:6" x14ac:dyDescent="0.25">
      <c r="C44" t="s">
        <v>38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9</vt:i4>
      </vt:variant>
    </vt:vector>
  </HeadingPairs>
  <TitlesOfParts>
    <vt:vector size="9" baseType="lpstr">
      <vt:lpstr>ian.2022</vt:lpstr>
      <vt:lpstr>febr.2022 </vt:lpstr>
      <vt:lpstr>MARTIE 2022 </vt:lpstr>
      <vt:lpstr>APRILIE 2022  </vt:lpstr>
      <vt:lpstr>MAI 2022 </vt:lpstr>
      <vt:lpstr>IUNIE 2022  </vt:lpstr>
      <vt:lpstr>IULIE 2022  </vt:lpstr>
      <vt:lpstr>AUGUST 2022 </vt:lpstr>
      <vt:lpstr>SEPTEMBRIE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2022-08-01T06:50:16Z</cp:lastPrinted>
  <dcterms:created xsi:type="dcterms:W3CDTF">2015-06-05T18:19:34Z</dcterms:created>
  <dcterms:modified xsi:type="dcterms:W3CDTF">2022-09-29T07:14:20Z</dcterms:modified>
</cp:coreProperties>
</file>