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765" windowWidth="14805" windowHeight="1350"/>
  </bookViews>
  <sheets>
    <sheet name="desfasurator 2018" sheetId="25" r:id="rId1"/>
    <sheet name="centralizator" sheetId="26" r:id="rId2"/>
  </sheets>
  <calcPr calcId="145621"/>
</workbook>
</file>

<file path=xl/calcChain.xml><?xml version="1.0" encoding="utf-8"?>
<calcChain xmlns="http://schemas.openxmlformats.org/spreadsheetml/2006/main">
  <c r="M65" i="25" l="1"/>
  <c r="Z61" i="25" l="1"/>
  <c r="Z60" i="25"/>
  <c r="N62" i="25"/>
  <c r="B62" i="25"/>
  <c r="L65" i="25"/>
  <c r="Z62" i="25" l="1"/>
  <c r="AA35" i="25"/>
  <c r="AA36" i="25"/>
  <c r="AA37" i="25"/>
  <c r="AA38" i="25"/>
  <c r="AA34" i="25"/>
  <c r="AA28" i="25"/>
  <c r="AA29" i="25"/>
  <c r="AA30" i="25"/>
  <c r="AA27" i="25"/>
  <c r="AA20" i="25"/>
  <c r="AA21" i="25"/>
  <c r="AA22" i="25"/>
  <c r="AA23" i="25"/>
  <c r="AA19" i="25"/>
  <c r="AA13" i="25"/>
  <c r="AA14" i="25"/>
  <c r="AA15" i="25"/>
  <c r="AA12" i="25"/>
  <c r="W19" i="25"/>
  <c r="L38" i="25"/>
  <c r="L37" i="25"/>
  <c r="L36" i="25"/>
  <c r="L35" i="25"/>
  <c r="L34" i="25"/>
  <c r="L30" i="25"/>
  <c r="L29" i="25"/>
  <c r="L28" i="25"/>
  <c r="L27" i="25"/>
  <c r="L23" i="25"/>
  <c r="L22" i="25"/>
  <c r="L21" i="25"/>
  <c r="L20" i="25"/>
  <c r="L19" i="25"/>
  <c r="L15" i="25"/>
  <c r="L14" i="25"/>
  <c r="L13" i="25"/>
  <c r="L12" i="25"/>
  <c r="I54" i="25"/>
  <c r="I69" i="25" s="1"/>
  <c r="I46" i="25"/>
  <c r="I55" i="25" s="1"/>
  <c r="I70" i="25" s="1"/>
  <c r="I45" i="25"/>
  <c r="I53" i="25" s="1"/>
  <c r="I68" i="25" s="1"/>
  <c r="I44" i="25"/>
  <c r="I52" i="25" s="1"/>
  <c r="I67" i="25" s="1"/>
  <c r="I43" i="25"/>
  <c r="I51" i="25" s="1"/>
  <c r="I66" i="25" s="1"/>
  <c r="I42" i="25"/>
  <c r="I50" i="25" s="1"/>
  <c r="I65" i="25" s="1"/>
  <c r="I39" i="25"/>
  <c r="J35" i="25"/>
  <c r="J36" i="25"/>
  <c r="J37" i="25"/>
  <c r="J38" i="25"/>
  <c r="J34" i="25"/>
  <c r="I31" i="25"/>
  <c r="J28" i="25"/>
  <c r="J29" i="25"/>
  <c r="J30" i="25"/>
  <c r="J27" i="25"/>
  <c r="J20" i="25"/>
  <c r="J21" i="25"/>
  <c r="J22" i="25"/>
  <c r="J23" i="25"/>
  <c r="J54" i="25" s="1"/>
  <c r="J69" i="25" s="1"/>
  <c r="J19" i="25"/>
  <c r="I24" i="25"/>
  <c r="I16" i="25"/>
  <c r="J13" i="25"/>
  <c r="J14" i="25"/>
  <c r="J15" i="25"/>
  <c r="J12" i="25"/>
  <c r="F54" i="25"/>
  <c r="F69" i="25" s="1"/>
  <c r="F55" i="25"/>
  <c r="F70" i="25" s="1"/>
  <c r="F46" i="25"/>
  <c r="F45" i="25"/>
  <c r="F53" i="25" s="1"/>
  <c r="F68" i="25" s="1"/>
  <c r="F44" i="25"/>
  <c r="F43" i="25"/>
  <c r="F51" i="25" s="1"/>
  <c r="F42" i="25"/>
  <c r="F50" i="25" s="1"/>
  <c r="F65" i="25" s="1"/>
  <c r="F39" i="25"/>
  <c r="G35" i="25"/>
  <c r="G36" i="25"/>
  <c r="G37" i="25"/>
  <c r="G38" i="25"/>
  <c r="G34" i="25"/>
  <c r="F31" i="25"/>
  <c r="G28" i="25"/>
  <c r="G29" i="25"/>
  <c r="G30" i="25"/>
  <c r="G27" i="25"/>
  <c r="F24" i="25"/>
  <c r="G20" i="25"/>
  <c r="G21" i="25"/>
  <c r="G22" i="25"/>
  <c r="G23" i="25"/>
  <c r="G54" i="25" s="1"/>
  <c r="G69" i="25" s="1"/>
  <c r="G19" i="25"/>
  <c r="F16" i="25"/>
  <c r="G13" i="25"/>
  <c r="G14" i="25"/>
  <c r="G15" i="25"/>
  <c r="G12" i="25"/>
  <c r="C46" i="25"/>
  <c r="C55" i="25" s="1"/>
  <c r="C45" i="25"/>
  <c r="C44" i="25"/>
  <c r="C52" i="25" s="1"/>
  <c r="C67" i="25" s="1"/>
  <c r="C43" i="25"/>
  <c r="C51" i="25" s="1"/>
  <c r="C66" i="25" s="1"/>
  <c r="C42" i="25"/>
  <c r="C50" i="25" s="1"/>
  <c r="C65" i="25" s="1"/>
  <c r="C54" i="25"/>
  <c r="C39" i="25"/>
  <c r="D35" i="25"/>
  <c r="D36" i="25"/>
  <c r="D37" i="25"/>
  <c r="D38" i="25"/>
  <c r="D34" i="25"/>
  <c r="C31" i="25"/>
  <c r="D28" i="25"/>
  <c r="D29" i="25"/>
  <c r="D30" i="25"/>
  <c r="D27" i="25"/>
  <c r="C16" i="25"/>
  <c r="C24" i="25"/>
  <c r="D20" i="25"/>
  <c r="D21" i="25"/>
  <c r="D22" i="25"/>
  <c r="D23" i="25"/>
  <c r="D19" i="25"/>
  <c r="D13" i="25"/>
  <c r="D14" i="25"/>
  <c r="D15" i="25"/>
  <c r="D12" i="25"/>
  <c r="M12" i="25" s="1"/>
  <c r="T54" i="25"/>
  <c r="T69" i="25" s="1"/>
  <c r="Q54" i="25"/>
  <c r="Q69" i="25" s="1"/>
  <c r="Q50" i="25"/>
  <c r="Q65" i="25" s="1"/>
  <c r="Q46" i="25"/>
  <c r="Q55" i="25" s="1"/>
  <c r="Q70" i="25" s="1"/>
  <c r="Q45" i="25"/>
  <c r="Q53" i="25" s="1"/>
  <c r="Q68" i="25" s="1"/>
  <c r="Q44" i="25"/>
  <c r="Q52" i="25" s="1"/>
  <c r="Q67" i="25" s="1"/>
  <c r="Q43" i="25"/>
  <c r="Q51" i="25" s="1"/>
  <c r="Q66" i="25" s="1"/>
  <c r="Q42" i="25"/>
  <c r="H54" i="25"/>
  <c r="H69" i="25" s="1"/>
  <c r="H46" i="25"/>
  <c r="H55" i="25" s="1"/>
  <c r="H70" i="25" s="1"/>
  <c r="H39" i="25"/>
  <c r="H31" i="25"/>
  <c r="J31" i="25" s="1"/>
  <c r="H24" i="25"/>
  <c r="H16" i="25"/>
  <c r="J16" i="25" s="1"/>
  <c r="E16" i="25"/>
  <c r="B16" i="25"/>
  <c r="E54" i="25"/>
  <c r="E69" i="25" s="1"/>
  <c r="E46" i="25"/>
  <c r="E55" i="25" s="1"/>
  <c r="E70" i="25" s="1"/>
  <c r="E39" i="25"/>
  <c r="E31" i="25"/>
  <c r="E24" i="25"/>
  <c r="B31" i="25"/>
  <c r="B24" i="25"/>
  <c r="B54" i="25"/>
  <c r="B69" i="25" s="1"/>
  <c r="B46" i="25"/>
  <c r="B55" i="25" s="1"/>
  <c r="B70" i="25" s="1"/>
  <c r="P12" i="25"/>
  <c r="P13" i="25"/>
  <c r="P14" i="25"/>
  <c r="P15" i="25"/>
  <c r="J45" i="25" l="1"/>
  <c r="M23" i="25"/>
  <c r="D31" i="25"/>
  <c r="M35" i="25"/>
  <c r="J43" i="25"/>
  <c r="J51" i="25" s="1"/>
  <c r="J66" i="25" s="1"/>
  <c r="M37" i="25"/>
  <c r="L51" i="25"/>
  <c r="L66" i="25" s="1"/>
  <c r="F66" i="25"/>
  <c r="Q71" i="25"/>
  <c r="M15" i="25"/>
  <c r="D24" i="25"/>
  <c r="M19" i="25"/>
  <c r="M20" i="25"/>
  <c r="M14" i="25"/>
  <c r="L54" i="25"/>
  <c r="L69" i="25" s="1"/>
  <c r="M69" i="25" s="1"/>
  <c r="C69" i="25"/>
  <c r="G24" i="25"/>
  <c r="I71" i="25"/>
  <c r="M13" i="25"/>
  <c r="L55" i="25"/>
  <c r="L70" i="25" s="1"/>
  <c r="M70" i="25" s="1"/>
  <c r="C70" i="25"/>
  <c r="M22" i="25"/>
  <c r="M36" i="25"/>
  <c r="D54" i="25"/>
  <c r="G39" i="25"/>
  <c r="J53" i="25"/>
  <c r="J68" i="25" s="1"/>
  <c r="D16" i="25"/>
  <c r="M28" i="25"/>
  <c r="L45" i="25"/>
  <c r="M27" i="25"/>
  <c r="G46" i="25"/>
  <c r="G55" i="25" s="1"/>
  <c r="G70" i="25" s="1"/>
  <c r="J24" i="25"/>
  <c r="J39" i="25"/>
  <c r="J46" i="25"/>
  <c r="J55" i="25" s="1"/>
  <c r="J70" i="25" s="1"/>
  <c r="M30" i="25"/>
  <c r="M38" i="25"/>
  <c r="C53" i="25"/>
  <c r="M34" i="25"/>
  <c r="J42" i="25"/>
  <c r="J50" i="25" s="1"/>
  <c r="J65" i="25" s="1"/>
  <c r="L16" i="25"/>
  <c r="L43" i="25"/>
  <c r="L46" i="25"/>
  <c r="M29" i="25"/>
  <c r="L31" i="25"/>
  <c r="I47" i="25"/>
  <c r="F52" i="25"/>
  <c r="G31" i="25"/>
  <c r="L42" i="25"/>
  <c r="L24" i="25"/>
  <c r="M21" i="25"/>
  <c r="L50" i="25"/>
  <c r="J44" i="25"/>
  <c r="L44" i="25"/>
  <c r="I56" i="25"/>
  <c r="L39" i="25"/>
  <c r="F47" i="25"/>
  <c r="G16" i="25"/>
  <c r="D46" i="25"/>
  <c r="C47" i="25"/>
  <c r="M31" i="25" l="1"/>
  <c r="M66" i="25"/>
  <c r="M24" i="25"/>
  <c r="L53" i="25"/>
  <c r="L68" i="25" s="1"/>
  <c r="M68" i="25" s="1"/>
  <c r="C68" i="25"/>
  <c r="C71" i="25" s="1"/>
  <c r="L52" i="25"/>
  <c r="L67" i="25" s="1"/>
  <c r="M67" i="25" s="1"/>
  <c r="F67" i="25"/>
  <c r="F71" i="25" s="1"/>
  <c r="M54" i="25"/>
  <c r="D69" i="25"/>
  <c r="J47" i="25"/>
  <c r="M16" i="25"/>
  <c r="D55" i="25"/>
  <c r="M46" i="25"/>
  <c r="C56" i="25"/>
  <c r="J52" i="25"/>
  <c r="J67" i="25" s="1"/>
  <c r="J71" i="25" s="1"/>
  <c r="F56" i="25"/>
  <c r="L47" i="25"/>
  <c r="L71" i="25" l="1"/>
  <c r="M71" i="25"/>
  <c r="L56" i="25"/>
  <c r="M55" i="25"/>
  <c r="D70" i="25"/>
  <c r="J56" i="25"/>
  <c r="B9" i="26" l="1"/>
  <c r="H17" i="26" l="1"/>
  <c r="F16" i="26"/>
  <c r="E16" i="26"/>
  <c r="G15" i="26"/>
  <c r="G14" i="26"/>
  <c r="G13" i="26"/>
  <c r="F12" i="26"/>
  <c r="E12" i="26"/>
  <c r="E17" i="26" s="1"/>
  <c r="G11" i="26"/>
  <c r="G10" i="26"/>
  <c r="G9" i="26"/>
  <c r="F17" i="26" l="1"/>
  <c r="G12" i="26"/>
  <c r="I9" i="26" s="1"/>
  <c r="G16" i="26"/>
  <c r="I13" i="26" s="1"/>
  <c r="G17" i="26" l="1"/>
  <c r="I17" i="26"/>
  <c r="R54" i="25" l="1"/>
  <c r="R69" i="25" s="1"/>
  <c r="R46" i="25"/>
  <c r="R45" i="25"/>
  <c r="R44" i="25"/>
  <c r="R43" i="25"/>
  <c r="R42" i="25"/>
  <c r="O42" i="25"/>
  <c r="O50" i="25" s="1"/>
  <c r="O65" i="25" s="1"/>
  <c r="O54" i="25"/>
  <c r="O69" i="25" s="1"/>
  <c r="O46" i="25"/>
  <c r="O55" i="25" s="1"/>
  <c r="O70" i="25" s="1"/>
  <c r="O45" i="25"/>
  <c r="O53" i="25" s="1"/>
  <c r="O68" i="25" s="1"/>
  <c r="O44" i="25"/>
  <c r="O52" i="25" s="1"/>
  <c r="O67" i="25" s="1"/>
  <c r="O43" i="25"/>
  <c r="O51" i="25" s="1"/>
  <c r="O66" i="25" s="1"/>
  <c r="N42" i="25"/>
  <c r="O71" i="25" l="1"/>
  <c r="R50" i="25"/>
  <c r="R65" i="25" s="1"/>
  <c r="R55" i="25"/>
  <c r="R51" i="25"/>
  <c r="R66" i="25" s="1"/>
  <c r="R53" i="25"/>
  <c r="R68" i="25" s="1"/>
  <c r="R52" i="25"/>
  <c r="R67" i="25" s="1"/>
  <c r="X35" i="25"/>
  <c r="X36" i="25"/>
  <c r="X37" i="25"/>
  <c r="X38" i="25"/>
  <c r="X34" i="25"/>
  <c r="X28" i="25"/>
  <c r="X29" i="25"/>
  <c r="X30" i="25"/>
  <c r="X27" i="25"/>
  <c r="X20" i="25"/>
  <c r="X21" i="25"/>
  <c r="X22" i="25"/>
  <c r="X23" i="25"/>
  <c r="X19" i="25"/>
  <c r="X13" i="25"/>
  <c r="X14" i="25"/>
  <c r="X15" i="25"/>
  <c r="X12" i="25"/>
  <c r="O56" i="25"/>
  <c r="P42" i="25"/>
  <c r="O47" i="25"/>
  <c r="P35" i="25"/>
  <c r="P36" i="25"/>
  <c r="P37" i="25"/>
  <c r="P38" i="25"/>
  <c r="P34" i="25"/>
  <c r="O39" i="25"/>
  <c r="P28" i="25"/>
  <c r="P29" i="25"/>
  <c r="P30" i="25"/>
  <c r="P27" i="25"/>
  <c r="O31" i="25"/>
  <c r="P20" i="25"/>
  <c r="P21" i="25"/>
  <c r="P22" i="25"/>
  <c r="P23" i="25"/>
  <c r="P19" i="25"/>
  <c r="O24" i="25"/>
  <c r="O16" i="25"/>
  <c r="S52" i="25"/>
  <c r="S67" i="25" s="1"/>
  <c r="S53" i="25"/>
  <c r="S68" i="25" s="1"/>
  <c r="S54" i="25"/>
  <c r="S69" i="25" s="1"/>
  <c r="Q56" i="25"/>
  <c r="R47" i="25"/>
  <c r="Q47" i="25"/>
  <c r="S35" i="25"/>
  <c r="S43" i="25" s="1"/>
  <c r="T43" i="25" s="1"/>
  <c r="T51" i="25" s="1"/>
  <c r="T66" i="25" s="1"/>
  <c r="S36" i="25"/>
  <c r="S37" i="25"/>
  <c r="S38" i="25"/>
  <c r="S46" i="25" s="1"/>
  <c r="T46" i="25" s="1"/>
  <c r="T55" i="25" s="1"/>
  <c r="T70" i="25" s="1"/>
  <c r="S34" i="25"/>
  <c r="S42" i="25" s="1"/>
  <c r="T42" i="25" s="1"/>
  <c r="T50" i="25" s="1"/>
  <c r="T65" i="25" s="1"/>
  <c r="R39" i="25"/>
  <c r="Q39" i="25"/>
  <c r="S28" i="25"/>
  <c r="S29" i="25"/>
  <c r="S30" i="25"/>
  <c r="S27" i="25"/>
  <c r="R31" i="25"/>
  <c r="Q31" i="25"/>
  <c r="S20" i="25"/>
  <c r="S21" i="25"/>
  <c r="S22" i="25"/>
  <c r="S23" i="25"/>
  <c r="S19" i="25"/>
  <c r="S13" i="25"/>
  <c r="S14" i="25"/>
  <c r="S15" i="25"/>
  <c r="S12" i="25"/>
  <c r="S50" i="25" l="1"/>
  <c r="S65" i="25" s="1"/>
  <c r="R56" i="25"/>
  <c r="S55" i="25"/>
  <c r="S70" i="25" s="1"/>
  <c r="R70" i="25"/>
  <c r="R71" i="25" s="1"/>
  <c r="S51" i="25"/>
  <c r="S66" i="25" s="1"/>
  <c r="S45" i="25"/>
  <c r="T45" i="25" s="1"/>
  <c r="T53" i="25" s="1"/>
  <c r="T68" i="25" s="1"/>
  <c r="S44" i="25"/>
  <c r="T44" i="25" s="1"/>
  <c r="T52" i="25" s="1"/>
  <c r="T67" i="25" s="1"/>
  <c r="P31" i="25"/>
  <c r="S31" i="25"/>
  <c r="P16" i="25"/>
  <c r="P39" i="25"/>
  <c r="P24" i="25"/>
  <c r="S39" i="25"/>
  <c r="S71" i="25" l="1"/>
  <c r="S47" i="25"/>
  <c r="T71" i="25"/>
  <c r="S56" i="25"/>
  <c r="T47" i="25"/>
  <c r="T31" i="25"/>
  <c r="T56" i="25" l="1"/>
  <c r="AA54" i="25"/>
  <c r="AA69" i="25" s="1"/>
  <c r="AA46" i="25"/>
  <c r="AA45" i="25"/>
  <c r="AA53" i="25" s="1"/>
  <c r="AA68" i="25" s="1"/>
  <c r="AA44" i="25"/>
  <c r="AA52" i="25" s="1"/>
  <c r="AA67" i="25" s="1"/>
  <c r="AA43" i="25"/>
  <c r="AA51" i="25" s="1"/>
  <c r="AA66" i="25" s="1"/>
  <c r="AA42" i="25"/>
  <c r="AA39" i="25"/>
  <c r="AA31" i="25"/>
  <c r="AA24" i="25"/>
  <c r="AA16" i="25"/>
  <c r="X54" i="25"/>
  <c r="X69" i="25" s="1"/>
  <c r="X46" i="25"/>
  <c r="X45" i="25"/>
  <c r="X44" i="25"/>
  <c r="X52" i="25" s="1"/>
  <c r="X67" i="25" s="1"/>
  <c r="X43" i="25"/>
  <c r="X42" i="25"/>
  <c r="X50" i="25" s="1"/>
  <c r="X65" i="25" s="1"/>
  <c r="X39" i="25"/>
  <c r="X31" i="25"/>
  <c r="X24" i="25"/>
  <c r="X16" i="25"/>
  <c r="U54" i="25"/>
  <c r="U46" i="25"/>
  <c r="V46" i="25" s="1"/>
  <c r="U43" i="25"/>
  <c r="V43" i="25" s="1"/>
  <c r="U44" i="25"/>
  <c r="U52" i="25" s="1"/>
  <c r="U45" i="25"/>
  <c r="U53" i="25" s="1"/>
  <c r="U42" i="25"/>
  <c r="U50" i="25" s="1"/>
  <c r="V35" i="25"/>
  <c r="V36" i="25"/>
  <c r="V37" i="25"/>
  <c r="V38" i="25"/>
  <c r="V34" i="25"/>
  <c r="U39" i="25"/>
  <c r="V39" i="25" s="1"/>
  <c r="V28" i="25"/>
  <c r="V29" i="25"/>
  <c r="V30" i="25"/>
  <c r="V27" i="25"/>
  <c r="U31" i="25"/>
  <c r="V31" i="25" s="1"/>
  <c r="V20" i="25"/>
  <c r="V21" i="25"/>
  <c r="V22" i="25"/>
  <c r="V23" i="25"/>
  <c r="V19" i="25"/>
  <c r="U24" i="25"/>
  <c r="V24" i="25" s="1"/>
  <c r="V13" i="25"/>
  <c r="V14" i="25"/>
  <c r="V15" i="25"/>
  <c r="V12" i="25"/>
  <c r="U16" i="25"/>
  <c r="V16" i="25" s="1"/>
  <c r="V53" i="25" l="1"/>
  <c r="V68" i="25" s="1"/>
  <c r="U68" i="25"/>
  <c r="V54" i="25"/>
  <c r="V69" i="25" s="1"/>
  <c r="U69" i="25"/>
  <c r="V52" i="25"/>
  <c r="V67" i="25" s="1"/>
  <c r="U67" i="25"/>
  <c r="V50" i="25"/>
  <c r="V65" i="25" s="1"/>
  <c r="U65" i="25"/>
  <c r="U55" i="25"/>
  <c r="U51" i="25"/>
  <c r="U47" i="25"/>
  <c r="V47" i="25" s="1"/>
  <c r="V45" i="25"/>
  <c r="X53" i="25"/>
  <c r="X68" i="25" s="1"/>
  <c r="X51" i="25"/>
  <c r="X66" i="25" s="1"/>
  <c r="AA47" i="25"/>
  <c r="AA50" i="25"/>
  <c r="AA65" i="25" s="1"/>
  <c r="AA55" i="25"/>
  <c r="AA70" i="25" s="1"/>
  <c r="V42" i="25"/>
  <c r="V44" i="25"/>
  <c r="X47" i="25"/>
  <c r="X55" i="25"/>
  <c r="X70" i="25" s="1"/>
  <c r="AA71" i="25" l="1"/>
  <c r="X71" i="25"/>
  <c r="V55" i="25"/>
  <c r="V70" i="25" s="1"/>
  <c r="U70" i="25"/>
  <c r="U56" i="25"/>
  <c r="V56" i="25" s="1"/>
  <c r="V51" i="25"/>
  <c r="V66" i="25" s="1"/>
  <c r="U66" i="25"/>
  <c r="X56" i="25"/>
  <c r="AA56" i="25"/>
  <c r="K55" i="25"/>
  <c r="K70" i="25" s="1"/>
  <c r="N54" i="25"/>
  <c r="K54" i="25"/>
  <c r="K69" i="25" s="1"/>
  <c r="N46" i="25"/>
  <c r="K46" i="25"/>
  <c r="N45" i="25"/>
  <c r="H45" i="25"/>
  <c r="H53" i="25" s="1"/>
  <c r="H68" i="25" s="1"/>
  <c r="E45" i="25"/>
  <c r="B45" i="25"/>
  <c r="D45" i="25" s="1"/>
  <c r="N44" i="25"/>
  <c r="H44" i="25"/>
  <c r="H52" i="25" s="1"/>
  <c r="H67" i="25" s="1"/>
  <c r="E44" i="25"/>
  <c r="G44" i="25" s="1"/>
  <c r="G52" i="25" s="1"/>
  <c r="G67" i="25" s="1"/>
  <c r="B44" i="25"/>
  <c r="N43" i="25"/>
  <c r="H43" i="25"/>
  <c r="E43" i="25"/>
  <c r="B43" i="25"/>
  <c r="N50" i="25"/>
  <c r="H42" i="25"/>
  <c r="H47" i="25" s="1"/>
  <c r="E42" i="25"/>
  <c r="B42" i="25"/>
  <c r="N39" i="25"/>
  <c r="B39" i="25"/>
  <c r="W38" i="25"/>
  <c r="K38" i="25"/>
  <c r="W37" i="25"/>
  <c r="Y37" i="25" s="1"/>
  <c r="K37" i="25"/>
  <c r="W36" i="25"/>
  <c r="Y36" i="25" s="1"/>
  <c r="K36" i="25"/>
  <c r="W35" i="25"/>
  <c r="Y35" i="25" s="1"/>
  <c r="K35" i="25"/>
  <c r="W34" i="25"/>
  <c r="Y34" i="25" s="1"/>
  <c r="K34" i="25"/>
  <c r="N31" i="25"/>
  <c r="K31" i="25"/>
  <c r="W30" i="25"/>
  <c r="K30" i="25"/>
  <c r="W29" i="25"/>
  <c r="K29" i="25"/>
  <c r="W28" i="25"/>
  <c r="K28" i="25"/>
  <c r="W27" i="25"/>
  <c r="K27" i="25"/>
  <c r="N24" i="25"/>
  <c r="K24" i="25"/>
  <c r="W23" i="25"/>
  <c r="K23" i="25"/>
  <c r="W22" i="25"/>
  <c r="Y22" i="25" s="1"/>
  <c r="K22" i="25"/>
  <c r="W21" i="25"/>
  <c r="Y21" i="25" s="1"/>
  <c r="K21" i="25"/>
  <c r="W20" i="25"/>
  <c r="Y20" i="25" s="1"/>
  <c r="K20" i="25"/>
  <c r="Y19" i="25"/>
  <c r="K19" i="25"/>
  <c r="Z19" i="25" s="1"/>
  <c r="N16" i="25"/>
  <c r="K16" i="25"/>
  <c r="W15" i="25"/>
  <c r="Y15" i="25" s="1"/>
  <c r="K15" i="25"/>
  <c r="W14" i="25"/>
  <c r="Y14" i="25" s="1"/>
  <c r="K14" i="25"/>
  <c r="W13" i="25"/>
  <c r="Y13" i="25" s="1"/>
  <c r="K13" i="25"/>
  <c r="W12" i="25"/>
  <c r="Y12" i="25" s="1"/>
  <c r="K12" i="25"/>
  <c r="U71" i="25" l="1"/>
  <c r="V71" i="25" s="1"/>
  <c r="Z21" i="25"/>
  <c r="AB21" i="25" s="1"/>
  <c r="P50" i="25"/>
  <c r="P65" i="25" s="1"/>
  <c r="N65" i="25"/>
  <c r="P54" i="25"/>
  <c r="P69" i="25" s="1"/>
  <c r="N69" i="25"/>
  <c r="Y28" i="25"/>
  <c r="Y30" i="25"/>
  <c r="E50" i="25"/>
  <c r="E65" i="25" s="1"/>
  <c r="E47" i="25"/>
  <c r="G47" i="25" s="1"/>
  <c r="G42" i="25"/>
  <c r="E51" i="25"/>
  <c r="E66" i="25" s="1"/>
  <c r="G43" i="25"/>
  <c r="G51" i="25" s="1"/>
  <c r="G66" i="25" s="1"/>
  <c r="E53" i="25"/>
  <c r="E68" i="25" s="1"/>
  <c r="G45" i="25"/>
  <c r="G53" i="25" s="1"/>
  <c r="G68" i="25" s="1"/>
  <c r="K39" i="25"/>
  <c r="D39" i="25"/>
  <c r="M39" i="25" s="1"/>
  <c r="Y27" i="25"/>
  <c r="Y29" i="25"/>
  <c r="B50" i="25"/>
  <c r="B47" i="25"/>
  <c r="D42" i="25"/>
  <c r="D50" i="25" s="1"/>
  <c r="D65" i="25" s="1"/>
  <c r="B51" i="25"/>
  <c r="B66" i="25" s="1"/>
  <c r="D43" i="25"/>
  <c r="B52" i="25"/>
  <c r="B67" i="25" s="1"/>
  <c r="D44" i="25"/>
  <c r="D53" i="25"/>
  <c r="N55" i="25"/>
  <c r="P46" i="25"/>
  <c r="N51" i="25"/>
  <c r="P43" i="25"/>
  <c r="N52" i="25"/>
  <c r="P44" i="25"/>
  <c r="N53" i="25"/>
  <c r="P45" i="25"/>
  <c r="W46" i="25"/>
  <c r="Z46" i="25" s="1"/>
  <c r="AB46" i="25" s="1"/>
  <c r="Y38" i="25"/>
  <c r="W54" i="25"/>
  <c r="W69" i="25" s="1"/>
  <c r="Y23" i="25"/>
  <c r="Z12" i="25"/>
  <c r="AB12" i="25" s="1"/>
  <c r="Z23" i="25"/>
  <c r="AB23" i="25" s="1"/>
  <c r="Z27" i="25"/>
  <c r="AB27" i="25" s="1"/>
  <c r="Z36" i="25"/>
  <c r="AB36" i="25" s="1"/>
  <c r="AB19" i="25"/>
  <c r="Z28" i="25"/>
  <c r="AB28" i="25" s="1"/>
  <c r="Z22" i="25"/>
  <c r="AB22" i="25" s="1"/>
  <c r="W44" i="25"/>
  <c r="K42" i="25"/>
  <c r="Z14" i="25"/>
  <c r="AB14" i="25" s="1"/>
  <c r="Z29" i="25"/>
  <c r="AB29" i="25" s="1"/>
  <c r="Z34" i="25"/>
  <c r="AB34" i="25" s="1"/>
  <c r="W45" i="25"/>
  <c r="Y45" i="25" s="1"/>
  <c r="Z38" i="25"/>
  <c r="AB38" i="25" s="1"/>
  <c r="W24" i="25"/>
  <c r="Y24" i="25" s="1"/>
  <c r="W31" i="25"/>
  <c r="Y31" i="25" s="1"/>
  <c r="W42" i="25"/>
  <c r="Y42" i="25" s="1"/>
  <c r="Z37" i="25"/>
  <c r="AB37" i="25" s="1"/>
  <c r="H50" i="25"/>
  <c r="H65" i="25" s="1"/>
  <c r="Z15" i="25"/>
  <c r="AB15" i="25" s="1"/>
  <c r="W53" i="25"/>
  <c r="W43" i="25"/>
  <c r="Z35" i="25"/>
  <c r="AB35" i="25" s="1"/>
  <c r="H51" i="25"/>
  <c r="H66" i="25" s="1"/>
  <c r="K43" i="25"/>
  <c r="E52" i="25"/>
  <c r="K44" i="25"/>
  <c r="W16" i="25"/>
  <c r="Y16" i="25" s="1"/>
  <c r="K45" i="25"/>
  <c r="B53" i="25"/>
  <c r="B68" i="25" s="1"/>
  <c r="W39" i="25"/>
  <c r="Y39" i="25" s="1"/>
  <c r="N47" i="25"/>
  <c r="Z13" i="25"/>
  <c r="AB13" i="25" s="1"/>
  <c r="Z20" i="25"/>
  <c r="AB20" i="25" s="1"/>
  <c r="Z30" i="25"/>
  <c r="AB30" i="25" s="1"/>
  <c r="Y53" i="25" l="1"/>
  <c r="Y68" i="25" s="1"/>
  <c r="W68" i="25"/>
  <c r="P55" i="25"/>
  <c r="P70" i="25" s="1"/>
  <c r="N70" i="25"/>
  <c r="H71" i="25"/>
  <c r="M45" i="25"/>
  <c r="B56" i="25"/>
  <c r="B65" i="25"/>
  <c r="B71" i="25" s="1"/>
  <c r="P52" i="25"/>
  <c r="P67" i="25" s="1"/>
  <c r="N67" i="25"/>
  <c r="K52" i="25"/>
  <c r="K67" i="25" s="1"/>
  <c r="E67" i="25"/>
  <c r="E71" i="25" s="1"/>
  <c r="P53" i="25"/>
  <c r="P68" i="25" s="1"/>
  <c r="N68" i="25"/>
  <c r="P51" i="25"/>
  <c r="P66" i="25" s="1"/>
  <c r="N66" i="25"/>
  <c r="M53" i="25"/>
  <c r="D68" i="25"/>
  <c r="K50" i="25"/>
  <c r="K65" i="25" s="1"/>
  <c r="H56" i="25"/>
  <c r="D51" i="25"/>
  <c r="M43" i="25"/>
  <c r="K53" i="25"/>
  <c r="E56" i="25"/>
  <c r="K56" i="25" s="1"/>
  <c r="D52" i="25"/>
  <c r="M44" i="25"/>
  <c r="K51" i="25"/>
  <c r="K66" i="25" s="1"/>
  <c r="D47" i="25"/>
  <c r="M47" i="25" s="1"/>
  <c r="K47" i="25"/>
  <c r="M42" i="25"/>
  <c r="G50" i="25"/>
  <c r="P56" i="25"/>
  <c r="N56" i="25"/>
  <c r="P47" i="25"/>
  <c r="W51" i="25"/>
  <c r="Y43" i="25"/>
  <c r="Z54" i="25"/>
  <c r="Y54" i="25"/>
  <c r="Y69" i="25" s="1"/>
  <c r="W52" i="25"/>
  <c r="Y44" i="25"/>
  <c r="W55" i="25"/>
  <c r="W70" i="25" s="1"/>
  <c r="Y46" i="25"/>
  <c r="Z42" i="25"/>
  <c r="AB42" i="25" s="1"/>
  <c r="W50" i="25"/>
  <c r="W65" i="25" s="1"/>
  <c r="W47" i="25"/>
  <c r="Y47" i="25" s="1"/>
  <c r="Z31" i="25"/>
  <c r="AB31" i="25" s="1"/>
  <c r="Z39" i="25"/>
  <c r="AB39" i="25" s="1"/>
  <c r="Z24" i="25"/>
  <c r="AB24" i="25" s="1"/>
  <c r="Z44" i="25"/>
  <c r="AB44" i="25" s="1"/>
  <c r="Z16" i="25"/>
  <c r="AB16" i="25" s="1"/>
  <c r="Z43" i="25"/>
  <c r="AB43" i="25" s="1"/>
  <c r="Z45" i="25"/>
  <c r="AB45" i="25" s="1"/>
  <c r="P71" i="25" l="1"/>
  <c r="N71" i="25"/>
  <c r="K71" i="25"/>
  <c r="Y52" i="25"/>
  <c r="Y67" i="25" s="1"/>
  <c r="W67" i="25"/>
  <c r="G56" i="25"/>
  <c r="G65" i="25"/>
  <c r="G71" i="25" s="1"/>
  <c r="Z53" i="25"/>
  <c r="K68" i="25"/>
  <c r="M52" i="25"/>
  <c r="D67" i="25"/>
  <c r="M51" i="25"/>
  <c r="D66" i="25"/>
  <c r="Y51" i="25"/>
  <c r="Y66" i="25" s="1"/>
  <c r="W66" i="25"/>
  <c r="AB54" i="25"/>
  <c r="AB69" i="25" s="1"/>
  <c r="Z69" i="25"/>
  <c r="M50" i="25"/>
  <c r="Z50" i="25"/>
  <c r="D56" i="25"/>
  <c r="Z52" i="25"/>
  <c r="Z51" i="25"/>
  <c r="W56" i="25"/>
  <c r="Y56" i="25" s="1"/>
  <c r="Y50" i="25"/>
  <c r="Y65" i="25" s="1"/>
  <c r="Z55" i="25"/>
  <c r="Y55" i="25"/>
  <c r="Y70" i="25" s="1"/>
  <c r="Z47" i="25"/>
  <c r="AB47" i="25" s="1"/>
  <c r="W71" i="25" l="1"/>
  <c r="Y71" i="25" s="1"/>
  <c r="AB51" i="25"/>
  <c r="AB66" i="25" s="1"/>
  <c r="Z66" i="25"/>
  <c r="AB52" i="25"/>
  <c r="AB67" i="25" s="1"/>
  <c r="Z67" i="25"/>
  <c r="M56" i="25"/>
  <c r="D71" i="25"/>
  <c r="AB55" i="25"/>
  <c r="AB70" i="25" s="1"/>
  <c r="Z70" i="25"/>
  <c r="AB50" i="25"/>
  <c r="AB65" i="25" s="1"/>
  <c r="Z65" i="25"/>
  <c r="AB53" i="25"/>
  <c r="AB68" i="25" s="1"/>
  <c r="Z68" i="25"/>
  <c r="Z56" i="25"/>
  <c r="AB56" i="25" s="1"/>
  <c r="Z71" i="25" l="1"/>
  <c r="AB71" i="25" s="1"/>
</calcChain>
</file>

<file path=xl/sharedStrings.xml><?xml version="1.0" encoding="utf-8"?>
<sst xmlns="http://schemas.openxmlformats.org/spreadsheetml/2006/main" count="291" uniqueCount="72">
  <si>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</si>
  <si>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</si>
  <si>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</si>
  <si>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</si>
  <si>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</si>
  <si>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</si>
  <si>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</si>
  <si>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</si>
  <si>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</si>
  <si>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</si>
  <si>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</si>
  <si>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</si>
  <si>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COMP.E.C.S.M.M.D.M.</t>
  </si>
  <si>
    <t>CAS OLT</t>
  </si>
  <si>
    <t>Direcția Relații Contractuale</t>
  </si>
  <si>
    <t>SITUAŢIE</t>
  </si>
  <si>
    <t>Unitatea Sanitară,                                           DRG(ACUȚI)</t>
  </si>
  <si>
    <t>Hospital Phoenix Network One Day</t>
  </si>
  <si>
    <t>Influente (+/-)</t>
  </si>
  <si>
    <t xml:space="preserve">Direcţia Relaţii Contractuale, </t>
  </si>
  <si>
    <t>Ec. Sorina-Daniela OANCEA</t>
  </si>
  <si>
    <t>Ec. Eduard DRAPATOF</t>
  </si>
  <si>
    <t>CASA DE ASIGURARI DE SANATATE OLT</t>
  </si>
  <si>
    <t>DIRECTIA RELATII CONTRACTUALE</t>
  </si>
  <si>
    <t>SITUATIA</t>
  </si>
  <si>
    <t>Luna/an</t>
  </si>
  <si>
    <t>CREDITE DE ANGAJAMENT APROBATE, DIN CARE:</t>
  </si>
  <si>
    <t>CREDITE DE ANGAJAMENT APROBATE-ATI 1%</t>
  </si>
  <si>
    <t>CREDITE DE ANGAJAMENT APROBATE-SERVICII-99%</t>
  </si>
  <si>
    <t>CREDITE DE ANGAJAMENT INITIALE-SERVICII</t>
  </si>
  <si>
    <t>CREDITE DE ANGAJAMENT FINALE-SERVICII</t>
  </si>
  <si>
    <t>CREDITE DE ANGAJAMENT -ATI</t>
  </si>
  <si>
    <t>CREDITE DE ANGAJAMENT TOTAL</t>
  </si>
  <si>
    <t>1=2+3</t>
  </si>
  <si>
    <t>8=6+7</t>
  </si>
  <si>
    <t xml:space="preserve">ianuarie </t>
  </si>
  <si>
    <t xml:space="preserve">februarie </t>
  </si>
  <si>
    <t>martie</t>
  </si>
  <si>
    <t>aprilie</t>
  </si>
  <si>
    <t xml:space="preserve">mai </t>
  </si>
  <si>
    <t xml:space="preserve">iunie </t>
  </si>
  <si>
    <t>INFLUENTE  CREDITE DE ANGAJAMENT SERVICII                   (+/-)</t>
  </si>
  <si>
    <t>trim. I 2019</t>
  </si>
  <si>
    <t>trim. II 2019</t>
  </si>
  <si>
    <t>Semestrul I 2019</t>
  </si>
  <si>
    <t>6=4+5</t>
  </si>
  <si>
    <t xml:space="preserve">Valoare contract ianuarie 2019 </t>
  </si>
  <si>
    <t xml:space="preserve">Valoare contract februarie 2019 </t>
  </si>
  <si>
    <t xml:space="preserve">Valoare contract martie 2019 </t>
  </si>
  <si>
    <t xml:space="preserve">Valoare contract trimestrul I-2019 </t>
  </si>
  <si>
    <t xml:space="preserve">Valoare contract aprilie 2019 </t>
  </si>
  <si>
    <t>Valoare contract aprilie 2019 modificat</t>
  </si>
  <si>
    <t xml:space="preserve">Valoare contract mai 2019 </t>
  </si>
  <si>
    <t>Valoare contract mai 2019 modificat</t>
  </si>
  <si>
    <t xml:space="preserve">Valoare contract iunie 2019 </t>
  </si>
  <si>
    <t>Valoare contract iunie 2019 modificat</t>
  </si>
  <si>
    <t>Valoare contract trimestrul II-2019</t>
  </si>
  <si>
    <t>Valoare contract trimestrul II-2019 modificat</t>
  </si>
  <si>
    <t>SEMESTRUL I-2019</t>
  </si>
  <si>
    <t>SEMESTRUL I-2019 modificat</t>
  </si>
  <si>
    <t>Valoare contract ianuarie 2019 modificat</t>
  </si>
  <si>
    <t>Valoare contract februarie 2019 modificat</t>
  </si>
  <si>
    <t>Valoare contract martie 2019 modificat</t>
  </si>
  <si>
    <t>Valoare contract trimestrul I-2019 modificat</t>
  </si>
  <si>
    <t xml:space="preserve"> privind repartizarea sumelor neconsumate privind serviciile  in asistenţa medicală spitaliceasca   aferente trimestrului I- 2019</t>
  </si>
  <si>
    <t>TOTAL GENERAL</t>
  </si>
  <si>
    <t>ATI (1%)</t>
  </si>
  <si>
    <t>Valoare contract trimestrul I-2019</t>
  </si>
  <si>
    <t>Valoare contract semestrul I-2019</t>
  </si>
  <si>
    <t>Comp.Evaluare, Contractare Servicii Medicale, Medicamente și Dispozitive medicale</t>
  </si>
  <si>
    <t xml:space="preserve"> privind repartizarea sumelor neconsumate privind serviciile  in asistenţa medicală spitaliceasca aferente trimestrului I- 2019</t>
  </si>
  <si>
    <t>privind repartizarea sumelor neconsumate privind serviciile  in asistenţa medicală spitaliceasca  aferente trimestrului I- 2019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</si>
</sst>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6" fillId="0" borderId="0" xfId="0" applyNumberFormat="1" applyFont="1"/>
    <xf numFmtId="4" fontId="7" fillId="0" borderId="0" xfId="0" applyNumberFormat="1" applyFont="1"/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2" fillId="2" borderId="0" xfId="0" applyFont="1" applyFill="1"/>
    <xf numFmtId="0" fontId="4" fillId="2" borderId="1" xfId="0" applyFont="1" applyFill="1" applyBorder="1" applyAlignment="1">
      <alignment horizontal="center"/>
    </xf>
    <xf numFmtId="0" fontId="9" fillId="0" borderId="0" xfId="0" applyFont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 applyAlignment="1"/>
    <xf numFmtId="0" fontId="10" fillId="0" borderId="0" xfId="0" applyFont="1"/>
    <xf numFmtId="3" fontId="6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1" fillId="0" borderId="1" xfId="0" applyNumberFormat="1" applyFont="1" applyFill="1" applyBorder="1"/>
    <xf numFmtId="0" fontId="6" fillId="0" borderId="0" xfId="0" applyFont="1"/>
    <xf numFmtId="4" fontId="12" fillId="0" borderId="1" xfId="0" applyNumberFormat="1" applyFont="1" applyBorder="1" applyAlignment="1"/>
    <xf numFmtId="4" fontId="12" fillId="0" borderId="1" xfId="0" applyNumberFormat="1" applyFont="1" applyBorder="1"/>
    <xf numFmtId="4" fontId="13" fillId="0" borderId="1" xfId="0" applyNumberFormat="1" applyFont="1" applyBorder="1"/>
    <xf numFmtId="4" fontId="11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4" fontId="14" fillId="0" borderId="0" xfId="0" applyNumberFormat="1" applyFont="1"/>
    <xf numFmtId="0" fontId="1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10" fillId="0" borderId="1" xfId="0" applyFont="1" applyBorder="1"/>
    <xf numFmtId="4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/>
    <xf numFmtId="4" fontId="9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4"/>
  <sheetViews>
    <sheetView tabSelected="1" topLeftCell="A52" workbookViewId="0">
      <selection activeCell="S78" sqref="S78"/>
    </sheetView>
  </sheetViews>
  <sheetFormatPr defaultColWidth="13.85546875" defaultRowHeight="12.75" x14ac:dyDescent="0.2"/>
  <cols>
    <col min="1" max="1" width="30.42578125" style="1" customWidth="1"/>
    <col min="2" max="4" width="14.85546875" style="34" customWidth="1"/>
    <col min="5" max="7" width="15.140625" style="32" customWidth="1"/>
    <col min="8" max="10" width="13.140625" style="26" customWidth="1"/>
    <col min="11" max="16384" width="13.85546875" style="1"/>
  </cols>
  <sheetData>
    <row r="1" spans="1:39" ht="15" x14ac:dyDescent="0.25">
      <c r="A1" s="28" t="s">
        <v>13</v>
      </c>
      <c r="B1" s="29"/>
      <c r="C1" s="29"/>
      <c r="D1" s="29"/>
      <c r="E1" s="30"/>
      <c r="F1" s="58"/>
      <c r="G1" s="58"/>
    </row>
    <row r="2" spans="1:39" ht="15" x14ac:dyDescent="0.25">
      <c r="A2" s="28" t="s">
        <v>14</v>
      </c>
      <c r="B2" s="31"/>
      <c r="C2" s="31"/>
      <c r="D2" s="31"/>
    </row>
    <row r="3" spans="1:39" ht="15" x14ac:dyDescent="0.25">
      <c r="A3" s="33" t="s">
        <v>69</v>
      </c>
      <c r="B3" s="31"/>
      <c r="C3" s="31"/>
      <c r="D3" s="31"/>
    </row>
    <row r="4" spans="1:39" ht="15" x14ac:dyDescent="0.25">
      <c r="A4" s="33"/>
      <c r="B4" s="31"/>
      <c r="C4" s="31"/>
      <c r="D4" s="31"/>
    </row>
    <row r="5" spans="1:39" ht="15" x14ac:dyDescent="0.25">
      <c r="A5" s="33"/>
      <c r="B5" s="31"/>
      <c r="C5" s="31"/>
      <c r="D5" s="31"/>
    </row>
    <row r="6" spans="1:39" ht="15" customHeight="1" x14ac:dyDescent="0.2">
      <c r="A6" s="77" t="s">
        <v>15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 t="s">
        <v>15</v>
      </c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40"/>
      <c r="AL6" s="40"/>
      <c r="AM6" s="40"/>
    </row>
    <row r="7" spans="1:39" ht="21" customHeight="1" x14ac:dyDescent="0.2">
      <c r="A7" s="76" t="s">
        <v>64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 t="s">
        <v>70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2"/>
      <c r="AL7" s="2"/>
      <c r="AM7" s="2"/>
    </row>
    <row r="8" spans="1:39" ht="21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2"/>
      <c r="AL8" s="2"/>
      <c r="AM8" s="2"/>
    </row>
    <row r="9" spans="1:39" ht="16.5" customHeight="1" x14ac:dyDescent="0.2">
      <c r="A9" s="2"/>
    </row>
    <row r="10" spans="1:39" ht="63" customHeight="1" x14ac:dyDescent="0.2">
      <c r="A10" s="16" t="s">
        <v>16</v>
      </c>
      <c r="B10" s="12" t="s">
        <v>46</v>
      </c>
      <c r="C10" s="24" t="s">
        <v>18</v>
      </c>
      <c r="D10" s="12" t="s">
        <v>60</v>
      </c>
      <c r="E10" s="24" t="s">
        <v>47</v>
      </c>
      <c r="F10" s="24" t="s">
        <v>18</v>
      </c>
      <c r="G10" s="24" t="s">
        <v>61</v>
      </c>
      <c r="H10" s="24" t="s">
        <v>48</v>
      </c>
      <c r="I10" s="24" t="s">
        <v>18</v>
      </c>
      <c r="J10" s="24" t="s">
        <v>62</v>
      </c>
      <c r="K10" s="12" t="s">
        <v>49</v>
      </c>
      <c r="L10" s="24" t="s">
        <v>18</v>
      </c>
      <c r="M10" s="12" t="s">
        <v>63</v>
      </c>
      <c r="N10" s="12" t="s">
        <v>50</v>
      </c>
      <c r="O10" s="24" t="s">
        <v>18</v>
      </c>
      <c r="P10" s="12" t="s">
        <v>51</v>
      </c>
      <c r="Q10" s="24" t="s">
        <v>52</v>
      </c>
      <c r="R10" s="24" t="s">
        <v>18</v>
      </c>
      <c r="S10" s="24" t="s">
        <v>53</v>
      </c>
      <c r="T10" s="24" t="s">
        <v>54</v>
      </c>
      <c r="U10" s="24" t="s">
        <v>18</v>
      </c>
      <c r="V10" s="24" t="s">
        <v>55</v>
      </c>
      <c r="W10" s="24" t="s">
        <v>56</v>
      </c>
      <c r="X10" s="24" t="s">
        <v>18</v>
      </c>
      <c r="Y10" s="24" t="s">
        <v>57</v>
      </c>
      <c r="Z10" s="24" t="s">
        <v>58</v>
      </c>
      <c r="AA10" s="24" t="s">
        <v>18</v>
      </c>
      <c r="AB10" s="24" t="s">
        <v>59</v>
      </c>
    </row>
    <row r="11" spans="1:39" x14ac:dyDescent="0.2">
      <c r="A11" s="13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7"/>
      <c r="L11" s="7"/>
      <c r="M11" s="7"/>
      <c r="N11" s="10"/>
      <c r="O11" s="10"/>
      <c r="P11" s="1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39" s="3" customFormat="1" x14ac:dyDescent="0.2">
      <c r="A12" s="6" t="s">
        <v>1</v>
      </c>
      <c r="B12" s="14">
        <v>6109608</v>
      </c>
      <c r="C12" s="14">
        <v>0</v>
      </c>
      <c r="D12" s="14">
        <f>SUM(B12:C12)</f>
        <v>6109608</v>
      </c>
      <c r="E12" s="14">
        <v>6109608</v>
      </c>
      <c r="F12" s="14">
        <v>0</v>
      </c>
      <c r="G12" s="14">
        <f>SUM(E12:F12)</f>
        <v>6109608</v>
      </c>
      <c r="H12" s="14">
        <v>6109608</v>
      </c>
      <c r="I12" s="14">
        <v>0</v>
      </c>
      <c r="J12" s="14">
        <f>SUM(H12:I12)</f>
        <v>6109608</v>
      </c>
      <c r="K12" s="8">
        <f t="shared" ref="K12:K16" si="0">B12+E12+H12</f>
        <v>18328824</v>
      </c>
      <c r="L12" s="8">
        <f t="shared" ref="L12:L16" si="1">C12+F12+I12</f>
        <v>0</v>
      </c>
      <c r="M12" s="8">
        <f>D12+G12+J12</f>
        <v>18328824</v>
      </c>
      <c r="N12" s="14">
        <v>6109608</v>
      </c>
      <c r="O12" s="14">
        <v>0</v>
      </c>
      <c r="P12" s="14">
        <f>SUM(N12:O12)</f>
        <v>6109608</v>
      </c>
      <c r="Q12" s="8">
        <v>6109608</v>
      </c>
      <c r="R12" s="8">
        <v>0</v>
      </c>
      <c r="S12" s="8">
        <f>SUM(Q12:R12)</f>
        <v>6109608</v>
      </c>
      <c r="T12" s="8">
        <v>6109608</v>
      </c>
      <c r="U12" s="8">
        <v>0</v>
      </c>
      <c r="V12" s="8">
        <f>SUM(T12:U12)</f>
        <v>6109608</v>
      </c>
      <c r="W12" s="8">
        <f>N12+Q12+T12</f>
        <v>18328824</v>
      </c>
      <c r="X12" s="8">
        <f>O12+R12+U12</f>
        <v>0</v>
      </c>
      <c r="Y12" s="8">
        <f>SUM(W12:X12)</f>
        <v>18328824</v>
      </c>
      <c r="Z12" s="9">
        <f>K12+W12</f>
        <v>36657648</v>
      </c>
      <c r="AA12" s="8">
        <f>C12+F12+I12+O12+R12+U12</f>
        <v>0</v>
      </c>
      <c r="AB12" s="8">
        <f>SUM(Z12:AA12)</f>
        <v>36657648</v>
      </c>
    </row>
    <row r="13" spans="1:39" s="3" customFormat="1" x14ac:dyDescent="0.2">
      <c r="A13" s="6" t="s">
        <v>2</v>
      </c>
      <c r="B13" s="14">
        <v>431868.94</v>
      </c>
      <c r="C13" s="14">
        <v>0</v>
      </c>
      <c r="D13" s="14">
        <f t="shared" ref="D13:D16" si="2">SUM(B13:C13)</f>
        <v>431868.94</v>
      </c>
      <c r="E13" s="14">
        <v>431868.94</v>
      </c>
      <c r="F13" s="14">
        <v>0</v>
      </c>
      <c r="G13" s="14">
        <f t="shared" ref="G13:G15" si="3">SUM(E13:F13)</f>
        <v>431868.94</v>
      </c>
      <c r="H13" s="14">
        <v>431868.94</v>
      </c>
      <c r="I13" s="14">
        <v>0</v>
      </c>
      <c r="J13" s="14">
        <f t="shared" ref="J13:J16" si="4">SUM(H13:I13)</f>
        <v>431868.94</v>
      </c>
      <c r="K13" s="8">
        <f t="shared" si="0"/>
        <v>1295606.82</v>
      </c>
      <c r="L13" s="8">
        <f t="shared" si="1"/>
        <v>0</v>
      </c>
      <c r="M13" s="8">
        <f t="shared" ref="M13:M16" si="5">D13+G13+J13</f>
        <v>1295606.82</v>
      </c>
      <c r="N13" s="14">
        <v>431868.94</v>
      </c>
      <c r="O13" s="14">
        <v>0</v>
      </c>
      <c r="P13" s="14">
        <f t="shared" ref="P13:P15" si="6">SUM(N13:O13)</f>
        <v>431868.94</v>
      </c>
      <c r="Q13" s="8">
        <v>431868.94</v>
      </c>
      <c r="R13" s="8">
        <v>0</v>
      </c>
      <c r="S13" s="8">
        <f t="shared" ref="S13:S15" si="7">SUM(Q13:R13)</f>
        <v>431868.94</v>
      </c>
      <c r="T13" s="8">
        <v>431868.94</v>
      </c>
      <c r="U13" s="8">
        <v>0</v>
      </c>
      <c r="V13" s="8">
        <f t="shared" ref="V13:V16" si="8">SUM(T13:U13)</f>
        <v>431868.94</v>
      </c>
      <c r="W13" s="8">
        <f>N13+Q13+T13</f>
        <v>1295606.82</v>
      </c>
      <c r="X13" s="8">
        <f t="shared" ref="X13:X15" si="9">O13+R13+U13</f>
        <v>0</v>
      </c>
      <c r="Y13" s="8">
        <f t="shared" ref="Y13:Y16" si="10">SUM(W13:X13)</f>
        <v>1295606.82</v>
      </c>
      <c r="Z13" s="9">
        <f t="shared" ref="Z13:Z15" si="11">K13+W13</f>
        <v>2591213.64</v>
      </c>
      <c r="AA13" s="8">
        <f t="shared" ref="AA13:AA15" si="12">C13+F13+I13+O13+R13+U13</f>
        <v>0</v>
      </c>
      <c r="AB13" s="8">
        <f t="shared" ref="AB13:AB16" si="13">SUM(Z13:AA13)</f>
        <v>2591213.64</v>
      </c>
    </row>
    <row r="14" spans="1:39" s="3" customFormat="1" x14ac:dyDescent="0.2">
      <c r="A14" s="6" t="s">
        <v>3</v>
      </c>
      <c r="B14" s="14">
        <v>1821401.15</v>
      </c>
      <c r="C14" s="14">
        <v>0</v>
      </c>
      <c r="D14" s="14">
        <f t="shared" si="2"/>
        <v>1821401.15</v>
      </c>
      <c r="E14" s="14">
        <v>1821401.15</v>
      </c>
      <c r="F14" s="14">
        <v>0</v>
      </c>
      <c r="G14" s="14">
        <f t="shared" si="3"/>
        <v>1821401.15</v>
      </c>
      <c r="H14" s="14">
        <v>1821401.15</v>
      </c>
      <c r="I14" s="14">
        <v>0</v>
      </c>
      <c r="J14" s="14">
        <f t="shared" si="4"/>
        <v>1821401.15</v>
      </c>
      <c r="K14" s="8">
        <f t="shared" si="0"/>
        <v>5464203.4499999993</v>
      </c>
      <c r="L14" s="8">
        <f t="shared" si="1"/>
        <v>0</v>
      </c>
      <c r="M14" s="8">
        <f t="shared" si="5"/>
        <v>5464203.4499999993</v>
      </c>
      <c r="N14" s="14">
        <v>1821401.15</v>
      </c>
      <c r="O14" s="14">
        <v>0</v>
      </c>
      <c r="P14" s="14">
        <f t="shared" si="6"/>
        <v>1821401.15</v>
      </c>
      <c r="Q14" s="8">
        <v>1821401.15</v>
      </c>
      <c r="R14" s="8">
        <v>0</v>
      </c>
      <c r="S14" s="8">
        <f t="shared" si="7"/>
        <v>1821401.15</v>
      </c>
      <c r="T14" s="8">
        <v>1821401.15</v>
      </c>
      <c r="U14" s="8">
        <v>0</v>
      </c>
      <c r="V14" s="8">
        <f t="shared" si="8"/>
        <v>1821401.15</v>
      </c>
      <c r="W14" s="8">
        <f>N14+Q14+T14</f>
        <v>5464203.4499999993</v>
      </c>
      <c r="X14" s="8">
        <f t="shared" si="9"/>
        <v>0</v>
      </c>
      <c r="Y14" s="8">
        <f t="shared" si="10"/>
        <v>5464203.4499999993</v>
      </c>
      <c r="Z14" s="9">
        <f t="shared" si="11"/>
        <v>10928406.899999999</v>
      </c>
      <c r="AA14" s="8">
        <f t="shared" si="12"/>
        <v>0</v>
      </c>
      <c r="AB14" s="8">
        <f t="shared" si="13"/>
        <v>10928406.899999999</v>
      </c>
    </row>
    <row r="15" spans="1:39" s="3" customFormat="1" x14ac:dyDescent="0.2">
      <c r="A15" s="6" t="s">
        <v>4</v>
      </c>
      <c r="B15" s="14">
        <v>533832</v>
      </c>
      <c r="C15" s="14">
        <v>0</v>
      </c>
      <c r="D15" s="14">
        <f t="shared" si="2"/>
        <v>533832</v>
      </c>
      <c r="E15" s="14">
        <v>533832</v>
      </c>
      <c r="F15" s="14">
        <v>0</v>
      </c>
      <c r="G15" s="14">
        <f t="shared" si="3"/>
        <v>533832</v>
      </c>
      <c r="H15" s="14">
        <v>533832</v>
      </c>
      <c r="I15" s="14">
        <v>0</v>
      </c>
      <c r="J15" s="14">
        <f t="shared" si="4"/>
        <v>533832</v>
      </c>
      <c r="K15" s="8">
        <f t="shared" si="0"/>
        <v>1601496</v>
      </c>
      <c r="L15" s="8">
        <f t="shared" si="1"/>
        <v>0</v>
      </c>
      <c r="M15" s="8">
        <f t="shared" si="5"/>
        <v>1601496</v>
      </c>
      <c r="N15" s="14">
        <v>533832</v>
      </c>
      <c r="O15" s="14">
        <v>0</v>
      </c>
      <c r="P15" s="14">
        <f t="shared" si="6"/>
        <v>533832</v>
      </c>
      <c r="Q15" s="8">
        <v>533832</v>
      </c>
      <c r="R15" s="8">
        <v>0</v>
      </c>
      <c r="S15" s="8">
        <f t="shared" si="7"/>
        <v>533832</v>
      </c>
      <c r="T15" s="8">
        <v>533832</v>
      </c>
      <c r="U15" s="8">
        <v>0</v>
      </c>
      <c r="V15" s="8">
        <f t="shared" si="8"/>
        <v>533832</v>
      </c>
      <c r="W15" s="8">
        <f>N15+Q15+T15</f>
        <v>1601496</v>
      </c>
      <c r="X15" s="8">
        <f t="shared" si="9"/>
        <v>0</v>
      </c>
      <c r="Y15" s="8">
        <f t="shared" si="10"/>
        <v>1601496</v>
      </c>
      <c r="Z15" s="9">
        <f t="shared" si="11"/>
        <v>3202992</v>
      </c>
      <c r="AA15" s="8">
        <f t="shared" si="12"/>
        <v>0</v>
      </c>
      <c r="AB15" s="8">
        <f t="shared" si="13"/>
        <v>3202992</v>
      </c>
    </row>
    <row r="16" spans="1:39" s="4" customFormat="1" x14ac:dyDescent="0.2">
      <c r="A16" s="13" t="s">
        <v>5</v>
      </c>
      <c r="B16" s="11">
        <f>SUM(B12:B15)</f>
        <v>8896710.0899999999</v>
      </c>
      <c r="C16" s="11">
        <f>SUM(C12:C15)</f>
        <v>0</v>
      </c>
      <c r="D16" s="14">
        <f t="shared" si="2"/>
        <v>8896710.0899999999</v>
      </c>
      <c r="E16" s="11">
        <f>SUM(E12:E15)</f>
        <v>8896710.0899999999</v>
      </c>
      <c r="F16" s="11">
        <f t="shared" ref="F16:G16" si="14">SUM(F12:F15)</f>
        <v>0</v>
      </c>
      <c r="G16" s="11">
        <f t="shared" si="14"/>
        <v>8896710.0899999999</v>
      </c>
      <c r="H16" s="15">
        <f>SUM(H12:H15)</f>
        <v>8896710.0899999999</v>
      </c>
      <c r="I16" s="15">
        <f>SUM(I12:I15)</f>
        <v>0</v>
      </c>
      <c r="J16" s="14">
        <f t="shared" si="4"/>
        <v>8896710.0899999999</v>
      </c>
      <c r="K16" s="8">
        <f t="shared" si="0"/>
        <v>26690130.27</v>
      </c>
      <c r="L16" s="8">
        <f t="shared" si="1"/>
        <v>0</v>
      </c>
      <c r="M16" s="8">
        <f t="shared" si="5"/>
        <v>26690130.27</v>
      </c>
      <c r="N16" s="11">
        <f t="shared" ref="N16:Z16" si="15">SUM(N12:N15)</f>
        <v>8896710.0899999999</v>
      </c>
      <c r="O16" s="11">
        <f t="shared" si="15"/>
        <v>0</v>
      </c>
      <c r="P16" s="11">
        <f t="shared" si="15"/>
        <v>8896710.0899999999</v>
      </c>
      <c r="Q16" s="11">
        <v>8896710.0899999999</v>
      </c>
      <c r="R16" s="11">
        <v>8896710.0899999999</v>
      </c>
      <c r="S16" s="11">
        <v>8896710.0899999999</v>
      </c>
      <c r="T16" s="11">
        <v>8896710.0899999999</v>
      </c>
      <c r="U16" s="11">
        <f>SUM(U12:U15)</f>
        <v>0</v>
      </c>
      <c r="V16" s="8">
        <f t="shared" si="8"/>
        <v>8896710.0899999999</v>
      </c>
      <c r="W16" s="11">
        <f t="shared" si="15"/>
        <v>26690130.27</v>
      </c>
      <c r="X16" s="11">
        <f>SUM(X12:X15)</f>
        <v>0</v>
      </c>
      <c r="Y16" s="8">
        <f t="shared" si="10"/>
        <v>26690130.27</v>
      </c>
      <c r="Z16" s="11">
        <f t="shared" si="15"/>
        <v>53380260.539999999</v>
      </c>
      <c r="AA16" s="11">
        <f>SUM(AA12:AA15)</f>
        <v>0</v>
      </c>
      <c r="AB16" s="8">
        <f t="shared" si="13"/>
        <v>53380260.539999999</v>
      </c>
    </row>
    <row r="17" spans="1:28" s="3" customFormat="1" x14ac:dyDescent="0.2">
      <c r="A17" s="13"/>
      <c r="B17" s="20"/>
      <c r="C17" s="20"/>
      <c r="D17" s="20"/>
      <c r="E17" s="35"/>
      <c r="F17" s="35"/>
      <c r="G17" s="35"/>
      <c r="H17" s="25"/>
      <c r="I17" s="25"/>
      <c r="J17" s="25"/>
      <c r="K17" s="8"/>
      <c r="L17" s="8"/>
      <c r="M17" s="8"/>
      <c r="N17" s="21"/>
      <c r="O17" s="21"/>
      <c r="P17" s="21"/>
      <c r="Q17" s="8"/>
      <c r="R17" s="8"/>
      <c r="S17" s="8"/>
      <c r="T17" s="8"/>
      <c r="U17" s="8"/>
      <c r="V17" s="8"/>
      <c r="W17" s="8"/>
      <c r="X17" s="8"/>
      <c r="Y17" s="8"/>
      <c r="Z17" s="9"/>
      <c r="AA17" s="9"/>
      <c r="AB17" s="9"/>
    </row>
    <row r="18" spans="1:28" s="3" customFormat="1" ht="60.75" customHeight="1" x14ac:dyDescent="0.2">
      <c r="A18" s="17" t="s">
        <v>6</v>
      </c>
      <c r="B18" s="12" t="s">
        <v>46</v>
      </c>
      <c r="C18" s="24" t="s">
        <v>18</v>
      </c>
      <c r="D18" s="12" t="s">
        <v>60</v>
      </c>
      <c r="E18" s="24" t="s">
        <v>47</v>
      </c>
      <c r="F18" s="24" t="s">
        <v>18</v>
      </c>
      <c r="G18" s="24" t="s">
        <v>61</v>
      </c>
      <c r="H18" s="24" t="s">
        <v>48</v>
      </c>
      <c r="I18" s="24" t="s">
        <v>18</v>
      </c>
      <c r="J18" s="24" t="s">
        <v>62</v>
      </c>
      <c r="K18" s="12" t="s">
        <v>49</v>
      </c>
      <c r="L18" s="24" t="s">
        <v>18</v>
      </c>
      <c r="M18" s="12" t="s">
        <v>63</v>
      </c>
      <c r="N18" s="12" t="s">
        <v>50</v>
      </c>
      <c r="O18" s="24" t="s">
        <v>18</v>
      </c>
      <c r="P18" s="12" t="s">
        <v>51</v>
      </c>
      <c r="Q18" s="24" t="s">
        <v>52</v>
      </c>
      <c r="R18" s="24" t="s">
        <v>18</v>
      </c>
      <c r="S18" s="24" t="s">
        <v>53</v>
      </c>
      <c r="T18" s="24" t="s">
        <v>54</v>
      </c>
      <c r="U18" s="24" t="s">
        <v>18</v>
      </c>
      <c r="V18" s="24" t="s">
        <v>55</v>
      </c>
      <c r="W18" s="24" t="s">
        <v>56</v>
      </c>
      <c r="X18" s="24" t="s">
        <v>18</v>
      </c>
      <c r="Y18" s="24" t="s">
        <v>57</v>
      </c>
      <c r="Z18" s="24" t="s">
        <v>58</v>
      </c>
      <c r="AA18" s="24" t="s">
        <v>18</v>
      </c>
      <c r="AB18" s="24" t="s">
        <v>59</v>
      </c>
    </row>
    <row r="19" spans="1:28" s="3" customFormat="1" x14ac:dyDescent="0.2">
      <c r="A19" s="6" t="s">
        <v>1</v>
      </c>
      <c r="B19" s="14">
        <v>605377.88</v>
      </c>
      <c r="C19" s="14">
        <v>0</v>
      </c>
      <c r="D19" s="14">
        <f>SUM(B19:C19)</f>
        <v>605377.88</v>
      </c>
      <c r="E19" s="14">
        <v>581775.89999999991</v>
      </c>
      <c r="F19" s="14">
        <v>-26709.279999999999</v>
      </c>
      <c r="G19" s="14">
        <f>SUM(E19:F19)</f>
        <v>555066.61999999988</v>
      </c>
      <c r="H19" s="14">
        <v>551550.74</v>
      </c>
      <c r="I19" s="14">
        <v>0</v>
      </c>
      <c r="J19" s="14">
        <f>SUM(H19:I19)</f>
        <v>551550.74</v>
      </c>
      <c r="K19" s="8">
        <f t="shared" ref="K19:K24" si="16">B19+E19+H19</f>
        <v>1738704.5199999998</v>
      </c>
      <c r="L19" s="8">
        <f t="shared" ref="L19:L24" si="17">C19+F19+I19</f>
        <v>-26709.279999999999</v>
      </c>
      <c r="M19" s="8">
        <f t="shared" ref="M19:M24" si="18">D19+G19+J19</f>
        <v>1711995.24</v>
      </c>
      <c r="N19" s="14">
        <v>567385.33000000007</v>
      </c>
      <c r="O19" s="14">
        <v>0</v>
      </c>
      <c r="P19" s="14">
        <f>SUM(N19:O19)</f>
        <v>567385.33000000007</v>
      </c>
      <c r="Q19" s="8">
        <v>567385.33000000007</v>
      </c>
      <c r="R19" s="8">
        <v>0</v>
      </c>
      <c r="S19" s="8">
        <f>SUM(Q19:R19)</f>
        <v>567385.33000000007</v>
      </c>
      <c r="T19" s="8">
        <v>567385.33000000007</v>
      </c>
      <c r="U19" s="8">
        <v>0</v>
      </c>
      <c r="V19" s="8">
        <f>SUM(T19:U19)</f>
        <v>567385.33000000007</v>
      </c>
      <c r="W19" s="8">
        <f>N19+Q19+T19</f>
        <v>1702155.9900000002</v>
      </c>
      <c r="X19" s="8">
        <f>O19+R19+U19</f>
        <v>0</v>
      </c>
      <c r="Y19" s="8">
        <f>SUM(W19:X19)</f>
        <v>1702155.9900000002</v>
      </c>
      <c r="Z19" s="9">
        <f>K19+W19</f>
        <v>3440860.51</v>
      </c>
      <c r="AA19" s="8">
        <f>C19+F19+I19+O19+R19+U19</f>
        <v>-26709.279999999999</v>
      </c>
      <c r="AB19" s="8">
        <f>SUM(Z19:AA19)</f>
        <v>3414151.23</v>
      </c>
    </row>
    <row r="20" spans="1:28" s="3" customFormat="1" x14ac:dyDescent="0.2">
      <c r="A20" s="6" t="s">
        <v>2</v>
      </c>
      <c r="B20" s="14">
        <v>65035.15</v>
      </c>
      <c r="C20" s="14">
        <v>0</v>
      </c>
      <c r="D20" s="14">
        <f t="shared" ref="D20:D24" si="19">SUM(B20:C20)</f>
        <v>65035.15</v>
      </c>
      <c r="E20" s="14">
        <v>52447.710000000006</v>
      </c>
      <c r="F20" s="14">
        <v>0</v>
      </c>
      <c r="G20" s="14">
        <f t="shared" ref="G20:G24" si="20">SUM(E20:F20)</f>
        <v>52447.710000000006</v>
      </c>
      <c r="H20" s="14">
        <v>48251.89</v>
      </c>
      <c r="I20" s="14">
        <v>0</v>
      </c>
      <c r="J20" s="14">
        <f t="shared" ref="J20:J23" si="21">SUM(H20:I20)</f>
        <v>48251.89</v>
      </c>
      <c r="K20" s="8">
        <f t="shared" si="16"/>
        <v>165734.75</v>
      </c>
      <c r="L20" s="8">
        <f t="shared" si="17"/>
        <v>0</v>
      </c>
      <c r="M20" s="8">
        <f t="shared" si="18"/>
        <v>165734.75</v>
      </c>
      <c r="N20" s="14">
        <v>50349.8</v>
      </c>
      <c r="O20" s="14">
        <v>0</v>
      </c>
      <c r="P20" s="14">
        <f t="shared" ref="P20:P23" si="22">SUM(N20:O20)</f>
        <v>50349.8</v>
      </c>
      <c r="Q20" s="8">
        <v>50349.8</v>
      </c>
      <c r="R20" s="8">
        <v>0</v>
      </c>
      <c r="S20" s="8">
        <f t="shared" ref="S20:S23" si="23">SUM(Q20:R20)</f>
        <v>50349.8</v>
      </c>
      <c r="T20" s="8">
        <v>50349.8</v>
      </c>
      <c r="U20" s="8">
        <v>0</v>
      </c>
      <c r="V20" s="8">
        <f t="shared" ref="V20:V24" si="24">SUM(T20:U20)</f>
        <v>50349.8</v>
      </c>
      <c r="W20" s="8">
        <f>N20+Q20+T20</f>
        <v>151049.40000000002</v>
      </c>
      <c r="X20" s="8">
        <f t="shared" ref="X20:X23" si="25">O20+R20+U20</f>
        <v>0</v>
      </c>
      <c r="Y20" s="8">
        <f t="shared" ref="Y20:Y24" si="26">SUM(W20:X20)</f>
        <v>151049.40000000002</v>
      </c>
      <c r="Z20" s="9">
        <f t="shared" ref="Z20:Z23" si="27">K20+W20</f>
        <v>316784.15000000002</v>
      </c>
      <c r="AA20" s="8">
        <f t="shared" ref="AA20:AA23" si="28">C20+F20+I20+O20+R20+U20</f>
        <v>0</v>
      </c>
      <c r="AB20" s="8">
        <f t="shared" ref="AB20:AB24" si="29">SUM(Z20:AA20)</f>
        <v>316784.15000000002</v>
      </c>
    </row>
    <row r="21" spans="1:28" s="3" customFormat="1" x14ac:dyDescent="0.2">
      <c r="A21" s="6" t="s">
        <v>3</v>
      </c>
      <c r="B21" s="14">
        <v>218696.06</v>
      </c>
      <c r="C21" s="14">
        <v>-34558.410000000003</v>
      </c>
      <c r="D21" s="14">
        <f t="shared" si="19"/>
        <v>184137.65</v>
      </c>
      <c r="E21" s="14">
        <v>219677.29</v>
      </c>
      <c r="F21" s="14">
        <v>0</v>
      </c>
      <c r="G21" s="14">
        <f t="shared" si="20"/>
        <v>219677.29</v>
      </c>
      <c r="H21" s="14">
        <v>215115.02</v>
      </c>
      <c r="I21" s="14">
        <v>0</v>
      </c>
      <c r="J21" s="14">
        <f t="shared" si="21"/>
        <v>215115.02</v>
      </c>
      <c r="K21" s="8">
        <f t="shared" si="16"/>
        <v>653488.37</v>
      </c>
      <c r="L21" s="8">
        <f t="shared" si="17"/>
        <v>-34558.410000000003</v>
      </c>
      <c r="M21" s="8">
        <f t="shared" si="18"/>
        <v>618929.96</v>
      </c>
      <c r="N21" s="14">
        <v>213383.56</v>
      </c>
      <c r="O21" s="14">
        <v>460.41</v>
      </c>
      <c r="P21" s="14">
        <f t="shared" si="22"/>
        <v>213843.97</v>
      </c>
      <c r="Q21" s="8">
        <v>213383.56</v>
      </c>
      <c r="R21" s="8">
        <v>0</v>
      </c>
      <c r="S21" s="8">
        <f t="shared" si="23"/>
        <v>213383.56</v>
      </c>
      <c r="T21" s="8">
        <v>213383.56</v>
      </c>
      <c r="U21" s="8">
        <v>0</v>
      </c>
      <c r="V21" s="8">
        <f t="shared" si="24"/>
        <v>213383.56</v>
      </c>
      <c r="W21" s="8">
        <f>N21+Q21+T21</f>
        <v>640150.67999999993</v>
      </c>
      <c r="X21" s="8">
        <f t="shared" si="25"/>
        <v>460.41</v>
      </c>
      <c r="Y21" s="8">
        <f t="shared" si="26"/>
        <v>640611.09</v>
      </c>
      <c r="Z21" s="9">
        <f>K21+W21</f>
        <v>1293639.0499999998</v>
      </c>
      <c r="AA21" s="8">
        <f t="shared" si="28"/>
        <v>-34098</v>
      </c>
      <c r="AB21" s="8">
        <f t="shared" si="29"/>
        <v>1259541.0499999998</v>
      </c>
    </row>
    <row r="22" spans="1:28" s="3" customFormat="1" x14ac:dyDescent="0.2">
      <c r="A22" s="6" t="s">
        <v>4</v>
      </c>
      <c r="B22" s="14">
        <v>44056.08</v>
      </c>
      <c r="C22" s="14">
        <v>0</v>
      </c>
      <c r="D22" s="14">
        <f t="shared" si="19"/>
        <v>44056.08</v>
      </c>
      <c r="E22" s="14">
        <v>35664.449999999997</v>
      </c>
      <c r="F22" s="14">
        <v>0</v>
      </c>
      <c r="G22" s="14">
        <f t="shared" si="20"/>
        <v>35664.449999999997</v>
      </c>
      <c r="H22" s="14">
        <v>29370.71</v>
      </c>
      <c r="I22" s="14">
        <v>0</v>
      </c>
      <c r="J22" s="14">
        <f t="shared" si="21"/>
        <v>29370.71</v>
      </c>
      <c r="K22" s="8">
        <f t="shared" si="16"/>
        <v>109091.23999999999</v>
      </c>
      <c r="L22" s="8">
        <f t="shared" si="17"/>
        <v>0</v>
      </c>
      <c r="M22" s="8">
        <f t="shared" si="18"/>
        <v>109091.23999999999</v>
      </c>
      <c r="N22" s="14">
        <v>31468.620000000003</v>
      </c>
      <c r="O22" s="14">
        <v>0</v>
      </c>
      <c r="P22" s="14">
        <f t="shared" si="22"/>
        <v>31468.620000000003</v>
      </c>
      <c r="Q22" s="8">
        <v>31468.620000000003</v>
      </c>
      <c r="R22" s="8">
        <v>0</v>
      </c>
      <c r="S22" s="8">
        <f t="shared" si="23"/>
        <v>31468.620000000003</v>
      </c>
      <c r="T22" s="8">
        <v>31468.620000000003</v>
      </c>
      <c r="U22" s="8">
        <v>0</v>
      </c>
      <c r="V22" s="8">
        <f t="shared" si="24"/>
        <v>31468.620000000003</v>
      </c>
      <c r="W22" s="8">
        <f>N22+Q22+T22</f>
        <v>94405.860000000015</v>
      </c>
      <c r="X22" s="8">
        <f t="shared" si="25"/>
        <v>0</v>
      </c>
      <c r="Y22" s="8">
        <f t="shared" si="26"/>
        <v>94405.860000000015</v>
      </c>
      <c r="Z22" s="9">
        <f t="shared" si="27"/>
        <v>203497.1</v>
      </c>
      <c r="AA22" s="8">
        <f t="shared" si="28"/>
        <v>0</v>
      </c>
      <c r="AB22" s="8">
        <f t="shared" si="29"/>
        <v>203497.1</v>
      </c>
    </row>
    <row r="23" spans="1:28" s="3" customFormat="1" x14ac:dyDescent="0.2">
      <c r="A23" s="6" t="s">
        <v>7</v>
      </c>
      <c r="B23" s="14">
        <v>736931.09</v>
      </c>
      <c r="C23" s="14">
        <v>0</v>
      </c>
      <c r="D23" s="14">
        <f t="shared" si="19"/>
        <v>736931.09</v>
      </c>
      <c r="E23" s="14">
        <v>744122.54</v>
      </c>
      <c r="F23" s="14">
        <v>0</v>
      </c>
      <c r="G23" s="14">
        <f t="shared" si="20"/>
        <v>744122.54</v>
      </c>
      <c r="H23" s="14">
        <v>719359.13</v>
      </c>
      <c r="I23" s="14">
        <v>0</v>
      </c>
      <c r="J23" s="14">
        <f t="shared" si="21"/>
        <v>719359.13</v>
      </c>
      <c r="K23" s="8">
        <f t="shared" si="16"/>
        <v>2200412.7599999998</v>
      </c>
      <c r="L23" s="8">
        <f t="shared" si="17"/>
        <v>0</v>
      </c>
      <c r="M23" s="8">
        <f t="shared" si="18"/>
        <v>2200412.7599999998</v>
      </c>
      <c r="N23" s="14">
        <v>700768.21000000008</v>
      </c>
      <c r="O23" s="14">
        <v>0</v>
      </c>
      <c r="P23" s="14">
        <f t="shared" si="22"/>
        <v>700768.21000000008</v>
      </c>
      <c r="Q23" s="8">
        <v>700768.21000000008</v>
      </c>
      <c r="R23" s="8">
        <v>0</v>
      </c>
      <c r="S23" s="8">
        <f t="shared" si="23"/>
        <v>700768.21000000008</v>
      </c>
      <c r="T23" s="8">
        <v>700768.21000000008</v>
      </c>
      <c r="U23" s="8">
        <v>0</v>
      </c>
      <c r="V23" s="8">
        <f t="shared" si="24"/>
        <v>700768.21000000008</v>
      </c>
      <c r="W23" s="8">
        <f>N23+Q23+T23</f>
        <v>2102304.6300000004</v>
      </c>
      <c r="X23" s="8">
        <f t="shared" si="25"/>
        <v>0</v>
      </c>
      <c r="Y23" s="8">
        <f t="shared" si="26"/>
        <v>2102304.6300000004</v>
      </c>
      <c r="Z23" s="9">
        <f t="shared" si="27"/>
        <v>4302717.3900000006</v>
      </c>
      <c r="AA23" s="8">
        <f t="shared" si="28"/>
        <v>0</v>
      </c>
      <c r="AB23" s="8">
        <f t="shared" si="29"/>
        <v>4302717.3900000006</v>
      </c>
    </row>
    <row r="24" spans="1:28" s="4" customFormat="1" x14ac:dyDescent="0.2">
      <c r="A24" s="13" t="s">
        <v>5</v>
      </c>
      <c r="B24" s="11">
        <f>SUM(B19:B23)</f>
        <v>1670096.26</v>
      </c>
      <c r="C24" s="11">
        <f>SUM(C19:C23)</f>
        <v>-34558.410000000003</v>
      </c>
      <c r="D24" s="14">
        <f t="shared" si="19"/>
        <v>1635537.85</v>
      </c>
      <c r="E24" s="11">
        <f>SUM(E19:E23)</f>
        <v>1633687.89</v>
      </c>
      <c r="F24" s="11">
        <f>SUM(F19:F23)</f>
        <v>-26709.279999999999</v>
      </c>
      <c r="G24" s="14">
        <f t="shared" si="20"/>
        <v>1606978.6099999999</v>
      </c>
      <c r="H24" s="15">
        <f>SUM(H19:H23)</f>
        <v>1563647.49</v>
      </c>
      <c r="I24" s="15">
        <f t="shared" ref="I24:J24" si="30">SUM(I19:I23)</f>
        <v>0</v>
      </c>
      <c r="J24" s="15">
        <f t="shared" si="30"/>
        <v>1563647.49</v>
      </c>
      <c r="K24" s="8">
        <f t="shared" si="16"/>
        <v>4867431.6399999997</v>
      </c>
      <c r="L24" s="8">
        <f t="shared" si="17"/>
        <v>-61267.69</v>
      </c>
      <c r="M24" s="8">
        <f t="shared" si="18"/>
        <v>4806163.95</v>
      </c>
      <c r="N24" s="11">
        <f t="shared" ref="N24:Z24" si="31">SUM(N19:N23)</f>
        <v>1563355.5200000003</v>
      </c>
      <c r="O24" s="11">
        <f t="shared" si="31"/>
        <v>460.41</v>
      </c>
      <c r="P24" s="11">
        <f t="shared" si="31"/>
        <v>1563815.9300000002</v>
      </c>
      <c r="Q24" s="11">
        <v>1642338.2342000001</v>
      </c>
      <c r="R24" s="11">
        <v>1642338.2342000001</v>
      </c>
      <c r="S24" s="11">
        <v>1642338.2342000001</v>
      </c>
      <c r="T24" s="11">
        <v>1642338.2342000001</v>
      </c>
      <c r="U24" s="11">
        <f>SUM(U19:U23)</f>
        <v>0</v>
      </c>
      <c r="V24" s="8">
        <f t="shared" si="24"/>
        <v>1642338.2342000001</v>
      </c>
      <c r="W24" s="11">
        <f t="shared" si="31"/>
        <v>4690066.5600000005</v>
      </c>
      <c r="X24" s="11">
        <f>SUM(X19:X23)</f>
        <v>460.41</v>
      </c>
      <c r="Y24" s="8">
        <f t="shared" si="26"/>
        <v>4690526.9700000007</v>
      </c>
      <c r="Z24" s="11">
        <f t="shared" si="31"/>
        <v>9557498.1999999993</v>
      </c>
      <c r="AA24" s="11">
        <f>SUM(AA19:AA23)</f>
        <v>-60807.28</v>
      </c>
      <c r="AB24" s="8">
        <f t="shared" si="29"/>
        <v>9496690.9199999999</v>
      </c>
    </row>
    <row r="25" spans="1:28" s="3" customFormat="1" x14ac:dyDescent="0.2">
      <c r="A25" s="13"/>
      <c r="B25" s="20"/>
      <c r="C25" s="20"/>
      <c r="D25" s="20"/>
      <c r="E25" s="35"/>
      <c r="F25" s="35"/>
      <c r="G25" s="35"/>
      <c r="H25" s="25"/>
      <c r="I25" s="25"/>
      <c r="J25" s="25"/>
      <c r="K25" s="8"/>
      <c r="L25" s="8"/>
      <c r="M25" s="8"/>
      <c r="N25" s="21"/>
      <c r="O25" s="21"/>
      <c r="P25" s="21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"/>
    </row>
    <row r="26" spans="1:28" s="3" customFormat="1" ht="63.75" customHeight="1" x14ac:dyDescent="0.2">
      <c r="A26" s="18" t="s">
        <v>8</v>
      </c>
      <c r="B26" s="12" t="s">
        <v>46</v>
      </c>
      <c r="C26" s="24" t="s">
        <v>18</v>
      </c>
      <c r="D26" s="12" t="s">
        <v>60</v>
      </c>
      <c r="E26" s="24" t="s">
        <v>47</v>
      </c>
      <c r="F26" s="24" t="s">
        <v>18</v>
      </c>
      <c r="G26" s="24" t="s">
        <v>61</v>
      </c>
      <c r="H26" s="24" t="s">
        <v>48</v>
      </c>
      <c r="I26" s="24" t="s">
        <v>18</v>
      </c>
      <c r="J26" s="24" t="s">
        <v>62</v>
      </c>
      <c r="K26" s="12" t="s">
        <v>49</v>
      </c>
      <c r="L26" s="24" t="s">
        <v>18</v>
      </c>
      <c r="M26" s="12" t="s">
        <v>63</v>
      </c>
      <c r="N26" s="12" t="s">
        <v>50</v>
      </c>
      <c r="O26" s="24" t="s">
        <v>18</v>
      </c>
      <c r="P26" s="12" t="s">
        <v>51</v>
      </c>
      <c r="Q26" s="24" t="s">
        <v>52</v>
      </c>
      <c r="R26" s="24" t="s">
        <v>18</v>
      </c>
      <c r="S26" s="24" t="s">
        <v>53</v>
      </c>
      <c r="T26" s="24" t="s">
        <v>54</v>
      </c>
      <c r="U26" s="24" t="s">
        <v>18</v>
      </c>
      <c r="V26" s="24" t="s">
        <v>55</v>
      </c>
      <c r="W26" s="24" t="s">
        <v>56</v>
      </c>
      <c r="X26" s="24" t="s">
        <v>18</v>
      </c>
      <c r="Y26" s="24" t="s">
        <v>57</v>
      </c>
      <c r="Z26" s="24" t="s">
        <v>58</v>
      </c>
      <c r="AA26" s="24" t="s">
        <v>18</v>
      </c>
      <c r="AB26" s="24" t="s">
        <v>59</v>
      </c>
    </row>
    <row r="27" spans="1:28" s="3" customFormat="1" x14ac:dyDescent="0.2">
      <c r="A27" s="6" t="s">
        <v>1</v>
      </c>
      <c r="B27" s="14">
        <v>187632.32000000024</v>
      </c>
      <c r="C27" s="14">
        <v>0</v>
      </c>
      <c r="D27" s="14">
        <f>SUM(B27:C27)</f>
        <v>187632.32000000024</v>
      </c>
      <c r="E27" s="14">
        <v>222382.32</v>
      </c>
      <c r="F27" s="14">
        <v>26703</v>
      </c>
      <c r="G27" s="14">
        <f>SUM(E27:F27)</f>
        <v>249085.32</v>
      </c>
      <c r="H27" s="14">
        <v>217739.32</v>
      </c>
      <c r="I27" s="14">
        <v>0</v>
      </c>
      <c r="J27" s="14">
        <f>SUM(H27:I27)</f>
        <v>217739.32</v>
      </c>
      <c r="K27" s="8">
        <f t="shared" ref="K27:K31" si="32">B27+E27+H27</f>
        <v>627753.9600000002</v>
      </c>
      <c r="L27" s="8">
        <f t="shared" ref="L27:L31" si="33">C27+F27+I27</f>
        <v>26703</v>
      </c>
      <c r="M27" s="8">
        <f t="shared" ref="M27:M31" si="34">D27+G27+J27</f>
        <v>654456.9600000002</v>
      </c>
      <c r="N27" s="14">
        <v>193566.32</v>
      </c>
      <c r="O27" s="14">
        <v>0</v>
      </c>
      <c r="P27" s="14">
        <f>SUM(N27:O27)</f>
        <v>193566.32</v>
      </c>
      <c r="Q27" s="8">
        <v>193566.32</v>
      </c>
      <c r="R27" s="8">
        <v>0</v>
      </c>
      <c r="S27" s="8">
        <f>SUM(Q27:R27)</f>
        <v>193566.32</v>
      </c>
      <c r="T27" s="8">
        <v>193566.32</v>
      </c>
      <c r="U27" s="8">
        <v>0</v>
      </c>
      <c r="V27" s="8">
        <f>SUM(T27:U27)</f>
        <v>193566.32</v>
      </c>
      <c r="W27" s="8">
        <f>N27+Q27+T27</f>
        <v>580698.96</v>
      </c>
      <c r="X27" s="8">
        <f>O27+R27+U27</f>
        <v>0</v>
      </c>
      <c r="Y27" s="8">
        <f>SUM(W27:X27)</f>
        <v>580698.96</v>
      </c>
      <c r="Z27" s="9">
        <f>K27+W27</f>
        <v>1208452.9200000002</v>
      </c>
      <c r="AA27" s="8">
        <f>C27+F27+I27+O27+R27+U27</f>
        <v>26703</v>
      </c>
      <c r="AB27" s="8">
        <f>SUM(Z27:AA27)</f>
        <v>1235155.9200000002</v>
      </c>
    </row>
    <row r="28" spans="1:28" s="3" customFormat="1" x14ac:dyDescent="0.2">
      <c r="A28" s="6" t="s">
        <v>2</v>
      </c>
      <c r="B28" s="14">
        <v>522.03</v>
      </c>
      <c r="C28" s="14">
        <v>0</v>
      </c>
      <c r="D28" s="14">
        <f t="shared" ref="D28:D31" si="35">SUM(B28:C28)</f>
        <v>522.03</v>
      </c>
      <c r="E28" s="14">
        <v>522.03</v>
      </c>
      <c r="F28" s="14">
        <v>0</v>
      </c>
      <c r="G28" s="14">
        <f t="shared" ref="G28:G31" si="36">SUM(E28:F28)</f>
        <v>522.03</v>
      </c>
      <c r="H28" s="14">
        <v>1044.06</v>
      </c>
      <c r="I28" s="14">
        <v>0</v>
      </c>
      <c r="J28" s="14">
        <f t="shared" ref="J28:J31" si="37">SUM(H28:I28)</f>
        <v>1044.06</v>
      </c>
      <c r="K28" s="8">
        <f t="shared" si="32"/>
        <v>2088.12</v>
      </c>
      <c r="L28" s="8">
        <f t="shared" si="33"/>
        <v>0</v>
      </c>
      <c r="M28" s="8">
        <f t="shared" si="34"/>
        <v>2088.12</v>
      </c>
      <c r="N28" s="14">
        <v>522.03</v>
      </c>
      <c r="O28" s="14">
        <v>0</v>
      </c>
      <c r="P28" s="14">
        <f t="shared" ref="P28:P30" si="38">SUM(N28:O28)</f>
        <v>522.03</v>
      </c>
      <c r="Q28" s="8">
        <v>522.03</v>
      </c>
      <c r="R28" s="8">
        <v>0</v>
      </c>
      <c r="S28" s="8">
        <f t="shared" ref="S28:S30" si="39">SUM(Q28:R28)</f>
        <v>522.03</v>
      </c>
      <c r="T28" s="8">
        <v>522.03</v>
      </c>
      <c r="U28" s="8">
        <v>0</v>
      </c>
      <c r="V28" s="8">
        <f t="shared" ref="V28:V31" si="40">SUM(T28:U28)</f>
        <v>522.03</v>
      </c>
      <c r="W28" s="8">
        <f>N28+Q28+T28</f>
        <v>1566.09</v>
      </c>
      <c r="X28" s="8">
        <f t="shared" ref="X28:X30" si="41">O28+R28+U28</f>
        <v>0</v>
      </c>
      <c r="Y28" s="8">
        <f t="shared" ref="Y28:Y31" si="42">SUM(W28:X28)</f>
        <v>1566.09</v>
      </c>
      <c r="Z28" s="9">
        <f t="shared" ref="Z28:Z30" si="43">K28+W28</f>
        <v>3654.21</v>
      </c>
      <c r="AA28" s="8">
        <f t="shared" ref="AA28:AA30" si="44">C28+F28+I28+O28+R28+U28</f>
        <v>0</v>
      </c>
      <c r="AB28" s="8">
        <f t="shared" ref="AB28:AB31" si="45">SUM(Z28:AA28)</f>
        <v>3654.21</v>
      </c>
    </row>
    <row r="29" spans="1:28" s="3" customFormat="1" x14ac:dyDescent="0.2">
      <c r="A29" s="6" t="s">
        <v>3</v>
      </c>
      <c r="B29" s="14">
        <v>32466.320000000007</v>
      </c>
      <c r="C29" s="14">
        <v>0</v>
      </c>
      <c r="D29" s="14">
        <f t="shared" si="35"/>
        <v>32466.320000000007</v>
      </c>
      <c r="E29" s="14">
        <v>26559.62</v>
      </c>
      <c r="F29" s="14">
        <v>7292</v>
      </c>
      <c r="G29" s="14">
        <f t="shared" si="36"/>
        <v>33851.619999999995</v>
      </c>
      <c r="H29" s="14">
        <v>26897.62</v>
      </c>
      <c r="I29" s="14">
        <v>26806</v>
      </c>
      <c r="J29" s="14">
        <f t="shared" si="37"/>
        <v>53703.619999999995</v>
      </c>
      <c r="K29" s="8">
        <f t="shared" si="32"/>
        <v>85923.56</v>
      </c>
      <c r="L29" s="8">
        <f t="shared" si="33"/>
        <v>34098</v>
      </c>
      <c r="M29" s="8">
        <f t="shared" si="34"/>
        <v>120021.56</v>
      </c>
      <c r="N29" s="14">
        <v>27529.62</v>
      </c>
      <c r="O29" s="14">
        <v>0</v>
      </c>
      <c r="P29" s="14">
        <f t="shared" si="38"/>
        <v>27529.62</v>
      </c>
      <c r="Q29" s="8">
        <v>27529.62</v>
      </c>
      <c r="R29" s="8">
        <v>0</v>
      </c>
      <c r="S29" s="8">
        <f t="shared" si="39"/>
        <v>27529.62</v>
      </c>
      <c r="T29" s="8">
        <v>27529.62</v>
      </c>
      <c r="U29" s="8">
        <v>0</v>
      </c>
      <c r="V29" s="8">
        <f t="shared" si="40"/>
        <v>27529.62</v>
      </c>
      <c r="W29" s="8">
        <f>N29+Q29+T29</f>
        <v>82588.86</v>
      </c>
      <c r="X29" s="8">
        <f t="shared" si="41"/>
        <v>0</v>
      </c>
      <c r="Y29" s="8">
        <f t="shared" si="42"/>
        <v>82588.86</v>
      </c>
      <c r="Z29" s="9">
        <f t="shared" si="43"/>
        <v>168512.41999999998</v>
      </c>
      <c r="AA29" s="8">
        <f t="shared" si="44"/>
        <v>34098</v>
      </c>
      <c r="AB29" s="8">
        <f t="shared" si="45"/>
        <v>202610.41999999998</v>
      </c>
    </row>
    <row r="30" spans="1:28" s="3" customFormat="1" x14ac:dyDescent="0.2">
      <c r="A30" s="6" t="s">
        <v>4</v>
      </c>
      <c r="B30" s="14">
        <v>5552</v>
      </c>
      <c r="C30" s="14">
        <v>0</v>
      </c>
      <c r="D30" s="14">
        <f t="shared" si="35"/>
        <v>5552</v>
      </c>
      <c r="E30" s="14">
        <v>1550</v>
      </c>
      <c r="F30" s="14">
        <v>0</v>
      </c>
      <c r="G30" s="14">
        <f t="shared" si="36"/>
        <v>1550</v>
      </c>
      <c r="H30" s="14">
        <v>648</v>
      </c>
      <c r="I30" s="14">
        <v>0</v>
      </c>
      <c r="J30" s="14">
        <f t="shared" si="37"/>
        <v>648</v>
      </c>
      <c r="K30" s="8">
        <f t="shared" si="32"/>
        <v>7750</v>
      </c>
      <c r="L30" s="8">
        <f t="shared" si="33"/>
        <v>0</v>
      </c>
      <c r="M30" s="8">
        <f t="shared" si="34"/>
        <v>7750</v>
      </c>
      <c r="N30" s="14">
        <v>2592</v>
      </c>
      <c r="O30" s="14">
        <v>0</v>
      </c>
      <c r="P30" s="14">
        <f t="shared" si="38"/>
        <v>2592</v>
      </c>
      <c r="Q30" s="8">
        <v>2592</v>
      </c>
      <c r="R30" s="8">
        <v>0</v>
      </c>
      <c r="S30" s="8">
        <f t="shared" si="39"/>
        <v>2592</v>
      </c>
      <c r="T30" s="8">
        <v>2592</v>
      </c>
      <c r="U30" s="8">
        <v>0</v>
      </c>
      <c r="V30" s="8">
        <f t="shared" si="40"/>
        <v>2592</v>
      </c>
      <c r="W30" s="8">
        <f>N30+Q30+T30</f>
        <v>7776</v>
      </c>
      <c r="X30" s="8">
        <f t="shared" si="41"/>
        <v>0</v>
      </c>
      <c r="Y30" s="8">
        <f t="shared" si="42"/>
        <v>7776</v>
      </c>
      <c r="Z30" s="9">
        <f t="shared" si="43"/>
        <v>15526</v>
      </c>
      <c r="AA30" s="8">
        <f t="shared" si="44"/>
        <v>0</v>
      </c>
      <c r="AB30" s="8">
        <f t="shared" si="45"/>
        <v>15526</v>
      </c>
    </row>
    <row r="31" spans="1:28" s="4" customFormat="1" x14ac:dyDescent="0.2">
      <c r="A31" s="13" t="s">
        <v>5</v>
      </c>
      <c r="B31" s="11">
        <f>SUM(B27:B30)</f>
        <v>226172.67000000025</v>
      </c>
      <c r="C31" s="11">
        <f>SUM(C27:C30)</f>
        <v>0</v>
      </c>
      <c r="D31" s="14">
        <f t="shared" si="35"/>
        <v>226172.67000000025</v>
      </c>
      <c r="E31" s="11">
        <f>SUM(E27:E30)</f>
        <v>251013.97</v>
      </c>
      <c r="F31" s="11">
        <f>SUM(F27:F30)</f>
        <v>33995</v>
      </c>
      <c r="G31" s="14">
        <f t="shared" si="36"/>
        <v>285008.96999999997</v>
      </c>
      <c r="H31" s="15">
        <f>SUM(H27:H30)</f>
        <v>246329</v>
      </c>
      <c r="I31" s="15">
        <f>SUM(I27:I30)</f>
        <v>26806</v>
      </c>
      <c r="J31" s="14">
        <f t="shared" si="37"/>
        <v>273135</v>
      </c>
      <c r="K31" s="8">
        <f t="shared" si="32"/>
        <v>723515.64000000025</v>
      </c>
      <c r="L31" s="8">
        <f t="shared" si="33"/>
        <v>60801</v>
      </c>
      <c r="M31" s="8">
        <f t="shared" si="34"/>
        <v>784316.64000000025</v>
      </c>
      <c r="N31" s="11">
        <f t="shared" ref="N31:Z31" si="46">SUM(N27:N30)</f>
        <v>224209.97</v>
      </c>
      <c r="O31" s="11">
        <f t="shared" si="46"/>
        <v>0</v>
      </c>
      <c r="P31" s="11">
        <f t="shared" si="46"/>
        <v>224209.97</v>
      </c>
      <c r="Q31" s="11">
        <f>SUM(Q27:Q30)</f>
        <v>224209.97</v>
      </c>
      <c r="R31" s="11">
        <f t="shared" ref="R31:S31" si="47">SUM(R27:R30)</f>
        <v>0</v>
      </c>
      <c r="S31" s="11">
        <f t="shared" si="47"/>
        <v>224209.97</v>
      </c>
      <c r="T31" s="11">
        <f>SUM(T27:T30)</f>
        <v>224209.97</v>
      </c>
      <c r="U31" s="11">
        <f>SUM(U27:U30)</f>
        <v>0</v>
      </c>
      <c r="V31" s="8">
        <f t="shared" si="40"/>
        <v>224209.97</v>
      </c>
      <c r="W31" s="11">
        <f t="shared" si="46"/>
        <v>672629.90999999992</v>
      </c>
      <c r="X31" s="11">
        <f>SUM(X27:X30)</f>
        <v>0</v>
      </c>
      <c r="Y31" s="8">
        <f t="shared" si="42"/>
        <v>672629.90999999992</v>
      </c>
      <c r="Z31" s="11">
        <f t="shared" si="46"/>
        <v>1396145.55</v>
      </c>
      <c r="AA31" s="11">
        <f>SUM(AA27:AA30)</f>
        <v>60801</v>
      </c>
      <c r="AB31" s="8">
        <f t="shared" si="45"/>
        <v>1456946.55</v>
      </c>
    </row>
    <row r="32" spans="1:28" s="3" customFormat="1" x14ac:dyDescent="0.2">
      <c r="A32" s="13"/>
      <c r="B32" s="20"/>
      <c r="C32" s="20"/>
      <c r="D32" s="20"/>
      <c r="E32" s="35"/>
      <c r="F32" s="35"/>
      <c r="G32" s="35"/>
      <c r="H32" s="25"/>
      <c r="I32" s="25"/>
      <c r="J32" s="25"/>
      <c r="K32" s="8"/>
      <c r="L32" s="8"/>
      <c r="M32" s="8"/>
      <c r="N32" s="21"/>
      <c r="O32" s="21"/>
      <c r="P32" s="21"/>
      <c r="Q32" s="8"/>
      <c r="R32" s="8"/>
      <c r="S32" s="8"/>
      <c r="T32" s="8"/>
      <c r="U32" s="8"/>
      <c r="V32" s="8"/>
      <c r="W32" s="8"/>
      <c r="X32" s="11"/>
      <c r="Y32" s="8"/>
      <c r="Z32" s="9"/>
      <c r="AA32" s="9"/>
      <c r="AB32" s="9"/>
    </row>
    <row r="33" spans="1:28" s="3" customFormat="1" ht="50.25" customHeight="1" x14ac:dyDescent="0.2">
      <c r="A33" s="17" t="s">
        <v>9</v>
      </c>
      <c r="B33" s="12" t="s">
        <v>46</v>
      </c>
      <c r="C33" s="24" t="s">
        <v>18</v>
      </c>
      <c r="D33" s="12" t="s">
        <v>60</v>
      </c>
      <c r="E33" s="24" t="s">
        <v>47</v>
      </c>
      <c r="F33" s="24" t="s">
        <v>18</v>
      </c>
      <c r="G33" s="24" t="s">
        <v>61</v>
      </c>
      <c r="H33" s="24" t="s">
        <v>48</v>
      </c>
      <c r="I33" s="24" t="s">
        <v>18</v>
      </c>
      <c r="J33" s="24" t="s">
        <v>62</v>
      </c>
      <c r="K33" s="12" t="s">
        <v>49</v>
      </c>
      <c r="L33" s="24" t="s">
        <v>18</v>
      </c>
      <c r="M33" s="12" t="s">
        <v>63</v>
      </c>
      <c r="N33" s="12" t="s">
        <v>50</v>
      </c>
      <c r="O33" s="24" t="s">
        <v>18</v>
      </c>
      <c r="P33" s="12" t="s">
        <v>51</v>
      </c>
      <c r="Q33" s="24" t="s">
        <v>52</v>
      </c>
      <c r="R33" s="24" t="s">
        <v>18</v>
      </c>
      <c r="S33" s="24" t="s">
        <v>53</v>
      </c>
      <c r="T33" s="24" t="s">
        <v>54</v>
      </c>
      <c r="U33" s="24" t="s">
        <v>18</v>
      </c>
      <c r="V33" s="24" t="s">
        <v>55</v>
      </c>
      <c r="W33" s="24" t="s">
        <v>56</v>
      </c>
      <c r="X33" s="24" t="s">
        <v>18</v>
      </c>
      <c r="Y33" s="24" t="s">
        <v>57</v>
      </c>
      <c r="Z33" s="24" t="s">
        <v>58</v>
      </c>
      <c r="AA33" s="24" t="s">
        <v>18</v>
      </c>
      <c r="AB33" s="24" t="s">
        <v>59</v>
      </c>
    </row>
    <row r="34" spans="1:28" s="3" customFormat="1" x14ac:dyDescent="0.2">
      <c r="A34" s="6" t="s">
        <v>1</v>
      </c>
      <c r="B34" s="14">
        <v>426888.48999999982</v>
      </c>
      <c r="C34" s="14">
        <v>0</v>
      </c>
      <c r="D34" s="14">
        <f>SUM(B34:C34)</f>
        <v>426888.48999999982</v>
      </c>
      <c r="E34" s="14">
        <v>352186.06</v>
      </c>
      <c r="F34" s="14">
        <v>6.28</v>
      </c>
      <c r="G34" s="14">
        <f>SUM(E34:F34)</f>
        <v>352192.34</v>
      </c>
      <c r="H34" s="14">
        <v>313283.93</v>
      </c>
      <c r="I34" s="14">
        <v>0</v>
      </c>
      <c r="J34" s="14">
        <f>SUM(H34:I34)</f>
        <v>313283.93</v>
      </c>
      <c r="K34" s="8">
        <f t="shared" ref="K34:K39" si="48">B34+E34+H34</f>
        <v>1092358.4799999997</v>
      </c>
      <c r="L34" s="8">
        <f t="shared" ref="L34:L39" si="49">C34+F34+I34</f>
        <v>6.28</v>
      </c>
      <c r="M34" s="8">
        <f t="shared" ref="M34:M39" si="50">D34+G34+J34</f>
        <v>1092364.7599999998</v>
      </c>
      <c r="N34" s="14">
        <v>419966.29000000004</v>
      </c>
      <c r="O34" s="14">
        <v>0</v>
      </c>
      <c r="P34" s="14">
        <f>SUM(N34:O34)</f>
        <v>419966.29000000004</v>
      </c>
      <c r="Q34" s="8">
        <v>419966.29000000004</v>
      </c>
      <c r="R34" s="8">
        <v>0</v>
      </c>
      <c r="S34" s="8">
        <f>SUM(Q34:R34)</f>
        <v>419966.29000000004</v>
      </c>
      <c r="T34" s="8">
        <v>419966.29000000004</v>
      </c>
      <c r="U34" s="8">
        <v>0</v>
      </c>
      <c r="V34" s="8">
        <f>SUM(T34:U34)</f>
        <v>419966.29000000004</v>
      </c>
      <c r="W34" s="8">
        <f>N34+Q34+T34</f>
        <v>1259898.8700000001</v>
      </c>
      <c r="X34" s="8">
        <f>O34+R34+U34</f>
        <v>0</v>
      </c>
      <c r="Y34" s="8">
        <f>SUM(W34:X34)</f>
        <v>1259898.8700000001</v>
      </c>
      <c r="Z34" s="9">
        <f>K34+W34</f>
        <v>2352257.3499999996</v>
      </c>
      <c r="AA34" s="8">
        <f>C34+F34+I34+O34+R34+U34</f>
        <v>6.28</v>
      </c>
      <c r="AB34" s="8">
        <f>SUM(Z34:AA34)</f>
        <v>2352263.6299999994</v>
      </c>
    </row>
    <row r="35" spans="1:28" s="3" customFormat="1" x14ac:dyDescent="0.2">
      <c r="A35" s="6" t="s">
        <v>2</v>
      </c>
      <c r="B35" s="14">
        <v>48994.03</v>
      </c>
      <c r="C35" s="14">
        <v>0</v>
      </c>
      <c r="D35" s="14">
        <f t="shared" ref="D35:D39" si="51">SUM(B35:C35)</f>
        <v>48994.03</v>
      </c>
      <c r="E35" s="14">
        <v>48994.03</v>
      </c>
      <c r="F35" s="14">
        <v>0</v>
      </c>
      <c r="G35" s="14">
        <f t="shared" ref="G35:G39" si="52">SUM(E35:F35)</f>
        <v>48994.03</v>
      </c>
      <c r="H35" s="14">
        <v>48994.03</v>
      </c>
      <c r="I35" s="14">
        <v>0</v>
      </c>
      <c r="J35" s="14">
        <f t="shared" ref="J35:J39" si="53">SUM(H35:I35)</f>
        <v>48994.03</v>
      </c>
      <c r="K35" s="8">
        <f t="shared" si="48"/>
        <v>146982.09</v>
      </c>
      <c r="L35" s="8">
        <f t="shared" si="49"/>
        <v>0</v>
      </c>
      <c r="M35" s="8">
        <f t="shared" si="50"/>
        <v>146982.09</v>
      </c>
      <c r="N35" s="14">
        <v>48994.03</v>
      </c>
      <c r="O35" s="14">
        <v>0</v>
      </c>
      <c r="P35" s="14">
        <f t="shared" ref="P35:P38" si="54">SUM(N35:O35)</f>
        <v>48994.03</v>
      </c>
      <c r="Q35" s="8">
        <v>48994.03</v>
      </c>
      <c r="R35" s="8">
        <v>0</v>
      </c>
      <c r="S35" s="8">
        <f t="shared" ref="S35:S38" si="55">SUM(Q35:R35)</f>
        <v>48994.03</v>
      </c>
      <c r="T35" s="8">
        <v>48994.03</v>
      </c>
      <c r="U35" s="8">
        <v>0</v>
      </c>
      <c r="V35" s="8">
        <f t="shared" ref="V35:V39" si="56">SUM(T35:U35)</f>
        <v>48994.03</v>
      </c>
      <c r="W35" s="8">
        <f>N35+Q35+T35</f>
        <v>146982.09</v>
      </c>
      <c r="X35" s="8">
        <f t="shared" ref="X35:X38" si="57">O35+R35+U35</f>
        <v>0</v>
      </c>
      <c r="Y35" s="8">
        <f t="shared" ref="Y35:Y39" si="58">SUM(W35:X35)</f>
        <v>146982.09</v>
      </c>
      <c r="Z35" s="9">
        <f t="shared" ref="Z35:Z38" si="59">K35+W35</f>
        <v>293964.18</v>
      </c>
      <c r="AA35" s="8">
        <f t="shared" ref="AA35:AA38" si="60">C35+F35+I35+O35+R35+U35</f>
        <v>0</v>
      </c>
      <c r="AB35" s="8">
        <f t="shared" ref="AB35:AB39" si="61">SUM(Z35:AA35)</f>
        <v>293964.18</v>
      </c>
    </row>
    <row r="36" spans="1:28" s="3" customFormat="1" x14ac:dyDescent="0.2">
      <c r="A36" s="6" t="s">
        <v>3</v>
      </c>
      <c r="B36" s="14">
        <v>160266</v>
      </c>
      <c r="C36" s="14">
        <v>0</v>
      </c>
      <c r="D36" s="14">
        <f t="shared" si="51"/>
        <v>160266</v>
      </c>
      <c r="E36" s="14">
        <v>160266</v>
      </c>
      <c r="F36" s="14">
        <v>0</v>
      </c>
      <c r="G36" s="14">
        <f t="shared" si="52"/>
        <v>160266</v>
      </c>
      <c r="H36" s="14">
        <v>160266</v>
      </c>
      <c r="I36" s="14">
        <v>0</v>
      </c>
      <c r="J36" s="14">
        <f t="shared" si="53"/>
        <v>160266</v>
      </c>
      <c r="K36" s="8">
        <f t="shared" si="48"/>
        <v>480798</v>
      </c>
      <c r="L36" s="8">
        <f t="shared" si="49"/>
        <v>0</v>
      </c>
      <c r="M36" s="8">
        <f t="shared" si="50"/>
        <v>480798</v>
      </c>
      <c r="N36" s="14">
        <v>160266</v>
      </c>
      <c r="O36" s="14">
        <v>0</v>
      </c>
      <c r="P36" s="14">
        <f t="shared" si="54"/>
        <v>160266</v>
      </c>
      <c r="Q36" s="8">
        <v>160266</v>
      </c>
      <c r="R36" s="8">
        <v>0</v>
      </c>
      <c r="S36" s="8">
        <f t="shared" si="55"/>
        <v>160266</v>
      </c>
      <c r="T36" s="8">
        <v>160266</v>
      </c>
      <c r="U36" s="8">
        <v>0</v>
      </c>
      <c r="V36" s="8">
        <f t="shared" si="56"/>
        <v>160266</v>
      </c>
      <c r="W36" s="8">
        <f>N36+Q36+T36</f>
        <v>480798</v>
      </c>
      <c r="X36" s="8">
        <f t="shared" si="57"/>
        <v>0</v>
      </c>
      <c r="Y36" s="8">
        <f t="shared" si="58"/>
        <v>480798</v>
      </c>
      <c r="Z36" s="9">
        <f t="shared" si="59"/>
        <v>961596</v>
      </c>
      <c r="AA36" s="8">
        <f t="shared" si="60"/>
        <v>0</v>
      </c>
      <c r="AB36" s="8">
        <f t="shared" si="61"/>
        <v>961596</v>
      </c>
    </row>
    <row r="37" spans="1:28" s="3" customFormat="1" x14ac:dyDescent="0.2">
      <c r="A37" s="6" t="s">
        <v>4</v>
      </c>
      <c r="B37" s="14">
        <v>38832.959999999999</v>
      </c>
      <c r="C37" s="14">
        <v>0</v>
      </c>
      <c r="D37" s="14">
        <f t="shared" si="51"/>
        <v>38832.959999999999</v>
      </c>
      <c r="E37" s="14">
        <v>38832.959999999999</v>
      </c>
      <c r="F37" s="14">
        <v>0</v>
      </c>
      <c r="G37" s="14">
        <f t="shared" si="52"/>
        <v>38832.959999999999</v>
      </c>
      <c r="H37" s="14">
        <v>38832.959999999999</v>
      </c>
      <c r="I37" s="14">
        <v>0</v>
      </c>
      <c r="J37" s="14">
        <f t="shared" si="53"/>
        <v>38832.959999999999</v>
      </c>
      <c r="K37" s="8">
        <f t="shared" si="48"/>
        <v>116498.88</v>
      </c>
      <c r="L37" s="8">
        <f t="shared" si="49"/>
        <v>0</v>
      </c>
      <c r="M37" s="8">
        <f t="shared" si="50"/>
        <v>116498.88</v>
      </c>
      <c r="N37" s="14">
        <v>45123.1</v>
      </c>
      <c r="O37" s="14">
        <v>0</v>
      </c>
      <c r="P37" s="14">
        <f t="shared" si="54"/>
        <v>45123.1</v>
      </c>
      <c r="Q37" s="8">
        <v>45123.1</v>
      </c>
      <c r="R37" s="8">
        <v>0</v>
      </c>
      <c r="S37" s="8">
        <f t="shared" si="55"/>
        <v>45123.1</v>
      </c>
      <c r="T37" s="8">
        <v>45123.1</v>
      </c>
      <c r="U37" s="8">
        <v>0</v>
      </c>
      <c r="V37" s="8">
        <f t="shared" si="56"/>
        <v>45123.1</v>
      </c>
      <c r="W37" s="8">
        <f>N37+Q37+T37</f>
        <v>135369.29999999999</v>
      </c>
      <c r="X37" s="8">
        <f t="shared" si="57"/>
        <v>0</v>
      </c>
      <c r="Y37" s="8">
        <f t="shared" si="58"/>
        <v>135369.29999999999</v>
      </c>
      <c r="Z37" s="9">
        <f t="shared" si="59"/>
        <v>251868.18</v>
      </c>
      <c r="AA37" s="8">
        <f t="shared" si="60"/>
        <v>0</v>
      </c>
      <c r="AB37" s="8">
        <f t="shared" si="61"/>
        <v>251868.18</v>
      </c>
    </row>
    <row r="38" spans="1:28" s="3" customFormat="1" x14ac:dyDescent="0.2">
      <c r="A38" s="6" t="s">
        <v>17</v>
      </c>
      <c r="B38" s="14">
        <v>131039.5</v>
      </c>
      <c r="C38" s="14">
        <v>0</v>
      </c>
      <c r="D38" s="14">
        <f t="shared" si="51"/>
        <v>131039.5</v>
      </c>
      <c r="E38" s="14">
        <v>130029</v>
      </c>
      <c r="F38" s="14">
        <v>0</v>
      </c>
      <c r="G38" s="14">
        <f t="shared" si="52"/>
        <v>130029</v>
      </c>
      <c r="H38" s="14">
        <v>127666.5</v>
      </c>
      <c r="I38" s="14">
        <v>0</v>
      </c>
      <c r="J38" s="14">
        <f t="shared" si="53"/>
        <v>127666.5</v>
      </c>
      <c r="K38" s="8">
        <f t="shared" si="48"/>
        <v>388735</v>
      </c>
      <c r="L38" s="8">
        <f t="shared" si="49"/>
        <v>0</v>
      </c>
      <c r="M38" s="8">
        <f t="shared" si="50"/>
        <v>388735</v>
      </c>
      <c r="N38" s="14">
        <v>143525</v>
      </c>
      <c r="O38" s="14"/>
      <c r="P38" s="14">
        <f t="shared" si="54"/>
        <v>143525</v>
      </c>
      <c r="Q38" s="8">
        <v>143525</v>
      </c>
      <c r="R38" s="8">
        <v>0</v>
      </c>
      <c r="S38" s="8">
        <f t="shared" si="55"/>
        <v>143525</v>
      </c>
      <c r="T38" s="8">
        <v>143525</v>
      </c>
      <c r="U38" s="8">
        <v>0</v>
      </c>
      <c r="V38" s="8">
        <f t="shared" si="56"/>
        <v>143525</v>
      </c>
      <c r="W38" s="8">
        <f>N38+Q38+T38</f>
        <v>430575</v>
      </c>
      <c r="X38" s="8">
        <f t="shared" si="57"/>
        <v>0</v>
      </c>
      <c r="Y38" s="8">
        <f t="shared" si="58"/>
        <v>430575</v>
      </c>
      <c r="Z38" s="9">
        <f t="shared" si="59"/>
        <v>819310</v>
      </c>
      <c r="AA38" s="8">
        <f t="shared" si="60"/>
        <v>0</v>
      </c>
      <c r="AB38" s="8">
        <f t="shared" si="61"/>
        <v>819310</v>
      </c>
    </row>
    <row r="39" spans="1:28" s="4" customFormat="1" x14ac:dyDescent="0.2">
      <c r="A39" s="13" t="s">
        <v>5</v>
      </c>
      <c r="B39" s="15">
        <f>SUM(B34:B38)</f>
        <v>806020.97999999975</v>
      </c>
      <c r="C39" s="15">
        <f>SUM(C34:C38)</f>
        <v>0</v>
      </c>
      <c r="D39" s="14">
        <f t="shared" si="51"/>
        <v>806020.97999999975</v>
      </c>
      <c r="E39" s="15">
        <f>SUM(E34:E38)</f>
        <v>730308.04999999993</v>
      </c>
      <c r="F39" s="15">
        <f>SUM(F34:F38)</f>
        <v>6.28</v>
      </c>
      <c r="G39" s="14">
        <f t="shared" si="52"/>
        <v>730314.33</v>
      </c>
      <c r="H39" s="15">
        <f>SUM(H34:H38)</f>
        <v>689043.41999999993</v>
      </c>
      <c r="I39" s="15">
        <f>SUM(I34:I38)</f>
        <v>0</v>
      </c>
      <c r="J39" s="14">
        <f t="shared" si="53"/>
        <v>689043.41999999993</v>
      </c>
      <c r="K39" s="8">
        <f t="shared" si="48"/>
        <v>2225372.4499999997</v>
      </c>
      <c r="L39" s="8">
        <f t="shared" si="49"/>
        <v>6.28</v>
      </c>
      <c r="M39" s="8">
        <f t="shared" si="50"/>
        <v>2225378.7299999995</v>
      </c>
      <c r="N39" s="15">
        <f t="shared" ref="N39:Z39" si="62">SUM(N34:N38)</f>
        <v>817874.42</v>
      </c>
      <c r="O39" s="15">
        <f t="shared" si="62"/>
        <v>0</v>
      </c>
      <c r="P39" s="15">
        <f t="shared" si="62"/>
        <v>817874.42</v>
      </c>
      <c r="Q39" s="15">
        <f>SUM(Q34:Q38)</f>
        <v>817874.42</v>
      </c>
      <c r="R39" s="15">
        <f t="shared" ref="R39:S39" si="63">SUM(R34:R38)</f>
        <v>0</v>
      </c>
      <c r="S39" s="15">
        <f t="shared" si="63"/>
        <v>817874.42</v>
      </c>
      <c r="T39" s="15">
        <v>763638.35</v>
      </c>
      <c r="U39" s="15">
        <f>SUM(U34:U38)</f>
        <v>0</v>
      </c>
      <c r="V39" s="8">
        <f t="shared" si="56"/>
        <v>763638.35</v>
      </c>
      <c r="W39" s="15">
        <f t="shared" si="62"/>
        <v>2453623.2600000002</v>
      </c>
      <c r="X39" s="15">
        <f>SUM(X34:X38)</f>
        <v>0</v>
      </c>
      <c r="Y39" s="8">
        <f t="shared" si="58"/>
        <v>2453623.2600000002</v>
      </c>
      <c r="Z39" s="15">
        <f t="shared" si="62"/>
        <v>4678995.71</v>
      </c>
      <c r="AA39" s="15">
        <f>SUM(AA34:AA38)</f>
        <v>6.28</v>
      </c>
      <c r="AB39" s="8">
        <f t="shared" si="61"/>
        <v>4679001.99</v>
      </c>
    </row>
    <row r="40" spans="1:28" s="3" customFormat="1" x14ac:dyDescent="0.2">
      <c r="A40" s="13"/>
      <c r="B40" s="20"/>
      <c r="C40" s="20"/>
      <c r="D40" s="20"/>
      <c r="E40" s="35"/>
      <c r="F40" s="35"/>
      <c r="G40" s="35"/>
      <c r="H40" s="25"/>
      <c r="I40" s="25"/>
      <c r="J40" s="25"/>
      <c r="K40" s="8"/>
      <c r="L40" s="8"/>
      <c r="M40" s="8"/>
      <c r="N40" s="21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9"/>
      <c r="AA40" s="9"/>
      <c r="AB40" s="9"/>
    </row>
    <row r="41" spans="1:28" s="3" customFormat="1" ht="57" customHeight="1" x14ac:dyDescent="0.2">
      <c r="A41" s="17" t="s">
        <v>10</v>
      </c>
      <c r="B41" s="12" t="s">
        <v>46</v>
      </c>
      <c r="C41" s="24" t="s">
        <v>18</v>
      </c>
      <c r="D41" s="12" t="s">
        <v>60</v>
      </c>
      <c r="E41" s="24" t="s">
        <v>47</v>
      </c>
      <c r="F41" s="24" t="s">
        <v>18</v>
      </c>
      <c r="G41" s="24" t="s">
        <v>61</v>
      </c>
      <c r="H41" s="24" t="s">
        <v>48</v>
      </c>
      <c r="I41" s="24" t="s">
        <v>18</v>
      </c>
      <c r="J41" s="24" t="s">
        <v>62</v>
      </c>
      <c r="K41" s="12" t="s">
        <v>49</v>
      </c>
      <c r="L41" s="24" t="s">
        <v>18</v>
      </c>
      <c r="M41" s="12" t="s">
        <v>63</v>
      </c>
      <c r="N41" s="12" t="s">
        <v>50</v>
      </c>
      <c r="O41" s="24" t="s">
        <v>18</v>
      </c>
      <c r="P41" s="12" t="s">
        <v>51</v>
      </c>
      <c r="Q41" s="24" t="s">
        <v>52</v>
      </c>
      <c r="R41" s="24" t="s">
        <v>18</v>
      </c>
      <c r="S41" s="24" t="s">
        <v>53</v>
      </c>
      <c r="T41" s="24" t="s">
        <v>54</v>
      </c>
      <c r="U41" s="24" t="s">
        <v>18</v>
      </c>
      <c r="V41" s="24" t="s">
        <v>55</v>
      </c>
      <c r="W41" s="24" t="s">
        <v>56</v>
      </c>
      <c r="X41" s="24" t="s">
        <v>18</v>
      </c>
      <c r="Y41" s="24" t="s">
        <v>57</v>
      </c>
      <c r="Z41" s="24" t="s">
        <v>58</v>
      </c>
      <c r="AA41" s="24" t="s">
        <v>18</v>
      </c>
      <c r="AB41" s="24" t="s">
        <v>59</v>
      </c>
    </row>
    <row r="42" spans="1:28" s="3" customFormat="1" x14ac:dyDescent="0.2">
      <c r="A42" s="6" t="s">
        <v>1</v>
      </c>
      <c r="B42" s="14">
        <f t="shared" ref="B42:J45" si="64">B27+B34</f>
        <v>614520.81000000006</v>
      </c>
      <c r="C42" s="14">
        <f t="shared" si="64"/>
        <v>0</v>
      </c>
      <c r="D42" s="14">
        <f>SUM(B42:C42)</f>
        <v>614520.81000000006</v>
      </c>
      <c r="E42" s="14">
        <f t="shared" si="64"/>
        <v>574568.38</v>
      </c>
      <c r="F42" s="14">
        <f t="shared" si="64"/>
        <v>26709.279999999999</v>
      </c>
      <c r="G42" s="14">
        <f>SUM(E42:F42)</f>
        <v>601277.66</v>
      </c>
      <c r="H42" s="14">
        <f t="shared" si="64"/>
        <v>531023.25</v>
      </c>
      <c r="I42" s="14">
        <f t="shared" si="64"/>
        <v>0</v>
      </c>
      <c r="J42" s="14">
        <f t="shared" si="64"/>
        <v>531023.25</v>
      </c>
      <c r="K42" s="8">
        <f t="shared" ref="K42:K47" si="65">B42+E42+H42</f>
        <v>1720112.44</v>
      </c>
      <c r="L42" s="8">
        <f t="shared" ref="L42:L47" si="66">C42+F42+I42</f>
        <v>26709.279999999999</v>
      </c>
      <c r="M42" s="8">
        <f t="shared" ref="M42:M47" si="67">D42+G42+J42</f>
        <v>1746821.7200000002</v>
      </c>
      <c r="N42" s="14">
        <f t="shared" ref="N42:O45" si="68">N34+N27</f>
        <v>613532.6100000001</v>
      </c>
      <c r="O42" s="14">
        <f t="shared" si="68"/>
        <v>0</v>
      </c>
      <c r="P42" s="14">
        <f>SUM(N42:O42)</f>
        <v>613532.6100000001</v>
      </c>
      <c r="Q42" s="14">
        <f t="shared" ref="Q42" si="69">Q34+Q27</f>
        <v>613532.6100000001</v>
      </c>
      <c r="R42" s="14">
        <f>R34+R27</f>
        <v>0</v>
      </c>
      <c r="S42" s="14">
        <f t="shared" ref="S42" si="70">S34+S27</f>
        <v>613532.6100000001</v>
      </c>
      <c r="T42" s="14">
        <f>SUM(R42:S42)</f>
        <v>613532.6100000001</v>
      </c>
      <c r="U42" s="14">
        <f>U27+U34</f>
        <v>0</v>
      </c>
      <c r="V42" s="14">
        <f>SUM(T42:U42)</f>
        <v>613532.6100000001</v>
      </c>
      <c r="W42" s="14">
        <f>W34+W27</f>
        <v>1840597.83</v>
      </c>
      <c r="X42" s="14">
        <f>X27+X34</f>
        <v>0</v>
      </c>
      <c r="Y42" s="14">
        <f>SUM(W42:X42)</f>
        <v>1840597.83</v>
      </c>
      <c r="Z42" s="9">
        <f>K42+W42</f>
        <v>3560710.27</v>
      </c>
      <c r="AA42" s="14">
        <f>AA27+AA34</f>
        <v>26709.279999999999</v>
      </c>
      <c r="AB42" s="14">
        <f>SUM(Z42:AA42)</f>
        <v>3587419.55</v>
      </c>
    </row>
    <row r="43" spans="1:28" s="3" customFormat="1" x14ac:dyDescent="0.2">
      <c r="A43" s="6" t="s">
        <v>2</v>
      </c>
      <c r="B43" s="14">
        <f t="shared" si="64"/>
        <v>49516.06</v>
      </c>
      <c r="C43" s="14">
        <f t="shared" si="64"/>
        <v>0</v>
      </c>
      <c r="D43" s="14">
        <f t="shared" ref="D43:D47" si="71">SUM(B43:C43)</f>
        <v>49516.06</v>
      </c>
      <c r="E43" s="14">
        <f t="shared" si="64"/>
        <v>49516.06</v>
      </c>
      <c r="F43" s="14">
        <f t="shared" si="64"/>
        <v>0</v>
      </c>
      <c r="G43" s="14">
        <f t="shared" ref="G43:G47" si="72">SUM(E43:F43)</f>
        <v>49516.06</v>
      </c>
      <c r="H43" s="14">
        <f t="shared" si="64"/>
        <v>50038.09</v>
      </c>
      <c r="I43" s="14">
        <f t="shared" si="64"/>
        <v>0</v>
      </c>
      <c r="J43" s="14">
        <f t="shared" si="64"/>
        <v>50038.09</v>
      </c>
      <c r="K43" s="8">
        <f t="shared" si="65"/>
        <v>149070.21</v>
      </c>
      <c r="L43" s="8">
        <f t="shared" si="66"/>
        <v>0</v>
      </c>
      <c r="M43" s="8">
        <f t="shared" si="67"/>
        <v>149070.21</v>
      </c>
      <c r="N43" s="14">
        <f t="shared" si="68"/>
        <v>49516.06</v>
      </c>
      <c r="O43" s="14">
        <f t="shared" si="68"/>
        <v>0</v>
      </c>
      <c r="P43" s="14">
        <f t="shared" ref="P43:P46" si="73">SUM(N43:O43)</f>
        <v>49516.06</v>
      </c>
      <c r="Q43" s="14">
        <f t="shared" ref="Q43" si="74">Q35+Q28</f>
        <v>49516.06</v>
      </c>
      <c r="R43" s="14">
        <f>R35+R28</f>
        <v>0</v>
      </c>
      <c r="S43" s="14">
        <f t="shared" ref="S43" si="75">S35+S28</f>
        <v>49516.06</v>
      </c>
      <c r="T43" s="14">
        <f t="shared" ref="T43:T46" si="76">SUM(R43:S43)</f>
        <v>49516.06</v>
      </c>
      <c r="U43" s="14">
        <f t="shared" ref="U43:U45" si="77">U28+U35</f>
        <v>0</v>
      </c>
      <c r="V43" s="14">
        <f t="shared" ref="V43:V47" si="78">SUM(T43:U43)</f>
        <v>49516.06</v>
      </c>
      <c r="W43" s="14">
        <f>W35+W28</f>
        <v>148548.18</v>
      </c>
      <c r="X43" s="14">
        <f t="shared" ref="X43:X45" si="79">X28+X35</f>
        <v>0</v>
      </c>
      <c r="Y43" s="14">
        <f t="shared" ref="Y43:Y47" si="80">SUM(W43:X43)</f>
        <v>148548.18</v>
      </c>
      <c r="Z43" s="9">
        <f t="shared" ref="Z43:Z46" si="81">K43+W43</f>
        <v>297618.39</v>
      </c>
      <c r="AA43" s="14">
        <f t="shared" ref="AA43:AA45" si="82">AA28+AA35</f>
        <v>0</v>
      </c>
      <c r="AB43" s="14">
        <f t="shared" ref="AB43:AB47" si="83">SUM(Z43:AA43)</f>
        <v>297618.39</v>
      </c>
    </row>
    <row r="44" spans="1:28" s="3" customFormat="1" x14ac:dyDescent="0.2">
      <c r="A44" s="6" t="s">
        <v>3</v>
      </c>
      <c r="B44" s="14">
        <f t="shared" si="64"/>
        <v>192732.32</v>
      </c>
      <c r="C44" s="14">
        <f t="shared" si="64"/>
        <v>0</v>
      </c>
      <c r="D44" s="14">
        <f t="shared" si="71"/>
        <v>192732.32</v>
      </c>
      <c r="E44" s="14">
        <f t="shared" si="64"/>
        <v>186825.62</v>
      </c>
      <c r="F44" s="14">
        <f t="shared" si="64"/>
        <v>7292</v>
      </c>
      <c r="G44" s="14">
        <f t="shared" si="72"/>
        <v>194117.62</v>
      </c>
      <c r="H44" s="14">
        <f t="shared" si="64"/>
        <v>187163.62</v>
      </c>
      <c r="I44" s="14">
        <f t="shared" si="64"/>
        <v>26806</v>
      </c>
      <c r="J44" s="14">
        <f t="shared" si="64"/>
        <v>213969.62</v>
      </c>
      <c r="K44" s="8">
        <f t="shared" si="65"/>
        <v>566721.56000000006</v>
      </c>
      <c r="L44" s="8">
        <f t="shared" si="66"/>
        <v>34098</v>
      </c>
      <c r="M44" s="8">
        <f t="shared" si="67"/>
        <v>600819.56000000006</v>
      </c>
      <c r="N44" s="14">
        <f t="shared" si="68"/>
        <v>187795.62</v>
      </c>
      <c r="O44" s="14">
        <f t="shared" si="68"/>
        <v>0</v>
      </c>
      <c r="P44" s="14">
        <f t="shared" si="73"/>
        <v>187795.62</v>
      </c>
      <c r="Q44" s="14">
        <f t="shared" ref="Q44" si="84">Q36+Q29</f>
        <v>187795.62</v>
      </c>
      <c r="R44" s="14">
        <f>R36+R29</f>
        <v>0</v>
      </c>
      <c r="S44" s="14">
        <f t="shared" ref="S44" si="85">S36+S29</f>
        <v>187795.62</v>
      </c>
      <c r="T44" s="14">
        <f t="shared" si="76"/>
        <v>187795.62</v>
      </c>
      <c r="U44" s="14">
        <f t="shared" si="77"/>
        <v>0</v>
      </c>
      <c r="V44" s="14">
        <f t="shared" si="78"/>
        <v>187795.62</v>
      </c>
      <c r="W44" s="14">
        <f>W36+W29</f>
        <v>563386.86</v>
      </c>
      <c r="X44" s="14">
        <f t="shared" si="79"/>
        <v>0</v>
      </c>
      <c r="Y44" s="14">
        <f t="shared" si="80"/>
        <v>563386.86</v>
      </c>
      <c r="Z44" s="9">
        <f t="shared" si="81"/>
        <v>1130108.42</v>
      </c>
      <c r="AA44" s="14">
        <f t="shared" si="82"/>
        <v>34098</v>
      </c>
      <c r="AB44" s="14">
        <f t="shared" si="83"/>
        <v>1164206.42</v>
      </c>
    </row>
    <row r="45" spans="1:28" s="3" customFormat="1" x14ac:dyDescent="0.2">
      <c r="A45" s="6" t="s">
        <v>4</v>
      </c>
      <c r="B45" s="14">
        <f t="shared" si="64"/>
        <v>44384.959999999999</v>
      </c>
      <c r="C45" s="14">
        <f t="shared" si="64"/>
        <v>0</v>
      </c>
      <c r="D45" s="14">
        <f t="shared" si="71"/>
        <v>44384.959999999999</v>
      </c>
      <c r="E45" s="14">
        <f t="shared" si="64"/>
        <v>40382.959999999999</v>
      </c>
      <c r="F45" s="14">
        <f t="shared" si="64"/>
        <v>0</v>
      </c>
      <c r="G45" s="14">
        <f t="shared" si="72"/>
        <v>40382.959999999999</v>
      </c>
      <c r="H45" s="14">
        <f t="shared" si="64"/>
        <v>39480.959999999999</v>
      </c>
      <c r="I45" s="14">
        <f t="shared" si="64"/>
        <v>0</v>
      </c>
      <c r="J45" s="14">
        <f t="shared" si="64"/>
        <v>39480.959999999999</v>
      </c>
      <c r="K45" s="8">
        <f t="shared" si="65"/>
        <v>124248.88</v>
      </c>
      <c r="L45" s="8">
        <f t="shared" si="66"/>
        <v>0</v>
      </c>
      <c r="M45" s="8">
        <f t="shared" si="67"/>
        <v>124248.88</v>
      </c>
      <c r="N45" s="14">
        <f t="shared" si="68"/>
        <v>47715.1</v>
      </c>
      <c r="O45" s="14">
        <f t="shared" si="68"/>
        <v>0</v>
      </c>
      <c r="P45" s="14">
        <f t="shared" si="73"/>
        <v>47715.1</v>
      </c>
      <c r="Q45" s="14">
        <f t="shared" ref="Q45" si="86">Q37+Q30</f>
        <v>47715.1</v>
      </c>
      <c r="R45" s="14">
        <f>R37+R30</f>
        <v>0</v>
      </c>
      <c r="S45" s="14">
        <f t="shared" ref="S45" si="87">S37+S30</f>
        <v>47715.1</v>
      </c>
      <c r="T45" s="14">
        <f t="shared" si="76"/>
        <v>47715.1</v>
      </c>
      <c r="U45" s="14">
        <f t="shared" si="77"/>
        <v>0</v>
      </c>
      <c r="V45" s="14">
        <f t="shared" si="78"/>
        <v>47715.1</v>
      </c>
      <c r="W45" s="14">
        <f>W37+W30</f>
        <v>143145.29999999999</v>
      </c>
      <c r="X45" s="14">
        <f t="shared" si="79"/>
        <v>0</v>
      </c>
      <c r="Y45" s="14">
        <f t="shared" si="80"/>
        <v>143145.29999999999</v>
      </c>
      <c r="Z45" s="9">
        <f t="shared" si="81"/>
        <v>267394.18</v>
      </c>
      <c r="AA45" s="14">
        <f t="shared" si="82"/>
        <v>0</v>
      </c>
      <c r="AB45" s="14">
        <f t="shared" si="83"/>
        <v>267394.18</v>
      </c>
    </row>
    <row r="46" spans="1:28" s="3" customFormat="1" x14ac:dyDescent="0.2">
      <c r="A46" s="6" t="s">
        <v>17</v>
      </c>
      <c r="B46" s="14">
        <f>B38</f>
        <v>131039.5</v>
      </c>
      <c r="C46" s="14">
        <f>C38</f>
        <v>0</v>
      </c>
      <c r="D46" s="14">
        <f t="shared" si="71"/>
        <v>131039.5</v>
      </c>
      <c r="E46" s="14">
        <f>E38</f>
        <v>130029</v>
      </c>
      <c r="F46" s="14">
        <f>F38</f>
        <v>0</v>
      </c>
      <c r="G46" s="14">
        <f t="shared" si="72"/>
        <v>130029</v>
      </c>
      <c r="H46" s="14">
        <f>H38</f>
        <v>127666.5</v>
      </c>
      <c r="I46" s="14">
        <f t="shared" ref="I46:J46" si="88">I38</f>
        <v>0</v>
      </c>
      <c r="J46" s="14">
        <f t="shared" si="88"/>
        <v>127666.5</v>
      </c>
      <c r="K46" s="8">
        <f t="shared" si="65"/>
        <v>388735</v>
      </c>
      <c r="L46" s="8">
        <f t="shared" si="66"/>
        <v>0</v>
      </c>
      <c r="M46" s="8">
        <f t="shared" si="67"/>
        <v>388735</v>
      </c>
      <c r="N46" s="14">
        <f>N38</f>
        <v>143525</v>
      </c>
      <c r="O46" s="14">
        <f>O38</f>
        <v>0</v>
      </c>
      <c r="P46" s="14">
        <f t="shared" si="73"/>
        <v>143525</v>
      </c>
      <c r="Q46" s="14">
        <f>Q38</f>
        <v>143525</v>
      </c>
      <c r="R46" s="14">
        <f>R38</f>
        <v>0</v>
      </c>
      <c r="S46" s="14">
        <f>S38</f>
        <v>143525</v>
      </c>
      <c r="T46" s="14">
        <f t="shared" si="76"/>
        <v>143525</v>
      </c>
      <c r="U46" s="14">
        <f>U38</f>
        <v>0</v>
      </c>
      <c r="V46" s="14">
        <f t="shared" si="78"/>
        <v>143525</v>
      </c>
      <c r="W46" s="14">
        <f>W38</f>
        <v>430575</v>
      </c>
      <c r="X46" s="14">
        <f>X38</f>
        <v>0</v>
      </c>
      <c r="Y46" s="14">
        <f t="shared" si="80"/>
        <v>430575</v>
      </c>
      <c r="Z46" s="9">
        <f t="shared" si="81"/>
        <v>819310</v>
      </c>
      <c r="AA46" s="14">
        <f>AA38</f>
        <v>0</v>
      </c>
      <c r="AB46" s="14">
        <f t="shared" si="83"/>
        <v>819310</v>
      </c>
    </row>
    <row r="47" spans="1:28" s="4" customFormat="1" x14ac:dyDescent="0.2">
      <c r="A47" s="13" t="s">
        <v>5</v>
      </c>
      <c r="B47" s="15">
        <f>SUM(B42:B46)</f>
        <v>1032193.6500000001</v>
      </c>
      <c r="C47" s="15">
        <f>SUM(C42:C46)</f>
        <v>0</v>
      </c>
      <c r="D47" s="14">
        <f t="shared" si="71"/>
        <v>1032193.6500000001</v>
      </c>
      <c r="E47" s="15">
        <f>SUM(E42:E46)</f>
        <v>981322.0199999999</v>
      </c>
      <c r="F47" s="15">
        <f>SUM(F42:F46)</f>
        <v>34001.279999999999</v>
      </c>
      <c r="G47" s="14">
        <f t="shared" si="72"/>
        <v>1015323.2999999999</v>
      </c>
      <c r="H47" s="15">
        <f>SUM(H42:H46)</f>
        <v>935372.41999999993</v>
      </c>
      <c r="I47" s="15">
        <f t="shared" ref="I47:J47" si="89">SUM(I42:I46)</f>
        <v>26806</v>
      </c>
      <c r="J47" s="15">
        <f t="shared" si="89"/>
        <v>962178.41999999993</v>
      </c>
      <c r="K47" s="8">
        <f t="shared" si="65"/>
        <v>2948888.09</v>
      </c>
      <c r="L47" s="8">
        <f t="shared" si="66"/>
        <v>60807.28</v>
      </c>
      <c r="M47" s="8">
        <f t="shared" si="67"/>
        <v>3009695.37</v>
      </c>
      <c r="N47" s="15">
        <f t="shared" ref="N47:Z47" si="90">SUM(N42:N46)</f>
        <v>1042084.3900000001</v>
      </c>
      <c r="O47" s="15">
        <f t="shared" si="90"/>
        <v>0</v>
      </c>
      <c r="P47" s="15">
        <f t="shared" si="90"/>
        <v>1042084.3900000001</v>
      </c>
      <c r="Q47" s="15">
        <f>SUM(Q42:Q46)</f>
        <v>1042084.3900000001</v>
      </c>
      <c r="R47" s="15">
        <f t="shared" ref="R47:S47" si="91">SUM(R42:R46)</f>
        <v>0</v>
      </c>
      <c r="S47" s="15">
        <f t="shared" si="91"/>
        <v>1042084.3900000001</v>
      </c>
      <c r="T47" s="15">
        <f>SUM(T42:T46)</f>
        <v>1042084.3900000001</v>
      </c>
      <c r="U47" s="15">
        <f>SUM(U42:U46)</f>
        <v>0</v>
      </c>
      <c r="V47" s="14">
        <f t="shared" si="78"/>
        <v>1042084.3900000001</v>
      </c>
      <c r="W47" s="15">
        <f t="shared" si="90"/>
        <v>3126253.17</v>
      </c>
      <c r="X47" s="15">
        <f>SUM(X42:X46)</f>
        <v>0</v>
      </c>
      <c r="Y47" s="14">
        <f t="shared" si="80"/>
        <v>3126253.17</v>
      </c>
      <c r="Z47" s="15">
        <f t="shared" si="90"/>
        <v>6075141.2599999998</v>
      </c>
      <c r="AA47" s="15">
        <f>SUM(AA42:AA46)</f>
        <v>60807.28</v>
      </c>
      <c r="AB47" s="14">
        <f t="shared" si="83"/>
        <v>6135948.54</v>
      </c>
    </row>
    <row r="48" spans="1:28" s="3" customFormat="1" x14ac:dyDescent="0.2">
      <c r="A48" s="13"/>
      <c r="B48" s="20"/>
      <c r="C48" s="20"/>
      <c r="D48" s="20"/>
      <c r="E48" s="35"/>
      <c r="F48" s="35"/>
      <c r="G48" s="35"/>
      <c r="H48" s="25"/>
      <c r="I48" s="25"/>
      <c r="J48" s="25"/>
      <c r="K48" s="8"/>
      <c r="L48" s="8"/>
      <c r="M48" s="8"/>
      <c r="N48" s="21"/>
      <c r="O48" s="21"/>
      <c r="P48" s="21"/>
      <c r="Q48" s="8"/>
      <c r="R48" s="8"/>
      <c r="S48" s="8"/>
      <c r="T48" s="8"/>
      <c r="U48" s="8"/>
      <c r="V48" s="8"/>
      <c r="W48" s="8"/>
      <c r="X48" s="8"/>
      <c r="Y48" s="8"/>
      <c r="Z48" s="9"/>
      <c r="AA48" s="9"/>
      <c r="AB48" s="9"/>
    </row>
    <row r="49" spans="1:28" s="3" customFormat="1" ht="60.75" customHeight="1" x14ac:dyDescent="0.2">
      <c r="A49" s="17" t="s">
        <v>11</v>
      </c>
      <c r="B49" s="12" t="s">
        <v>46</v>
      </c>
      <c r="C49" s="24" t="s">
        <v>18</v>
      </c>
      <c r="D49" s="12" t="s">
        <v>60</v>
      </c>
      <c r="E49" s="24" t="s">
        <v>47</v>
      </c>
      <c r="F49" s="24" t="s">
        <v>18</v>
      </c>
      <c r="G49" s="24" t="s">
        <v>61</v>
      </c>
      <c r="H49" s="24" t="s">
        <v>48</v>
      </c>
      <c r="I49" s="24" t="s">
        <v>18</v>
      </c>
      <c r="J49" s="24" t="s">
        <v>62</v>
      </c>
      <c r="K49" s="12" t="s">
        <v>49</v>
      </c>
      <c r="L49" s="24" t="s">
        <v>18</v>
      </c>
      <c r="M49" s="12" t="s">
        <v>63</v>
      </c>
      <c r="N49" s="12" t="s">
        <v>50</v>
      </c>
      <c r="O49" s="24" t="s">
        <v>18</v>
      </c>
      <c r="P49" s="12" t="s">
        <v>51</v>
      </c>
      <c r="Q49" s="24" t="s">
        <v>52</v>
      </c>
      <c r="R49" s="24" t="s">
        <v>18</v>
      </c>
      <c r="S49" s="24" t="s">
        <v>53</v>
      </c>
      <c r="T49" s="24" t="s">
        <v>54</v>
      </c>
      <c r="U49" s="24" t="s">
        <v>18</v>
      </c>
      <c r="V49" s="24" t="s">
        <v>55</v>
      </c>
      <c r="W49" s="24" t="s">
        <v>56</v>
      </c>
      <c r="X49" s="24" t="s">
        <v>18</v>
      </c>
      <c r="Y49" s="24" t="s">
        <v>57</v>
      </c>
      <c r="Z49" s="24" t="s">
        <v>58</v>
      </c>
      <c r="AA49" s="24" t="s">
        <v>18</v>
      </c>
      <c r="AB49" s="24" t="s">
        <v>59</v>
      </c>
    </row>
    <row r="50" spans="1:28" s="3" customFormat="1" x14ac:dyDescent="0.2">
      <c r="A50" s="13" t="s">
        <v>1</v>
      </c>
      <c r="B50" s="15">
        <f t="shared" ref="B50:J53" si="92">B12+B19+B42</f>
        <v>7329506.6899999995</v>
      </c>
      <c r="C50" s="15">
        <f t="shared" si="92"/>
        <v>0</v>
      </c>
      <c r="D50" s="15">
        <f t="shared" si="92"/>
        <v>7329506.6899999995</v>
      </c>
      <c r="E50" s="15">
        <f t="shared" si="92"/>
        <v>7265952.2800000003</v>
      </c>
      <c r="F50" s="15">
        <f t="shared" si="92"/>
        <v>0</v>
      </c>
      <c r="G50" s="15">
        <f t="shared" si="92"/>
        <v>7265952.2800000003</v>
      </c>
      <c r="H50" s="15">
        <f t="shared" si="92"/>
        <v>7192181.9900000002</v>
      </c>
      <c r="I50" s="15">
        <f t="shared" si="92"/>
        <v>0</v>
      </c>
      <c r="J50" s="15">
        <f t="shared" si="92"/>
        <v>7192181.9900000002</v>
      </c>
      <c r="K50" s="8">
        <f t="shared" ref="K50:K56" si="93">B50+E50+H50</f>
        <v>21787640.960000001</v>
      </c>
      <c r="L50" s="8">
        <f t="shared" ref="L50:L56" si="94">C50+F50+I50</f>
        <v>0</v>
      </c>
      <c r="M50" s="8">
        <f t="shared" ref="M50:M56" si="95">D50+G50+J50</f>
        <v>21787640.960000001</v>
      </c>
      <c r="N50" s="15">
        <f t="shared" ref="N50:O53" si="96">N12+N19+N42</f>
        <v>7290525.9400000004</v>
      </c>
      <c r="O50" s="15">
        <f t="shared" si="96"/>
        <v>0</v>
      </c>
      <c r="P50" s="15">
        <f>SUM(N50:O50)</f>
        <v>7290525.9400000004</v>
      </c>
      <c r="Q50" s="15">
        <f t="shared" ref="Q50" si="97">Q12+Q19+Q42</f>
        <v>7290525.9400000004</v>
      </c>
      <c r="R50" s="15">
        <f>R12+R19+R42</f>
        <v>0</v>
      </c>
      <c r="S50" s="15">
        <f>SUM(Q50:R50)</f>
        <v>7290525.9400000004</v>
      </c>
      <c r="T50" s="15">
        <f t="shared" ref="T50:T53" si="98">T12+T19+T42</f>
        <v>7290525.9400000004</v>
      </c>
      <c r="U50" s="15">
        <f>U12+U19+U42</f>
        <v>0</v>
      </c>
      <c r="V50" s="15">
        <f>SUM(T50:U50)</f>
        <v>7290525.9400000004</v>
      </c>
      <c r="W50" s="15">
        <f t="shared" ref="W50:X53" si="99">W12+W19+W42</f>
        <v>21871577.82</v>
      </c>
      <c r="X50" s="15">
        <f t="shared" si="99"/>
        <v>0</v>
      </c>
      <c r="Y50" s="15">
        <f>SUM(W50:X50)</f>
        <v>21871577.82</v>
      </c>
      <c r="Z50" s="9">
        <f>K50+W50</f>
        <v>43659218.780000001</v>
      </c>
      <c r="AA50" s="15">
        <f>AA12+AA19+AA42</f>
        <v>0</v>
      </c>
      <c r="AB50" s="15">
        <f>SUM(Z50:AA50)</f>
        <v>43659218.780000001</v>
      </c>
    </row>
    <row r="51" spans="1:28" s="3" customFormat="1" x14ac:dyDescent="0.2">
      <c r="A51" s="13" t="s">
        <v>2</v>
      </c>
      <c r="B51" s="15">
        <f t="shared" si="92"/>
        <v>546420.15</v>
      </c>
      <c r="C51" s="15">
        <f t="shared" si="92"/>
        <v>0</v>
      </c>
      <c r="D51" s="15">
        <f t="shared" si="92"/>
        <v>546420.15</v>
      </c>
      <c r="E51" s="15">
        <f t="shared" si="92"/>
        <v>533832.71</v>
      </c>
      <c r="F51" s="15">
        <f t="shared" si="92"/>
        <v>0</v>
      </c>
      <c r="G51" s="15">
        <f t="shared" si="92"/>
        <v>533832.71</v>
      </c>
      <c r="H51" s="15">
        <f t="shared" si="92"/>
        <v>530158.92000000004</v>
      </c>
      <c r="I51" s="15">
        <f t="shared" si="92"/>
        <v>0</v>
      </c>
      <c r="J51" s="15">
        <f t="shared" si="92"/>
        <v>530158.92000000004</v>
      </c>
      <c r="K51" s="8">
        <f t="shared" si="93"/>
        <v>1610411.7799999998</v>
      </c>
      <c r="L51" s="8">
        <f t="shared" si="94"/>
        <v>0</v>
      </c>
      <c r="M51" s="8">
        <f t="shared" si="95"/>
        <v>1610411.7799999998</v>
      </c>
      <c r="N51" s="15">
        <f t="shared" si="96"/>
        <v>531734.80000000005</v>
      </c>
      <c r="O51" s="15">
        <f t="shared" si="96"/>
        <v>0</v>
      </c>
      <c r="P51" s="15">
        <f t="shared" ref="P51:P55" si="100">SUM(N51:O51)</f>
        <v>531734.80000000005</v>
      </c>
      <c r="Q51" s="15">
        <f t="shared" ref="Q51" si="101">Q13+Q20+Q43</f>
        <v>531734.80000000005</v>
      </c>
      <c r="R51" s="15">
        <f>R13+R20+R43</f>
        <v>0</v>
      </c>
      <c r="S51" s="15">
        <f t="shared" ref="S51:S55" si="102">SUM(Q51:R51)</f>
        <v>531734.80000000005</v>
      </c>
      <c r="T51" s="15">
        <f t="shared" si="98"/>
        <v>531734.80000000005</v>
      </c>
      <c r="U51" s="15">
        <f>U13+U20+U43</f>
        <v>0</v>
      </c>
      <c r="V51" s="15">
        <f t="shared" ref="V51:V56" si="103">SUM(T51:U51)</f>
        <v>531734.80000000005</v>
      </c>
      <c r="W51" s="15">
        <f t="shared" si="99"/>
        <v>1595204.4000000001</v>
      </c>
      <c r="X51" s="15">
        <f t="shared" si="99"/>
        <v>0</v>
      </c>
      <c r="Y51" s="15">
        <f t="shared" ref="Y51:Y56" si="104">SUM(W51:X51)</f>
        <v>1595204.4000000001</v>
      </c>
      <c r="Z51" s="9">
        <f t="shared" ref="Z51:Z55" si="105">K51+W51</f>
        <v>3205616.1799999997</v>
      </c>
      <c r="AA51" s="15">
        <f>AA13+AA20+AA43</f>
        <v>0</v>
      </c>
      <c r="AB51" s="15">
        <f t="shared" ref="AB51:AB56" si="106">SUM(Z51:AA51)</f>
        <v>3205616.1799999997</v>
      </c>
    </row>
    <row r="52" spans="1:28" s="3" customFormat="1" x14ac:dyDescent="0.2">
      <c r="A52" s="13" t="s">
        <v>3</v>
      </c>
      <c r="B52" s="15">
        <f t="shared" si="92"/>
        <v>2232829.5299999998</v>
      </c>
      <c r="C52" s="15">
        <f t="shared" si="92"/>
        <v>-34558.410000000003</v>
      </c>
      <c r="D52" s="15">
        <f t="shared" si="92"/>
        <v>2198271.1199999996</v>
      </c>
      <c r="E52" s="15">
        <f t="shared" si="92"/>
        <v>2227904.06</v>
      </c>
      <c r="F52" s="15">
        <f t="shared" si="92"/>
        <v>7292</v>
      </c>
      <c r="G52" s="15">
        <f t="shared" si="92"/>
        <v>2235196.06</v>
      </c>
      <c r="H52" s="15">
        <f t="shared" si="92"/>
        <v>2223679.79</v>
      </c>
      <c r="I52" s="15">
        <f t="shared" si="92"/>
        <v>26806</v>
      </c>
      <c r="J52" s="15">
        <f t="shared" si="92"/>
        <v>2250485.79</v>
      </c>
      <c r="K52" s="8">
        <f t="shared" si="93"/>
        <v>6684413.3799999999</v>
      </c>
      <c r="L52" s="8">
        <f t="shared" si="94"/>
        <v>-460.41000000000349</v>
      </c>
      <c r="M52" s="8">
        <f t="shared" si="95"/>
        <v>6683952.9699999997</v>
      </c>
      <c r="N52" s="15">
        <f t="shared" si="96"/>
        <v>2222580.33</v>
      </c>
      <c r="O52" s="15">
        <f t="shared" si="96"/>
        <v>460.41</v>
      </c>
      <c r="P52" s="15">
        <f t="shared" si="100"/>
        <v>2223040.7400000002</v>
      </c>
      <c r="Q52" s="15">
        <f t="shared" ref="Q52" si="107">Q14+Q21+Q44</f>
        <v>2222580.33</v>
      </c>
      <c r="R52" s="15">
        <f>R14+R21+R44</f>
        <v>0</v>
      </c>
      <c r="S52" s="15">
        <f t="shared" si="102"/>
        <v>2222580.33</v>
      </c>
      <c r="T52" s="15">
        <f t="shared" si="98"/>
        <v>2222580.33</v>
      </c>
      <c r="U52" s="15">
        <f>U14+U21+U44</f>
        <v>0</v>
      </c>
      <c r="V52" s="15">
        <f t="shared" si="103"/>
        <v>2222580.33</v>
      </c>
      <c r="W52" s="15">
        <f t="shared" si="99"/>
        <v>6667740.9899999993</v>
      </c>
      <c r="X52" s="15">
        <f t="shared" si="99"/>
        <v>460.41</v>
      </c>
      <c r="Y52" s="15">
        <f t="shared" si="104"/>
        <v>6668201.3999999994</v>
      </c>
      <c r="Z52" s="9">
        <f t="shared" si="105"/>
        <v>13352154.369999999</v>
      </c>
      <c r="AA52" s="15">
        <f>AA14+AA21+AA44</f>
        <v>0</v>
      </c>
      <c r="AB52" s="15">
        <f t="shared" si="106"/>
        <v>13352154.369999999</v>
      </c>
    </row>
    <row r="53" spans="1:28" s="3" customFormat="1" x14ac:dyDescent="0.2">
      <c r="A53" s="13" t="s">
        <v>4</v>
      </c>
      <c r="B53" s="15">
        <f t="shared" si="92"/>
        <v>622273.03999999992</v>
      </c>
      <c r="C53" s="15">
        <f t="shared" si="92"/>
        <v>0</v>
      </c>
      <c r="D53" s="15">
        <f t="shared" si="92"/>
        <v>622273.03999999992</v>
      </c>
      <c r="E53" s="15">
        <f t="shared" si="92"/>
        <v>609879.40999999992</v>
      </c>
      <c r="F53" s="15">
        <f t="shared" si="92"/>
        <v>0</v>
      </c>
      <c r="G53" s="15">
        <f t="shared" si="92"/>
        <v>609879.40999999992</v>
      </c>
      <c r="H53" s="15">
        <f t="shared" si="92"/>
        <v>602683.66999999993</v>
      </c>
      <c r="I53" s="15">
        <f t="shared" si="92"/>
        <v>0</v>
      </c>
      <c r="J53" s="15">
        <f t="shared" si="92"/>
        <v>602683.66999999993</v>
      </c>
      <c r="K53" s="8">
        <f t="shared" si="93"/>
        <v>1834836.1199999996</v>
      </c>
      <c r="L53" s="8">
        <f t="shared" si="94"/>
        <v>0</v>
      </c>
      <c r="M53" s="8">
        <f t="shared" si="95"/>
        <v>1834836.1199999996</v>
      </c>
      <c r="N53" s="15">
        <f t="shared" si="96"/>
        <v>613015.72</v>
      </c>
      <c r="O53" s="15">
        <f t="shared" si="96"/>
        <v>0</v>
      </c>
      <c r="P53" s="15">
        <f t="shared" si="100"/>
        <v>613015.72</v>
      </c>
      <c r="Q53" s="15">
        <f t="shared" ref="Q53" si="108">Q15+Q22+Q45</f>
        <v>613015.72</v>
      </c>
      <c r="R53" s="15">
        <f>R15+R22+R45</f>
        <v>0</v>
      </c>
      <c r="S53" s="15">
        <f t="shared" si="102"/>
        <v>613015.72</v>
      </c>
      <c r="T53" s="15">
        <f t="shared" si="98"/>
        <v>613015.72</v>
      </c>
      <c r="U53" s="15">
        <f>U15+U22+U45</f>
        <v>0</v>
      </c>
      <c r="V53" s="15">
        <f t="shared" si="103"/>
        <v>613015.72</v>
      </c>
      <c r="W53" s="15">
        <f t="shared" si="99"/>
        <v>1839047.1600000001</v>
      </c>
      <c r="X53" s="15">
        <f t="shared" si="99"/>
        <v>0</v>
      </c>
      <c r="Y53" s="15">
        <f t="shared" si="104"/>
        <v>1839047.1600000001</v>
      </c>
      <c r="Z53" s="9">
        <f t="shared" si="105"/>
        <v>3673883.28</v>
      </c>
      <c r="AA53" s="15">
        <f>AA15+AA22+AA45</f>
        <v>0</v>
      </c>
      <c r="AB53" s="15">
        <f t="shared" si="106"/>
        <v>3673883.28</v>
      </c>
    </row>
    <row r="54" spans="1:28" s="3" customFormat="1" x14ac:dyDescent="0.2">
      <c r="A54" s="13" t="s">
        <v>7</v>
      </c>
      <c r="B54" s="15">
        <f>B23</f>
        <v>736931.09</v>
      </c>
      <c r="C54" s="15">
        <f t="shared" ref="C54:D54" si="109">C23</f>
        <v>0</v>
      </c>
      <c r="D54" s="15">
        <f t="shared" si="109"/>
        <v>736931.09</v>
      </c>
      <c r="E54" s="15">
        <f>E23</f>
        <v>744122.54</v>
      </c>
      <c r="F54" s="15">
        <f t="shared" ref="F54:G54" si="110">F23</f>
        <v>0</v>
      </c>
      <c r="G54" s="15">
        <f t="shared" si="110"/>
        <v>744122.54</v>
      </c>
      <c r="H54" s="15">
        <f>H23</f>
        <v>719359.13</v>
      </c>
      <c r="I54" s="15">
        <f t="shared" ref="I54:J54" si="111">I23</f>
        <v>0</v>
      </c>
      <c r="J54" s="15">
        <f t="shared" si="111"/>
        <v>719359.13</v>
      </c>
      <c r="K54" s="8">
        <f t="shared" si="93"/>
        <v>2200412.7599999998</v>
      </c>
      <c r="L54" s="8">
        <f t="shared" si="94"/>
        <v>0</v>
      </c>
      <c r="M54" s="8">
        <f t="shared" si="95"/>
        <v>2200412.7599999998</v>
      </c>
      <c r="N54" s="15">
        <f>N23</f>
        <v>700768.21000000008</v>
      </c>
      <c r="O54" s="15">
        <f>O23</f>
        <v>0</v>
      </c>
      <c r="P54" s="15">
        <f t="shared" si="100"/>
        <v>700768.21000000008</v>
      </c>
      <c r="Q54" s="15">
        <f>Q23</f>
        <v>700768.21000000008</v>
      </c>
      <c r="R54" s="15">
        <f>R23</f>
        <v>0</v>
      </c>
      <c r="S54" s="15">
        <f t="shared" si="102"/>
        <v>700768.21000000008</v>
      </c>
      <c r="T54" s="15">
        <f>T23</f>
        <v>700768.21000000008</v>
      </c>
      <c r="U54" s="15">
        <f>U23</f>
        <v>0</v>
      </c>
      <c r="V54" s="15">
        <f t="shared" si="103"/>
        <v>700768.21000000008</v>
      </c>
      <c r="W54" s="15">
        <f>W23</f>
        <v>2102304.6300000004</v>
      </c>
      <c r="X54" s="15">
        <f>X23</f>
        <v>0</v>
      </c>
      <c r="Y54" s="15">
        <f t="shared" si="104"/>
        <v>2102304.6300000004</v>
      </c>
      <c r="Z54" s="9">
        <f t="shared" si="105"/>
        <v>4302717.3900000006</v>
      </c>
      <c r="AA54" s="15">
        <f>AA23</f>
        <v>0</v>
      </c>
      <c r="AB54" s="15">
        <f t="shared" si="106"/>
        <v>4302717.3900000006</v>
      </c>
    </row>
    <row r="55" spans="1:28" s="3" customFormat="1" x14ac:dyDescent="0.2">
      <c r="A55" s="13" t="s">
        <v>17</v>
      </c>
      <c r="B55" s="15">
        <f>B46</f>
        <v>131039.5</v>
      </c>
      <c r="C55" s="15">
        <f t="shared" ref="C55:D55" si="112">C46</f>
        <v>0</v>
      </c>
      <c r="D55" s="15">
        <f t="shared" si="112"/>
        <v>131039.5</v>
      </c>
      <c r="E55" s="15">
        <f>E46</f>
        <v>130029</v>
      </c>
      <c r="F55" s="15">
        <f t="shared" ref="F55:G55" si="113">F46</f>
        <v>0</v>
      </c>
      <c r="G55" s="15">
        <f t="shared" si="113"/>
        <v>130029</v>
      </c>
      <c r="H55" s="15">
        <f>H46</f>
        <v>127666.5</v>
      </c>
      <c r="I55" s="15">
        <f t="shared" ref="I55:J55" si="114">I46</f>
        <v>0</v>
      </c>
      <c r="J55" s="15">
        <f t="shared" si="114"/>
        <v>127666.5</v>
      </c>
      <c r="K55" s="8">
        <f t="shared" si="93"/>
        <v>388735</v>
      </c>
      <c r="L55" s="8">
        <f t="shared" si="94"/>
        <v>0</v>
      </c>
      <c r="M55" s="8">
        <f t="shared" si="95"/>
        <v>388735</v>
      </c>
      <c r="N55" s="15">
        <f>N46</f>
        <v>143525</v>
      </c>
      <c r="O55" s="15">
        <f>O46</f>
        <v>0</v>
      </c>
      <c r="P55" s="15">
        <f t="shared" si="100"/>
        <v>143525</v>
      </c>
      <c r="Q55" s="15">
        <f>Q46</f>
        <v>143525</v>
      </c>
      <c r="R55" s="15">
        <f>R46</f>
        <v>0</v>
      </c>
      <c r="S55" s="15">
        <f t="shared" si="102"/>
        <v>143525</v>
      </c>
      <c r="T55" s="15">
        <f>T46</f>
        <v>143525</v>
      </c>
      <c r="U55" s="15">
        <f>U46</f>
        <v>0</v>
      </c>
      <c r="V55" s="15">
        <f t="shared" si="103"/>
        <v>143525</v>
      </c>
      <c r="W55" s="15">
        <f>W46</f>
        <v>430575</v>
      </c>
      <c r="X55" s="15">
        <f>X46</f>
        <v>0</v>
      </c>
      <c r="Y55" s="15">
        <f t="shared" si="104"/>
        <v>430575</v>
      </c>
      <c r="Z55" s="9">
        <f t="shared" si="105"/>
        <v>819310</v>
      </c>
      <c r="AA55" s="15">
        <f>AA46</f>
        <v>0</v>
      </c>
      <c r="AB55" s="15">
        <f t="shared" si="106"/>
        <v>819310</v>
      </c>
    </row>
    <row r="56" spans="1:28" s="3" customFormat="1" x14ac:dyDescent="0.2">
      <c r="A56" s="13" t="s">
        <v>5</v>
      </c>
      <c r="B56" s="15">
        <f>SUM(B50:B55)</f>
        <v>11598999.999999998</v>
      </c>
      <c r="C56" s="15">
        <f t="shared" ref="C56:D56" si="115">SUM(C50:C55)</f>
        <v>-34558.410000000003</v>
      </c>
      <c r="D56" s="15">
        <f t="shared" si="115"/>
        <v>11564441.589999998</v>
      </c>
      <c r="E56" s="15">
        <f>SUM(E50:E55)</f>
        <v>11511720</v>
      </c>
      <c r="F56" s="15">
        <f t="shared" ref="F56:G56" si="116">SUM(F50:F55)</f>
        <v>7292</v>
      </c>
      <c r="G56" s="15">
        <f t="shared" si="116"/>
        <v>11519012</v>
      </c>
      <c r="H56" s="15">
        <f>SUM(H50:H55)</f>
        <v>11395730</v>
      </c>
      <c r="I56" s="15">
        <f t="shared" ref="I56:J56" si="117">SUM(I50:I55)</f>
        <v>26806</v>
      </c>
      <c r="J56" s="15">
        <f t="shared" si="117"/>
        <v>11422536</v>
      </c>
      <c r="K56" s="8">
        <f t="shared" si="93"/>
        <v>34506450</v>
      </c>
      <c r="L56" s="8">
        <f t="shared" si="94"/>
        <v>-460.41000000000349</v>
      </c>
      <c r="M56" s="8">
        <f t="shared" si="95"/>
        <v>34505989.589999996</v>
      </c>
      <c r="N56" s="15">
        <f t="shared" ref="N56:Z56" si="118">SUM(N50:N55)</f>
        <v>11502150.000000002</v>
      </c>
      <c r="O56" s="15">
        <f t="shared" si="118"/>
        <v>460.41</v>
      </c>
      <c r="P56" s="15">
        <f t="shared" si="118"/>
        <v>11502610.410000002</v>
      </c>
      <c r="Q56" s="15">
        <f>SUM(Q50:Q55)</f>
        <v>11502150.000000002</v>
      </c>
      <c r="R56" s="15">
        <f t="shared" ref="R56:S56" si="119">SUM(R50:R55)</f>
        <v>0</v>
      </c>
      <c r="S56" s="15">
        <f t="shared" si="119"/>
        <v>11502150.000000002</v>
      </c>
      <c r="T56" s="15">
        <f>SUM(T50:T55)</f>
        <v>11502150.000000002</v>
      </c>
      <c r="U56" s="15">
        <f t="shared" ref="U56" si="120">SUM(U50:U55)</f>
        <v>0</v>
      </c>
      <c r="V56" s="15">
        <f t="shared" si="103"/>
        <v>11502150.000000002</v>
      </c>
      <c r="W56" s="15">
        <f t="shared" si="118"/>
        <v>34506450</v>
      </c>
      <c r="X56" s="15">
        <f t="shared" si="118"/>
        <v>460.41</v>
      </c>
      <c r="Y56" s="15">
        <f t="shared" si="104"/>
        <v>34506910.409999996</v>
      </c>
      <c r="Z56" s="15">
        <f t="shared" si="118"/>
        <v>69012900</v>
      </c>
      <c r="AA56" s="15">
        <f t="shared" ref="AA56" si="121">SUM(AA50:AA55)</f>
        <v>0</v>
      </c>
      <c r="AB56" s="15">
        <f t="shared" si="106"/>
        <v>69012900</v>
      </c>
    </row>
    <row r="57" spans="1:28" s="36" customFormat="1" x14ac:dyDescent="0.2">
      <c r="A57" s="67"/>
      <c r="B57" s="68"/>
      <c r="C57" s="68"/>
      <c r="D57" s="68"/>
      <c r="E57" s="69"/>
      <c r="F57" s="69"/>
      <c r="G57" s="69"/>
      <c r="H57" s="70"/>
      <c r="I57" s="70"/>
      <c r="J57" s="70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15"/>
      <c r="W57" s="67"/>
      <c r="X57" s="67"/>
      <c r="Y57" s="67"/>
      <c r="Z57" s="67"/>
      <c r="AA57" s="67"/>
      <c r="AB57" s="67"/>
    </row>
    <row r="58" spans="1:28" s="36" customFormat="1" x14ac:dyDescent="0.2">
      <c r="A58" s="67"/>
      <c r="B58" s="68"/>
      <c r="C58" s="68"/>
      <c r="D58" s="68"/>
      <c r="E58" s="69"/>
      <c r="F58" s="69"/>
      <c r="G58" s="69"/>
      <c r="H58" s="70"/>
      <c r="I58" s="70"/>
      <c r="J58" s="70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15"/>
      <c r="W58" s="67"/>
      <c r="X58" s="67"/>
      <c r="Y58" s="67"/>
      <c r="Z58" s="67"/>
      <c r="AA58" s="67"/>
      <c r="AB58" s="67"/>
    </row>
    <row r="59" spans="1:28" s="5" customFormat="1" ht="15" customHeight="1" x14ac:dyDescent="0.2">
      <c r="A59" s="17" t="s">
        <v>66</v>
      </c>
      <c r="B59" s="72" t="s">
        <v>67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4" t="s">
        <v>56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3" t="s">
        <v>68</v>
      </c>
      <c r="AA59" s="73"/>
      <c r="AB59" s="73"/>
    </row>
    <row r="60" spans="1:28" s="5" customFormat="1" ht="15" customHeight="1" x14ac:dyDescent="0.2">
      <c r="A60" s="6" t="s">
        <v>1</v>
      </c>
      <c r="B60" s="75">
        <v>238760.54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2">
        <f>B60+N60</f>
        <v>238760.54</v>
      </c>
      <c r="AA60" s="73"/>
      <c r="AB60" s="73"/>
    </row>
    <row r="61" spans="1:28" s="5" customFormat="1" x14ac:dyDescent="0.2">
      <c r="A61" s="6" t="s">
        <v>3</v>
      </c>
      <c r="B61" s="75">
        <v>109789.46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2">
        <f>B61+N61</f>
        <v>109789.46</v>
      </c>
      <c r="AA61" s="73"/>
      <c r="AB61" s="73"/>
    </row>
    <row r="62" spans="1:28" s="5" customFormat="1" x14ac:dyDescent="0.2">
      <c r="A62" s="13" t="s">
        <v>5</v>
      </c>
      <c r="B62" s="75">
        <f>B60+B61</f>
        <v>348550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>
        <f>N60+N61</f>
        <v>0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2">
        <f>Z60+Z61</f>
        <v>348550</v>
      </c>
      <c r="AA62" s="73"/>
      <c r="AB62" s="73"/>
    </row>
    <row r="63" spans="1:28" s="5" customFormat="1" x14ac:dyDescent="0.2">
      <c r="A63" s="15"/>
      <c r="B63" s="63"/>
      <c r="C63" s="64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s="5" customFormat="1" ht="51" x14ac:dyDescent="0.2">
      <c r="A64" s="17" t="s">
        <v>65</v>
      </c>
      <c r="B64" s="12" t="s">
        <v>46</v>
      </c>
      <c r="C64" s="24" t="s">
        <v>18</v>
      </c>
      <c r="D64" s="12" t="s">
        <v>60</v>
      </c>
      <c r="E64" s="24" t="s">
        <v>47</v>
      </c>
      <c r="F64" s="24" t="s">
        <v>18</v>
      </c>
      <c r="G64" s="24" t="s">
        <v>61</v>
      </c>
      <c r="H64" s="24" t="s">
        <v>48</v>
      </c>
      <c r="I64" s="24" t="s">
        <v>18</v>
      </c>
      <c r="J64" s="24" t="s">
        <v>62</v>
      </c>
      <c r="K64" s="12" t="s">
        <v>49</v>
      </c>
      <c r="L64" s="24" t="s">
        <v>18</v>
      </c>
      <c r="M64" s="12" t="s">
        <v>63</v>
      </c>
      <c r="N64" s="12" t="s">
        <v>50</v>
      </c>
      <c r="O64" s="24" t="s">
        <v>18</v>
      </c>
      <c r="P64" s="12" t="s">
        <v>51</v>
      </c>
      <c r="Q64" s="24" t="s">
        <v>52</v>
      </c>
      <c r="R64" s="24" t="s">
        <v>18</v>
      </c>
      <c r="S64" s="24" t="s">
        <v>53</v>
      </c>
      <c r="T64" s="24" t="s">
        <v>54</v>
      </c>
      <c r="U64" s="24" t="s">
        <v>18</v>
      </c>
      <c r="V64" s="24" t="s">
        <v>55</v>
      </c>
      <c r="W64" s="24" t="s">
        <v>56</v>
      </c>
      <c r="X64" s="24" t="s">
        <v>18</v>
      </c>
      <c r="Y64" s="24" t="s">
        <v>57</v>
      </c>
      <c r="Z64" s="24" t="s">
        <v>58</v>
      </c>
      <c r="AA64" s="24" t="s">
        <v>18</v>
      </c>
      <c r="AB64" s="24" t="s">
        <v>59</v>
      </c>
    </row>
    <row r="65" spans="1:38" s="5" customFormat="1" x14ac:dyDescent="0.2">
      <c r="A65" s="13" t="s">
        <v>1</v>
      </c>
      <c r="B65" s="15">
        <f t="shared" ref="B65:K65" si="122">B50</f>
        <v>7329506.6899999995</v>
      </c>
      <c r="C65" s="15">
        <f t="shared" si="122"/>
        <v>0</v>
      </c>
      <c r="D65" s="15">
        <f t="shared" si="122"/>
        <v>7329506.6899999995</v>
      </c>
      <c r="E65" s="15">
        <f t="shared" si="122"/>
        <v>7265952.2800000003</v>
      </c>
      <c r="F65" s="15">
        <f t="shared" si="122"/>
        <v>0</v>
      </c>
      <c r="G65" s="15">
        <f t="shared" si="122"/>
        <v>7265952.2800000003</v>
      </c>
      <c r="H65" s="15">
        <f t="shared" si="122"/>
        <v>7192181.9900000002</v>
      </c>
      <c r="I65" s="15">
        <f t="shared" si="122"/>
        <v>0</v>
      </c>
      <c r="J65" s="15">
        <f t="shared" si="122"/>
        <v>7192181.9900000002</v>
      </c>
      <c r="K65" s="15">
        <f t="shared" si="122"/>
        <v>21787640.960000001</v>
      </c>
      <c r="L65" s="15">
        <f>B60</f>
        <v>238760.54</v>
      </c>
      <c r="M65" s="15">
        <f>K65+L65</f>
        <v>22026401.5</v>
      </c>
      <c r="N65" s="15">
        <f t="shared" ref="N65:W65" si="123">N50</f>
        <v>7290525.9400000004</v>
      </c>
      <c r="O65" s="15">
        <f t="shared" si="123"/>
        <v>0</v>
      </c>
      <c r="P65" s="15">
        <f t="shared" si="123"/>
        <v>7290525.9400000004</v>
      </c>
      <c r="Q65" s="15">
        <f t="shared" si="123"/>
        <v>7290525.9400000004</v>
      </c>
      <c r="R65" s="15">
        <f t="shared" si="123"/>
        <v>0</v>
      </c>
      <c r="S65" s="15">
        <f t="shared" si="123"/>
        <v>7290525.9400000004</v>
      </c>
      <c r="T65" s="15">
        <f t="shared" si="123"/>
        <v>7290525.9400000004</v>
      </c>
      <c r="U65" s="15">
        <f t="shared" si="123"/>
        <v>0</v>
      </c>
      <c r="V65" s="15">
        <f t="shared" si="123"/>
        <v>7290525.9400000004</v>
      </c>
      <c r="W65" s="15">
        <f t="shared" si="123"/>
        <v>21871577.82</v>
      </c>
      <c r="X65" s="15">
        <f>X50+N60</f>
        <v>0</v>
      </c>
      <c r="Y65" s="15">
        <f t="shared" ref="Y65:Z70" si="124">Y50</f>
        <v>21871577.82</v>
      </c>
      <c r="Z65" s="15">
        <f t="shared" si="124"/>
        <v>43659218.780000001</v>
      </c>
      <c r="AA65" s="15">
        <f>AA50+Z60</f>
        <v>238760.54</v>
      </c>
      <c r="AB65" s="15">
        <f t="shared" ref="AB65:AB70" si="125">AB50</f>
        <v>43659218.780000001</v>
      </c>
    </row>
    <row r="66" spans="1:38" s="5" customFormat="1" x14ac:dyDescent="0.2">
      <c r="A66" s="13" t="s">
        <v>2</v>
      </c>
      <c r="B66" s="15">
        <f t="shared" ref="B66:K66" si="126">B51</f>
        <v>546420.15</v>
      </c>
      <c r="C66" s="15">
        <f t="shared" si="126"/>
        <v>0</v>
      </c>
      <c r="D66" s="15">
        <f t="shared" si="126"/>
        <v>546420.15</v>
      </c>
      <c r="E66" s="15">
        <f t="shared" si="126"/>
        <v>533832.71</v>
      </c>
      <c r="F66" s="15">
        <f t="shared" si="126"/>
        <v>0</v>
      </c>
      <c r="G66" s="15">
        <f t="shared" si="126"/>
        <v>533832.71</v>
      </c>
      <c r="H66" s="15">
        <f t="shared" si="126"/>
        <v>530158.92000000004</v>
      </c>
      <c r="I66" s="15">
        <f t="shared" si="126"/>
        <v>0</v>
      </c>
      <c r="J66" s="15">
        <f t="shared" si="126"/>
        <v>530158.92000000004</v>
      </c>
      <c r="K66" s="15">
        <f t="shared" si="126"/>
        <v>1610411.7799999998</v>
      </c>
      <c r="L66" s="15">
        <f>L51</f>
        <v>0</v>
      </c>
      <c r="M66" s="71">
        <f t="shared" ref="M66:M70" si="127">K66+L66</f>
        <v>1610411.7799999998</v>
      </c>
      <c r="N66" s="15">
        <f t="shared" ref="N66:W66" si="128">N51</f>
        <v>531734.80000000005</v>
      </c>
      <c r="O66" s="15">
        <f t="shared" si="128"/>
        <v>0</v>
      </c>
      <c r="P66" s="15">
        <f t="shared" si="128"/>
        <v>531734.80000000005</v>
      </c>
      <c r="Q66" s="15">
        <f t="shared" si="128"/>
        <v>531734.80000000005</v>
      </c>
      <c r="R66" s="15">
        <f t="shared" si="128"/>
        <v>0</v>
      </c>
      <c r="S66" s="15">
        <f t="shared" si="128"/>
        <v>531734.80000000005</v>
      </c>
      <c r="T66" s="15">
        <f t="shared" si="128"/>
        <v>531734.80000000005</v>
      </c>
      <c r="U66" s="15">
        <f t="shared" si="128"/>
        <v>0</v>
      </c>
      <c r="V66" s="15">
        <f t="shared" si="128"/>
        <v>531734.80000000005</v>
      </c>
      <c r="W66" s="15">
        <f t="shared" si="128"/>
        <v>1595204.4000000001</v>
      </c>
      <c r="X66" s="15">
        <f>X51</f>
        <v>0</v>
      </c>
      <c r="Y66" s="15">
        <f t="shared" si="124"/>
        <v>1595204.4000000001</v>
      </c>
      <c r="Z66" s="15">
        <f t="shared" si="124"/>
        <v>3205616.1799999997</v>
      </c>
      <c r="AA66" s="15">
        <f>AA51</f>
        <v>0</v>
      </c>
      <c r="AB66" s="15">
        <f t="shared" si="125"/>
        <v>3205616.1799999997</v>
      </c>
    </row>
    <row r="67" spans="1:38" s="5" customFormat="1" x14ac:dyDescent="0.2">
      <c r="A67" s="13" t="s">
        <v>3</v>
      </c>
      <c r="B67" s="15">
        <f t="shared" ref="B67:K67" si="129">B52</f>
        <v>2232829.5299999998</v>
      </c>
      <c r="C67" s="15">
        <f t="shared" si="129"/>
        <v>-34558.410000000003</v>
      </c>
      <c r="D67" s="15">
        <f t="shared" si="129"/>
        <v>2198271.1199999996</v>
      </c>
      <c r="E67" s="15">
        <f t="shared" si="129"/>
        <v>2227904.06</v>
      </c>
      <c r="F67" s="15">
        <f t="shared" si="129"/>
        <v>7292</v>
      </c>
      <c r="G67" s="15">
        <f t="shared" si="129"/>
        <v>2235196.06</v>
      </c>
      <c r="H67" s="15">
        <f t="shared" si="129"/>
        <v>2223679.79</v>
      </c>
      <c r="I67" s="15">
        <f t="shared" si="129"/>
        <v>26806</v>
      </c>
      <c r="J67" s="15">
        <f t="shared" si="129"/>
        <v>2250485.79</v>
      </c>
      <c r="K67" s="15">
        <f t="shared" si="129"/>
        <v>6684413.3799999999</v>
      </c>
      <c r="L67" s="15">
        <f>L52+B61</f>
        <v>109329.05</v>
      </c>
      <c r="M67" s="71">
        <f t="shared" si="127"/>
        <v>6793742.4299999997</v>
      </c>
      <c r="N67" s="15">
        <f t="shared" ref="N67:W67" si="130">N52</f>
        <v>2222580.33</v>
      </c>
      <c r="O67" s="15">
        <f t="shared" si="130"/>
        <v>460.41</v>
      </c>
      <c r="P67" s="15">
        <f t="shared" si="130"/>
        <v>2223040.7400000002</v>
      </c>
      <c r="Q67" s="15">
        <f t="shared" si="130"/>
        <v>2222580.33</v>
      </c>
      <c r="R67" s="15">
        <f t="shared" si="130"/>
        <v>0</v>
      </c>
      <c r="S67" s="15">
        <f t="shared" si="130"/>
        <v>2222580.33</v>
      </c>
      <c r="T67" s="15">
        <f t="shared" si="130"/>
        <v>2222580.33</v>
      </c>
      <c r="U67" s="15">
        <f t="shared" si="130"/>
        <v>0</v>
      </c>
      <c r="V67" s="15">
        <f t="shared" si="130"/>
        <v>2222580.33</v>
      </c>
      <c r="W67" s="15">
        <f t="shared" si="130"/>
        <v>6667740.9899999993</v>
      </c>
      <c r="X67" s="15">
        <f>X52+N61</f>
        <v>460.41</v>
      </c>
      <c r="Y67" s="15">
        <f t="shared" si="124"/>
        <v>6668201.3999999994</v>
      </c>
      <c r="Z67" s="15">
        <f t="shared" si="124"/>
        <v>13352154.369999999</v>
      </c>
      <c r="AA67" s="15">
        <f>AA52+Z61</f>
        <v>109789.46</v>
      </c>
      <c r="AB67" s="15">
        <f t="shared" si="125"/>
        <v>13352154.369999999</v>
      </c>
    </row>
    <row r="68" spans="1:38" s="5" customFormat="1" x14ac:dyDescent="0.2">
      <c r="A68" s="13" t="s">
        <v>4</v>
      </c>
      <c r="B68" s="15">
        <f t="shared" ref="B68:K68" si="131">B53</f>
        <v>622273.03999999992</v>
      </c>
      <c r="C68" s="15">
        <f t="shared" si="131"/>
        <v>0</v>
      </c>
      <c r="D68" s="15">
        <f t="shared" si="131"/>
        <v>622273.03999999992</v>
      </c>
      <c r="E68" s="15">
        <f t="shared" si="131"/>
        <v>609879.40999999992</v>
      </c>
      <c r="F68" s="15">
        <f t="shared" si="131"/>
        <v>0</v>
      </c>
      <c r="G68" s="15">
        <f t="shared" si="131"/>
        <v>609879.40999999992</v>
      </c>
      <c r="H68" s="15">
        <f t="shared" si="131"/>
        <v>602683.66999999993</v>
      </c>
      <c r="I68" s="15">
        <f t="shared" si="131"/>
        <v>0</v>
      </c>
      <c r="J68" s="15">
        <f t="shared" si="131"/>
        <v>602683.66999999993</v>
      </c>
      <c r="K68" s="15">
        <f t="shared" si="131"/>
        <v>1834836.1199999996</v>
      </c>
      <c r="L68" s="15">
        <f>L53</f>
        <v>0</v>
      </c>
      <c r="M68" s="71">
        <f t="shared" si="127"/>
        <v>1834836.1199999996</v>
      </c>
      <c r="N68" s="15">
        <f t="shared" ref="N68:W68" si="132">N53</f>
        <v>613015.72</v>
      </c>
      <c r="O68" s="15">
        <f t="shared" si="132"/>
        <v>0</v>
      </c>
      <c r="P68" s="15">
        <f t="shared" si="132"/>
        <v>613015.72</v>
      </c>
      <c r="Q68" s="15">
        <f t="shared" si="132"/>
        <v>613015.72</v>
      </c>
      <c r="R68" s="15">
        <f t="shared" si="132"/>
        <v>0</v>
      </c>
      <c r="S68" s="15">
        <f t="shared" si="132"/>
        <v>613015.72</v>
      </c>
      <c r="T68" s="15">
        <f t="shared" si="132"/>
        <v>613015.72</v>
      </c>
      <c r="U68" s="15">
        <f t="shared" si="132"/>
        <v>0</v>
      </c>
      <c r="V68" s="15">
        <f t="shared" si="132"/>
        <v>613015.72</v>
      </c>
      <c r="W68" s="15">
        <f t="shared" si="132"/>
        <v>1839047.1600000001</v>
      </c>
      <c r="X68" s="15">
        <f>X53</f>
        <v>0</v>
      </c>
      <c r="Y68" s="15">
        <f t="shared" si="124"/>
        <v>1839047.1600000001</v>
      </c>
      <c r="Z68" s="15">
        <f t="shared" si="124"/>
        <v>3673883.28</v>
      </c>
      <c r="AA68" s="15">
        <f>AA53</f>
        <v>0</v>
      </c>
      <c r="AB68" s="15">
        <f t="shared" si="125"/>
        <v>3673883.28</v>
      </c>
    </row>
    <row r="69" spans="1:38" s="5" customFormat="1" x14ac:dyDescent="0.2">
      <c r="A69" s="13" t="s">
        <v>7</v>
      </c>
      <c r="B69" s="15">
        <f t="shared" ref="B69:K69" si="133">B54</f>
        <v>736931.09</v>
      </c>
      <c r="C69" s="15">
        <f t="shared" si="133"/>
        <v>0</v>
      </c>
      <c r="D69" s="15">
        <f t="shared" si="133"/>
        <v>736931.09</v>
      </c>
      <c r="E69" s="15">
        <f t="shared" si="133"/>
        <v>744122.54</v>
      </c>
      <c r="F69" s="15">
        <f t="shared" si="133"/>
        <v>0</v>
      </c>
      <c r="G69" s="15">
        <f t="shared" si="133"/>
        <v>744122.54</v>
      </c>
      <c r="H69" s="15">
        <f t="shared" si="133"/>
        <v>719359.13</v>
      </c>
      <c r="I69" s="15">
        <f t="shared" si="133"/>
        <v>0</v>
      </c>
      <c r="J69" s="15">
        <f t="shared" si="133"/>
        <v>719359.13</v>
      </c>
      <c r="K69" s="15">
        <f t="shared" si="133"/>
        <v>2200412.7599999998</v>
      </c>
      <c r="L69" s="15">
        <f>L54</f>
        <v>0</v>
      </c>
      <c r="M69" s="71">
        <f t="shared" si="127"/>
        <v>2200412.7599999998</v>
      </c>
      <c r="N69" s="15">
        <f t="shared" ref="N69:W69" si="134">N54</f>
        <v>700768.21000000008</v>
      </c>
      <c r="O69" s="15">
        <f t="shared" si="134"/>
        <v>0</v>
      </c>
      <c r="P69" s="15">
        <f t="shared" si="134"/>
        <v>700768.21000000008</v>
      </c>
      <c r="Q69" s="15">
        <f t="shared" si="134"/>
        <v>700768.21000000008</v>
      </c>
      <c r="R69" s="15">
        <f t="shared" si="134"/>
        <v>0</v>
      </c>
      <c r="S69" s="15">
        <f t="shared" si="134"/>
        <v>700768.21000000008</v>
      </c>
      <c r="T69" s="15">
        <f t="shared" si="134"/>
        <v>700768.21000000008</v>
      </c>
      <c r="U69" s="15">
        <f t="shared" si="134"/>
        <v>0</v>
      </c>
      <c r="V69" s="15">
        <f t="shared" si="134"/>
        <v>700768.21000000008</v>
      </c>
      <c r="W69" s="15">
        <f t="shared" si="134"/>
        <v>2102304.6300000004</v>
      </c>
      <c r="X69" s="15">
        <f>X54</f>
        <v>0</v>
      </c>
      <c r="Y69" s="15">
        <f t="shared" si="124"/>
        <v>2102304.6300000004</v>
      </c>
      <c r="Z69" s="15">
        <f t="shared" si="124"/>
        <v>4302717.3900000006</v>
      </c>
      <c r="AA69" s="15">
        <f>AA54</f>
        <v>0</v>
      </c>
      <c r="AB69" s="15">
        <f t="shared" si="125"/>
        <v>4302717.3900000006</v>
      </c>
    </row>
    <row r="70" spans="1:38" s="5" customFormat="1" x14ac:dyDescent="0.2">
      <c r="A70" s="13" t="s">
        <v>17</v>
      </c>
      <c r="B70" s="15">
        <f t="shared" ref="B70:K70" si="135">B55</f>
        <v>131039.5</v>
      </c>
      <c r="C70" s="15">
        <f t="shared" si="135"/>
        <v>0</v>
      </c>
      <c r="D70" s="15">
        <f t="shared" si="135"/>
        <v>131039.5</v>
      </c>
      <c r="E70" s="15">
        <f t="shared" si="135"/>
        <v>130029</v>
      </c>
      <c r="F70" s="15">
        <f t="shared" si="135"/>
        <v>0</v>
      </c>
      <c r="G70" s="15">
        <f t="shared" si="135"/>
        <v>130029</v>
      </c>
      <c r="H70" s="15">
        <f t="shared" si="135"/>
        <v>127666.5</v>
      </c>
      <c r="I70" s="15">
        <f t="shared" si="135"/>
        <v>0</v>
      </c>
      <c r="J70" s="15">
        <f t="shared" si="135"/>
        <v>127666.5</v>
      </c>
      <c r="K70" s="15">
        <f t="shared" si="135"/>
        <v>388735</v>
      </c>
      <c r="L70" s="15">
        <f>L55</f>
        <v>0</v>
      </c>
      <c r="M70" s="71">
        <f t="shared" si="127"/>
        <v>388735</v>
      </c>
      <c r="N70" s="15">
        <f t="shared" ref="N70:W70" si="136">N55</f>
        <v>143525</v>
      </c>
      <c r="O70" s="15">
        <f t="shared" si="136"/>
        <v>0</v>
      </c>
      <c r="P70" s="15">
        <f t="shared" si="136"/>
        <v>143525</v>
      </c>
      <c r="Q70" s="15">
        <f t="shared" si="136"/>
        <v>143525</v>
      </c>
      <c r="R70" s="15">
        <f t="shared" si="136"/>
        <v>0</v>
      </c>
      <c r="S70" s="15">
        <f t="shared" si="136"/>
        <v>143525</v>
      </c>
      <c r="T70" s="15">
        <f t="shared" si="136"/>
        <v>143525</v>
      </c>
      <c r="U70" s="15">
        <f t="shared" si="136"/>
        <v>0</v>
      </c>
      <c r="V70" s="15">
        <f t="shared" si="136"/>
        <v>143525</v>
      </c>
      <c r="W70" s="15">
        <f t="shared" si="136"/>
        <v>430575</v>
      </c>
      <c r="X70" s="15">
        <f>X55</f>
        <v>0</v>
      </c>
      <c r="Y70" s="15">
        <f t="shared" si="124"/>
        <v>430575</v>
      </c>
      <c r="Z70" s="15">
        <f t="shared" si="124"/>
        <v>819310</v>
      </c>
      <c r="AA70" s="15">
        <f>AA55</f>
        <v>0</v>
      </c>
      <c r="AB70" s="15">
        <f t="shared" si="125"/>
        <v>819310</v>
      </c>
    </row>
    <row r="71" spans="1:38" s="5" customFormat="1" x14ac:dyDescent="0.2">
      <c r="A71" s="13" t="s">
        <v>5</v>
      </c>
      <c r="B71" s="15">
        <f>SUM(B65:B70)</f>
        <v>11598999.999999998</v>
      </c>
      <c r="C71" s="15">
        <f t="shared" ref="C71:D71" si="137">SUM(C65:C70)</f>
        <v>-34558.410000000003</v>
      </c>
      <c r="D71" s="15">
        <f t="shared" si="137"/>
        <v>11564441.589999998</v>
      </c>
      <c r="E71" s="15">
        <f>SUM(E65:E70)</f>
        <v>11511720</v>
      </c>
      <c r="F71" s="15">
        <f t="shared" ref="F71:G71" si="138">SUM(F65:F70)</f>
        <v>7292</v>
      </c>
      <c r="G71" s="15">
        <f t="shared" si="138"/>
        <v>11519012</v>
      </c>
      <c r="H71" s="15">
        <f>SUM(H65:H70)</f>
        <v>11395730</v>
      </c>
      <c r="I71" s="15">
        <f t="shared" ref="I71:J71" si="139">SUM(I65:I70)</f>
        <v>26806</v>
      </c>
      <c r="J71" s="15">
        <f t="shared" si="139"/>
        <v>11422536</v>
      </c>
      <c r="K71" s="8">
        <f t="shared" ref="K71" si="140">B71+E71+H71</f>
        <v>34506450</v>
      </c>
      <c r="L71" s="8">
        <f>L65+L66+L67+L68+L69+L70</f>
        <v>348089.59</v>
      </c>
      <c r="M71" s="8">
        <f>SUM(M65:M70)</f>
        <v>34854539.590000004</v>
      </c>
      <c r="N71" s="15">
        <f t="shared" ref="N71:P71" si="141">SUM(N65:N70)</f>
        <v>11502150.000000002</v>
      </c>
      <c r="O71" s="15">
        <f t="shared" si="141"/>
        <v>460.41</v>
      </c>
      <c r="P71" s="15">
        <f t="shared" si="141"/>
        <v>11502610.410000002</v>
      </c>
      <c r="Q71" s="15">
        <f>SUM(Q65:Q70)</f>
        <v>11502150.000000002</v>
      </c>
      <c r="R71" s="15">
        <f t="shared" ref="R71:S71" si="142">SUM(R65:R70)</f>
        <v>0</v>
      </c>
      <c r="S71" s="15">
        <f t="shared" si="142"/>
        <v>11502150.000000002</v>
      </c>
      <c r="T71" s="15">
        <f>SUM(T65:T70)</f>
        <v>11502150.000000002</v>
      </c>
      <c r="U71" s="15">
        <f t="shared" ref="U71" si="143">SUM(U65:U70)</f>
        <v>0</v>
      </c>
      <c r="V71" s="15">
        <f t="shared" ref="V71" si="144">SUM(T71:U71)</f>
        <v>11502150.000000002</v>
      </c>
      <c r="W71" s="15">
        <f t="shared" ref="W71:X71" si="145">SUM(W65:W70)</f>
        <v>34506450</v>
      </c>
      <c r="X71" s="15">
        <f t="shared" si="145"/>
        <v>460.41</v>
      </c>
      <c r="Y71" s="15">
        <f t="shared" ref="Y71" si="146">SUM(W71:X71)</f>
        <v>34506910.409999996</v>
      </c>
      <c r="Z71" s="15">
        <f t="shared" ref="Z71:AA71" si="147">SUM(Z65:Z70)</f>
        <v>69012900</v>
      </c>
      <c r="AA71" s="15">
        <f t="shared" si="147"/>
        <v>348550</v>
      </c>
      <c r="AB71" s="15">
        <f t="shared" ref="AB71" si="148">SUM(Z71:AA71)</f>
        <v>69361450</v>
      </c>
    </row>
    <row r="72" spans="1:38" s="5" customFormat="1" x14ac:dyDescent="0.2">
      <c r="A72" s="37"/>
      <c r="B72" s="39"/>
      <c r="C72" s="39"/>
      <c r="D72" s="39"/>
      <c r="E72" s="38"/>
      <c r="F72" s="38"/>
      <c r="G72" s="38"/>
      <c r="H72" s="27"/>
      <c r="I72" s="27"/>
      <c r="J72" s="27"/>
    </row>
    <row r="73" spans="1:38" s="5" customFormat="1" x14ac:dyDescent="0.2">
      <c r="A73" s="37"/>
      <c r="B73" s="39"/>
      <c r="C73" s="39"/>
      <c r="D73" s="39"/>
      <c r="E73" s="38"/>
      <c r="F73" s="38"/>
      <c r="G73" s="38"/>
      <c r="H73" s="27"/>
      <c r="I73" s="27"/>
      <c r="J73" s="27"/>
    </row>
    <row r="74" spans="1:38" ht="18.75" x14ac:dyDescent="0.3">
      <c r="B74" s="19" t="s">
        <v>19</v>
      </c>
      <c r="C74" s="19"/>
      <c r="D74" s="19"/>
      <c r="E74" s="23"/>
      <c r="F74" s="23"/>
      <c r="G74" s="23"/>
      <c r="H74" s="23"/>
      <c r="I74" s="23"/>
      <c r="J74" s="23"/>
      <c r="K74" s="23"/>
      <c r="L74" s="23"/>
      <c r="M74" s="5" t="s">
        <v>12</v>
      </c>
      <c r="N74" s="23"/>
      <c r="O74" s="23"/>
      <c r="P74" s="23"/>
      <c r="S74" s="19" t="s">
        <v>19</v>
      </c>
      <c r="T74" s="19"/>
      <c r="U74" s="19"/>
      <c r="V74" s="23"/>
      <c r="W74" s="23"/>
      <c r="X74" s="23"/>
      <c r="Y74" s="23"/>
      <c r="Z74" s="5" t="s">
        <v>12</v>
      </c>
      <c r="AA74" s="23"/>
      <c r="AB74" s="23"/>
      <c r="AC74" s="23"/>
      <c r="AE74" s="22"/>
      <c r="AF74" s="22"/>
      <c r="AG74" s="22"/>
      <c r="AH74" s="22"/>
      <c r="AI74" s="22"/>
      <c r="AJ74" s="22"/>
      <c r="AL74" s="22"/>
    </row>
    <row r="75" spans="1:38" ht="18.75" x14ac:dyDescent="0.3">
      <c r="B75" s="19" t="s">
        <v>20</v>
      </c>
      <c r="C75" s="19"/>
      <c r="D75" s="19"/>
      <c r="E75" s="19"/>
      <c r="F75" s="19"/>
      <c r="G75" s="19"/>
      <c r="H75" s="23"/>
      <c r="I75" s="23"/>
      <c r="J75" s="23"/>
      <c r="K75" s="23"/>
      <c r="L75" s="23"/>
      <c r="M75" s="19" t="s">
        <v>21</v>
      </c>
      <c r="N75" s="23"/>
      <c r="O75" s="23"/>
      <c r="P75" s="23"/>
      <c r="S75" s="19" t="s">
        <v>20</v>
      </c>
      <c r="T75" s="19"/>
      <c r="U75" s="19"/>
      <c r="V75" s="19"/>
      <c r="W75" s="19"/>
      <c r="X75" s="19"/>
      <c r="Y75" s="23"/>
      <c r="Z75" s="19" t="s">
        <v>21</v>
      </c>
      <c r="AA75" s="23"/>
      <c r="AB75" s="23"/>
      <c r="AC75" s="23"/>
      <c r="AE75" s="22"/>
      <c r="AF75" s="22"/>
      <c r="AG75" s="22"/>
      <c r="AH75" s="22"/>
      <c r="AI75" s="22"/>
      <c r="AJ75" s="22"/>
      <c r="AL75" s="22"/>
    </row>
    <row r="76" spans="1:38" x14ac:dyDescent="0.2">
      <c r="B76" s="1"/>
      <c r="C76" s="1"/>
      <c r="D76" s="1"/>
      <c r="E76" s="26"/>
      <c r="F76" s="26"/>
      <c r="G76" s="26"/>
    </row>
    <row r="77" spans="1:38" x14ac:dyDescent="0.2">
      <c r="B77" s="1"/>
      <c r="C77" s="1"/>
      <c r="D77" s="1"/>
      <c r="E77" s="26"/>
      <c r="F77" s="26"/>
      <c r="G77" s="26"/>
    </row>
    <row r="78" spans="1:38" x14ac:dyDescent="0.2">
      <c r="B78" s="1"/>
      <c r="C78" s="1"/>
      <c r="D78" s="1"/>
      <c r="E78" s="26"/>
      <c r="F78" s="26"/>
      <c r="G78" s="26"/>
    </row>
    <row r="79" spans="1:38" x14ac:dyDescent="0.2">
      <c r="B79" s="1"/>
      <c r="C79" s="1"/>
      <c r="D79" s="1"/>
      <c r="E79" s="26"/>
      <c r="F79" s="26"/>
      <c r="G79" s="26"/>
    </row>
    <row r="80" spans="1:38" x14ac:dyDescent="0.2">
      <c r="B80" s="1"/>
      <c r="C80" s="1"/>
      <c r="D80" s="1"/>
      <c r="E80" s="26"/>
      <c r="F80" s="26"/>
      <c r="G80" s="26"/>
      <c r="H80" s="1"/>
      <c r="I80" s="1"/>
      <c r="J80" s="1"/>
    </row>
    <row r="81" spans="2:10" x14ac:dyDescent="0.2">
      <c r="B81" s="1"/>
      <c r="C81" s="1"/>
      <c r="D81" s="1"/>
      <c r="E81" s="26"/>
      <c r="F81" s="26"/>
      <c r="G81" s="26"/>
      <c r="H81" s="1"/>
      <c r="I81" s="1"/>
      <c r="J81" s="1"/>
    </row>
    <row r="82" spans="2:10" x14ac:dyDescent="0.2">
      <c r="B82" s="1"/>
      <c r="C82" s="1"/>
      <c r="D82" s="1"/>
      <c r="E82" s="26"/>
      <c r="F82" s="26"/>
      <c r="G82" s="26"/>
      <c r="H82" s="1"/>
      <c r="I82" s="1"/>
      <c r="J82" s="1"/>
    </row>
    <row r="83" spans="2:10" x14ac:dyDescent="0.2">
      <c r="B83" s="1"/>
      <c r="C83" s="1"/>
      <c r="D83" s="1"/>
      <c r="E83" s="26"/>
      <c r="F83" s="26"/>
      <c r="G83" s="26"/>
      <c r="H83" s="1"/>
      <c r="I83" s="1"/>
      <c r="J83" s="1"/>
    </row>
    <row r="84" spans="2:10" x14ac:dyDescent="0.2">
      <c r="B84" s="1"/>
      <c r="C84" s="1"/>
      <c r="D84" s="1"/>
      <c r="E84" s="26"/>
      <c r="F84" s="26"/>
      <c r="G84" s="26"/>
      <c r="H84" s="1"/>
      <c r="I84" s="1"/>
      <c r="J84" s="1"/>
    </row>
    <row r="85" spans="2:10" x14ac:dyDescent="0.2">
      <c r="B85" s="1"/>
      <c r="C85" s="1"/>
      <c r="D85" s="1"/>
      <c r="E85" s="26"/>
      <c r="F85" s="26"/>
      <c r="G85" s="26"/>
      <c r="H85" s="1"/>
      <c r="I85" s="1"/>
      <c r="J85" s="1"/>
    </row>
    <row r="86" spans="2:10" x14ac:dyDescent="0.2">
      <c r="B86" s="1"/>
      <c r="C86" s="1"/>
      <c r="D86" s="1"/>
      <c r="E86" s="26"/>
      <c r="F86" s="26"/>
      <c r="G86" s="26"/>
      <c r="H86" s="1"/>
      <c r="I86" s="1"/>
      <c r="J86" s="1"/>
    </row>
    <row r="87" spans="2:10" x14ac:dyDescent="0.2">
      <c r="B87" s="1"/>
      <c r="C87" s="1"/>
      <c r="D87" s="1"/>
      <c r="E87" s="26"/>
      <c r="F87" s="26"/>
      <c r="G87" s="26"/>
      <c r="H87" s="1"/>
      <c r="I87" s="1"/>
      <c r="J87" s="1"/>
    </row>
    <row r="88" spans="2:10" x14ac:dyDescent="0.2">
      <c r="B88" s="1"/>
      <c r="C88" s="1"/>
      <c r="D88" s="1"/>
      <c r="E88" s="26"/>
      <c r="F88" s="26"/>
      <c r="G88" s="26"/>
      <c r="H88" s="1"/>
      <c r="I88" s="1"/>
      <c r="J88" s="1"/>
    </row>
    <row r="89" spans="2:10" x14ac:dyDescent="0.2">
      <c r="B89" s="1"/>
      <c r="C89" s="1"/>
      <c r="D89" s="1"/>
      <c r="E89" s="26"/>
      <c r="F89" s="26"/>
      <c r="G89" s="26"/>
      <c r="H89" s="1"/>
      <c r="I89" s="1"/>
      <c r="J89" s="1"/>
    </row>
    <row r="90" spans="2:10" x14ac:dyDescent="0.2">
      <c r="B90" s="1"/>
      <c r="C90" s="1"/>
      <c r="D90" s="1"/>
      <c r="E90" s="26"/>
      <c r="F90" s="26"/>
      <c r="G90" s="26"/>
      <c r="H90" s="1"/>
      <c r="I90" s="1"/>
      <c r="J90" s="1"/>
    </row>
    <row r="91" spans="2:10" x14ac:dyDescent="0.2">
      <c r="B91" s="1"/>
      <c r="C91" s="1"/>
      <c r="D91" s="1"/>
      <c r="E91" s="26"/>
      <c r="F91" s="26"/>
      <c r="G91" s="26"/>
      <c r="H91" s="1"/>
      <c r="I91" s="1"/>
      <c r="J91" s="1"/>
    </row>
    <row r="92" spans="2:10" x14ac:dyDescent="0.2">
      <c r="B92" s="1"/>
      <c r="C92" s="1"/>
      <c r="D92" s="1"/>
      <c r="E92" s="26"/>
      <c r="F92" s="26"/>
      <c r="G92" s="26"/>
      <c r="H92" s="1"/>
      <c r="I92" s="1"/>
      <c r="J92" s="1"/>
    </row>
    <row r="93" spans="2:10" x14ac:dyDescent="0.2">
      <c r="B93" s="1"/>
      <c r="C93" s="1"/>
      <c r="D93" s="1"/>
      <c r="E93" s="26"/>
      <c r="F93" s="26"/>
      <c r="G93" s="26"/>
      <c r="H93" s="1"/>
      <c r="I93" s="1"/>
      <c r="J93" s="1"/>
    </row>
    <row r="94" spans="2:10" x14ac:dyDescent="0.2">
      <c r="B94" s="1"/>
      <c r="C94" s="1"/>
      <c r="D94" s="1"/>
      <c r="E94" s="26"/>
      <c r="F94" s="26"/>
      <c r="G94" s="26"/>
      <c r="H94" s="1"/>
      <c r="I94" s="1"/>
      <c r="J94" s="1"/>
    </row>
    <row r="95" spans="2:10" x14ac:dyDescent="0.2">
      <c r="B95" s="1"/>
      <c r="C95" s="1"/>
      <c r="D95" s="1"/>
      <c r="E95" s="26"/>
      <c r="F95" s="26"/>
      <c r="G95" s="26"/>
      <c r="H95" s="1"/>
      <c r="I95" s="1"/>
      <c r="J95" s="1"/>
    </row>
    <row r="96" spans="2:10" x14ac:dyDescent="0.2">
      <c r="B96" s="1"/>
      <c r="C96" s="1"/>
      <c r="D96" s="1"/>
      <c r="E96" s="26"/>
      <c r="F96" s="26"/>
      <c r="G96" s="26"/>
      <c r="H96" s="1"/>
      <c r="I96" s="1"/>
      <c r="J96" s="1"/>
    </row>
    <row r="97" spans="2:10" x14ac:dyDescent="0.2">
      <c r="B97" s="1"/>
      <c r="C97" s="1"/>
      <c r="D97" s="1"/>
      <c r="E97" s="26"/>
      <c r="F97" s="26"/>
      <c r="G97" s="26"/>
      <c r="H97" s="1"/>
      <c r="I97" s="1"/>
      <c r="J97" s="1"/>
    </row>
    <row r="98" spans="2:10" x14ac:dyDescent="0.2">
      <c r="B98" s="1"/>
      <c r="C98" s="1"/>
      <c r="D98" s="1"/>
      <c r="E98" s="26"/>
      <c r="F98" s="26"/>
      <c r="G98" s="26"/>
      <c r="H98" s="1"/>
      <c r="I98" s="1"/>
      <c r="J98" s="1"/>
    </row>
    <row r="99" spans="2:10" x14ac:dyDescent="0.2">
      <c r="B99" s="1"/>
      <c r="C99" s="1"/>
      <c r="D99" s="1"/>
      <c r="E99" s="26"/>
      <c r="F99" s="26"/>
      <c r="G99" s="26"/>
      <c r="H99" s="1"/>
      <c r="I99" s="1"/>
      <c r="J99" s="1"/>
    </row>
    <row r="100" spans="2:10" x14ac:dyDescent="0.2">
      <c r="B100" s="1"/>
      <c r="C100" s="1"/>
      <c r="D100" s="1"/>
      <c r="E100" s="26"/>
      <c r="F100" s="26"/>
      <c r="G100" s="26"/>
      <c r="H100" s="1"/>
      <c r="I100" s="1"/>
      <c r="J100" s="1"/>
    </row>
    <row r="101" spans="2:10" x14ac:dyDescent="0.2">
      <c r="B101" s="1"/>
      <c r="C101" s="1"/>
      <c r="D101" s="1"/>
      <c r="E101" s="26"/>
      <c r="F101" s="26"/>
      <c r="G101" s="26"/>
      <c r="H101" s="1"/>
      <c r="I101" s="1"/>
      <c r="J101" s="1"/>
    </row>
    <row r="102" spans="2:10" x14ac:dyDescent="0.2">
      <c r="B102" s="1"/>
      <c r="C102" s="1"/>
      <c r="D102" s="1"/>
      <c r="E102" s="26"/>
      <c r="F102" s="26"/>
      <c r="G102" s="26"/>
      <c r="H102" s="1"/>
      <c r="I102" s="1"/>
      <c r="J102" s="1"/>
    </row>
    <row r="103" spans="2:10" x14ac:dyDescent="0.2">
      <c r="B103" s="1"/>
      <c r="C103" s="1"/>
      <c r="D103" s="1"/>
      <c r="E103" s="26"/>
      <c r="F103" s="26"/>
      <c r="G103" s="26"/>
      <c r="H103" s="1"/>
      <c r="I103" s="1"/>
      <c r="J103" s="1"/>
    </row>
    <row r="104" spans="2:10" x14ac:dyDescent="0.2">
      <c r="B104" s="1"/>
      <c r="C104" s="1"/>
      <c r="D104" s="1"/>
      <c r="E104" s="26"/>
      <c r="F104" s="26"/>
      <c r="G104" s="26"/>
      <c r="H104" s="1"/>
      <c r="I104" s="1"/>
      <c r="J104" s="1"/>
    </row>
    <row r="105" spans="2:10" x14ac:dyDescent="0.2">
      <c r="B105" s="1"/>
      <c r="C105" s="1"/>
      <c r="D105" s="1"/>
      <c r="E105" s="26"/>
      <c r="F105" s="26"/>
      <c r="G105" s="26"/>
      <c r="H105" s="1"/>
      <c r="I105" s="1"/>
      <c r="J105" s="1"/>
    </row>
    <row r="106" spans="2:10" x14ac:dyDescent="0.2">
      <c r="B106" s="1"/>
      <c r="C106" s="1"/>
      <c r="D106" s="1"/>
      <c r="E106" s="26"/>
      <c r="F106" s="26"/>
      <c r="G106" s="26"/>
      <c r="H106" s="1"/>
      <c r="I106" s="1"/>
      <c r="J106" s="1"/>
    </row>
    <row r="107" spans="2:10" x14ac:dyDescent="0.2">
      <c r="B107" s="1"/>
      <c r="C107" s="1"/>
      <c r="D107" s="1"/>
      <c r="E107" s="26"/>
      <c r="F107" s="26"/>
      <c r="G107" s="26"/>
      <c r="H107" s="1"/>
      <c r="I107" s="1"/>
      <c r="J107" s="1"/>
    </row>
    <row r="108" spans="2:10" x14ac:dyDescent="0.2">
      <c r="B108" s="1"/>
      <c r="C108" s="1"/>
      <c r="D108" s="1"/>
      <c r="E108" s="26"/>
      <c r="F108" s="26"/>
      <c r="G108" s="26"/>
      <c r="H108" s="1"/>
      <c r="I108" s="1"/>
      <c r="J108" s="1"/>
    </row>
    <row r="109" spans="2:10" x14ac:dyDescent="0.2">
      <c r="B109" s="1"/>
      <c r="C109" s="1"/>
      <c r="D109" s="1"/>
      <c r="E109" s="26"/>
      <c r="F109" s="26"/>
      <c r="G109" s="26"/>
      <c r="H109" s="1"/>
      <c r="I109" s="1"/>
      <c r="J109" s="1"/>
    </row>
    <row r="110" spans="2:10" x14ac:dyDescent="0.2">
      <c r="B110" s="1"/>
      <c r="C110" s="1"/>
      <c r="D110" s="1"/>
      <c r="E110" s="26"/>
      <c r="F110" s="26"/>
      <c r="G110" s="26"/>
      <c r="H110" s="1"/>
      <c r="I110" s="1"/>
      <c r="J110" s="1"/>
    </row>
    <row r="111" spans="2:10" x14ac:dyDescent="0.2">
      <c r="B111" s="1"/>
      <c r="C111" s="1"/>
      <c r="D111" s="1"/>
      <c r="E111" s="26"/>
      <c r="F111" s="26"/>
      <c r="G111" s="26"/>
      <c r="H111" s="1"/>
      <c r="I111" s="1"/>
      <c r="J111" s="1"/>
    </row>
    <row r="112" spans="2:10" x14ac:dyDescent="0.2">
      <c r="B112" s="1"/>
      <c r="C112" s="1"/>
      <c r="D112" s="1"/>
      <c r="E112" s="26"/>
      <c r="F112" s="26"/>
      <c r="G112" s="26"/>
      <c r="H112" s="1"/>
      <c r="I112" s="1"/>
      <c r="J112" s="1"/>
    </row>
    <row r="113" spans="2:10" x14ac:dyDescent="0.2">
      <c r="B113" s="1"/>
      <c r="C113" s="1"/>
      <c r="D113" s="1"/>
      <c r="E113" s="26"/>
      <c r="F113" s="26"/>
      <c r="G113" s="26"/>
      <c r="H113" s="1"/>
      <c r="I113" s="1"/>
      <c r="J113" s="1"/>
    </row>
    <row r="114" spans="2:10" x14ac:dyDescent="0.2">
      <c r="B114" s="1"/>
      <c r="C114" s="1"/>
      <c r="D114" s="1"/>
      <c r="E114" s="26"/>
      <c r="F114" s="26"/>
      <c r="G114" s="26"/>
      <c r="H114" s="1"/>
      <c r="I114" s="1"/>
      <c r="J114" s="1"/>
    </row>
    <row r="115" spans="2:10" x14ac:dyDescent="0.2">
      <c r="B115" s="1"/>
      <c r="C115" s="1"/>
      <c r="D115" s="1"/>
      <c r="E115" s="26"/>
      <c r="F115" s="26"/>
      <c r="G115" s="26"/>
      <c r="H115" s="1"/>
      <c r="I115" s="1"/>
      <c r="J115" s="1"/>
    </row>
    <row r="116" spans="2:10" x14ac:dyDescent="0.2">
      <c r="B116" s="1"/>
      <c r="C116" s="1"/>
      <c r="D116" s="1"/>
      <c r="E116" s="26"/>
      <c r="F116" s="26"/>
      <c r="G116" s="26"/>
      <c r="H116" s="1"/>
      <c r="I116" s="1"/>
      <c r="J116" s="1"/>
    </row>
    <row r="117" spans="2:10" x14ac:dyDescent="0.2">
      <c r="B117" s="1"/>
      <c r="C117" s="1"/>
      <c r="D117" s="1"/>
      <c r="E117" s="26"/>
      <c r="F117" s="26"/>
      <c r="G117" s="26"/>
      <c r="H117" s="1"/>
      <c r="I117" s="1"/>
      <c r="J117" s="1"/>
    </row>
    <row r="118" spans="2:10" x14ac:dyDescent="0.2">
      <c r="B118" s="1"/>
      <c r="C118" s="1"/>
      <c r="D118" s="1"/>
      <c r="E118" s="26"/>
      <c r="F118" s="26"/>
      <c r="G118" s="26"/>
      <c r="H118" s="1"/>
      <c r="I118" s="1"/>
      <c r="J118" s="1"/>
    </row>
    <row r="119" spans="2:10" x14ac:dyDescent="0.2">
      <c r="B119" s="1"/>
      <c r="C119" s="1"/>
      <c r="D119" s="1"/>
      <c r="E119" s="26"/>
      <c r="F119" s="26"/>
      <c r="G119" s="26"/>
      <c r="H119" s="1"/>
      <c r="I119" s="1"/>
      <c r="J119" s="1"/>
    </row>
    <row r="120" spans="2:10" x14ac:dyDescent="0.2">
      <c r="B120" s="1"/>
      <c r="C120" s="1"/>
      <c r="D120" s="1"/>
      <c r="E120" s="26"/>
      <c r="F120" s="26"/>
      <c r="G120" s="26"/>
      <c r="H120" s="1"/>
      <c r="I120" s="1"/>
      <c r="J120" s="1"/>
    </row>
    <row r="121" spans="2:10" x14ac:dyDescent="0.2">
      <c r="B121" s="1"/>
      <c r="C121" s="1"/>
      <c r="D121" s="1"/>
      <c r="E121" s="26"/>
      <c r="F121" s="26"/>
      <c r="G121" s="26"/>
      <c r="H121" s="1"/>
      <c r="I121" s="1"/>
      <c r="J121" s="1"/>
    </row>
    <row r="122" spans="2:10" x14ac:dyDescent="0.2">
      <c r="B122" s="1"/>
      <c r="C122" s="1"/>
      <c r="D122" s="1"/>
      <c r="E122" s="26"/>
      <c r="F122" s="26"/>
      <c r="G122" s="26"/>
      <c r="H122" s="1"/>
      <c r="I122" s="1"/>
      <c r="J122" s="1"/>
    </row>
    <row r="123" spans="2:10" x14ac:dyDescent="0.2">
      <c r="B123" s="1"/>
      <c r="C123" s="1"/>
      <c r="D123" s="1"/>
      <c r="E123" s="26"/>
      <c r="F123" s="26"/>
      <c r="G123" s="26"/>
      <c r="H123" s="1"/>
      <c r="I123" s="1"/>
      <c r="J123" s="1"/>
    </row>
    <row r="124" spans="2:10" x14ac:dyDescent="0.2">
      <c r="B124" s="1"/>
      <c r="C124" s="1"/>
      <c r="D124" s="1"/>
      <c r="E124" s="26"/>
      <c r="F124" s="26"/>
      <c r="G124" s="26"/>
      <c r="H124" s="1"/>
      <c r="I124" s="1"/>
      <c r="J124" s="1"/>
    </row>
    <row r="125" spans="2:10" x14ac:dyDescent="0.2">
      <c r="B125" s="1"/>
      <c r="C125" s="1"/>
      <c r="D125" s="1"/>
      <c r="E125" s="26"/>
      <c r="F125" s="26"/>
      <c r="G125" s="26"/>
      <c r="H125" s="1"/>
      <c r="I125" s="1"/>
      <c r="J125" s="1"/>
    </row>
    <row r="126" spans="2:10" x14ac:dyDescent="0.2">
      <c r="B126" s="1"/>
      <c r="C126" s="1"/>
      <c r="D126" s="1"/>
      <c r="E126" s="26"/>
      <c r="F126" s="26"/>
      <c r="G126" s="26"/>
      <c r="H126" s="1"/>
      <c r="I126" s="1"/>
      <c r="J126" s="1"/>
    </row>
    <row r="127" spans="2:10" x14ac:dyDescent="0.2">
      <c r="B127" s="1"/>
      <c r="C127" s="1"/>
      <c r="D127" s="1"/>
      <c r="E127" s="26"/>
      <c r="F127" s="26"/>
      <c r="G127" s="26"/>
      <c r="H127" s="1"/>
      <c r="I127" s="1"/>
      <c r="J127" s="1"/>
    </row>
    <row r="128" spans="2:10" x14ac:dyDescent="0.2">
      <c r="B128" s="1"/>
      <c r="C128" s="1"/>
      <c r="D128" s="1"/>
      <c r="E128" s="26"/>
      <c r="F128" s="26"/>
      <c r="G128" s="26"/>
      <c r="H128" s="1"/>
      <c r="I128" s="1"/>
      <c r="J128" s="1"/>
    </row>
    <row r="129" spans="2:10" x14ac:dyDescent="0.2">
      <c r="B129" s="1"/>
      <c r="C129" s="1"/>
      <c r="D129" s="1"/>
      <c r="E129" s="26"/>
      <c r="F129" s="26"/>
      <c r="G129" s="26"/>
      <c r="H129" s="1"/>
      <c r="I129" s="1"/>
      <c r="J129" s="1"/>
    </row>
    <row r="130" spans="2:10" x14ac:dyDescent="0.2">
      <c r="B130" s="1"/>
      <c r="C130" s="1"/>
      <c r="D130" s="1"/>
      <c r="E130" s="26"/>
      <c r="F130" s="26"/>
      <c r="G130" s="26"/>
      <c r="H130" s="1"/>
      <c r="I130" s="1"/>
      <c r="J130" s="1"/>
    </row>
    <row r="131" spans="2:10" x14ac:dyDescent="0.2">
      <c r="B131" s="1"/>
      <c r="C131" s="1"/>
      <c r="D131" s="1"/>
      <c r="E131" s="26"/>
      <c r="F131" s="26"/>
      <c r="G131" s="26"/>
      <c r="H131" s="1"/>
      <c r="I131" s="1"/>
      <c r="J131" s="1"/>
    </row>
    <row r="132" spans="2:10" x14ac:dyDescent="0.2">
      <c r="B132" s="1"/>
      <c r="C132" s="1"/>
      <c r="D132" s="1"/>
      <c r="E132" s="26"/>
      <c r="F132" s="26"/>
      <c r="G132" s="26"/>
      <c r="H132" s="1"/>
      <c r="I132" s="1"/>
      <c r="J132" s="1"/>
    </row>
    <row r="133" spans="2:10" x14ac:dyDescent="0.2">
      <c r="B133" s="1"/>
      <c r="C133" s="1"/>
      <c r="D133" s="1"/>
      <c r="E133" s="26"/>
      <c r="F133" s="26"/>
      <c r="G133" s="26"/>
      <c r="H133" s="1"/>
      <c r="I133" s="1"/>
      <c r="J133" s="1"/>
    </row>
    <row r="134" spans="2:10" x14ac:dyDescent="0.2">
      <c r="B134" s="1"/>
      <c r="C134" s="1"/>
      <c r="D134" s="1"/>
      <c r="E134" s="26"/>
      <c r="F134" s="26"/>
      <c r="G134" s="26"/>
      <c r="H134" s="1"/>
      <c r="I134" s="1"/>
      <c r="J134" s="1"/>
    </row>
    <row r="135" spans="2:10" x14ac:dyDescent="0.2">
      <c r="B135" s="1"/>
      <c r="C135" s="1"/>
      <c r="D135" s="1"/>
      <c r="E135" s="26"/>
      <c r="F135" s="26"/>
      <c r="G135" s="26"/>
      <c r="H135" s="1"/>
      <c r="I135" s="1"/>
      <c r="J135" s="1"/>
    </row>
    <row r="136" spans="2:10" x14ac:dyDescent="0.2">
      <c r="B136" s="1"/>
      <c r="C136" s="1"/>
      <c r="D136" s="1"/>
      <c r="E136" s="26"/>
      <c r="F136" s="26"/>
      <c r="G136" s="26"/>
      <c r="H136" s="1"/>
      <c r="I136" s="1"/>
      <c r="J136" s="1"/>
    </row>
    <row r="137" spans="2:10" x14ac:dyDescent="0.2">
      <c r="B137" s="1"/>
      <c r="C137" s="1"/>
      <c r="D137" s="1"/>
      <c r="E137" s="26"/>
      <c r="F137" s="26"/>
      <c r="G137" s="26"/>
      <c r="H137" s="1"/>
      <c r="I137" s="1"/>
      <c r="J137" s="1"/>
    </row>
    <row r="138" spans="2:10" x14ac:dyDescent="0.2">
      <c r="B138" s="1"/>
      <c r="C138" s="1"/>
      <c r="D138" s="1"/>
      <c r="E138" s="26"/>
      <c r="F138" s="26"/>
      <c r="G138" s="26"/>
      <c r="H138" s="1"/>
      <c r="I138" s="1"/>
      <c r="J138" s="1"/>
    </row>
    <row r="139" spans="2:10" x14ac:dyDescent="0.2">
      <c r="B139" s="1"/>
      <c r="C139" s="1"/>
      <c r="D139" s="1"/>
      <c r="E139" s="26"/>
      <c r="F139" s="26"/>
      <c r="G139" s="26"/>
      <c r="H139" s="1"/>
      <c r="I139" s="1"/>
      <c r="J139" s="1"/>
    </row>
    <row r="140" spans="2:10" x14ac:dyDescent="0.2">
      <c r="B140" s="1"/>
      <c r="C140" s="1"/>
      <c r="D140" s="1"/>
      <c r="E140" s="26"/>
      <c r="F140" s="26"/>
      <c r="G140" s="26"/>
      <c r="H140" s="1"/>
      <c r="I140" s="1"/>
      <c r="J140" s="1"/>
    </row>
    <row r="141" spans="2:10" x14ac:dyDescent="0.2">
      <c r="B141" s="1"/>
      <c r="C141" s="1"/>
      <c r="D141" s="1"/>
      <c r="E141" s="26"/>
      <c r="F141" s="26"/>
      <c r="G141" s="26"/>
      <c r="H141" s="1"/>
      <c r="I141" s="1"/>
      <c r="J141" s="1"/>
    </row>
    <row r="142" spans="2:10" x14ac:dyDescent="0.2">
      <c r="B142" s="1"/>
      <c r="C142" s="1"/>
      <c r="D142" s="1"/>
      <c r="E142" s="26"/>
      <c r="F142" s="26"/>
      <c r="G142" s="26"/>
      <c r="H142" s="1"/>
      <c r="I142" s="1"/>
      <c r="J142" s="1"/>
    </row>
    <row r="143" spans="2:10" x14ac:dyDescent="0.2">
      <c r="B143" s="1"/>
      <c r="C143" s="1"/>
      <c r="D143" s="1"/>
      <c r="E143" s="26"/>
      <c r="F143" s="26"/>
      <c r="G143" s="26"/>
      <c r="H143" s="1"/>
      <c r="I143" s="1"/>
      <c r="J143" s="1"/>
    </row>
    <row r="144" spans="2:10" x14ac:dyDescent="0.2">
      <c r="B144" s="1"/>
      <c r="C144" s="1"/>
      <c r="D144" s="1"/>
      <c r="E144" s="26"/>
      <c r="F144" s="26"/>
      <c r="G144" s="26"/>
      <c r="H144" s="1"/>
      <c r="I144" s="1"/>
      <c r="J144" s="1"/>
    </row>
    <row r="145" spans="2:10" x14ac:dyDescent="0.2">
      <c r="B145" s="1"/>
      <c r="C145" s="1"/>
      <c r="D145" s="1"/>
      <c r="E145" s="26"/>
      <c r="F145" s="26"/>
      <c r="G145" s="26"/>
      <c r="H145" s="1"/>
      <c r="I145" s="1"/>
      <c r="J145" s="1"/>
    </row>
    <row r="146" spans="2:10" x14ac:dyDescent="0.2">
      <c r="B146" s="1"/>
      <c r="C146" s="1"/>
      <c r="D146" s="1"/>
      <c r="E146" s="26"/>
      <c r="F146" s="26"/>
      <c r="G146" s="26"/>
      <c r="H146" s="1"/>
      <c r="I146" s="1"/>
      <c r="J146" s="1"/>
    </row>
    <row r="147" spans="2:10" x14ac:dyDescent="0.2">
      <c r="B147" s="1"/>
      <c r="C147" s="1"/>
      <c r="D147" s="1"/>
      <c r="E147" s="26"/>
      <c r="F147" s="26"/>
      <c r="G147" s="26"/>
      <c r="H147" s="1"/>
      <c r="I147" s="1"/>
      <c r="J147" s="1"/>
    </row>
    <row r="148" spans="2:10" x14ac:dyDescent="0.2">
      <c r="B148" s="1"/>
      <c r="C148" s="1"/>
      <c r="D148" s="1"/>
      <c r="E148" s="26"/>
      <c r="F148" s="26"/>
      <c r="G148" s="26"/>
      <c r="H148" s="1"/>
      <c r="I148" s="1"/>
      <c r="J148" s="1"/>
    </row>
    <row r="149" spans="2:10" x14ac:dyDescent="0.2">
      <c r="B149" s="1"/>
      <c r="C149" s="1"/>
      <c r="D149" s="1"/>
      <c r="E149" s="26"/>
      <c r="F149" s="26"/>
      <c r="G149" s="26"/>
      <c r="H149" s="1"/>
      <c r="I149" s="1"/>
      <c r="J149" s="1"/>
    </row>
    <row r="150" spans="2:10" x14ac:dyDescent="0.2">
      <c r="B150" s="1"/>
      <c r="C150" s="1"/>
      <c r="D150" s="1"/>
      <c r="E150" s="26"/>
      <c r="F150" s="26"/>
      <c r="G150" s="26"/>
      <c r="H150" s="1"/>
      <c r="I150" s="1"/>
      <c r="J150" s="1"/>
    </row>
    <row r="151" spans="2:10" x14ac:dyDescent="0.2">
      <c r="B151" s="1"/>
      <c r="C151" s="1"/>
      <c r="D151" s="1"/>
      <c r="E151" s="26"/>
      <c r="F151" s="26"/>
      <c r="G151" s="26"/>
      <c r="H151" s="1"/>
      <c r="I151" s="1"/>
      <c r="J151" s="1"/>
    </row>
    <row r="152" spans="2:10" x14ac:dyDescent="0.2">
      <c r="B152" s="1"/>
      <c r="C152" s="1"/>
      <c r="D152" s="1"/>
      <c r="E152" s="26"/>
      <c r="F152" s="26"/>
      <c r="G152" s="26"/>
      <c r="H152" s="1"/>
      <c r="I152" s="1"/>
      <c r="J152" s="1"/>
    </row>
    <row r="153" spans="2:10" x14ac:dyDescent="0.2">
      <c r="B153" s="1"/>
      <c r="C153" s="1"/>
      <c r="D153" s="1"/>
      <c r="E153" s="26"/>
      <c r="F153" s="26"/>
      <c r="G153" s="26"/>
      <c r="H153" s="1"/>
      <c r="I153" s="1"/>
      <c r="J153" s="1"/>
    </row>
    <row r="154" spans="2:10" x14ac:dyDescent="0.2">
      <c r="B154" s="1"/>
      <c r="C154" s="1"/>
      <c r="D154" s="1"/>
      <c r="E154" s="26"/>
      <c r="F154" s="26"/>
      <c r="G154" s="26"/>
      <c r="H154" s="1"/>
      <c r="I154" s="1"/>
      <c r="J154" s="1"/>
    </row>
    <row r="155" spans="2:10" x14ac:dyDescent="0.2">
      <c r="B155" s="1"/>
      <c r="C155" s="1"/>
      <c r="D155" s="1"/>
      <c r="E155" s="26"/>
      <c r="F155" s="26"/>
      <c r="G155" s="26"/>
      <c r="H155" s="1"/>
      <c r="I155" s="1"/>
      <c r="J155" s="1"/>
    </row>
    <row r="156" spans="2:10" x14ac:dyDescent="0.2">
      <c r="B156" s="1"/>
      <c r="C156" s="1"/>
      <c r="D156" s="1"/>
      <c r="E156" s="26"/>
      <c r="F156" s="26"/>
      <c r="G156" s="26"/>
      <c r="H156" s="1"/>
      <c r="I156" s="1"/>
      <c r="J156" s="1"/>
    </row>
    <row r="157" spans="2:10" x14ac:dyDescent="0.2">
      <c r="B157" s="1"/>
      <c r="C157" s="1"/>
      <c r="D157" s="1"/>
      <c r="E157" s="26"/>
      <c r="F157" s="26"/>
      <c r="G157" s="26"/>
      <c r="H157" s="1"/>
      <c r="I157" s="1"/>
      <c r="J157" s="1"/>
    </row>
    <row r="158" spans="2:10" x14ac:dyDescent="0.2">
      <c r="B158" s="1"/>
      <c r="C158" s="1"/>
      <c r="D158" s="1"/>
      <c r="E158" s="26"/>
      <c r="F158" s="26"/>
      <c r="G158" s="26"/>
      <c r="H158" s="1"/>
      <c r="I158" s="1"/>
      <c r="J158" s="1"/>
    </row>
    <row r="159" spans="2:10" x14ac:dyDescent="0.2">
      <c r="B159" s="1"/>
      <c r="C159" s="1"/>
      <c r="D159" s="1"/>
      <c r="E159" s="26"/>
      <c r="F159" s="26"/>
      <c r="G159" s="26"/>
      <c r="H159" s="1"/>
      <c r="I159" s="1"/>
      <c r="J159" s="1"/>
    </row>
    <row r="160" spans="2:10" x14ac:dyDescent="0.2">
      <c r="B160" s="1"/>
      <c r="C160" s="1"/>
      <c r="D160" s="1"/>
      <c r="E160" s="26"/>
      <c r="F160" s="26"/>
      <c r="G160" s="26"/>
      <c r="H160" s="1"/>
      <c r="I160" s="1"/>
      <c r="J160" s="1"/>
    </row>
    <row r="161" spans="2:10" x14ac:dyDescent="0.2">
      <c r="B161" s="1"/>
      <c r="C161" s="1"/>
      <c r="D161" s="1"/>
      <c r="E161" s="26"/>
      <c r="F161" s="26"/>
      <c r="G161" s="26"/>
      <c r="H161" s="1"/>
      <c r="I161" s="1"/>
      <c r="J161" s="1"/>
    </row>
    <row r="162" spans="2:10" x14ac:dyDescent="0.2">
      <c r="B162" s="1"/>
      <c r="C162" s="1"/>
      <c r="D162" s="1"/>
      <c r="E162" s="26"/>
      <c r="F162" s="26"/>
      <c r="G162" s="26"/>
      <c r="H162" s="1"/>
      <c r="I162" s="1"/>
      <c r="J162" s="1"/>
    </row>
    <row r="163" spans="2:10" x14ac:dyDescent="0.2">
      <c r="B163" s="1"/>
      <c r="C163" s="1"/>
      <c r="D163" s="1"/>
      <c r="E163" s="26"/>
      <c r="F163" s="26"/>
      <c r="G163" s="26"/>
      <c r="H163" s="1"/>
      <c r="I163" s="1"/>
      <c r="J163" s="1"/>
    </row>
    <row r="164" spans="2:10" x14ac:dyDescent="0.2">
      <c r="B164" s="1"/>
      <c r="C164" s="1"/>
      <c r="D164" s="1"/>
      <c r="E164" s="26"/>
      <c r="F164" s="26"/>
      <c r="G164" s="26"/>
      <c r="H164" s="1"/>
      <c r="I164" s="1"/>
      <c r="J164" s="1"/>
    </row>
    <row r="165" spans="2:10" x14ac:dyDescent="0.2">
      <c r="B165" s="1"/>
      <c r="C165" s="1"/>
      <c r="D165" s="1"/>
      <c r="E165" s="26"/>
      <c r="F165" s="26"/>
      <c r="G165" s="26"/>
      <c r="H165" s="1"/>
      <c r="I165" s="1"/>
      <c r="J165" s="1"/>
    </row>
    <row r="166" spans="2:10" x14ac:dyDescent="0.2">
      <c r="B166" s="1"/>
      <c r="C166" s="1"/>
      <c r="D166" s="1"/>
      <c r="E166" s="26"/>
      <c r="F166" s="26"/>
      <c r="G166" s="26"/>
      <c r="H166" s="1"/>
      <c r="I166" s="1"/>
      <c r="J166" s="1"/>
    </row>
    <row r="167" spans="2:10" x14ac:dyDescent="0.2">
      <c r="B167" s="1"/>
      <c r="C167" s="1"/>
      <c r="D167" s="1"/>
      <c r="E167" s="26"/>
      <c r="F167" s="26"/>
      <c r="G167" s="26"/>
      <c r="H167" s="1"/>
      <c r="I167" s="1"/>
      <c r="J167" s="1"/>
    </row>
    <row r="168" spans="2:10" x14ac:dyDescent="0.2">
      <c r="B168" s="1"/>
      <c r="C168" s="1"/>
      <c r="D168" s="1"/>
      <c r="E168" s="26"/>
      <c r="F168" s="26"/>
      <c r="G168" s="26"/>
      <c r="H168" s="1"/>
      <c r="I168" s="1"/>
      <c r="J168" s="1"/>
    </row>
    <row r="169" spans="2:10" x14ac:dyDescent="0.2">
      <c r="B169" s="1"/>
      <c r="C169" s="1"/>
      <c r="D169" s="1"/>
      <c r="E169" s="26"/>
      <c r="F169" s="26"/>
      <c r="G169" s="26"/>
      <c r="H169" s="1"/>
      <c r="I169" s="1"/>
      <c r="J169" s="1"/>
    </row>
    <row r="170" spans="2:10" x14ac:dyDescent="0.2">
      <c r="B170" s="1"/>
      <c r="C170" s="1"/>
      <c r="D170" s="1"/>
      <c r="E170" s="26"/>
      <c r="F170" s="26"/>
      <c r="G170" s="26"/>
      <c r="H170" s="1"/>
      <c r="I170" s="1"/>
      <c r="J170" s="1"/>
    </row>
    <row r="171" spans="2:10" x14ac:dyDescent="0.2">
      <c r="B171" s="1"/>
      <c r="C171" s="1"/>
      <c r="D171" s="1"/>
      <c r="E171" s="26"/>
      <c r="F171" s="26"/>
      <c r="G171" s="26"/>
      <c r="H171" s="1"/>
      <c r="I171" s="1"/>
      <c r="J171" s="1"/>
    </row>
    <row r="172" spans="2:10" x14ac:dyDescent="0.2">
      <c r="B172" s="1"/>
      <c r="C172" s="1"/>
      <c r="D172" s="1"/>
      <c r="E172" s="26"/>
      <c r="F172" s="26"/>
      <c r="G172" s="26"/>
      <c r="H172" s="1"/>
      <c r="I172" s="1"/>
      <c r="J172" s="1"/>
    </row>
    <row r="173" spans="2:10" x14ac:dyDescent="0.2">
      <c r="B173" s="1"/>
      <c r="C173" s="1"/>
      <c r="D173" s="1"/>
      <c r="E173" s="26"/>
      <c r="F173" s="26"/>
      <c r="G173" s="26"/>
      <c r="H173" s="1"/>
      <c r="I173" s="1"/>
      <c r="J173" s="1"/>
    </row>
    <row r="174" spans="2:10" x14ac:dyDescent="0.2">
      <c r="B174" s="1"/>
      <c r="C174" s="1"/>
      <c r="D174" s="1"/>
      <c r="E174" s="26"/>
      <c r="F174" s="26"/>
      <c r="G174" s="26"/>
      <c r="H174" s="1"/>
      <c r="I174" s="1"/>
      <c r="J174" s="1"/>
    </row>
    <row r="175" spans="2:10" x14ac:dyDescent="0.2">
      <c r="B175" s="1"/>
      <c r="C175" s="1"/>
      <c r="D175" s="1"/>
      <c r="E175" s="26"/>
      <c r="F175" s="26"/>
      <c r="G175" s="26"/>
      <c r="H175" s="1"/>
      <c r="I175" s="1"/>
      <c r="J175" s="1"/>
    </row>
    <row r="176" spans="2:10" x14ac:dyDescent="0.2">
      <c r="B176" s="1"/>
      <c r="C176" s="1"/>
      <c r="D176" s="1"/>
      <c r="E176" s="26"/>
      <c r="F176" s="26"/>
      <c r="G176" s="26"/>
      <c r="H176" s="1"/>
      <c r="I176" s="1"/>
      <c r="J176" s="1"/>
    </row>
    <row r="177" spans="2:10" x14ac:dyDescent="0.2">
      <c r="B177" s="1"/>
      <c r="C177" s="1"/>
      <c r="D177" s="1"/>
      <c r="E177" s="26"/>
      <c r="F177" s="26"/>
      <c r="G177" s="26"/>
      <c r="H177" s="1"/>
      <c r="I177" s="1"/>
      <c r="J177" s="1"/>
    </row>
    <row r="178" spans="2:10" x14ac:dyDescent="0.2">
      <c r="B178" s="1"/>
      <c r="C178" s="1"/>
      <c r="D178" s="1"/>
      <c r="E178" s="26"/>
      <c r="F178" s="26"/>
      <c r="G178" s="26"/>
      <c r="H178" s="1"/>
      <c r="I178" s="1"/>
      <c r="J178" s="1"/>
    </row>
    <row r="179" spans="2:10" x14ac:dyDescent="0.2">
      <c r="B179" s="1"/>
      <c r="C179" s="1"/>
      <c r="D179" s="1"/>
      <c r="E179" s="26"/>
      <c r="F179" s="26"/>
      <c r="G179" s="26"/>
      <c r="H179" s="1"/>
      <c r="I179" s="1"/>
      <c r="J179" s="1"/>
    </row>
    <row r="180" spans="2:10" x14ac:dyDescent="0.2">
      <c r="B180" s="1"/>
      <c r="C180" s="1"/>
      <c r="D180" s="1"/>
      <c r="E180" s="26"/>
      <c r="F180" s="26"/>
      <c r="G180" s="26"/>
      <c r="H180" s="1"/>
      <c r="I180" s="1"/>
      <c r="J180" s="1"/>
    </row>
    <row r="181" spans="2:10" x14ac:dyDescent="0.2">
      <c r="B181" s="1"/>
      <c r="C181" s="1"/>
      <c r="D181" s="1"/>
      <c r="E181" s="26"/>
      <c r="F181" s="26"/>
      <c r="G181" s="26"/>
      <c r="H181" s="1"/>
      <c r="I181" s="1"/>
      <c r="J181" s="1"/>
    </row>
    <row r="182" spans="2:10" x14ac:dyDescent="0.2">
      <c r="B182" s="1"/>
      <c r="C182" s="1"/>
      <c r="D182" s="1"/>
      <c r="E182" s="26"/>
      <c r="F182" s="26"/>
      <c r="G182" s="26"/>
      <c r="H182" s="1"/>
      <c r="I182" s="1"/>
      <c r="J182" s="1"/>
    </row>
    <row r="183" spans="2:10" x14ac:dyDescent="0.2">
      <c r="B183" s="1"/>
      <c r="C183" s="1"/>
      <c r="D183" s="1"/>
      <c r="E183" s="26"/>
      <c r="F183" s="26"/>
      <c r="G183" s="26"/>
      <c r="H183" s="1"/>
      <c r="I183" s="1"/>
      <c r="J183" s="1"/>
    </row>
    <row r="184" spans="2:10" x14ac:dyDescent="0.2">
      <c r="B184" s="1"/>
      <c r="C184" s="1"/>
      <c r="D184" s="1"/>
      <c r="E184" s="26"/>
      <c r="F184" s="26"/>
      <c r="G184" s="26"/>
      <c r="H184" s="1"/>
      <c r="I184" s="1"/>
      <c r="J184" s="1"/>
    </row>
    <row r="185" spans="2:10" x14ac:dyDescent="0.2">
      <c r="B185" s="1"/>
      <c r="C185" s="1"/>
      <c r="D185" s="1"/>
      <c r="E185" s="26"/>
      <c r="F185" s="26"/>
      <c r="G185" s="26"/>
      <c r="H185" s="1"/>
      <c r="I185" s="1"/>
      <c r="J185" s="1"/>
    </row>
    <row r="186" spans="2:10" x14ac:dyDescent="0.2">
      <c r="B186" s="1"/>
      <c r="C186" s="1"/>
      <c r="D186" s="1"/>
      <c r="E186" s="26"/>
      <c r="F186" s="26"/>
      <c r="G186" s="26"/>
      <c r="H186" s="1"/>
      <c r="I186" s="1"/>
      <c r="J186" s="1"/>
    </row>
    <row r="187" spans="2:10" x14ac:dyDescent="0.2">
      <c r="B187" s="1"/>
      <c r="C187" s="1"/>
      <c r="D187" s="1"/>
      <c r="E187" s="26"/>
      <c r="F187" s="26"/>
      <c r="G187" s="26"/>
      <c r="H187" s="1"/>
      <c r="I187" s="1"/>
      <c r="J187" s="1"/>
    </row>
    <row r="188" spans="2:10" x14ac:dyDescent="0.2">
      <c r="B188" s="1"/>
      <c r="C188" s="1"/>
      <c r="D188" s="1"/>
      <c r="E188" s="26"/>
      <c r="F188" s="26"/>
      <c r="G188" s="26"/>
      <c r="H188" s="1"/>
      <c r="I188" s="1"/>
      <c r="J188" s="1"/>
    </row>
    <row r="189" spans="2:10" x14ac:dyDescent="0.2">
      <c r="B189" s="1"/>
      <c r="C189" s="1"/>
      <c r="D189" s="1"/>
      <c r="E189" s="26"/>
      <c r="F189" s="26"/>
      <c r="G189" s="26"/>
      <c r="H189" s="1"/>
      <c r="I189" s="1"/>
      <c r="J189" s="1"/>
    </row>
    <row r="190" spans="2:10" x14ac:dyDescent="0.2">
      <c r="B190" s="1"/>
      <c r="C190" s="1"/>
      <c r="D190" s="1"/>
      <c r="E190" s="26"/>
      <c r="F190" s="26"/>
      <c r="G190" s="26"/>
      <c r="H190" s="1"/>
      <c r="I190" s="1"/>
      <c r="J190" s="1"/>
    </row>
    <row r="191" spans="2:10" x14ac:dyDescent="0.2">
      <c r="B191" s="1"/>
      <c r="C191" s="1"/>
      <c r="D191" s="1"/>
      <c r="E191" s="26"/>
      <c r="F191" s="26"/>
      <c r="G191" s="26"/>
      <c r="H191" s="1"/>
      <c r="I191" s="1"/>
      <c r="J191" s="1"/>
    </row>
    <row r="192" spans="2:10" x14ac:dyDescent="0.2">
      <c r="B192" s="1"/>
      <c r="C192" s="1"/>
      <c r="D192" s="1"/>
      <c r="E192" s="26"/>
      <c r="F192" s="26"/>
      <c r="G192" s="26"/>
      <c r="H192" s="1"/>
      <c r="I192" s="1"/>
      <c r="J192" s="1"/>
    </row>
    <row r="193" spans="2:10" x14ac:dyDescent="0.2">
      <c r="B193" s="1"/>
      <c r="C193" s="1"/>
      <c r="D193" s="1"/>
      <c r="E193" s="26"/>
      <c r="F193" s="26"/>
      <c r="G193" s="26"/>
      <c r="H193" s="1"/>
      <c r="I193" s="1"/>
      <c r="J193" s="1"/>
    </row>
    <row r="194" spans="2:10" x14ac:dyDescent="0.2">
      <c r="B194" s="1"/>
      <c r="C194" s="1"/>
      <c r="D194" s="1"/>
      <c r="E194" s="26"/>
      <c r="F194" s="26"/>
      <c r="G194" s="26"/>
      <c r="H194" s="1"/>
      <c r="I194" s="1"/>
      <c r="J194" s="1"/>
    </row>
  </sheetData>
  <mergeCells count="16">
    <mergeCell ref="A7:R7"/>
    <mergeCell ref="A6:R6"/>
    <mergeCell ref="S6:AJ6"/>
    <mergeCell ref="S7:AJ7"/>
    <mergeCell ref="B60:M60"/>
    <mergeCell ref="N60:Y60"/>
    <mergeCell ref="Z60:AB60"/>
    <mergeCell ref="Z61:AB61"/>
    <mergeCell ref="Z62:AB62"/>
    <mergeCell ref="B59:M59"/>
    <mergeCell ref="N59:Y59"/>
    <mergeCell ref="Z59:AB59"/>
    <mergeCell ref="B61:M61"/>
    <mergeCell ref="B62:M62"/>
    <mergeCell ref="N61:Y61"/>
    <mergeCell ref="N62:Y62"/>
  </mergeCells>
  <pageMargins left="0.11811023622047245" right="0.11811023622047245" top="0.15748031496062992" bottom="0.1574803149606299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5" workbookViewId="0">
      <selection activeCell="G13" sqref="G13"/>
    </sheetView>
  </sheetViews>
  <sheetFormatPr defaultRowHeight="18.75" x14ac:dyDescent="0.3"/>
  <cols>
    <col min="1" max="1" width="20.5703125" style="51" customWidth="1"/>
    <col min="2" max="3" width="14.42578125" style="51" customWidth="1"/>
    <col min="4" max="4" width="14.140625" style="51" customWidth="1"/>
    <col min="5" max="5" width="15.85546875" style="51" customWidth="1"/>
    <col min="6" max="6" width="17" style="51" customWidth="1"/>
    <col min="7" max="7" width="19.5703125" style="51" customWidth="1"/>
    <col min="8" max="8" width="16.42578125" style="51" bestFit="1" customWidth="1"/>
    <col min="9" max="9" width="15.140625" style="51" customWidth="1"/>
    <col min="10" max="10" width="18" style="51" bestFit="1" customWidth="1"/>
    <col min="11" max="236" width="9.140625" style="51"/>
    <col min="237" max="237" width="20.5703125" style="51" customWidth="1"/>
    <col min="238" max="238" width="14.42578125" style="51" customWidth="1"/>
    <col min="239" max="239" width="14.140625" style="51" customWidth="1"/>
    <col min="240" max="240" width="12.5703125" style="51" customWidth="1"/>
    <col min="241" max="242" width="15.85546875" style="51" customWidth="1"/>
    <col min="243" max="243" width="16.42578125" style="51" customWidth="1"/>
    <col min="244" max="244" width="18" style="51" customWidth="1"/>
    <col min="245" max="245" width="14" style="51" customWidth="1"/>
    <col min="246" max="249" width="15.140625" style="51" customWidth="1"/>
    <col min="250" max="250" width="14.7109375" style="51" customWidth="1"/>
    <col min="251" max="253" width="15.85546875" style="51" customWidth="1"/>
    <col min="254" max="254" width="16" style="51" customWidth="1"/>
    <col min="255" max="255" width="10" style="51" customWidth="1"/>
    <col min="256" max="256" width="16" style="51" customWidth="1"/>
    <col min="257" max="257" width="14.7109375" style="51" customWidth="1"/>
    <col min="258" max="258" width="13.28515625" style="51" customWidth="1"/>
    <col min="259" max="259" width="17.85546875" style="51" bestFit="1" customWidth="1"/>
    <col min="260" max="260" width="15.140625" style="51" customWidth="1"/>
    <col min="261" max="261" width="18.140625" style="51" customWidth="1"/>
    <col min="262" max="262" width="17.140625" style="51" customWidth="1"/>
    <col min="263" max="263" width="14.7109375" style="51" customWidth="1"/>
    <col min="264" max="264" width="16.42578125" style="51" bestFit="1" customWidth="1"/>
    <col min="265" max="492" width="9.140625" style="51"/>
    <col min="493" max="493" width="20.5703125" style="51" customWidth="1"/>
    <col min="494" max="494" width="14.42578125" style="51" customWidth="1"/>
    <col min="495" max="495" width="14.140625" style="51" customWidth="1"/>
    <col min="496" max="496" width="12.5703125" style="51" customWidth="1"/>
    <col min="497" max="498" width="15.85546875" style="51" customWidth="1"/>
    <col min="499" max="499" width="16.42578125" style="51" customWidth="1"/>
    <col min="500" max="500" width="18" style="51" customWidth="1"/>
    <col min="501" max="501" width="14" style="51" customWidth="1"/>
    <col min="502" max="505" width="15.140625" style="51" customWidth="1"/>
    <col min="506" max="506" width="14.7109375" style="51" customWidth="1"/>
    <col min="507" max="509" width="15.85546875" style="51" customWidth="1"/>
    <col min="510" max="510" width="16" style="51" customWidth="1"/>
    <col min="511" max="511" width="10" style="51" customWidth="1"/>
    <col min="512" max="512" width="16" style="51" customWidth="1"/>
    <col min="513" max="513" width="14.7109375" style="51" customWidth="1"/>
    <col min="514" max="514" width="13.28515625" style="51" customWidth="1"/>
    <col min="515" max="515" width="17.85546875" style="51" bestFit="1" customWidth="1"/>
    <col min="516" max="516" width="15.140625" style="51" customWidth="1"/>
    <col min="517" max="517" width="18.140625" style="51" customWidth="1"/>
    <col min="518" max="518" width="17.140625" style="51" customWidth="1"/>
    <col min="519" max="519" width="14.7109375" style="51" customWidth="1"/>
    <col min="520" max="520" width="16.42578125" style="51" bestFit="1" customWidth="1"/>
    <col min="521" max="748" width="9.140625" style="51"/>
    <col min="749" max="749" width="20.5703125" style="51" customWidth="1"/>
    <col min="750" max="750" width="14.42578125" style="51" customWidth="1"/>
    <col min="751" max="751" width="14.140625" style="51" customWidth="1"/>
    <col min="752" max="752" width="12.5703125" style="51" customWidth="1"/>
    <col min="753" max="754" width="15.85546875" style="51" customWidth="1"/>
    <col min="755" max="755" width="16.42578125" style="51" customWidth="1"/>
    <col min="756" max="756" width="18" style="51" customWidth="1"/>
    <col min="757" max="757" width="14" style="51" customWidth="1"/>
    <col min="758" max="761" width="15.140625" style="51" customWidth="1"/>
    <col min="762" max="762" width="14.7109375" style="51" customWidth="1"/>
    <col min="763" max="765" width="15.85546875" style="51" customWidth="1"/>
    <col min="766" max="766" width="16" style="51" customWidth="1"/>
    <col min="767" max="767" width="10" style="51" customWidth="1"/>
    <col min="768" max="768" width="16" style="51" customWidth="1"/>
    <col min="769" max="769" width="14.7109375" style="51" customWidth="1"/>
    <col min="770" max="770" width="13.28515625" style="51" customWidth="1"/>
    <col min="771" max="771" width="17.85546875" style="51" bestFit="1" customWidth="1"/>
    <col min="772" max="772" width="15.140625" style="51" customWidth="1"/>
    <col min="773" max="773" width="18.140625" style="51" customWidth="1"/>
    <col min="774" max="774" width="17.140625" style="51" customWidth="1"/>
    <col min="775" max="775" width="14.7109375" style="51" customWidth="1"/>
    <col min="776" max="776" width="16.42578125" style="51" bestFit="1" customWidth="1"/>
    <col min="777" max="1004" width="9.140625" style="51"/>
    <col min="1005" max="1005" width="20.5703125" style="51" customWidth="1"/>
    <col min="1006" max="1006" width="14.42578125" style="51" customWidth="1"/>
    <col min="1007" max="1007" width="14.140625" style="51" customWidth="1"/>
    <col min="1008" max="1008" width="12.5703125" style="51" customWidth="1"/>
    <col min="1009" max="1010" width="15.85546875" style="51" customWidth="1"/>
    <col min="1011" max="1011" width="16.42578125" style="51" customWidth="1"/>
    <col min="1012" max="1012" width="18" style="51" customWidth="1"/>
    <col min="1013" max="1013" width="14" style="51" customWidth="1"/>
    <col min="1014" max="1017" width="15.140625" style="51" customWidth="1"/>
    <col min="1018" max="1018" width="14.7109375" style="51" customWidth="1"/>
    <col min="1019" max="1021" width="15.85546875" style="51" customWidth="1"/>
    <col min="1022" max="1022" width="16" style="51" customWidth="1"/>
    <col min="1023" max="1023" width="10" style="51" customWidth="1"/>
    <col min="1024" max="1024" width="16" style="51" customWidth="1"/>
    <col min="1025" max="1025" width="14.7109375" style="51" customWidth="1"/>
    <col min="1026" max="1026" width="13.28515625" style="51" customWidth="1"/>
    <col min="1027" max="1027" width="17.85546875" style="51" bestFit="1" customWidth="1"/>
    <col min="1028" max="1028" width="15.140625" style="51" customWidth="1"/>
    <col min="1029" max="1029" width="18.140625" style="51" customWidth="1"/>
    <col min="1030" max="1030" width="17.140625" style="51" customWidth="1"/>
    <col min="1031" max="1031" width="14.7109375" style="51" customWidth="1"/>
    <col min="1032" max="1032" width="16.42578125" style="51" bestFit="1" customWidth="1"/>
    <col min="1033" max="1260" width="9.140625" style="51"/>
    <col min="1261" max="1261" width="20.5703125" style="51" customWidth="1"/>
    <col min="1262" max="1262" width="14.42578125" style="51" customWidth="1"/>
    <col min="1263" max="1263" width="14.140625" style="51" customWidth="1"/>
    <col min="1264" max="1264" width="12.5703125" style="51" customWidth="1"/>
    <col min="1265" max="1266" width="15.85546875" style="51" customWidth="1"/>
    <col min="1267" max="1267" width="16.42578125" style="51" customWidth="1"/>
    <col min="1268" max="1268" width="18" style="51" customWidth="1"/>
    <col min="1269" max="1269" width="14" style="51" customWidth="1"/>
    <col min="1270" max="1273" width="15.140625" style="51" customWidth="1"/>
    <col min="1274" max="1274" width="14.7109375" style="51" customWidth="1"/>
    <col min="1275" max="1277" width="15.85546875" style="51" customWidth="1"/>
    <col min="1278" max="1278" width="16" style="51" customWidth="1"/>
    <col min="1279" max="1279" width="10" style="51" customWidth="1"/>
    <col min="1280" max="1280" width="16" style="51" customWidth="1"/>
    <col min="1281" max="1281" width="14.7109375" style="51" customWidth="1"/>
    <col min="1282" max="1282" width="13.28515625" style="51" customWidth="1"/>
    <col min="1283" max="1283" width="17.85546875" style="51" bestFit="1" customWidth="1"/>
    <col min="1284" max="1284" width="15.140625" style="51" customWidth="1"/>
    <col min="1285" max="1285" width="18.140625" style="51" customWidth="1"/>
    <col min="1286" max="1286" width="17.140625" style="51" customWidth="1"/>
    <col min="1287" max="1287" width="14.7109375" style="51" customWidth="1"/>
    <col min="1288" max="1288" width="16.42578125" style="51" bestFit="1" customWidth="1"/>
    <col min="1289" max="1516" width="9.140625" style="51"/>
    <col min="1517" max="1517" width="20.5703125" style="51" customWidth="1"/>
    <col min="1518" max="1518" width="14.42578125" style="51" customWidth="1"/>
    <col min="1519" max="1519" width="14.140625" style="51" customWidth="1"/>
    <col min="1520" max="1520" width="12.5703125" style="51" customWidth="1"/>
    <col min="1521" max="1522" width="15.85546875" style="51" customWidth="1"/>
    <col min="1523" max="1523" width="16.42578125" style="51" customWidth="1"/>
    <col min="1524" max="1524" width="18" style="51" customWidth="1"/>
    <col min="1525" max="1525" width="14" style="51" customWidth="1"/>
    <col min="1526" max="1529" width="15.140625" style="51" customWidth="1"/>
    <col min="1530" max="1530" width="14.7109375" style="51" customWidth="1"/>
    <col min="1531" max="1533" width="15.85546875" style="51" customWidth="1"/>
    <col min="1534" max="1534" width="16" style="51" customWidth="1"/>
    <col min="1535" max="1535" width="10" style="51" customWidth="1"/>
    <col min="1536" max="1536" width="16" style="51" customWidth="1"/>
    <col min="1537" max="1537" width="14.7109375" style="51" customWidth="1"/>
    <col min="1538" max="1538" width="13.28515625" style="51" customWidth="1"/>
    <col min="1539" max="1539" width="17.85546875" style="51" bestFit="1" customWidth="1"/>
    <col min="1540" max="1540" width="15.140625" style="51" customWidth="1"/>
    <col min="1541" max="1541" width="18.140625" style="51" customWidth="1"/>
    <col min="1542" max="1542" width="17.140625" style="51" customWidth="1"/>
    <col min="1543" max="1543" width="14.7109375" style="51" customWidth="1"/>
    <col min="1544" max="1544" width="16.42578125" style="51" bestFit="1" customWidth="1"/>
    <col min="1545" max="1772" width="9.140625" style="51"/>
    <col min="1773" max="1773" width="20.5703125" style="51" customWidth="1"/>
    <col min="1774" max="1774" width="14.42578125" style="51" customWidth="1"/>
    <col min="1775" max="1775" width="14.140625" style="51" customWidth="1"/>
    <col min="1776" max="1776" width="12.5703125" style="51" customWidth="1"/>
    <col min="1777" max="1778" width="15.85546875" style="51" customWidth="1"/>
    <col min="1779" max="1779" width="16.42578125" style="51" customWidth="1"/>
    <col min="1780" max="1780" width="18" style="51" customWidth="1"/>
    <col min="1781" max="1781" width="14" style="51" customWidth="1"/>
    <col min="1782" max="1785" width="15.140625" style="51" customWidth="1"/>
    <col min="1786" max="1786" width="14.7109375" style="51" customWidth="1"/>
    <col min="1787" max="1789" width="15.85546875" style="51" customWidth="1"/>
    <col min="1790" max="1790" width="16" style="51" customWidth="1"/>
    <col min="1791" max="1791" width="10" style="51" customWidth="1"/>
    <col min="1792" max="1792" width="16" style="51" customWidth="1"/>
    <col min="1793" max="1793" width="14.7109375" style="51" customWidth="1"/>
    <col min="1794" max="1794" width="13.28515625" style="51" customWidth="1"/>
    <col min="1795" max="1795" width="17.85546875" style="51" bestFit="1" customWidth="1"/>
    <col min="1796" max="1796" width="15.140625" style="51" customWidth="1"/>
    <col min="1797" max="1797" width="18.140625" style="51" customWidth="1"/>
    <col min="1798" max="1798" width="17.140625" style="51" customWidth="1"/>
    <col min="1799" max="1799" width="14.7109375" style="51" customWidth="1"/>
    <col min="1800" max="1800" width="16.42578125" style="51" bestFit="1" customWidth="1"/>
    <col min="1801" max="2028" width="9.140625" style="51"/>
    <col min="2029" max="2029" width="20.5703125" style="51" customWidth="1"/>
    <col min="2030" max="2030" width="14.42578125" style="51" customWidth="1"/>
    <col min="2031" max="2031" width="14.140625" style="51" customWidth="1"/>
    <col min="2032" max="2032" width="12.5703125" style="51" customWidth="1"/>
    <col min="2033" max="2034" width="15.85546875" style="51" customWidth="1"/>
    <col min="2035" max="2035" width="16.42578125" style="51" customWidth="1"/>
    <col min="2036" max="2036" width="18" style="51" customWidth="1"/>
    <col min="2037" max="2037" width="14" style="51" customWidth="1"/>
    <col min="2038" max="2041" width="15.140625" style="51" customWidth="1"/>
    <col min="2042" max="2042" width="14.7109375" style="51" customWidth="1"/>
    <col min="2043" max="2045" width="15.85546875" style="51" customWidth="1"/>
    <col min="2046" max="2046" width="16" style="51" customWidth="1"/>
    <col min="2047" max="2047" width="10" style="51" customWidth="1"/>
    <col min="2048" max="2048" width="16" style="51" customWidth="1"/>
    <col min="2049" max="2049" width="14.7109375" style="51" customWidth="1"/>
    <col min="2050" max="2050" width="13.28515625" style="51" customWidth="1"/>
    <col min="2051" max="2051" width="17.85546875" style="51" bestFit="1" customWidth="1"/>
    <col min="2052" max="2052" width="15.140625" style="51" customWidth="1"/>
    <col min="2053" max="2053" width="18.140625" style="51" customWidth="1"/>
    <col min="2054" max="2054" width="17.140625" style="51" customWidth="1"/>
    <col min="2055" max="2055" width="14.7109375" style="51" customWidth="1"/>
    <col min="2056" max="2056" width="16.42578125" style="51" bestFit="1" customWidth="1"/>
    <col min="2057" max="2284" width="9.140625" style="51"/>
    <col min="2285" max="2285" width="20.5703125" style="51" customWidth="1"/>
    <col min="2286" max="2286" width="14.42578125" style="51" customWidth="1"/>
    <col min="2287" max="2287" width="14.140625" style="51" customWidth="1"/>
    <col min="2288" max="2288" width="12.5703125" style="51" customWidth="1"/>
    <col min="2289" max="2290" width="15.85546875" style="51" customWidth="1"/>
    <col min="2291" max="2291" width="16.42578125" style="51" customWidth="1"/>
    <col min="2292" max="2292" width="18" style="51" customWidth="1"/>
    <col min="2293" max="2293" width="14" style="51" customWidth="1"/>
    <col min="2294" max="2297" width="15.140625" style="51" customWidth="1"/>
    <col min="2298" max="2298" width="14.7109375" style="51" customWidth="1"/>
    <col min="2299" max="2301" width="15.85546875" style="51" customWidth="1"/>
    <col min="2302" max="2302" width="16" style="51" customWidth="1"/>
    <col min="2303" max="2303" width="10" style="51" customWidth="1"/>
    <col min="2304" max="2304" width="16" style="51" customWidth="1"/>
    <col min="2305" max="2305" width="14.7109375" style="51" customWidth="1"/>
    <col min="2306" max="2306" width="13.28515625" style="51" customWidth="1"/>
    <col min="2307" max="2307" width="17.85546875" style="51" bestFit="1" customWidth="1"/>
    <col min="2308" max="2308" width="15.140625" style="51" customWidth="1"/>
    <col min="2309" max="2309" width="18.140625" style="51" customWidth="1"/>
    <col min="2310" max="2310" width="17.140625" style="51" customWidth="1"/>
    <col min="2311" max="2311" width="14.7109375" style="51" customWidth="1"/>
    <col min="2312" max="2312" width="16.42578125" style="51" bestFit="1" customWidth="1"/>
    <col min="2313" max="2540" width="9.140625" style="51"/>
    <col min="2541" max="2541" width="20.5703125" style="51" customWidth="1"/>
    <col min="2542" max="2542" width="14.42578125" style="51" customWidth="1"/>
    <col min="2543" max="2543" width="14.140625" style="51" customWidth="1"/>
    <col min="2544" max="2544" width="12.5703125" style="51" customWidth="1"/>
    <col min="2545" max="2546" width="15.85546875" style="51" customWidth="1"/>
    <col min="2547" max="2547" width="16.42578125" style="51" customWidth="1"/>
    <col min="2548" max="2548" width="18" style="51" customWidth="1"/>
    <col min="2549" max="2549" width="14" style="51" customWidth="1"/>
    <col min="2550" max="2553" width="15.140625" style="51" customWidth="1"/>
    <col min="2554" max="2554" width="14.7109375" style="51" customWidth="1"/>
    <col min="2555" max="2557" width="15.85546875" style="51" customWidth="1"/>
    <col min="2558" max="2558" width="16" style="51" customWidth="1"/>
    <col min="2559" max="2559" width="10" style="51" customWidth="1"/>
    <col min="2560" max="2560" width="16" style="51" customWidth="1"/>
    <col min="2561" max="2561" width="14.7109375" style="51" customWidth="1"/>
    <col min="2562" max="2562" width="13.28515625" style="51" customWidth="1"/>
    <col min="2563" max="2563" width="17.85546875" style="51" bestFit="1" customWidth="1"/>
    <col min="2564" max="2564" width="15.140625" style="51" customWidth="1"/>
    <col min="2565" max="2565" width="18.140625" style="51" customWidth="1"/>
    <col min="2566" max="2566" width="17.140625" style="51" customWidth="1"/>
    <col min="2567" max="2567" width="14.7109375" style="51" customWidth="1"/>
    <col min="2568" max="2568" width="16.42578125" style="51" bestFit="1" customWidth="1"/>
    <col min="2569" max="2796" width="9.140625" style="51"/>
    <col min="2797" max="2797" width="20.5703125" style="51" customWidth="1"/>
    <col min="2798" max="2798" width="14.42578125" style="51" customWidth="1"/>
    <col min="2799" max="2799" width="14.140625" style="51" customWidth="1"/>
    <col min="2800" max="2800" width="12.5703125" style="51" customWidth="1"/>
    <col min="2801" max="2802" width="15.85546875" style="51" customWidth="1"/>
    <col min="2803" max="2803" width="16.42578125" style="51" customWidth="1"/>
    <col min="2804" max="2804" width="18" style="51" customWidth="1"/>
    <col min="2805" max="2805" width="14" style="51" customWidth="1"/>
    <col min="2806" max="2809" width="15.140625" style="51" customWidth="1"/>
    <col min="2810" max="2810" width="14.7109375" style="51" customWidth="1"/>
    <col min="2811" max="2813" width="15.85546875" style="51" customWidth="1"/>
    <col min="2814" max="2814" width="16" style="51" customWidth="1"/>
    <col min="2815" max="2815" width="10" style="51" customWidth="1"/>
    <col min="2816" max="2816" width="16" style="51" customWidth="1"/>
    <col min="2817" max="2817" width="14.7109375" style="51" customWidth="1"/>
    <col min="2818" max="2818" width="13.28515625" style="51" customWidth="1"/>
    <col min="2819" max="2819" width="17.85546875" style="51" bestFit="1" customWidth="1"/>
    <col min="2820" max="2820" width="15.140625" style="51" customWidth="1"/>
    <col min="2821" max="2821" width="18.140625" style="51" customWidth="1"/>
    <col min="2822" max="2822" width="17.140625" style="51" customWidth="1"/>
    <col min="2823" max="2823" width="14.7109375" style="51" customWidth="1"/>
    <col min="2824" max="2824" width="16.42578125" style="51" bestFit="1" customWidth="1"/>
    <col min="2825" max="3052" width="9.140625" style="51"/>
    <col min="3053" max="3053" width="20.5703125" style="51" customWidth="1"/>
    <col min="3054" max="3054" width="14.42578125" style="51" customWidth="1"/>
    <col min="3055" max="3055" width="14.140625" style="51" customWidth="1"/>
    <col min="3056" max="3056" width="12.5703125" style="51" customWidth="1"/>
    <col min="3057" max="3058" width="15.85546875" style="51" customWidth="1"/>
    <col min="3059" max="3059" width="16.42578125" style="51" customWidth="1"/>
    <col min="3060" max="3060" width="18" style="51" customWidth="1"/>
    <col min="3061" max="3061" width="14" style="51" customWidth="1"/>
    <col min="3062" max="3065" width="15.140625" style="51" customWidth="1"/>
    <col min="3066" max="3066" width="14.7109375" style="51" customWidth="1"/>
    <col min="3067" max="3069" width="15.85546875" style="51" customWidth="1"/>
    <col min="3070" max="3070" width="16" style="51" customWidth="1"/>
    <col min="3071" max="3071" width="10" style="51" customWidth="1"/>
    <col min="3072" max="3072" width="16" style="51" customWidth="1"/>
    <col min="3073" max="3073" width="14.7109375" style="51" customWidth="1"/>
    <col min="3074" max="3074" width="13.28515625" style="51" customWidth="1"/>
    <col min="3075" max="3075" width="17.85546875" style="51" bestFit="1" customWidth="1"/>
    <col min="3076" max="3076" width="15.140625" style="51" customWidth="1"/>
    <col min="3077" max="3077" width="18.140625" style="51" customWidth="1"/>
    <col min="3078" max="3078" width="17.140625" style="51" customWidth="1"/>
    <col min="3079" max="3079" width="14.7109375" style="51" customWidth="1"/>
    <col min="3080" max="3080" width="16.42578125" style="51" bestFit="1" customWidth="1"/>
    <col min="3081" max="3308" width="9.140625" style="51"/>
    <col min="3309" max="3309" width="20.5703125" style="51" customWidth="1"/>
    <col min="3310" max="3310" width="14.42578125" style="51" customWidth="1"/>
    <col min="3311" max="3311" width="14.140625" style="51" customWidth="1"/>
    <col min="3312" max="3312" width="12.5703125" style="51" customWidth="1"/>
    <col min="3313" max="3314" width="15.85546875" style="51" customWidth="1"/>
    <col min="3315" max="3315" width="16.42578125" style="51" customWidth="1"/>
    <col min="3316" max="3316" width="18" style="51" customWidth="1"/>
    <col min="3317" max="3317" width="14" style="51" customWidth="1"/>
    <col min="3318" max="3321" width="15.140625" style="51" customWidth="1"/>
    <col min="3322" max="3322" width="14.7109375" style="51" customWidth="1"/>
    <col min="3323" max="3325" width="15.85546875" style="51" customWidth="1"/>
    <col min="3326" max="3326" width="16" style="51" customWidth="1"/>
    <col min="3327" max="3327" width="10" style="51" customWidth="1"/>
    <col min="3328" max="3328" width="16" style="51" customWidth="1"/>
    <col min="3329" max="3329" width="14.7109375" style="51" customWidth="1"/>
    <col min="3330" max="3330" width="13.28515625" style="51" customWidth="1"/>
    <col min="3331" max="3331" width="17.85546875" style="51" bestFit="1" customWidth="1"/>
    <col min="3332" max="3332" width="15.140625" style="51" customWidth="1"/>
    <col min="3333" max="3333" width="18.140625" style="51" customWidth="1"/>
    <col min="3334" max="3334" width="17.140625" style="51" customWidth="1"/>
    <col min="3335" max="3335" width="14.7109375" style="51" customWidth="1"/>
    <col min="3336" max="3336" width="16.42578125" style="51" bestFit="1" customWidth="1"/>
    <col min="3337" max="3564" width="9.140625" style="51"/>
    <col min="3565" max="3565" width="20.5703125" style="51" customWidth="1"/>
    <col min="3566" max="3566" width="14.42578125" style="51" customWidth="1"/>
    <col min="3567" max="3567" width="14.140625" style="51" customWidth="1"/>
    <col min="3568" max="3568" width="12.5703125" style="51" customWidth="1"/>
    <col min="3569" max="3570" width="15.85546875" style="51" customWidth="1"/>
    <col min="3571" max="3571" width="16.42578125" style="51" customWidth="1"/>
    <col min="3572" max="3572" width="18" style="51" customWidth="1"/>
    <col min="3573" max="3573" width="14" style="51" customWidth="1"/>
    <col min="3574" max="3577" width="15.140625" style="51" customWidth="1"/>
    <col min="3578" max="3578" width="14.7109375" style="51" customWidth="1"/>
    <col min="3579" max="3581" width="15.85546875" style="51" customWidth="1"/>
    <col min="3582" max="3582" width="16" style="51" customWidth="1"/>
    <col min="3583" max="3583" width="10" style="51" customWidth="1"/>
    <col min="3584" max="3584" width="16" style="51" customWidth="1"/>
    <col min="3585" max="3585" width="14.7109375" style="51" customWidth="1"/>
    <col min="3586" max="3586" width="13.28515625" style="51" customWidth="1"/>
    <col min="3587" max="3587" width="17.85546875" style="51" bestFit="1" customWidth="1"/>
    <col min="3588" max="3588" width="15.140625" style="51" customWidth="1"/>
    <col min="3589" max="3589" width="18.140625" style="51" customWidth="1"/>
    <col min="3590" max="3590" width="17.140625" style="51" customWidth="1"/>
    <col min="3591" max="3591" width="14.7109375" style="51" customWidth="1"/>
    <col min="3592" max="3592" width="16.42578125" style="51" bestFit="1" customWidth="1"/>
    <col min="3593" max="3820" width="9.140625" style="51"/>
    <col min="3821" max="3821" width="20.5703125" style="51" customWidth="1"/>
    <col min="3822" max="3822" width="14.42578125" style="51" customWidth="1"/>
    <col min="3823" max="3823" width="14.140625" style="51" customWidth="1"/>
    <col min="3824" max="3824" width="12.5703125" style="51" customWidth="1"/>
    <col min="3825" max="3826" width="15.85546875" style="51" customWidth="1"/>
    <col min="3827" max="3827" width="16.42578125" style="51" customWidth="1"/>
    <col min="3828" max="3828" width="18" style="51" customWidth="1"/>
    <col min="3829" max="3829" width="14" style="51" customWidth="1"/>
    <col min="3830" max="3833" width="15.140625" style="51" customWidth="1"/>
    <col min="3834" max="3834" width="14.7109375" style="51" customWidth="1"/>
    <col min="3835" max="3837" width="15.85546875" style="51" customWidth="1"/>
    <col min="3838" max="3838" width="16" style="51" customWidth="1"/>
    <col min="3839" max="3839" width="10" style="51" customWidth="1"/>
    <col min="3840" max="3840" width="16" style="51" customWidth="1"/>
    <col min="3841" max="3841" width="14.7109375" style="51" customWidth="1"/>
    <col min="3842" max="3842" width="13.28515625" style="51" customWidth="1"/>
    <col min="3843" max="3843" width="17.85546875" style="51" bestFit="1" customWidth="1"/>
    <col min="3844" max="3844" width="15.140625" style="51" customWidth="1"/>
    <col min="3845" max="3845" width="18.140625" style="51" customWidth="1"/>
    <col min="3846" max="3846" width="17.140625" style="51" customWidth="1"/>
    <col min="3847" max="3847" width="14.7109375" style="51" customWidth="1"/>
    <col min="3848" max="3848" width="16.42578125" style="51" bestFit="1" customWidth="1"/>
    <col min="3849" max="4076" width="9.140625" style="51"/>
    <col min="4077" max="4077" width="20.5703125" style="51" customWidth="1"/>
    <col min="4078" max="4078" width="14.42578125" style="51" customWidth="1"/>
    <col min="4079" max="4079" width="14.140625" style="51" customWidth="1"/>
    <col min="4080" max="4080" width="12.5703125" style="51" customWidth="1"/>
    <col min="4081" max="4082" width="15.85546875" style="51" customWidth="1"/>
    <col min="4083" max="4083" width="16.42578125" style="51" customWidth="1"/>
    <col min="4084" max="4084" width="18" style="51" customWidth="1"/>
    <col min="4085" max="4085" width="14" style="51" customWidth="1"/>
    <col min="4086" max="4089" width="15.140625" style="51" customWidth="1"/>
    <col min="4090" max="4090" width="14.7109375" style="51" customWidth="1"/>
    <col min="4091" max="4093" width="15.85546875" style="51" customWidth="1"/>
    <col min="4094" max="4094" width="16" style="51" customWidth="1"/>
    <col min="4095" max="4095" width="10" style="51" customWidth="1"/>
    <col min="4096" max="4096" width="16" style="51" customWidth="1"/>
    <col min="4097" max="4097" width="14.7109375" style="51" customWidth="1"/>
    <col min="4098" max="4098" width="13.28515625" style="51" customWidth="1"/>
    <col min="4099" max="4099" width="17.85546875" style="51" bestFit="1" customWidth="1"/>
    <col min="4100" max="4100" width="15.140625" style="51" customWidth="1"/>
    <col min="4101" max="4101" width="18.140625" style="51" customWidth="1"/>
    <col min="4102" max="4102" width="17.140625" style="51" customWidth="1"/>
    <col min="4103" max="4103" width="14.7109375" style="51" customWidth="1"/>
    <col min="4104" max="4104" width="16.42578125" style="51" bestFit="1" customWidth="1"/>
    <col min="4105" max="4332" width="9.140625" style="51"/>
    <col min="4333" max="4333" width="20.5703125" style="51" customWidth="1"/>
    <col min="4334" max="4334" width="14.42578125" style="51" customWidth="1"/>
    <col min="4335" max="4335" width="14.140625" style="51" customWidth="1"/>
    <col min="4336" max="4336" width="12.5703125" style="51" customWidth="1"/>
    <col min="4337" max="4338" width="15.85546875" style="51" customWidth="1"/>
    <col min="4339" max="4339" width="16.42578125" style="51" customWidth="1"/>
    <col min="4340" max="4340" width="18" style="51" customWidth="1"/>
    <col min="4341" max="4341" width="14" style="51" customWidth="1"/>
    <col min="4342" max="4345" width="15.140625" style="51" customWidth="1"/>
    <col min="4346" max="4346" width="14.7109375" style="51" customWidth="1"/>
    <col min="4347" max="4349" width="15.85546875" style="51" customWidth="1"/>
    <col min="4350" max="4350" width="16" style="51" customWidth="1"/>
    <col min="4351" max="4351" width="10" style="51" customWidth="1"/>
    <col min="4352" max="4352" width="16" style="51" customWidth="1"/>
    <col min="4353" max="4353" width="14.7109375" style="51" customWidth="1"/>
    <col min="4354" max="4354" width="13.28515625" style="51" customWidth="1"/>
    <col min="4355" max="4355" width="17.85546875" style="51" bestFit="1" customWidth="1"/>
    <col min="4356" max="4356" width="15.140625" style="51" customWidth="1"/>
    <col min="4357" max="4357" width="18.140625" style="51" customWidth="1"/>
    <col min="4358" max="4358" width="17.140625" style="51" customWidth="1"/>
    <col min="4359" max="4359" width="14.7109375" style="51" customWidth="1"/>
    <col min="4360" max="4360" width="16.42578125" style="51" bestFit="1" customWidth="1"/>
    <col min="4361" max="4588" width="9.140625" style="51"/>
    <col min="4589" max="4589" width="20.5703125" style="51" customWidth="1"/>
    <col min="4590" max="4590" width="14.42578125" style="51" customWidth="1"/>
    <col min="4591" max="4591" width="14.140625" style="51" customWidth="1"/>
    <col min="4592" max="4592" width="12.5703125" style="51" customWidth="1"/>
    <col min="4593" max="4594" width="15.85546875" style="51" customWidth="1"/>
    <col min="4595" max="4595" width="16.42578125" style="51" customWidth="1"/>
    <col min="4596" max="4596" width="18" style="51" customWidth="1"/>
    <col min="4597" max="4597" width="14" style="51" customWidth="1"/>
    <col min="4598" max="4601" width="15.140625" style="51" customWidth="1"/>
    <col min="4602" max="4602" width="14.7109375" style="51" customWidth="1"/>
    <col min="4603" max="4605" width="15.85546875" style="51" customWidth="1"/>
    <col min="4606" max="4606" width="16" style="51" customWidth="1"/>
    <col min="4607" max="4607" width="10" style="51" customWidth="1"/>
    <col min="4608" max="4608" width="16" style="51" customWidth="1"/>
    <col min="4609" max="4609" width="14.7109375" style="51" customWidth="1"/>
    <col min="4610" max="4610" width="13.28515625" style="51" customWidth="1"/>
    <col min="4611" max="4611" width="17.85546875" style="51" bestFit="1" customWidth="1"/>
    <col min="4612" max="4612" width="15.140625" style="51" customWidth="1"/>
    <col min="4613" max="4613" width="18.140625" style="51" customWidth="1"/>
    <col min="4614" max="4614" width="17.140625" style="51" customWidth="1"/>
    <col min="4615" max="4615" width="14.7109375" style="51" customWidth="1"/>
    <col min="4616" max="4616" width="16.42578125" style="51" bestFit="1" customWidth="1"/>
    <col min="4617" max="4844" width="9.140625" style="51"/>
    <col min="4845" max="4845" width="20.5703125" style="51" customWidth="1"/>
    <col min="4846" max="4846" width="14.42578125" style="51" customWidth="1"/>
    <col min="4847" max="4847" width="14.140625" style="51" customWidth="1"/>
    <col min="4848" max="4848" width="12.5703125" style="51" customWidth="1"/>
    <col min="4849" max="4850" width="15.85546875" style="51" customWidth="1"/>
    <col min="4851" max="4851" width="16.42578125" style="51" customWidth="1"/>
    <col min="4852" max="4852" width="18" style="51" customWidth="1"/>
    <col min="4853" max="4853" width="14" style="51" customWidth="1"/>
    <col min="4854" max="4857" width="15.140625" style="51" customWidth="1"/>
    <col min="4858" max="4858" width="14.7109375" style="51" customWidth="1"/>
    <col min="4859" max="4861" width="15.85546875" style="51" customWidth="1"/>
    <col min="4862" max="4862" width="16" style="51" customWidth="1"/>
    <col min="4863" max="4863" width="10" style="51" customWidth="1"/>
    <col min="4864" max="4864" width="16" style="51" customWidth="1"/>
    <col min="4865" max="4865" width="14.7109375" style="51" customWidth="1"/>
    <col min="4866" max="4866" width="13.28515625" style="51" customWidth="1"/>
    <col min="4867" max="4867" width="17.85546875" style="51" bestFit="1" customWidth="1"/>
    <col min="4868" max="4868" width="15.140625" style="51" customWidth="1"/>
    <col min="4869" max="4869" width="18.140625" style="51" customWidth="1"/>
    <col min="4870" max="4870" width="17.140625" style="51" customWidth="1"/>
    <col min="4871" max="4871" width="14.7109375" style="51" customWidth="1"/>
    <col min="4872" max="4872" width="16.42578125" style="51" bestFit="1" customWidth="1"/>
    <col min="4873" max="5100" width="9.140625" style="51"/>
    <col min="5101" max="5101" width="20.5703125" style="51" customWidth="1"/>
    <col min="5102" max="5102" width="14.42578125" style="51" customWidth="1"/>
    <col min="5103" max="5103" width="14.140625" style="51" customWidth="1"/>
    <col min="5104" max="5104" width="12.5703125" style="51" customWidth="1"/>
    <col min="5105" max="5106" width="15.85546875" style="51" customWidth="1"/>
    <col min="5107" max="5107" width="16.42578125" style="51" customWidth="1"/>
    <col min="5108" max="5108" width="18" style="51" customWidth="1"/>
    <col min="5109" max="5109" width="14" style="51" customWidth="1"/>
    <col min="5110" max="5113" width="15.140625" style="51" customWidth="1"/>
    <col min="5114" max="5114" width="14.7109375" style="51" customWidth="1"/>
    <col min="5115" max="5117" width="15.85546875" style="51" customWidth="1"/>
    <col min="5118" max="5118" width="16" style="51" customWidth="1"/>
    <col min="5119" max="5119" width="10" style="51" customWidth="1"/>
    <col min="5120" max="5120" width="16" style="51" customWidth="1"/>
    <col min="5121" max="5121" width="14.7109375" style="51" customWidth="1"/>
    <col min="5122" max="5122" width="13.28515625" style="51" customWidth="1"/>
    <col min="5123" max="5123" width="17.85546875" style="51" bestFit="1" customWidth="1"/>
    <col min="5124" max="5124" width="15.140625" style="51" customWidth="1"/>
    <col min="5125" max="5125" width="18.140625" style="51" customWidth="1"/>
    <col min="5126" max="5126" width="17.140625" style="51" customWidth="1"/>
    <col min="5127" max="5127" width="14.7109375" style="51" customWidth="1"/>
    <col min="5128" max="5128" width="16.42578125" style="51" bestFit="1" customWidth="1"/>
    <col min="5129" max="5356" width="9.140625" style="51"/>
    <col min="5357" max="5357" width="20.5703125" style="51" customWidth="1"/>
    <col min="5358" max="5358" width="14.42578125" style="51" customWidth="1"/>
    <col min="5359" max="5359" width="14.140625" style="51" customWidth="1"/>
    <col min="5360" max="5360" width="12.5703125" style="51" customWidth="1"/>
    <col min="5361" max="5362" width="15.85546875" style="51" customWidth="1"/>
    <col min="5363" max="5363" width="16.42578125" style="51" customWidth="1"/>
    <col min="5364" max="5364" width="18" style="51" customWidth="1"/>
    <col min="5365" max="5365" width="14" style="51" customWidth="1"/>
    <col min="5366" max="5369" width="15.140625" style="51" customWidth="1"/>
    <col min="5370" max="5370" width="14.7109375" style="51" customWidth="1"/>
    <col min="5371" max="5373" width="15.85546875" style="51" customWidth="1"/>
    <col min="5374" max="5374" width="16" style="51" customWidth="1"/>
    <col min="5375" max="5375" width="10" style="51" customWidth="1"/>
    <col min="5376" max="5376" width="16" style="51" customWidth="1"/>
    <col min="5377" max="5377" width="14.7109375" style="51" customWidth="1"/>
    <col min="5378" max="5378" width="13.28515625" style="51" customWidth="1"/>
    <col min="5379" max="5379" width="17.85546875" style="51" bestFit="1" customWidth="1"/>
    <col min="5380" max="5380" width="15.140625" style="51" customWidth="1"/>
    <col min="5381" max="5381" width="18.140625" style="51" customWidth="1"/>
    <col min="5382" max="5382" width="17.140625" style="51" customWidth="1"/>
    <col min="5383" max="5383" width="14.7109375" style="51" customWidth="1"/>
    <col min="5384" max="5384" width="16.42578125" style="51" bestFit="1" customWidth="1"/>
    <col min="5385" max="5612" width="9.140625" style="51"/>
    <col min="5613" max="5613" width="20.5703125" style="51" customWidth="1"/>
    <col min="5614" max="5614" width="14.42578125" style="51" customWidth="1"/>
    <col min="5615" max="5615" width="14.140625" style="51" customWidth="1"/>
    <col min="5616" max="5616" width="12.5703125" style="51" customWidth="1"/>
    <col min="5617" max="5618" width="15.85546875" style="51" customWidth="1"/>
    <col min="5619" max="5619" width="16.42578125" style="51" customWidth="1"/>
    <col min="5620" max="5620" width="18" style="51" customWidth="1"/>
    <col min="5621" max="5621" width="14" style="51" customWidth="1"/>
    <col min="5622" max="5625" width="15.140625" style="51" customWidth="1"/>
    <col min="5626" max="5626" width="14.7109375" style="51" customWidth="1"/>
    <col min="5627" max="5629" width="15.85546875" style="51" customWidth="1"/>
    <col min="5630" max="5630" width="16" style="51" customWidth="1"/>
    <col min="5631" max="5631" width="10" style="51" customWidth="1"/>
    <col min="5632" max="5632" width="16" style="51" customWidth="1"/>
    <col min="5633" max="5633" width="14.7109375" style="51" customWidth="1"/>
    <col min="5634" max="5634" width="13.28515625" style="51" customWidth="1"/>
    <col min="5635" max="5635" width="17.85546875" style="51" bestFit="1" customWidth="1"/>
    <col min="5636" max="5636" width="15.140625" style="51" customWidth="1"/>
    <col min="5637" max="5637" width="18.140625" style="51" customWidth="1"/>
    <col min="5638" max="5638" width="17.140625" style="51" customWidth="1"/>
    <col min="5639" max="5639" width="14.7109375" style="51" customWidth="1"/>
    <col min="5640" max="5640" width="16.42578125" style="51" bestFit="1" customWidth="1"/>
    <col min="5641" max="5868" width="9.140625" style="51"/>
    <col min="5869" max="5869" width="20.5703125" style="51" customWidth="1"/>
    <col min="5870" max="5870" width="14.42578125" style="51" customWidth="1"/>
    <col min="5871" max="5871" width="14.140625" style="51" customWidth="1"/>
    <col min="5872" max="5872" width="12.5703125" style="51" customWidth="1"/>
    <col min="5873" max="5874" width="15.85546875" style="51" customWidth="1"/>
    <col min="5875" max="5875" width="16.42578125" style="51" customWidth="1"/>
    <col min="5876" max="5876" width="18" style="51" customWidth="1"/>
    <col min="5877" max="5877" width="14" style="51" customWidth="1"/>
    <col min="5878" max="5881" width="15.140625" style="51" customWidth="1"/>
    <col min="5882" max="5882" width="14.7109375" style="51" customWidth="1"/>
    <col min="5883" max="5885" width="15.85546875" style="51" customWidth="1"/>
    <col min="5886" max="5886" width="16" style="51" customWidth="1"/>
    <col min="5887" max="5887" width="10" style="51" customWidth="1"/>
    <col min="5888" max="5888" width="16" style="51" customWidth="1"/>
    <col min="5889" max="5889" width="14.7109375" style="51" customWidth="1"/>
    <col min="5890" max="5890" width="13.28515625" style="51" customWidth="1"/>
    <col min="5891" max="5891" width="17.85546875" style="51" bestFit="1" customWidth="1"/>
    <col min="5892" max="5892" width="15.140625" style="51" customWidth="1"/>
    <col min="5893" max="5893" width="18.140625" style="51" customWidth="1"/>
    <col min="5894" max="5894" width="17.140625" style="51" customWidth="1"/>
    <col min="5895" max="5895" width="14.7109375" style="51" customWidth="1"/>
    <col min="5896" max="5896" width="16.42578125" style="51" bestFit="1" customWidth="1"/>
    <col min="5897" max="6124" width="9.140625" style="51"/>
    <col min="6125" max="6125" width="20.5703125" style="51" customWidth="1"/>
    <col min="6126" max="6126" width="14.42578125" style="51" customWidth="1"/>
    <col min="6127" max="6127" width="14.140625" style="51" customWidth="1"/>
    <col min="6128" max="6128" width="12.5703125" style="51" customWidth="1"/>
    <col min="6129" max="6130" width="15.85546875" style="51" customWidth="1"/>
    <col min="6131" max="6131" width="16.42578125" style="51" customWidth="1"/>
    <col min="6132" max="6132" width="18" style="51" customWidth="1"/>
    <col min="6133" max="6133" width="14" style="51" customWidth="1"/>
    <col min="6134" max="6137" width="15.140625" style="51" customWidth="1"/>
    <col min="6138" max="6138" width="14.7109375" style="51" customWidth="1"/>
    <col min="6139" max="6141" width="15.85546875" style="51" customWidth="1"/>
    <col min="6142" max="6142" width="16" style="51" customWidth="1"/>
    <col min="6143" max="6143" width="10" style="51" customWidth="1"/>
    <col min="6144" max="6144" width="16" style="51" customWidth="1"/>
    <col min="6145" max="6145" width="14.7109375" style="51" customWidth="1"/>
    <col min="6146" max="6146" width="13.28515625" style="51" customWidth="1"/>
    <col min="6147" max="6147" width="17.85546875" style="51" bestFit="1" customWidth="1"/>
    <col min="6148" max="6148" width="15.140625" style="51" customWidth="1"/>
    <col min="6149" max="6149" width="18.140625" style="51" customWidth="1"/>
    <col min="6150" max="6150" width="17.140625" style="51" customWidth="1"/>
    <col min="6151" max="6151" width="14.7109375" style="51" customWidth="1"/>
    <col min="6152" max="6152" width="16.42578125" style="51" bestFit="1" customWidth="1"/>
    <col min="6153" max="6380" width="9.140625" style="51"/>
    <col min="6381" max="6381" width="20.5703125" style="51" customWidth="1"/>
    <col min="6382" max="6382" width="14.42578125" style="51" customWidth="1"/>
    <col min="6383" max="6383" width="14.140625" style="51" customWidth="1"/>
    <col min="6384" max="6384" width="12.5703125" style="51" customWidth="1"/>
    <col min="6385" max="6386" width="15.85546875" style="51" customWidth="1"/>
    <col min="6387" max="6387" width="16.42578125" style="51" customWidth="1"/>
    <col min="6388" max="6388" width="18" style="51" customWidth="1"/>
    <col min="6389" max="6389" width="14" style="51" customWidth="1"/>
    <col min="6390" max="6393" width="15.140625" style="51" customWidth="1"/>
    <col min="6394" max="6394" width="14.7109375" style="51" customWidth="1"/>
    <col min="6395" max="6397" width="15.85546875" style="51" customWidth="1"/>
    <col min="6398" max="6398" width="16" style="51" customWidth="1"/>
    <col min="6399" max="6399" width="10" style="51" customWidth="1"/>
    <col min="6400" max="6400" width="16" style="51" customWidth="1"/>
    <col min="6401" max="6401" width="14.7109375" style="51" customWidth="1"/>
    <col min="6402" max="6402" width="13.28515625" style="51" customWidth="1"/>
    <col min="6403" max="6403" width="17.85546875" style="51" bestFit="1" customWidth="1"/>
    <col min="6404" max="6404" width="15.140625" style="51" customWidth="1"/>
    <col min="6405" max="6405" width="18.140625" style="51" customWidth="1"/>
    <col min="6406" max="6406" width="17.140625" style="51" customWidth="1"/>
    <col min="6407" max="6407" width="14.7109375" style="51" customWidth="1"/>
    <col min="6408" max="6408" width="16.42578125" style="51" bestFit="1" customWidth="1"/>
    <col min="6409" max="6636" width="9.140625" style="51"/>
    <col min="6637" max="6637" width="20.5703125" style="51" customWidth="1"/>
    <col min="6638" max="6638" width="14.42578125" style="51" customWidth="1"/>
    <col min="6639" max="6639" width="14.140625" style="51" customWidth="1"/>
    <col min="6640" max="6640" width="12.5703125" style="51" customWidth="1"/>
    <col min="6641" max="6642" width="15.85546875" style="51" customWidth="1"/>
    <col min="6643" max="6643" width="16.42578125" style="51" customWidth="1"/>
    <col min="6644" max="6644" width="18" style="51" customWidth="1"/>
    <col min="6645" max="6645" width="14" style="51" customWidth="1"/>
    <col min="6646" max="6649" width="15.140625" style="51" customWidth="1"/>
    <col min="6650" max="6650" width="14.7109375" style="51" customWidth="1"/>
    <col min="6651" max="6653" width="15.85546875" style="51" customWidth="1"/>
    <col min="6654" max="6654" width="16" style="51" customWidth="1"/>
    <col min="6655" max="6655" width="10" style="51" customWidth="1"/>
    <col min="6656" max="6656" width="16" style="51" customWidth="1"/>
    <col min="6657" max="6657" width="14.7109375" style="51" customWidth="1"/>
    <col min="6658" max="6658" width="13.28515625" style="51" customWidth="1"/>
    <col min="6659" max="6659" width="17.85546875" style="51" bestFit="1" customWidth="1"/>
    <col min="6660" max="6660" width="15.140625" style="51" customWidth="1"/>
    <col min="6661" max="6661" width="18.140625" style="51" customWidth="1"/>
    <col min="6662" max="6662" width="17.140625" style="51" customWidth="1"/>
    <col min="6663" max="6663" width="14.7109375" style="51" customWidth="1"/>
    <col min="6664" max="6664" width="16.42578125" style="51" bestFit="1" customWidth="1"/>
    <col min="6665" max="6892" width="9.140625" style="51"/>
    <col min="6893" max="6893" width="20.5703125" style="51" customWidth="1"/>
    <col min="6894" max="6894" width="14.42578125" style="51" customWidth="1"/>
    <col min="6895" max="6895" width="14.140625" style="51" customWidth="1"/>
    <col min="6896" max="6896" width="12.5703125" style="51" customWidth="1"/>
    <col min="6897" max="6898" width="15.85546875" style="51" customWidth="1"/>
    <col min="6899" max="6899" width="16.42578125" style="51" customWidth="1"/>
    <col min="6900" max="6900" width="18" style="51" customWidth="1"/>
    <col min="6901" max="6901" width="14" style="51" customWidth="1"/>
    <col min="6902" max="6905" width="15.140625" style="51" customWidth="1"/>
    <col min="6906" max="6906" width="14.7109375" style="51" customWidth="1"/>
    <col min="6907" max="6909" width="15.85546875" style="51" customWidth="1"/>
    <col min="6910" max="6910" width="16" style="51" customWidth="1"/>
    <col min="6911" max="6911" width="10" style="51" customWidth="1"/>
    <col min="6912" max="6912" width="16" style="51" customWidth="1"/>
    <col min="6913" max="6913" width="14.7109375" style="51" customWidth="1"/>
    <col min="6914" max="6914" width="13.28515625" style="51" customWidth="1"/>
    <col min="6915" max="6915" width="17.85546875" style="51" bestFit="1" customWidth="1"/>
    <col min="6916" max="6916" width="15.140625" style="51" customWidth="1"/>
    <col min="6917" max="6917" width="18.140625" style="51" customWidth="1"/>
    <col min="6918" max="6918" width="17.140625" style="51" customWidth="1"/>
    <col min="6919" max="6919" width="14.7109375" style="51" customWidth="1"/>
    <col min="6920" max="6920" width="16.42578125" style="51" bestFit="1" customWidth="1"/>
    <col min="6921" max="7148" width="9.140625" style="51"/>
    <col min="7149" max="7149" width="20.5703125" style="51" customWidth="1"/>
    <col min="7150" max="7150" width="14.42578125" style="51" customWidth="1"/>
    <col min="7151" max="7151" width="14.140625" style="51" customWidth="1"/>
    <col min="7152" max="7152" width="12.5703125" style="51" customWidth="1"/>
    <col min="7153" max="7154" width="15.85546875" style="51" customWidth="1"/>
    <col min="7155" max="7155" width="16.42578125" style="51" customWidth="1"/>
    <col min="7156" max="7156" width="18" style="51" customWidth="1"/>
    <col min="7157" max="7157" width="14" style="51" customWidth="1"/>
    <col min="7158" max="7161" width="15.140625" style="51" customWidth="1"/>
    <col min="7162" max="7162" width="14.7109375" style="51" customWidth="1"/>
    <col min="7163" max="7165" width="15.85546875" style="51" customWidth="1"/>
    <col min="7166" max="7166" width="16" style="51" customWidth="1"/>
    <col min="7167" max="7167" width="10" style="51" customWidth="1"/>
    <col min="7168" max="7168" width="16" style="51" customWidth="1"/>
    <col min="7169" max="7169" width="14.7109375" style="51" customWidth="1"/>
    <col min="7170" max="7170" width="13.28515625" style="51" customWidth="1"/>
    <col min="7171" max="7171" width="17.85546875" style="51" bestFit="1" customWidth="1"/>
    <col min="7172" max="7172" width="15.140625" style="51" customWidth="1"/>
    <col min="7173" max="7173" width="18.140625" style="51" customWidth="1"/>
    <col min="7174" max="7174" width="17.140625" style="51" customWidth="1"/>
    <col min="7175" max="7175" width="14.7109375" style="51" customWidth="1"/>
    <col min="7176" max="7176" width="16.42578125" style="51" bestFit="1" customWidth="1"/>
    <col min="7177" max="7404" width="9.140625" style="51"/>
    <col min="7405" max="7405" width="20.5703125" style="51" customWidth="1"/>
    <col min="7406" max="7406" width="14.42578125" style="51" customWidth="1"/>
    <col min="7407" max="7407" width="14.140625" style="51" customWidth="1"/>
    <col min="7408" max="7408" width="12.5703125" style="51" customWidth="1"/>
    <col min="7409" max="7410" width="15.85546875" style="51" customWidth="1"/>
    <col min="7411" max="7411" width="16.42578125" style="51" customWidth="1"/>
    <col min="7412" max="7412" width="18" style="51" customWidth="1"/>
    <col min="7413" max="7413" width="14" style="51" customWidth="1"/>
    <col min="7414" max="7417" width="15.140625" style="51" customWidth="1"/>
    <col min="7418" max="7418" width="14.7109375" style="51" customWidth="1"/>
    <col min="7419" max="7421" width="15.85546875" style="51" customWidth="1"/>
    <col min="7422" max="7422" width="16" style="51" customWidth="1"/>
    <col min="7423" max="7423" width="10" style="51" customWidth="1"/>
    <col min="7424" max="7424" width="16" style="51" customWidth="1"/>
    <col min="7425" max="7425" width="14.7109375" style="51" customWidth="1"/>
    <col min="7426" max="7426" width="13.28515625" style="51" customWidth="1"/>
    <col min="7427" max="7427" width="17.85546875" style="51" bestFit="1" customWidth="1"/>
    <col min="7428" max="7428" width="15.140625" style="51" customWidth="1"/>
    <col min="7429" max="7429" width="18.140625" style="51" customWidth="1"/>
    <col min="7430" max="7430" width="17.140625" style="51" customWidth="1"/>
    <col min="7431" max="7431" width="14.7109375" style="51" customWidth="1"/>
    <col min="7432" max="7432" width="16.42578125" style="51" bestFit="1" customWidth="1"/>
    <col min="7433" max="7660" width="9.140625" style="51"/>
    <col min="7661" max="7661" width="20.5703125" style="51" customWidth="1"/>
    <col min="7662" max="7662" width="14.42578125" style="51" customWidth="1"/>
    <col min="7663" max="7663" width="14.140625" style="51" customWidth="1"/>
    <col min="7664" max="7664" width="12.5703125" style="51" customWidth="1"/>
    <col min="7665" max="7666" width="15.85546875" style="51" customWidth="1"/>
    <col min="7667" max="7667" width="16.42578125" style="51" customWidth="1"/>
    <col min="7668" max="7668" width="18" style="51" customWidth="1"/>
    <col min="7669" max="7669" width="14" style="51" customWidth="1"/>
    <col min="7670" max="7673" width="15.140625" style="51" customWidth="1"/>
    <col min="7674" max="7674" width="14.7109375" style="51" customWidth="1"/>
    <col min="7675" max="7677" width="15.85546875" style="51" customWidth="1"/>
    <col min="7678" max="7678" width="16" style="51" customWidth="1"/>
    <col min="7679" max="7679" width="10" style="51" customWidth="1"/>
    <col min="7680" max="7680" width="16" style="51" customWidth="1"/>
    <col min="7681" max="7681" width="14.7109375" style="51" customWidth="1"/>
    <col min="7682" max="7682" width="13.28515625" style="51" customWidth="1"/>
    <col min="7683" max="7683" width="17.85546875" style="51" bestFit="1" customWidth="1"/>
    <col min="7684" max="7684" width="15.140625" style="51" customWidth="1"/>
    <col min="7685" max="7685" width="18.140625" style="51" customWidth="1"/>
    <col min="7686" max="7686" width="17.140625" style="51" customWidth="1"/>
    <col min="7687" max="7687" width="14.7109375" style="51" customWidth="1"/>
    <col min="7688" max="7688" width="16.42578125" style="51" bestFit="1" customWidth="1"/>
    <col min="7689" max="7916" width="9.140625" style="51"/>
    <col min="7917" max="7917" width="20.5703125" style="51" customWidth="1"/>
    <col min="7918" max="7918" width="14.42578125" style="51" customWidth="1"/>
    <col min="7919" max="7919" width="14.140625" style="51" customWidth="1"/>
    <col min="7920" max="7920" width="12.5703125" style="51" customWidth="1"/>
    <col min="7921" max="7922" width="15.85546875" style="51" customWidth="1"/>
    <col min="7923" max="7923" width="16.42578125" style="51" customWidth="1"/>
    <col min="7924" max="7924" width="18" style="51" customWidth="1"/>
    <col min="7925" max="7925" width="14" style="51" customWidth="1"/>
    <col min="7926" max="7929" width="15.140625" style="51" customWidth="1"/>
    <col min="7930" max="7930" width="14.7109375" style="51" customWidth="1"/>
    <col min="7931" max="7933" width="15.85546875" style="51" customWidth="1"/>
    <col min="7934" max="7934" width="16" style="51" customWidth="1"/>
    <col min="7935" max="7935" width="10" style="51" customWidth="1"/>
    <col min="7936" max="7936" width="16" style="51" customWidth="1"/>
    <col min="7937" max="7937" width="14.7109375" style="51" customWidth="1"/>
    <col min="7938" max="7938" width="13.28515625" style="51" customWidth="1"/>
    <col min="7939" max="7939" width="17.85546875" style="51" bestFit="1" customWidth="1"/>
    <col min="7940" max="7940" width="15.140625" style="51" customWidth="1"/>
    <col min="7941" max="7941" width="18.140625" style="51" customWidth="1"/>
    <col min="7942" max="7942" width="17.140625" style="51" customWidth="1"/>
    <col min="7943" max="7943" width="14.7109375" style="51" customWidth="1"/>
    <col min="7944" max="7944" width="16.42578125" style="51" bestFit="1" customWidth="1"/>
    <col min="7945" max="8172" width="9.140625" style="51"/>
    <col min="8173" max="8173" width="20.5703125" style="51" customWidth="1"/>
    <col min="8174" max="8174" width="14.42578125" style="51" customWidth="1"/>
    <col min="8175" max="8175" width="14.140625" style="51" customWidth="1"/>
    <col min="8176" max="8176" width="12.5703125" style="51" customWidth="1"/>
    <col min="8177" max="8178" width="15.85546875" style="51" customWidth="1"/>
    <col min="8179" max="8179" width="16.42578125" style="51" customWidth="1"/>
    <col min="8180" max="8180" width="18" style="51" customWidth="1"/>
    <col min="8181" max="8181" width="14" style="51" customWidth="1"/>
    <col min="8182" max="8185" width="15.140625" style="51" customWidth="1"/>
    <col min="8186" max="8186" width="14.7109375" style="51" customWidth="1"/>
    <col min="8187" max="8189" width="15.85546875" style="51" customWidth="1"/>
    <col min="8190" max="8190" width="16" style="51" customWidth="1"/>
    <col min="8191" max="8191" width="10" style="51" customWidth="1"/>
    <col min="8192" max="8192" width="16" style="51" customWidth="1"/>
    <col min="8193" max="8193" width="14.7109375" style="51" customWidth="1"/>
    <col min="8194" max="8194" width="13.28515625" style="51" customWidth="1"/>
    <col min="8195" max="8195" width="17.85546875" style="51" bestFit="1" customWidth="1"/>
    <col min="8196" max="8196" width="15.140625" style="51" customWidth="1"/>
    <col min="8197" max="8197" width="18.140625" style="51" customWidth="1"/>
    <col min="8198" max="8198" width="17.140625" style="51" customWidth="1"/>
    <col min="8199" max="8199" width="14.7109375" style="51" customWidth="1"/>
    <col min="8200" max="8200" width="16.42578125" style="51" bestFit="1" customWidth="1"/>
    <col min="8201" max="8428" width="9.140625" style="51"/>
    <col min="8429" max="8429" width="20.5703125" style="51" customWidth="1"/>
    <col min="8430" max="8430" width="14.42578125" style="51" customWidth="1"/>
    <col min="8431" max="8431" width="14.140625" style="51" customWidth="1"/>
    <col min="8432" max="8432" width="12.5703125" style="51" customWidth="1"/>
    <col min="8433" max="8434" width="15.85546875" style="51" customWidth="1"/>
    <col min="8435" max="8435" width="16.42578125" style="51" customWidth="1"/>
    <col min="8436" max="8436" width="18" style="51" customWidth="1"/>
    <col min="8437" max="8437" width="14" style="51" customWidth="1"/>
    <col min="8438" max="8441" width="15.140625" style="51" customWidth="1"/>
    <col min="8442" max="8442" width="14.7109375" style="51" customWidth="1"/>
    <col min="8443" max="8445" width="15.85546875" style="51" customWidth="1"/>
    <col min="8446" max="8446" width="16" style="51" customWidth="1"/>
    <col min="8447" max="8447" width="10" style="51" customWidth="1"/>
    <col min="8448" max="8448" width="16" style="51" customWidth="1"/>
    <col min="8449" max="8449" width="14.7109375" style="51" customWidth="1"/>
    <col min="8450" max="8450" width="13.28515625" style="51" customWidth="1"/>
    <col min="8451" max="8451" width="17.85546875" style="51" bestFit="1" customWidth="1"/>
    <col min="8452" max="8452" width="15.140625" style="51" customWidth="1"/>
    <col min="8453" max="8453" width="18.140625" style="51" customWidth="1"/>
    <col min="8454" max="8454" width="17.140625" style="51" customWidth="1"/>
    <col min="8455" max="8455" width="14.7109375" style="51" customWidth="1"/>
    <col min="8456" max="8456" width="16.42578125" style="51" bestFit="1" customWidth="1"/>
    <col min="8457" max="8684" width="9.140625" style="51"/>
    <col min="8685" max="8685" width="20.5703125" style="51" customWidth="1"/>
    <col min="8686" max="8686" width="14.42578125" style="51" customWidth="1"/>
    <col min="8687" max="8687" width="14.140625" style="51" customWidth="1"/>
    <col min="8688" max="8688" width="12.5703125" style="51" customWidth="1"/>
    <col min="8689" max="8690" width="15.85546875" style="51" customWidth="1"/>
    <col min="8691" max="8691" width="16.42578125" style="51" customWidth="1"/>
    <col min="8692" max="8692" width="18" style="51" customWidth="1"/>
    <col min="8693" max="8693" width="14" style="51" customWidth="1"/>
    <col min="8694" max="8697" width="15.140625" style="51" customWidth="1"/>
    <col min="8698" max="8698" width="14.7109375" style="51" customWidth="1"/>
    <col min="8699" max="8701" width="15.85546875" style="51" customWidth="1"/>
    <col min="8702" max="8702" width="16" style="51" customWidth="1"/>
    <col min="8703" max="8703" width="10" style="51" customWidth="1"/>
    <col min="8704" max="8704" width="16" style="51" customWidth="1"/>
    <col min="8705" max="8705" width="14.7109375" style="51" customWidth="1"/>
    <col min="8706" max="8706" width="13.28515625" style="51" customWidth="1"/>
    <col min="8707" max="8707" width="17.85546875" style="51" bestFit="1" customWidth="1"/>
    <col min="8708" max="8708" width="15.140625" style="51" customWidth="1"/>
    <col min="8709" max="8709" width="18.140625" style="51" customWidth="1"/>
    <col min="8710" max="8710" width="17.140625" style="51" customWidth="1"/>
    <col min="8711" max="8711" width="14.7109375" style="51" customWidth="1"/>
    <col min="8712" max="8712" width="16.42578125" style="51" bestFit="1" customWidth="1"/>
    <col min="8713" max="8940" width="9.140625" style="51"/>
    <col min="8941" max="8941" width="20.5703125" style="51" customWidth="1"/>
    <col min="8942" max="8942" width="14.42578125" style="51" customWidth="1"/>
    <col min="8943" max="8943" width="14.140625" style="51" customWidth="1"/>
    <col min="8944" max="8944" width="12.5703125" style="51" customWidth="1"/>
    <col min="8945" max="8946" width="15.85546875" style="51" customWidth="1"/>
    <col min="8947" max="8947" width="16.42578125" style="51" customWidth="1"/>
    <col min="8948" max="8948" width="18" style="51" customWidth="1"/>
    <col min="8949" max="8949" width="14" style="51" customWidth="1"/>
    <col min="8950" max="8953" width="15.140625" style="51" customWidth="1"/>
    <col min="8954" max="8954" width="14.7109375" style="51" customWidth="1"/>
    <col min="8955" max="8957" width="15.85546875" style="51" customWidth="1"/>
    <col min="8958" max="8958" width="16" style="51" customWidth="1"/>
    <col min="8959" max="8959" width="10" style="51" customWidth="1"/>
    <col min="8960" max="8960" width="16" style="51" customWidth="1"/>
    <col min="8961" max="8961" width="14.7109375" style="51" customWidth="1"/>
    <col min="8962" max="8962" width="13.28515625" style="51" customWidth="1"/>
    <col min="8963" max="8963" width="17.85546875" style="51" bestFit="1" customWidth="1"/>
    <col min="8964" max="8964" width="15.140625" style="51" customWidth="1"/>
    <col min="8965" max="8965" width="18.140625" style="51" customWidth="1"/>
    <col min="8966" max="8966" width="17.140625" style="51" customWidth="1"/>
    <col min="8967" max="8967" width="14.7109375" style="51" customWidth="1"/>
    <col min="8968" max="8968" width="16.42578125" style="51" bestFit="1" customWidth="1"/>
    <col min="8969" max="9196" width="9.140625" style="51"/>
    <col min="9197" max="9197" width="20.5703125" style="51" customWidth="1"/>
    <col min="9198" max="9198" width="14.42578125" style="51" customWidth="1"/>
    <col min="9199" max="9199" width="14.140625" style="51" customWidth="1"/>
    <col min="9200" max="9200" width="12.5703125" style="51" customWidth="1"/>
    <col min="9201" max="9202" width="15.85546875" style="51" customWidth="1"/>
    <col min="9203" max="9203" width="16.42578125" style="51" customWidth="1"/>
    <col min="9204" max="9204" width="18" style="51" customWidth="1"/>
    <col min="9205" max="9205" width="14" style="51" customWidth="1"/>
    <col min="9206" max="9209" width="15.140625" style="51" customWidth="1"/>
    <col min="9210" max="9210" width="14.7109375" style="51" customWidth="1"/>
    <col min="9211" max="9213" width="15.85546875" style="51" customWidth="1"/>
    <col min="9214" max="9214" width="16" style="51" customWidth="1"/>
    <col min="9215" max="9215" width="10" style="51" customWidth="1"/>
    <col min="9216" max="9216" width="16" style="51" customWidth="1"/>
    <col min="9217" max="9217" width="14.7109375" style="51" customWidth="1"/>
    <col min="9218" max="9218" width="13.28515625" style="51" customWidth="1"/>
    <col min="9219" max="9219" width="17.85546875" style="51" bestFit="1" customWidth="1"/>
    <col min="9220" max="9220" width="15.140625" style="51" customWidth="1"/>
    <col min="9221" max="9221" width="18.140625" style="51" customWidth="1"/>
    <col min="9222" max="9222" width="17.140625" style="51" customWidth="1"/>
    <col min="9223" max="9223" width="14.7109375" style="51" customWidth="1"/>
    <col min="9224" max="9224" width="16.42578125" style="51" bestFit="1" customWidth="1"/>
    <col min="9225" max="9452" width="9.140625" style="51"/>
    <col min="9453" max="9453" width="20.5703125" style="51" customWidth="1"/>
    <col min="9454" max="9454" width="14.42578125" style="51" customWidth="1"/>
    <col min="9455" max="9455" width="14.140625" style="51" customWidth="1"/>
    <col min="9456" max="9456" width="12.5703125" style="51" customWidth="1"/>
    <col min="9457" max="9458" width="15.85546875" style="51" customWidth="1"/>
    <col min="9459" max="9459" width="16.42578125" style="51" customWidth="1"/>
    <col min="9460" max="9460" width="18" style="51" customWidth="1"/>
    <col min="9461" max="9461" width="14" style="51" customWidth="1"/>
    <col min="9462" max="9465" width="15.140625" style="51" customWidth="1"/>
    <col min="9466" max="9466" width="14.7109375" style="51" customWidth="1"/>
    <col min="9467" max="9469" width="15.85546875" style="51" customWidth="1"/>
    <col min="9470" max="9470" width="16" style="51" customWidth="1"/>
    <col min="9471" max="9471" width="10" style="51" customWidth="1"/>
    <col min="9472" max="9472" width="16" style="51" customWidth="1"/>
    <col min="9473" max="9473" width="14.7109375" style="51" customWidth="1"/>
    <col min="9474" max="9474" width="13.28515625" style="51" customWidth="1"/>
    <col min="9475" max="9475" width="17.85546875" style="51" bestFit="1" customWidth="1"/>
    <col min="9476" max="9476" width="15.140625" style="51" customWidth="1"/>
    <col min="9477" max="9477" width="18.140625" style="51" customWidth="1"/>
    <col min="9478" max="9478" width="17.140625" style="51" customWidth="1"/>
    <col min="9479" max="9479" width="14.7109375" style="51" customWidth="1"/>
    <col min="9480" max="9480" width="16.42578125" style="51" bestFit="1" customWidth="1"/>
    <col min="9481" max="9708" width="9.140625" style="51"/>
    <col min="9709" max="9709" width="20.5703125" style="51" customWidth="1"/>
    <col min="9710" max="9710" width="14.42578125" style="51" customWidth="1"/>
    <col min="9711" max="9711" width="14.140625" style="51" customWidth="1"/>
    <col min="9712" max="9712" width="12.5703125" style="51" customWidth="1"/>
    <col min="9713" max="9714" width="15.85546875" style="51" customWidth="1"/>
    <col min="9715" max="9715" width="16.42578125" style="51" customWidth="1"/>
    <col min="9716" max="9716" width="18" style="51" customWidth="1"/>
    <col min="9717" max="9717" width="14" style="51" customWidth="1"/>
    <col min="9718" max="9721" width="15.140625" style="51" customWidth="1"/>
    <col min="9722" max="9722" width="14.7109375" style="51" customWidth="1"/>
    <col min="9723" max="9725" width="15.85546875" style="51" customWidth="1"/>
    <col min="9726" max="9726" width="16" style="51" customWidth="1"/>
    <col min="9727" max="9727" width="10" style="51" customWidth="1"/>
    <col min="9728" max="9728" width="16" style="51" customWidth="1"/>
    <col min="9729" max="9729" width="14.7109375" style="51" customWidth="1"/>
    <col min="9730" max="9730" width="13.28515625" style="51" customWidth="1"/>
    <col min="9731" max="9731" width="17.85546875" style="51" bestFit="1" customWidth="1"/>
    <col min="9732" max="9732" width="15.140625" style="51" customWidth="1"/>
    <col min="9733" max="9733" width="18.140625" style="51" customWidth="1"/>
    <col min="9734" max="9734" width="17.140625" style="51" customWidth="1"/>
    <col min="9735" max="9735" width="14.7109375" style="51" customWidth="1"/>
    <col min="9736" max="9736" width="16.42578125" style="51" bestFit="1" customWidth="1"/>
    <col min="9737" max="9964" width="9.140625" style="51"/>
    <col min="9965" max="9965" width="20.5703125" style="51" customWidth="1"/>
    <col min="9966" max="9966" width="14.42578125" style="51" customWidth="1"/>
    <col min="9967" max="9967" width="14.140625" style="51" customWidth="1"/>
    <col min="9968" max="9968" width="12.5703125" style="51" customWidth="1"/>
    <col min="9969" max="9970" width="15.85546875" style="51" customWidth="1"/>
    <col min="9971" max="9971" width="16.42578125" style="51" customWidth="1"/>
    <col min="9972" max="9972" width="18" style="51" customWidth="1"/>
    <col min="9973" max="9973" width="14" style="51" customWidth="1"/>
    <col min="9974" max="9977" width="15.140625" style="51" customWidth="1"/>
    <col min="9978" max="9978" width="14.7109375" style="51" customWidth="1"/>
    <col min="9979" max="9981" width="15.85546875" style="51" customWidth="1"/>
    <col min="9982" max="9982" width="16" style="51" customWidth="1"/>
    <col min="9983" max="9983" width="10" style="51" customWidth="1"/>
    <col min="9984" max="9984" width="16" style="51" customWidth="1"/>
    <col min="9985" max="9985" width="14.7109375" style="51" customWidth="1"/>
    <col min="9986" max="9986" width="13.28515625" style="51" customWidth="1"/>
    <col min="9987" max="9987" width="17.85546875" style="51" bestFit="1" customWidth="1"/>
    <col min="9988" max="9988" width="15.140625" style="51" customWidth="1"/>
    <col min="9989" max="9989" width="18.140625" style="51" customWidth="1"/>
    <col min="9990" max="9990" width="17.140625" style="51" customWidth="1"/>
    <col min="9991" max="9991" width="14.7109375" style="51" customWidth="1"/>
    <col min="9992" max="9992" width="16.42578125" style="51" bestFit="1" customWidth="1"/>
    <col min="9993" max="10220" width="9.140625" style="51"/>
    <col min="10221" max="10221" width="20.5703125" style="51" customWidth="1"/>
    <col min="10222" max="10222" width="14.42578125" style="51" customWidth="1"/>
    <col min="10223" max="10223" width="14.140625" style="51" customWidth="1"/>
    <col min="10224" max="10224" width="12.5703125" style="51" customWidth="1"/>
    <col min="10225" max="10226" width="15.85546875" style="51" customWidth="1"/>
    <col min="10227" max="10227" width="16.42578125" style="51" customWidth="1"/>
    <col min="10228" max="10228" width="18" style="51" customWidth="1"/>
    <col min="10229" max="10229" width="14" style="51" customWidth="1"/>
    <col min="10230" max="10233" width="15.140625" style="51" customWidth="1"/>
    <col min="10234" max="10234" width="14.7109375" style="51" customWidth="1"/>
    <col min="10235" max="10237" width="15.85546875" style="51" customWidth="1"/>
    <col min="10238" max="10238" width="16" style="51" customWidth="1"/>
    <col min="10239" max="10239" width="10" style="51" customWidth="1"/>
    <col min="10240" max="10240" width="16" style="51" customWidth="1"/>
    <col min="10241" max="10241" width="14.7109375" style="51" customWidth="1"/>
    <col min="10242" max="10242" width="13.28515625" style="51" customWidth="1"/>
    <col min="10243" max="10243" width="17.85546875" style="51" bestFit="1" customWidth="1"/>
    <col min="10244" max="10244" width="15.140625" style="51" customWidth="1"/>
    <col min="10245" max="10245" width="18.140625" style="51" customWidth="1"/>
    <col min="10246" max="10246" width="17.140625" style="51" customWidth="1"/>
    <col min="10247" max="10247" width="14.7109375" style="51" customWidth="1"/>
    <col min="10248" max="10248" width="16.42578125" style="51" bestFit="1" customWidth="1"/>
    <col min="10249" max="10476" width="9.140625" style="51"/>
    <col min="10477" max="10477" width="20.5703125" style="51" customWidth="1"/>
    <col min="10478" max="10478" width="14.42578125" style="51" customWidth="1"/>
    <col min="10479" max="10479" width="14.140625" style="51" customWidth="1"/>
    <col min="10480" max="10480" width="12.5703125" style="51" customWidth="1"/>
    <col min="10481" max="10482" width="15.85546875" style="51" customWidth="1"/>
    <col min="10483" max="10483" width="16.42578125" style="51" customWidth="1"/>
    <col min="10484" max="10484" width="18" style="51" customWidth="1"/>
    <col min="10485" max="10485" width="14" style="51" customWidth="1"/>
    <col min="10486" max="10489" width="15.140625" style="51" customWidth="1"/>
    <col min="10490" max="10490" width="14.7109375" style="51" customWidth="1"/>
    <col min="10491" max="10493" width="15.85546875" style="51" customWidth="1"/>
    <col min="10494" max="10494" width="16" style="51" customWidth="1"/>
    <col min="10495" max="10495" width="10" style="51" customWidth="1"/>
    <col min="10496" max="10496" width="16" style="51" customWidth="1"/>
    <col min="10497" max="10497" width="14.7109375" style="51" customWidth="1"/>
    <col min="10498" max="10498" width="13.28515625" style="51" customWidth="1"/>
    <col min="10499" max="10499" width="17.85546875" style="51" bestFit="1" customWidth="1"/>
    <col min="10500" max="10500" width="15.140625" style="51" customWidth="1"/>
    <col min="10501" max="10501" width="18.140625" style="51" customWidth="1"/>
    <col min="10502" max="10502" width="17.140625" style="51" customWidth="1"/>
    <col min="10503" max="10503" width="14.7109375" style="51" customWidth="1"/>
    <col min="10504" max="10504" width="16.42578125" style="51" bestFit="1" customWidth="1"/>
    <col min="10505" max="10732" width="9.140625" style="51"/>
    <col min="10733" max="10733" width="20.5703125" style="51" customWidth="1"/>
    <col min="10734" max="10734" width="14.42578125" style="51" customWidth="1"/>
    <col min="10735" max="10735" width="14.140625" style="51" customWidth="1"/>
    <col min="10736" max="10736" width="12.5703125" style="51" customWidth="1"/>
    <col min="10737" max="10738" width="15.85546875" style="51" customWidth="1"/>
    <col min="10739" max="10739" width="16.42578125" style="51" customWidth="1"/>
    <col min="10740" max="10740" width="18" style="51" customWidth="1"/>
    <col min="10741" max="10741" width="14" style="51" customWidth="1"/>
    <col min="10742" max="10745" width="15.140625" style="51" customWidth="1"/>
    <col min="10746" max="10746" width="14.7109375" style="51" customWidth="1"/>
    <col min="10747" max="10749" width="15.85546875" style="51" customWidth="1"/>
    <col min="10750" max="10750" width="16" style="51" customWidth="1"/>
    <col min="10751" max="10751" width="10" style="51" customWidth="1"/>
    <col min="10752" max="10752" width="16" style="51" customWidth="1"/>
    <col min="10753" max="10753" width="14.7109375" style="51" customWidth="1"/>
    <col min="10754" max="10754" width="13.28515625" style="51" customWidth="1"/>
    <col min="10755" max="10755" width="17.85546875" style="51" bestFit="1" customWidth="1"/>
    <col min="10756" max="10756" width="15.140625" style="51" customWidth="1"/>
    <col min="10757" max="10757" width="18.140625" style="51" customWidth="1"/>
    <col min="10758" max="10758" width="17.140625" style="51" customWidth="1"/>
    <col min="10759" max="10759" width="14.7109375" style="51" customWidth="1"/>
    <col min="10760" max="10760" width="16.42578125" style="51" bestFit="1" customWidth="1"/>
    <col min="10761" max="10988" width="9.140625" style="51"/>
    <col min="10989" max="10989" width="20.5703125" style="51" customWidth="1"/>
    <col min="10990" max="10990" width="14.42578125" style="51" customWidth="1"/>
    <col min="10991" max="10991" width="14.140625" style="51" customWidth="1"/>
    <col min="10992" max="10992" width="12.5703125" style="51" customWidth="1"/>
    <col min="10993" max="10994" width="15.85546875" style="51" customWidth="1"/>
    <col min="10995" max="10995" width="16.42578125" style="51" customWidth="1"/>
    <col min="10996" max="10996" width="18" style="51" customWidth="1"/>
    <col min="10997" max="10997" width="14" style="51" customWidth="1"/>
    <col min="10998" max="11001" width="15.140625" style="51" customWidth="1"/>
    <col min="11002" max="11002" width="14.7109375" style="51" customWidth="1"/>
    <col min="11003" max="11005" width="15.85546875" style="51" customWidth="1"/>
    <col min="11006" max="11006" width="16" style="51" customWidth="1"/>
    <col min="11007" max="11007" width="10" style="51" customWidth="1"/>
    <col min="11008" max="11008" width="16" style="51" customWidth="1"/>
    <col min="11009" max="11009" width="14.7109375" style="51" customWidth="1"/>
    <col min="11010" max="11010" width="13.28515625" style="51" customWidth="1"/>
    <col min="11011" max="11011" width="17.85546875" style="51" bestFit="1" customWidth="1"/>
    <col min="11012" max="11012" width="15.140625" style="51" customWidth="1"/>
    <col min="11013" max="11013" width="18.140625" style="51" customWidth="1"/>
    <col min="11014" max="11014" width="17.140625" style="51" customWidth="1"/>
    <col min="11015" max="11015" width="14.7109375" style="51" customWidth="1"/>
    <col min="11016" max="11016" width="16.42578125" style="51" bestFit="1" customWidth="1"/>
    <col min="11017" max="11244" width="9.140625" style="51"/>
    <col min="11245" max="11245" width="20.5703125" style="51" customWidth="1"/>
    <col min="11246" max="11246" width="14.42578125" style="51" customWidth="1"/>
    <col min="11247" max="11247" width="14.140625" style="51" customWidth="1"/>
    <col min="11248" max="11248" width="12.5703125" style="51" customWidth="1"/>
    <col min="11249" max="11250" width="15.85546875" style="51" customWidth="1"/>
    <col min="11251" max="11251" width="16.42578125" style="51" customWidth="1"/>
    <col min="11252" max="11252" width="18" style="51" customWidth="1"/>
    <col min="11253" max="11253" width="14" style="51" customWidth="1"/>
    <col min="11254" max="11257" width="15.140625" style="51" customWidth="1"/>
    <col min="11258" max="11258" width="14.7109375" style="51" customWidth="1"/>
    <col min="11259" max="11261" width="15.85546875" style="51" customWidth="1"/>
    <col min="11262" max="11262" width="16" style="51" customWidth="1"/>
    <col min="11263" max="11263" width="10" style="51" customWidth="1"/>
    <col min="11264" max="11264" width="16" style="51" customWidth="1"/>
    <col min="11265" max="11265" width="14.7109375" style="51" customWidth="1"/>
    <col min="11266" max="11266" width="13.28515625" style="51" customWidth="1"/>
    <col min="11267" max="11267" width="17.85546875" style="51" bestFit="1" customWidth="1"/>
    <col min="11268" max="11268" width="15.140625" style="51" customWidth="1"/>
    <col min="11269" max="11269" width="18.140625" style="51" customWidth="1"/>
    <col min="11270" max="11270" width="17.140625" style="51" customWidth="1"/>
    <col min="11271" max="11271" width="14.7109375" style="51" customWidth="1"/>
    <col min="11272" max="11272" width="16.42578125" style="51" bestFit="1" customWidth="1"/>
    <col min="11273" max="11500" width="9.140625" style="51"/>
    <col min="11501" max="11501" width="20.5703125" style="51" customWidth="1"/>
    <col min="11502" max="11502" width="14.42578125" style="51" customWidth="1"/>
    <col min="11503" max="11503" width="14.140625" style="51" customWidth="1"/>
    <col min="11504" max="11504" width="12.5703125" style="51" customWidth="1"/>
    <col min="11505" max="11506" width="15.85546875" style="51" customWidth="1"/>
    <col min="11507" max="11507" width="16.42578125" style="51" customWidth="1"/>
    <col min="11508" max="11508" width="18" style="51" customWidth="1"/>
    <col min="11509" max="11509" width="14" style="51" customWidth="1"/>
    <col min="11510" max="11513" width="15.140625" style="51" customWidth="1"/>
    <col min="11514" max="11514" width="14.7109375" style="51" customWidth="1"/>
    <col min="11515" max="11517" width="15.85546875" style="51" customWidth="1"/>
    <col min="11518" max="11518" width="16" style="51" customWidth="1"/>
    <col min="11519" max="11519" width="10" style="51" customWidth="1"/>
    <col min="11520" max="11520" width="16" style="51" customWidth="1"/>
    <col min="11521" max="11521" width="14.7109375" style="51" customWidth="1"/>
    <col min="11522" max="11522" width="13.28515625" style="51" customWidth="1"/>
    <col min="11523" max="11523" width="17.85546875" style="51" bestFit="1" customWidth="1"/>
    <col min="11524" max="11524" width="15.140625" style="51" customWidth="1"/>
    <col min="11525" max="11525" width="18.140625" style="51" customWidth="1"/>
    <col min="11526" max="11526" width="17.140625" style="51" customWidth="1"/>
    <col min="11527" max="11527" width="14.7109375" style="51" customWidth="1"/>
    <col min="11528" max="11528" width="16.42578125" style="51" bestFit="1" customWidth="1"/>
    <col min="11529" max="11756" width="9.140625" style="51"/>
    <col min="11757" max="11757" width="20.5703125" style="51" customWidth="1"/>
    <col min="11758" max="11758" width="14.42578125" style="51" customWidth="1"/>
    <col min="11759" max="11759" width="14.140625" style="51" customWidth="1"/>
    <col min="11760" max="11760" width="12.5703125" style="51" customWidth="1"/>
    <col min="11761" max="11762" width="15.85546875" style="51" customWidth="1"/>
    <col min="11763" max="11763" width="16.42578125" style="51" customWidth="1"/>
    <col min="11764" max="11764" width="18" style="51" customWidth="1"/>
    <col min="11765" max="11765" width="14" style="51" customWidth="1"/>
    <col min="11766" max="11769" width="15.140625" style="51" customWidth="1"/>
    <col min="11770" max="11770" width="14.7109375" style="51" customWidth="1"/>
    <col min="11771" max="11773" width="15.85546875" style="51" customWidth="1"/>
    <col min="11774" max="11774" width="16" style="51" customWidth="1"/>
    <col min="11775" max="11775" width="10" style="51" customWidth="1"/>
    <col min="11776" max="11776" width="16" style="51" customWidth="1"/>
    <col min="11777" max="11777" width="14.7109375" style="51" customWidth="1"/>
    <col min="11778" max="11778" width="13.28515625" style="51" customWidth="1"/>
    <col min="11779" max="11779" width="17.85546875" style="51" bestFit="1" customWidth="1"/>
    <col min="11780" max="11780" width="15.140625" style="51" customWidth="1"/>
    <col min="11781" max="11781" width="18.140625" style="51" customWidth="1"/>
    <col min="11782" max="11782" width="17.140625" style="51" customWidth="1"/>
    <col min="11783" max="11783" width="14.7109375" style="51" customWidth="1"/>
    <col min="11784" max="11784" width="16.42578125" style="51" bestFit="1" customWidth="1"/>
    <col min="11785" max="12012" width="9.140625" style="51"/>
    <col min="12013" max="12013" width="20.5703125" style="51" customWidth="1"/>
    <col min="12014" max="12014" width="14.42578125" style="51" customWidth="1"/>
    <col min="12015" max="12015" width="14.140625" style="51" customWidth="1"/>
    <col min="12016" max="12016" width="12.5703125" style="51" customWidth="1"/>
    <col min="12017" max="12018" width="15.85546875" style="51" customWidth="1"/>
    <col min="12019" max="12019" width="16.42578125" style="51" customWidth="1"/>
    <col min="12020" max="12020" width="18" style="51" customWidth="1"/>
    <col min="12021" max="12021" width="14" style="51" customWidth="1"/>
    <col min="12022" max="12025" width="15.140625" style="51" customWidth="1"/>
    <col min="12026" max="12026" width="14.7109375" style="51" customWidth="1"/>
    <col min="12027" max="12029" width="15.85546875" style="51" customWidth="1"/>
    <col min="12030" max="12030" width="16" style="51" customWidth="1"/>
    <col min="12031" max="12031" width="10" style="51" customWidth="1"/>
    <col min="12032" max="12032" width="16" style="51" customWidth="1"/>
    <col min="12033" max="12033" width="14.7109375" style="51" customWidth="1"/>
    <col min="12034" max="12034" width="13.28515625" style="51" customWidth="1"/>
    <col min="12035" max="12035" width="17.85546875" style="51" bestFit="1" customWidth="1"/>
    <col min="12036" max="12036" width="15.140625" style="51" customWidth="1"/>
    <col min="12037" max="12037" width="18.140625" style="51" customWidth="1"/>
    <col min="12038" max="12038" width="17.140625" style="51" customWidth="1"/>
    <col min="12039" max="12039" width="14.7109375" style="51" customWidth="1"/>
    <col min="12040" max="12040" width="16.42578125" style="51" bestFit="1" customWidth="1"/>
    <col min="12041" max="12268" width="9.140625" style="51"/>
    <col min="12269" max="12269" width="20.5703125" style="51" customWidth="1"/>
    <col min="12270" max="12270" width="14.42578125" style="51" customWidth="1"/>
    <col min="12271" max="12271" width="14.140625" style="51" customWidth="1"/>
    <col min="12272" max="12272" width="12.5703125" style="51" customWidth="1"/>
    <col min="12273" max="12274" width="15.85546875" style="51" customWidth="1"/>
    <col min="12275" max="12275" width="16.42578125" style="51" customWidth="1"/>
    <col min="12276" max="12276" width="18" style="51" customWidth="1"/>
    <col min="12277" max="12277" width="14" style="51" customWidth="1"/>
    <col min="12278" max="12281" width="15.140625" style="51" customWidth="1"/>
    <col min="12282" max="12282" width="14.7109375" style="51" customWidth="1"/>
    <col min="12283" max="12285" width="15.85546875" style="51" customWidth="1"/>
    <col min="12286" max="12286" width="16" style="51" customWidth="1"/>
    <col min="12287" max="12287" width="10" style="51" customWidth="1"/>
    <col min="12288" max="12288" width="16" style="51" customWidth="1"/>
    <col min="12289" max="12289" width="14.7109375" style="51" customWidth="1"/>
    <col min="12290" max="12290" width="13.28515625" style="51" customWidth="1"/>
    <col min="12291" max="12291" width="17.85546875" style="51" bestFit="1" customWidth="1"/>
    <col min="12292" max="12292" width="15.140625" style="51" customWidth="1"/>
    <col min="12293" max="12293" width="18.140625" style="51" customWidth="1"/>
    <col min="12294" max="12294" width="17.140625" style="51" customWidth="1"/>
    <col min="12295" max="12295" width="14.7109375" style="51" customWidth="1"/>
    <col min="12296" max="12296" width="16.42578125" style="51" bestFit="1" customWidth="1"/>
    <col min="12297" max="12524" width="9.140625" style="51"/>
    <col min="12525" max="12525" width="20.5703125" style="51" customWidth="1"/>
    <col min="12526" max="12526" width="14.42578125" style="51" customWidth="1"/>
    <col min="12527" max="12527" width="14.140625" style="51" customWidth="1"/>
    <col min="12528" max="12528" width="12.5703125" style="51" customWidth="1"/>
    <col min="12529" max="12530" width="15.85546875" style="51" customWidth="1"/>
    <col min="12531" max="12531" width="16.42578125" style="51" customWidth="1"/>
    <col min="12532" max="12532" width="18" style="51" customWidth="1"/>
    <col min="12533" max="12533" width="14" style="51" customWidth="1"/>
    <col min="12534" max="12537" width="15.140625" style="51" customWidth="1"/>
    <col min="12538" max="12538" width="14.7109375" style="51" customWidth="1"/>
    <col min="12539" max="12541" width="15.85546875" style="51" customWidth="1"/>
    <col min="12542" max="12542" width="16" style="51" customWidth="1"/>
    <col min="12543" max="12543" width="10" style="51" customWidth="1"/>
    <col min="12544" max="12544" width="16" style="51" customWidth="1"/>
    <col min="12545" max="12545" width="14.7109375" style="51" customWidth="1"/>
    <col min="12546" max="12546" width="13.28515625" style="51" customWidth="1"/>
    <col min="12547" max="12547" width="17.85546875" style="51" bestFit="1" customWidth="1"/>
    <col min="12548" max="12548" width="15.140625" style="51" customWidth="1"/>
    <col min="12549" max="12549" width="18.140625" style="51" customWidth="1"/>
    <col min="12550" max="12550" width="17.140625" style="51" customWidth="1"/>
    <col min="12551" max="12551" width="14.7109375" style="51" customWidth="1"/>
    <col min="12552" max="12552" width="16.42578125" style="51" bestFit="1" customWidth="1"/>
    <col min="12553" max="12780" width="9.140625" style="51"/>
    <col min="12781" max="12781" width="20.5703125" style="51" customWidth="1"/>
    <col min="12782" max="12782" width="14.42578125" style="51" customWidth="1"/>
    <col min="12783" max="12783" width="14.140625" style="51" customWidth="1"/>
    <col min="12784" max="12784" width="12.5703125" style="51" customWidth="1"/>
    <col min="12785" max="12786" width="15.85546875" style="51" customWidth="1"/>
    <col min="12787" max="12787" width="16.42578125" style="51" customWidth="1"/>
    <col min="12788" max="12788" width="18" style="51" customWidth="1"/>
    <col min="12789" max="12789" width="14" style="51" customWidth="1"/>
    <col min="12790" max="12793" width="15.140625" style="51" customWidth="1"/>
    <col min="12794" max="12794" width="14.7109375" style="51" customWidth="1"/>
    <col min="12795" max="12797" width="15.85546875" style="51" customWidth="1"/>
    <col min="12798" max="12798" width="16" style="51" customWidth="1"/>
    <col min="12799" max="12799" width="10" style="51" customWidth="1"/>
    <col min="12800" max="12800" width="16" style="51" customWidth="1"/>
    <col min="12801" max="12801" width="14.7109375" style="51" customWidth="1"/>
    <col min="12802" max="12802" width="13.28515625" style="51" customWidth="1"/>
    <col min="12803" max="12803" width="17.85546875" style="51" bestFit="1" customWidth="1"/>
    <col min="12804" max="12804" width="15.140625" style="51" customWidth="1"/>
    <col min="12805" max="12805" width="18.140625" style="51" customWidth="1"/>
    <col min="12806" max="12806" width="17.140625" style="51" customWidth="1"/>
    <col min="12807" max="12807" width="14.7109375" style="51" customWidth="1"/>
    <col min="12808" max="12808" width="16.42578125" style="51" bestFit="1" customWidth="1"/>
    <col min="12809" max="13036" width="9.140625" style="51"/>
    <col min="13037" max="13037" width="20.5703125" style="51" customWidth="1"/>
    <col min="13038" max="13038" width="14.42578125" style="51" customWidth="1"/>
    <col min="13039" max="13039" width="14.140625" style="51" customWidth="1"/>
    <col min="13040" max="13040" width="12.5703125" style="51" customWidth="1"/>
    <col min="13041" max="13042" width="15.85546875" style="51" customWidth="1"/>
    <col min="13043" max="13043" width="16.42578125" style="51" customWidth="1"/>
    <col min="13044" max="13044" width="18" style="51" customWidth="1"/>
    <col min="13045" max="13045" width="14" style="51" customWidth="1"/>
    <col min="13046" max="13049" width="15.140625" style="51" customWidth="1"/>
    <col min="13050" max="13050" width="14.7109375" style="51" customWidth="1"/>
    <col min="13051" max="13053" width="15.85546875" style="51" customWidth="1"/>
    <col min="13054" max="13054" width="16" style="51" customWidth="1"/>
    <col min="13055" max="13055" width="10" style="51" customWidth="1"/>
    <col min="13056" max="13056" width="16" style="51" customWidth="1"/>
    <col min="13057" max="13057" width="14.7109375" style="51" customWidth="1"/>
    <col min="13058" max="13058" width="13.28515625" style="51" customWidth="1"/>
    <col min="13059" max="13059" width="17.85546875" style="51" bestFit="1" customWidth="1"/>
    <col min="13060" max="13060" width="15.140625" style="51" customWidth="1"/>
    <col min="13061" max="13061" width="18.140625" style="51" customWidth="1"/>
    <col min="13062" max="13062" width="17.140625" style="51" customWidth="1"/>
    <col min="13063" max="13063" width="14.7109375" style="51" customWidth="1"/>
    <col min="13064" max="13064" width="16.42578125" style="51" bestFit="1" customWidth="1"/>
    <col min="13065" max="13292" width="9.140625" style="51"/>
    <col min="13293" max="13293" width="20.5703125" style="51" customWidth="1"/>
    <col min="13294" max="13294" width="14.42578125" style="51" customWidth="1"/>
    <col min="13295" max="13295" width="14.140625" style="51" customWidth="1"/>
    <col min="13296" max="13296" width="12.5703125" style="51" customWidth="1"/>
    <col min="13297" max="13298" width="15.85546875" style="51" customWidth="1"/>
    <col min="13299" max="13299" width="16.42578125" style="51" customWidth="1"/>
    <col min="13300" max="13300" width="18" style="51" customWidth="1"/>
    <col min="13301" max="13301" width="14" style="51" customWidth="1"/>
    <col min="13302" max="13305" width="15.140625" style="51" customWidth="1"/>
    <col min="13306" max="13306" width="14.7109375" style="51" customWidth="1"/>
    <col min="13307" max="13309" width="15.85546875" style="51" customWidth="1"/>
    <col min="13310" max="13310" width="16" style="51" customWidth="1"/>
    <col min="13311" max="13311" width="10" style="51" customWidth="1"/>
    <col min="13312" max="13312" width="16" style="51" customWidth="1"/>
    <col min="13313" max="13313" width="14.7109375" style="51" customWidth="1"/>
    <col min="13314" max="13314" width="13.28515625" style="51" customWidth="1"/>
    <col min="13315" max="13315" width="17.85546875" style="51" bestFit="1" customWidth="1"/>
    <col min="13316" max="13316" width="15.140625" style="51" customWidth="1"/>
    <col min="13317" max="13317" width="18.140625" style="51" customWidth="1"/>
    <col min="13318" max="13318" width="17.140625" style="51" customWidth="1"/>
    <col min="13319" max="13319" width="14.7109375" style="51" customWidth="1"/>
    <col min="13320" max="13320" width="16.42578125" style="51" bestFit="1" customWidth="1"/>
    <col min="13321" max="13548" width="9.140625" style="51"/>
    <col min="13549" max="13549" width="20.5703125" style="51" customWidth="1"/>
    <col min="13550" max="13550" width="14.42578125" style="51" customWidth="1"/>
    <col min="13551" max="13551" width="14.140625" style="51" customWidth="1"/>
    <col min="13552" max="13552" width="12.5703125" style="51" customWidth="1"/>
    <col min="13553" max="13554" width="15.85546875" style="51" customWidth="1"/>
    <col min="13555" max="13555" width="16.42578125" style="51" customWidth="1"/>
    <col min="13556" max="13556" width="18" style="51" customWidth="1"/>
    <col min="13557" max="13557" width="14" style="51" customWidth="1"/>
    <col min="13558" max="13561" width="15.140625" style="51" customWidth="1"/>
    <col min="13562" max="13562" width="14.7109375" style="51" customWidth="1"/>
    <col min="13563" max="13565" width="15.85546875" style="51" customWidth="1"/>
    <col min="13566" max="13566" width="16" style="51" customWidth="1"/>
    <col min="13567" max="13567" width="10" style="51" customWidth="1"/>
    <col min="13568" max="13568" width="16" style="51" customWidth="1"/>
    <col min="13569" max="13569" width="14.7109375" style="51" customWidth="1"/>
    <col min="13570" max="13570" width="13.28515625" style="51" customWidth="1"/>
    <col min="13571" max="13571" width="17.85546875" style="51" bestFit="1" customWidth="1"/>
    <col min="13572" max="13572" width="15.140625" style="51" customWidth="1"/>
    <col min="13573" max="13573" width="18.140625" style="51" customWidth="1"/>
    <col min="13574" max="13574" width="17.140625" style="51" customWidth="1"/>
    <col min="13575" max="13575" width="14.7109375" style="51" customWidth="1"/>
    <col min="13576" max="13576" width="16.42578125" style="51" bestFit="1" customWidth="1"/>
    <col min="13577" max="13804" width="9.140625" style="51"/>
    <col min="13805" max="13805" width="20.5703125" style="51" customWidth="1"/>
    <col min="13806" max="13806" width="14.42578125" style="51" customWidth="1"/>
    <col min="13807" max="13807" width="14.140625" style="51" customWidth="1"/>
    <col min="13808" max="13808" width="12.5703125" style="51" customWidth="1"/>
    <col min="13809" max="13810" width="15.85546875" style="51" customWidth="1"/>
    <col min="13811" max="13811" width="16.42578125" style="51" customWidth="1"/>
    <col min="13812" max="13812" width="18" style="51" customWidth="1"/>
    <col min="13813" max="13813" width="14" style="51" customWidth="1"/>
    <col min="13814" max="13817" width="15.140625" style="51" customWidth="1"/>
    <col min="13818" max="13818" width="14.7109375" style="51" customWidth="1"/>
    <col min="13819" max="13821" width="15.85546875" style="51" customWidth="1"/>
    <col min="13822" max="13822" width="16" style="51" customWidth="1"/>
    <col min="13823" max="13823" width="10" style="51" customWidth="1"/>
    <col min="13824" max="13824" width="16" style="51" customWidth="1"/>
    <col min="13825" max="13825" width="14.7109375" style="51" customWidth="1"/>
    <col min="13826" max="13826" width="13.28515625" style="51" customWidth="1"/>
    <col min="13827" max="13827" width="17.85546875" style="51" bestFit="1" customWidth="1"/>
    <col min="13828" max="13828" width="15.140625" style="51" customWidth="1"/>
    <col min="13829" max="13829" width="18.140625" style="51" customWidth="1"/>
    <col min="13830" max="13830" width="17.140625" style="51" customWidth="1"/>
    <col min="13831" max="13831" width="14.7109375" style="51" customWidth="1"/>
    <col min="13832" max="13832" width="16.42578125" style="51" bestFit="1" customWidth="1"/>
    <col min="13833" max="14060" width="9.140625" style="51"/>
    <col min="14061" max="14061" width="20.5703125" style="51" customWidth="1"/>
    <col min="14062" max="14062" width="14.42578125" style="51" customWidth="1"/>
    <col min="14063" max="14063" width="14.140625" style="51" customWidth="1"/>
    <col min="14064" max="14064" width="12.5703125" style="51" customWidth="1"/>
    <col min="14065" max="14066" width="15.85546875" style="51" customWidth="1"/>
    <col min="14067" max="14067" width="16.42578125" style="51" customWidth="1"/>
    <col min="14068" max="14068" width="18" style="51" customWidth="1"/>
    <col min="14069" max="14069" width="14" style="51" customWidth="1"/>
    <col min="14070" max="14073" width="15.140625" style="51" customWidth="1"/>
    <col min="14074" max="14074" width="14.7109375" style="51" customWidth="1"/>
    <col min="14075" max="14077" width="15.85546875" style="51" customWidth="1"/>
    <col min="14078" max="14078" width="16" style="51" customWidth="1"/>
    <col min="14079" max="14079" width="10" style="51" customWidth="1"/>
    <col min="14080" max="14080" width="16" style="51" customWidth="1"/>
    <col min="14081" max="14081" width="14.7109375" style="51" customWidth="1"/>
    <col min="14082" max="14082" width="13.28515625" style="51" customWidth="1"/>
    <col min="14083" max="14083" width="17.85546875" style="51" bestFit="1" customWidth="1"/>
    <col min="14084" max="14084" width="15.140625" style="51" customWidth="1"/>
    <col min="14085" max="14085" width="18.140625" style="51" customWidth="1"/>
    <col min="14086" max="14086" width="17.140625" style="51" customWidth="1"/>
    <col min="14087" max="14087" width="14.7109375" style="51" customWidth="1"/>
    <col min="14088" max="14088" width="16.42578125" style="51" bestFit="1" customWidth="1"/>
    <col min="14089" max="14316" width="9.140625" style="51"/>
    <col min="14317" max="14317" width="20.5703125" style="51" customWidth="1"/>
    <col min="14318" max="14318" width="14.42578125" style="51" customWidth="1"/>
    <col min="14319" max="14319" width="14.140625" style="51" customWidth="1"/>
    <col min="14320" max="14320" width="12.5703125" style="51" customWidth="1"/>
    <col min="14321" max="14322" width="15.85546875" style="51" customWidth="1"/>
    <col min="14323" max="14323" width="16.42578125" style="51" customWidth="1"/>
    <col min="14324" max="14324" width="18" style="51" customWidth="1"/>
    <col min="14325" max="14325" width="14" style="51" customWidth="1"/>
    <col min="14326" max="14329" width="15.140625" style="51" customWidth="1"/>
    <col min="14330" max="14330" width="14.7109375" style="51" customWidth="1"/>
    <col min="14331" max="14333" width="15.85546875" style="51" customWidth="1"/>
    <col min="14334" max="14334" width="16" style="51" customWidth="1"/>
    <col min="14335" max="14335" width="10" style="51" customWidth="1"/>
    <col min="14336" max="14336" width="16" style="51" customWidth="1"/>
    <col min="14337" max="14337" width="14.7109375" style="51" customWidth="1"/>
    <col min="14338" max="14338" width="13.28515625" style="51" customWidth="1"/>
    <col min="14339" max="14339" width="17.85546875" style="51" bestFit="1" customWidth="1"/>
    <col min="14340" max="14340" width="15.140625" style="51" customWidth="1"/>
    <col min="14341" max="14341" width="18.140625" style="51" customWidth="1"/>
    <col min="14342" max="14342" width="17.140625" style="51" customWidth="1"/>
    <col min="14343" max="14343" width="14.7109375" style="51" customWidth="1"/>
    <col min="14344" max="14344" width="16.42578125" style="51" bestFit="1" customWidth="1"/>
    <col min="14345" max="14572" width="9.140625" style="51"/>
    <col min="14573" max="14573" width="20.5703125" style="51" customWidth="1"/>
    <col min="14574" max="14574" width="14.42578125" style="51" customWidth="1"/>
    <col min="14575" max="14575" width="14.140625" style="51" customWidth="1"/>
    <col min="14576" max="14576" width="12.5703125" style="51" customWidth="1"/>
    <col min="14577" max="14578" width="15.85546875" style="51" customWidth="1"/>
    <col min="14579" max="14579" width="16.42578125" style="51" customWidth="1"/>
    <col min="14580" max="14580" width="18" style="51" customWidth="1"/>
    <col min="14581" max="14581" width="14" style="51" customWidth="1"/>
    <col min="14582" max="14585" width="15.140625" style="51" customWidth="1"/>
    <col min="14586" max="14586" width="14.7109375" style="51" customWidth="1"/>
    <col min="14587" max="14589" width="15.85546875" style="51" customWidth="1"/>
    <col min="14590" max="14590" width="16" style="51" customWidth="1"/>
    <col min="14591" max="14591" width="10" style="51" customWidth="1"/>
    <col min="14592" max="14592" width="16" style="51" customWidth="1"/>
    <col min="14593" max="14593" width="14.7109375" style="51" customWidth="1"/>
    <col min="14594" max="14594" width="13.28515625" style="51" customWidth="1"/>
    <col min="14595" max="14595" width="17.85546875" style="51" bestFit="1" customWidth="1"/>
    <col min="14596" max="14596" width="15.140625" style="51" customWidth="1"/>
    <col min="14597" max="14597" width="18.140625" style="51" customWidth="1"/>
    <col min="14598" max="14598" width="17.140625" style="51" customWidth="1"/>
    <col min="14599" max="14599" width="14.7109375" style="51" customWidth="1"/>
    <col min="14600" max="14600" width="16.42578125" style="51" bestFit="1" customWidth="1"/>
    <col min="14601" max="14828" width="9.140625" style="51"/>
    <col min="14829" max="14829" width="20.5703125" style="51" customWidth="1"/>
    <col min="14830" max="14830" width="14.42578125" style="51" customWidth="1"/>
    <col min="14831" max="14831" width="14.140625" style="51" customWidth="1"/>
    <col min="14832" max="14832" width="12.5703125" style="51" customWidth="1"/>
    <col min="14833" max="14834" width="15.85546875" style="51" customWidth="1"/>
    <col min="14835" max="14835" width="16.42578125" style="51" customWidth="1"/>
    <col min="14836" max="14836" width="18" style="51" customWidth="1"/>
    <col min="14837" max="14837" width="14" style="51" customWidth="1"/>
    <col min="14838" max="14841" width="15.140625" style="51" customWidth="1"/>
    <col min="14842" max="14842" width="14.7109375" style="51" customWidth="1"/>
    <col min="14843" max="14845" width="15.85546875" style="51" customWidth="1"/>
    <col min="14846" max="14846" width="16" style="51" customWidth="1"/>
    <col min="14847" max="14847" width="10" style="51" customWidth="1"/>
    <col min="14848" max="14848" width="16" style="51" customWidth="1"/>
    <col min="14849" max="14849" width="14.7109375" style="51" customWidth="1"/>
    <col min="14850" max="14850" width="13.28515625" style="51" customWidth="1"/>
    <col min="14851" max="14851" width="17.85546875" style="51" bestFit="1" customWidth="1"/>
    <col min="14852" max="14852" width="15.140625" style="51" customWidth="1"/>
    <col min="14853" max="14853" width="18.140625" style="51" customWidth="1"/>
    <col min="14854" max="14854" width="17.140625" style="51" customWidth="1"/>
    <col min="14855" max="14855" width="14.7109375" style="51" customWidth="1"/>
    <col min="14856" max="14856" width="16.42578125" style="51" bestFit="1" customWidth="1"/>
    <col min="14857" max="15084" width="9.140625" style="51"/>
    <col min="15085" max="15085" width="20.5703125" style="51" customWidth="1"/>
    <col min="15086" max="15086" width="14.42578125" style="51" customWidth="1"/>
    <col min="15087" max="15087" width="14.140625" style="51" customWidth="1"/>
    <col min="15088" max="15088" width="12.5703125" style="51" customWidth="1"/>
    <col min="15089" max="15090" width="15.85546875" style="51" customWidth="1"/>
    <col min="15091" max="15091" width="16.42578125" style="51" customWidth="1"/>
    <col min="15092" max="15092" width="18" style="51" customWidth="1"/>
    <col min="15093" max="15093" width="14" style="51" customWidth="1"/>
    <col min="15094" max="15097" width="15.140625" style="51" customWidth="1"/>
    <col min="15098" max="15098" width="14.7109375" style="51" customWidth="1"/>
    <col min="15099" max="15101" width="15.85546875" style="51" customWidth="1"/>
    <col min="15102" max="15102" width="16" style="51" customWidth="1"/>
    <col min="15103" max="15103" width="10" style="51" customWidth="1"/>
    <col min="15104" max="15104" width="16" style="51" customWidth="1"/>
    <col min="15105" max="15105" width="14.7109375" style="51" customWidth="1"/>
    <col min="15106" max="15106" width="13.28515625" style="51" customWidth="1"/>
    <col min="15107" max="15107" width="17.85546875" style="51" bestFit="1" customWidth="1"/>
    <col min="15108" max="15108" width="15.140625" style="51" customWidth="1"/>
    <col min="15109" max="15109" width="18.140625" style="51" customWidth="1"/>
    <col min="15110" max="15110" width="17.140625" style="51" customWidth="1"/>
    <col min="15111" max="15111" width="14.7109375" style="51" customWidth="1"/>
    <col min="15112" max="15112" width="16.42578125" style="51" bestFit="1" customWidth="1"/>
    <col min="15113" max="15340" width="9.140625" style="51"/>
    <col min="15341" max="15341" width="20.5703125" style="51" customWidth="1"/>
    <col min="15342" max="15342" width="14.42578125" style="51" customWidth="1"/>
    <col min="15343" max="15343" width="14.140625" style="51" customWidth="1"/>
    <col min="15344" max="15344" width="12.5703125" style="51" customWidth="1"/>
    <col min="15345" max="15346" width="15.85546875" style="51" customWidth="1"/>
    <col min="15347" max="15347" width="16.42578125" style="51" customWidth="1"/>
    <col min="15348" max="15348" width="18" style="51" customWidth="1"/>
    <col min="15349" max="15349" width="14" style="51" customWidth="1"/>
    <col min="15350" max="15353" width="15.140625" style="51" customWidth="1"/>
    <col min="15354" max="15354" width="14.7109375" style="51" customWidth="1"/>
    <col min="15355" max="15357" width="15.85546875" style="51" customWidth="1"/>
    <col min="15358" max="15358" width="16" style="51" customWidth="1"/>
    <col min="15359" max="15359" width="10" style="51" customWidth="1"/>
    <col min="15360" max="15360" width="16" style="51" customWidth="1"/>
    <col min="15361" max="15361" width="14.7109375" style="51" customWidth="1"/>
    <col min="15362" max="15362" width="13.28515625" style="51" customWidth="1"/>
    <col min="15363" max="15363" width="17.85546875" style="51" bestFit="1" customWidth="1"/>
    <col min="15364" max="15364" width="15.140625" style="51" customWidth="1"/>
    <col min="15365" max="15365" width="18.140625" style="51" customWidth="1"/>
    <col min="15366" max="15366" width="17.140625" style="51" customWidth="1"/>
    <col min="15367" max="15367" width="14.7109375" style="51" customWidth="1"/>
    <col min="15368" max="15368" width="16.42578125" style="51" bestFit="1" customWidth="1"/>
    <col min="15369" max="15596" width="9.140625" style="51"/>
    <col min="15597" max="15597" width="20.5703125" style="51" customWidth="1"/>
    <col min="15598" max="15598" width="14.42578125" style="51" customWidth="1"/>
    <col min="15599" max="15599" width="14.140625" style="51" customWidth="1"/>
    <col min="15600" max="15600" width="12.5703125" style="51" customWidth="1"/>
    <col min="15601" max="15602" width="15.85546875" style="51" customWidth="1"/>
    <col min="15603" max="15603" width="16.42578125" style="51" customWidth="1"/>
    <col min="15604" max="15604" width="18" style="51" customWidth="1"/>
    <col min="15605" max="15605" width="14" style="51" customWidth="1"/>
    <col min="15606" max="15609" width="15.140625" style="51" customWidth="1"/>
    <col min="15610" max="15610" width="14.7109375" style="51" customWidth="1"/>
    <col min="15611" max="15613" width="15.85546875" style="51" customWidth="1"/>
    <col min="15614" max="15614" width="16" style="51" customWidth="1"/>
    <col min="15615" max="15615" width="10" style="51" customWidth="1"/>
    <col min="15616" max="15616" width="16" style="51" customWidth="1"/>
    <col min="15617" max="15617" width="14.7109375" style="51" customWidth="1"/>
    <col min="15618" max="15618" width="13.28515625" style="51" customWidth="1"/>
    <col min="15619" max="15619" width="17.85546875" style="51" bestFit="1" customWidth="1"/>
    <col min="15620" max="15620" width="15.140625" style="51" customWidth="1"/>
    <col min="15621" max="15621" width="18.140625" style="51" customWidth="1"/>
    <col min="15622" max="15622" width="17.140625" style="51" customWidth="1"/>
    <col min="15623" max="15623" width="14.7109375" style="51" customWidth="1"/>
    <col min="15624" max="15624" width="16.42578125" style="51" bestFit="1" customWidth="1"/>
    <col min="15625" max="15852" width="9.140625" style="51"/>
    <col min="15853" max="15853" width="20.5703125" style="51" customWidth="1"/>
    <col min="15854" max="15854" width="14.42578125" style="51" customWidth="1"/>
    <col min="15855" max="15855" width="14.140625" style="51" customWidth="1"/>
    <col min="15856" max="15856" width="12.5703125" style="51" customWidth="1"/>
    <col min="15857" max="15858" width="15.85546875" style="51" customWidth="1"/>
    <col min="15859" max="15859" width="16.42578125" style="51" customWidth="1"/>
    <col min="15860" max="15860" width="18" style="51" customWidth="1"/>
    <col min="15861" max="15861" width="14" style="51" customWidth="1"/>
    <col min="15862" max="15865" width="15.140625" style="51" customWidth="1"/>
    <col min="15866" max="15866" width="14.7109375" style="51" customWidth="1"/>
    <col min="15867" max="15869" width="15.85546875" style="51" customWidth="1"/>
    <col min="15870" max="15870" width="16" style="51" customWidth="1"/>
    <col min="15871" max="15871" width="10" style="51" customWidth="1"/>
    <col min="15872" max="15872" width="16" style="51" customWidth="1"/>
    <col min="15873" max="15873" width="14.7109375" style="51" customWidth="1"/>
    <col min="15874" max="15874" width="13.28515625" style="51" customWidth="1"/>
    <col min="15875" max="15875" width="17.85546875" style="51" bestFit="1" customWidth="1"/>
    <col min="15876" max="15876" width="15.140625" style="51" customWidth="1"/>
    <col min="15877" max="15877" width="18.140625" style="51" customWidth="1"/>
    <col min="15878" max="15878" width="17.140625" style="51" customWidth="1"/>
    <col min="15879" max="15879" width="14.7109375" style="51" customWidth="1"/>
    <col min="15880" max="15880" width="16.42578125" style="51" bestFit="1" customWidth="1"/>
    <col min="15881" max="16108" width="9.140625" style="51"/>
    <col min="16109" max="16109" width="20.5703125" style="51" customWidth="1"/>
    <col min="16110" max="16110" width="14.42578125" style="51" customWidth="1"/>
    <col min="16111" max="16111" width="14.140625" style="51" customWidth="1"/>
    <col min="16112" max="16112" width="12.5703125" style="51" customWidth="1"/>
    <col min="16113" max="16114" width="15.85546875" style="51" customWidth="1"/>
    <col min="16115" max="16115" width="16.42578125" style="51" customWidth="1"/>
    <col min="16116" max="16116" width="18" style="51" customWidth="1"/>
    <col min="16117" max="16117" width="14" style="51" customWidth="1"/>
    <col min="16118" max="16121" width="15.140625" style="51" customWidth="1"/>
    <col min="16122" max="16122" width="14.7109375" style="51" customWidth="1"/>
    <col min="16123" max="16125" width="15.85546875" style="51" customWidth="1"/>
    <col min="16126" max="16126" width="16" style="51" customWidth="1"/>
    <col min="16127" max="16127" width="10" style="51" customWidth="1"/>
    <col min="16128" max="16128" width="16" style="51" customWidth="1"/>
    <col min="16129" max="16129" width="14.7109375" style="51" customWidth="1"/>
    <col min="16130" max="16130" width="13.28515625" style="51" customWidth="1"/>
    <col min="16131" max="16131" width="17.85546875" style="51" bestFit="1" customWidth="1"/>
    <col min="16132" max="16132" width="15.140625" style="51" customWidth="1"/>
    <col min="16133" max="16133" width="18.140625" style="51" customWidth="1"/>
    <col min="16134" max="16134" width="17.140625" style="51" customWidth="1"/>
    <col min="16135" max="16135" width="14.7109375" style="51" customWidth="1"/>
    <col min="16136" max="16136" width="16.42578125" style="51" bestFit="1" customWidth="1"/>
    <col min="16137" max="16384" width="9.140625" style="51"/>
  </cols>
  <sheetData>
    <row r="1" spans="1:9" s="42" customFormat="1" x14ac:dyDescent="0.3">
      <c r="A1" s="41" t="s">
        <v>22</v>
      </c>
      <c r="B1" s="41"/>
      <c r="C1" s="41"/>
      <c r="D1" s="41"/>
    </row>
    <row r="2" spans="1:9" s="42" customFormat="1" x14ac:dyDescent="0.3">
      <c r="A2" s="41" t="s">
        <v>23</v>
      </c>
      <c r="B2" s="41"/>
      <c r="C2" s="41"/>
      <c r="D2" s="41"/>
    </row>
    <row r="3" spans="1:9" s="42" customFormat="1" x14ac:dyDescent="0.3">
      <c r="A3" s="41" t="s">
        <v>12</v>
      </c>
      <c r="B3" s="41"/>
      <c r="C3" s="41"/>
      <c r="D3" s="41"/>
    </row>
    <row r="4" spans="1:9" s="42" customFormat="1" x14ac:dyDescent="0.3">
      <c r="A4" s="78" t="s">
        <v>24</v>
      </c>
      <c r="B4" s="78"/>
      <c r="C4" s="78"/>
      <c r="D4" s="78"/>
      <c r="E4" s="78"/>
      <c r="F4" s="78"/>
      <c r="G4" s="78"/>
      <c r="H4" s="78"/>
      <c r="I4" s="78"/>
    </row>
    <row r="5" spans="1:9" s="43" customFormat="1" ht="42.75" customHeight="1" x14ac:dyDescent="0.3">
      <c r="A5" s="79" t="s">
        <v>71</v>
      </c>
      <c r="B5" s="79"/>
      <c r="C5" s="79"/>
      <c r="D5" s="79"/>
      <c r="E5" s="79"/>
      <c r="F5" s="79"/>
      <c r="G5" s="79"/>
      <c r="H5" s="79"/>
      <c r="I5" s="79"/>
    </row>
    <row r="6" spans="1:9" s="43" customFormat="1" ht="42.75" customHeight="1" x14ac:dyDescent="0.3">
      <c r="A6" s="44"/>
      <c r="B6" s="44"/>
      <c r="C6" s="44"/>
      <c r="D6" s="44"/>
      <c r="E6" s="44"/>
      <c r="F6" s="44"/>
      <c r="G6" s="44"/>
      <c r="H6" s="44"/>
      <c r="I6" s="44"/>
    </row>
    <row r="7" spans="1:9" s="47" customFormat="1" ht="77.25" customHeight="1" x14ac:dyDescent="0.25">
      <c r="A7" s="59" t="s">
        <v>25</v>
      </c>
      <c r="B7" s="45" t="s">
        <v>26</v>
      </c>
      <c r="C7" s="45" t="s">
        <v>27</v>
      </c>
      <c r="D7" s="45" t="s">
        <v>28</v>
      </c>
      <c r="E7" s="46" t="s">
        <v>29</v>
      </c>
      <c r="F7" s="46" t="s">
        <v>41</v>
      </c>
      <c r="G7" s="46" t="s">
        <v>30</v>
      </c>
      <c r="H7" s="45" t="s">
        <v>31</v>
      </c>
      <c r="I7" s="45" t="s">
        <v>32</v>
      </c>
    </row>
    <row r="8" spans="1:9" s="49" customFormat="1" ht="15.75" x14ac:dyDescent="0.25">
      <c r="A8" s="48">
        <v>0</v>
      </c>
      <c r="B8" s="48" t="s">
        <v>33</v>
      </c>
      <c r="C8" s="48">
        <v>2</v>
      </c>
      <c r="D8" s="48">
        <v>3</v>
      </c>
      <c r="E8" s="48">
        <v>4</v>
      </c>
      <c r="F8" s="48">
        <v>5</v>
      </c>
      <c r="G8" s="48" t="s">
        <v>45</v>
      </c>
      <c r="H8" s="48">
        <v>7</v>
      </c>
      <c r="I8" s="48" t="s">
        <v>34</v>
      </c>
    </row>
    <row r="9" spans="1:9" x14ac:dyDescent="0.3">
      <c r="A9" s="60" t="s">
        <v>35</v>
      </c>
      <c r="B9" s="80">
        <f>C9+D9</f>
        <v>69710000</v>
      </c>
      <c r="C9" s="80">
        <v>697100</v>
      </c>
      <c r="D9" s="81">
        <v>69012900</v>
      </c>
      <c r="E9" s="50">
        <v>11599000</v>
      </c>
      <c r="F9" s="50">
        <v>-34558.410000000003</v>
      </c>
      <c r="G9" s="50">
        <f>E9+F9</f>
        <v>11564441.59</v>
      </c>
      <c r="H9" s="82">
        <v>348550</v>
      </c>
      <c r="I9" s="82">
        <f>G12+H9</f>
        <v>34854539.590000004</v>
      </c>
    </row>
    <row r="10" spans="1:9" x14ac:dyDescent="0.3">
      <c r="A10" s="60" t="s">
        <v>36</v>
      </c>
      <c r="B10" s="80"/>
      <c r="C10" s="80"/>
      <c r="D10" s="81"/>
      <c r="E10" s="52">
        <v>11511720</v>
      </c>
      <c r="F10" s="50">
        <v>7292</v>
      </c>
      <c r="G10" s="50">
        <f>E10+F10</f>
        <v>11519012</v>
      </c>
      <c r="H10" s="82"/>
      <c r="I10" s="82"/>
    </row>
    <row r="11" spans="1:9" x14ac:dyDescent="0.3">
      <c r="A11" s="60" t="s">
        <v>37</v>
      </c>
      <c r="B11" s="80"/>
      <c r="C11" s="80"/>
      <c r="D11" s="81"/>
      <c r="E11" s="53">
        <v>11395730</v>
      </c>
      <c r="F11" s="50">
        <v>26806</v>
      </c>
      <c r="G11" s="50">
        <f>E11+F11</f>
        <v>11422536</v>
      </c>
      <c r="H11" s="82"/>
      <c r="I11" s="82"/>
    </row>
    <row r="12" spans="1:9" s="41" customFormat="1" x14ac:dyDescent="0.3">
      <c r="A12" s="61" t="s">
        <v>42</v>
      </c>
      <c r="B12" s="80"/>
      <c r="C12" s="80"/>
      <c r="D12" s="81"/>
      <c r="E12" s="54">
        <f>SUM(E9:E11)</f>
        <v>34506450</v>
      </c>
      <c r="F12" s="54">
        <f>SUM(F9:F11)</f>
        <v>-460.41000000000349</v>
      </c>
      <c r="G12" s="54">
        <f>SUM(G9:G11)</f>
        <v>34505989.590000004</v>
      </c>
      <c r="H12" s="82"/>
      <c r="I12" s="82"/>
    </row>
    <row r="13" spans="1:9" x14ac:dyDescent="0.3">
      <c r="A13" s="60" t="s">
        <v>38</v>
      </c>
      <c r="B13" s="80"/>
      <c r="C13" s="80"/>
      <c r="D13" s="81"/>
      <c r="E13" s="55">
        <v>11502150</v>
      </c>
      <c r="F13" s="50">
        <v>460.41</v>
      </c>
      <c r="G13" s="55">
        <f>SUM(E13:F13)</f>
        <v>11502610.41</v>
      </c>
      <c r="H13" s="83">
        <v>0</v>
      </c>
      <c r="I13" s="83">
        <f>H13+G16</f>
        <v>34506910.409999996</v>
      </c>
    </row>
    <row r="14" spans="1:9" x14ac:dyDescent="0.3">
      <c r="A14" s="60" t="s">
        <v>39</v>
      </c>
      <c r="B14" s="80"/>
      <c r="C14" s="80"/>
      <c r="D14" s="81"/>
      <c r="E14" s="55">
        <v>11502150</v>
      </c>
      <c r="F14" s="50">
        <v>0</v>
      </c>
      <c r="G14" s="55">
        <f>SUM(E14:F14)</f>
        <v>11502150</v>
      </c>
      <c r="H14" s="83"/>
      <c r="I14" s="83"/>
    </row>
    <row r="15" spans="1:9" x14ac:dyDescent="0.3">
      <c r="A15" s="60" t="s">
        <v>40</v>
      </c>
      <c r="B15" s="80"/>
      <c r="C15" s="80"/>
      <c r="D15" s="81"/>
      <c r="E15" s="55">
        <v>11502150</v>
      </c>
      <c r="F15" s="50">
        <v>0</v>
      </c>
      <c r="G15" s="55">
        <f>SUM(E15:F15)</f>
        <v>11502150</v>
      </c>
      <c r="H15" s="83"/>
      <c r="I15" s="83"/>
    </row>
    <row r="16" spans="1:9" s="41" customFormat="1" x14ac:dyDescent="0.3">
      <c r="A16" s="61" t="s">
        <v>43</v>
      </c>
      <c r="B16" s="80"/>
      <c r="C16" s="80"/>
      <c r="D16" s="81"/>
      <c r="E16" s="54">
        <f>E13+E14+E15</f>
        <v>34506450</v>
      </c>
      <c r="F16" s="50">
        <f>F13+F14+F15</f>
        <v>460.41</v>
      </c>
      <c r="G16" s="54">
        <f>G13+G14+G15</f>
        <v>34506910.409999996</v>
      </c>
      <c r="H16" s="83"/>
      <c r="I16" s="83"/>
    </row>
    <row r="17" spans="1:14" s="41" customFormat="1" x14ac:dyDescent="0.3">
      <c r="A17" s="61" t="s">
        <v>44</v>
      </c>
      <c r="B17" s="80"/>
      <c r="C17" s="80"/>
      <c r="D17" s="81"/>
      <c r="E17" s="54">
        <f>E12+E16</f>
        <v>69012900</v>
      </c>
      <c r="F17" s="54">
        <f>F12+F16</f>
        <v>-3.4674485505092889E-12</v>
      </c>
      <c r="G17" s="54">
        <f>G12+G16</f>
        <v>69012900</v>
      </c>
      <c r="H17" s="56">
        <f>H9+H13</f>
        <v>348550</v>
      </c>
      <c r="I17" s="56">
        <f>I9+I13</f>
        <v>69361450</v>
      </c>
    </row>
    <row r="18" spans="1:14" x14ac:dyDescent="0.3">
      <c r="E18" s="57"/>
      <c r="F18" s="22"/>
      <c r="G18" s="42"/>
      <c r="H18" s="22"/>
      <c r="I18" s="57"/>
    </row>
    <row r="20" spans="1:14" x14ac:dyDescent="0.3">
      <c r="A20" s="19" t="s">
        <v>19</v>
      </c>
      <c r="B20" s="19"/>
      <c r="C20" s="23"/>
      <c r="D20" s="23"/>
      <c r="E20" s="1"/>
      <c r="F20" s="22"/>
      <c r="G20" s="5" t="s">
        <v>12</v>
      </c>
      <c r="H20" s="22"/>
      <c r="I20" s="22"/>
      <c r="J20" s="22"/>
      <c r="K20" s="22"/>
      <c r="L20" s="22"/>
      <c r="M20" s="22"/>
      <c r="N20" s="22"/>
    </row>
    <row r="21" spans="1:14" x14ac:dyDescent="0.3">
      <c r="A21" s="19" t="s">
        <v>20</v>
      </c>
      <c r="B21" s="19"/>
      <c r="C21" s="19"/>
      <c r="D21" s="23"/>
      <c r="E21" s="1"/>
      <c r="F21" s="22"/>
      <c r="G21" s="19" t="s">
        <v>21</v>
      </c>
      <c r="H21" s="22"/>
      <c r="I21" s="22"/>
      <c r="J21" s="22"/>
      <c r="K21" s="22"/>
      <c r="L21" s="22"/>
      <c r="M21" s="22"/>
      <c r="N21" s="22"/>
    </row>
  </sheetData>
  <mergeCells count="9">
    <mergeCell ref="A4:I4"/>
    <mergeCell ref="A5:I5"/>
    <mergeCell ref="B9:B17"/>
    <mergeCell ref="C9:C17"/>
    <mergeCell ref="D9:D17"/>
    <mergeCell ref="H9:H12"/>
    <mergeCell ref="I9:I12"/>
    <mergeCell ref="H13:H16"/>
    <mergeCell ref="I13:I16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desfasurator 2018</vt:lpstr>
      <vt:lpstr>centralizator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2019-04-23T11:30:42Z</dcterms:modified>
</cp:coreProperties>
</file>