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335" tabRatio="589"/>
  </bookViews>
  <sheets>
    <sheet name="centralizator trim I" sheetId="60" r:id="rId1"/>
  </sheets>
  <calcPr calcId="145621"/>
</workbook>
</file>

<file path=xl/calcChain.xml><?xml version="1.0" encoding="utf-8"?>
<calcChain xmlns="http://schemas.openxmlformats.org/spreadsheetml/2006/main">
  <c r="G35" i="60" l="1"/>
  <c r="B71" i="60" l="1"/>
  <c r="I66" i="60"/>
  <c r="H66" i="60"/>
  <c r="F66" i="60"/>
  <c r="E66" i="60"/>
  <c r="C66" i="60"/>
  <c r="B66" i="60"/>
  <c r="L65" i="60"/>
  <c r="K65" i="60"/>
  <c r="J65" i="60"/>
  <c r="G65" i="60"/>
  <c r="D65" i="60"/>
  <c r="L64" i="60"/>
  <c r="K64" i="60"/>
  <c r="M64" i="60" s="1"/>
  <c r="J64" i="60"/>
  <c r="G64" i="60"/>
  <c r="G66" i="60" s="1"/>
  <c r="D64" i="60"/>
  <c r="L63" i="60"/>
  <c r="K63" i="60"/>
  <c r="M63" i="60" s="1"/>
  <c r="J63" i="60"/>
  <c r="G63" i="60"/>
  <c r="D63" i="60"/>
  <c r="L62" i="60"/>
  <c r="K62" i="60"/>
  <c r="J62" i="60"/>
  <c r="G62" i="60"/>
  <c r="D62" i="60"/>
  <c r="I57" i="60"/>
  <c r="I80" i="60" s="1"/>
  <c r="H57" i="60"/>
  <c r="H80" i="60" s="1"/>
  <c r="F57" i="60"/>
  <c r="F80" i="60" s="1"/>
  <c r="E57" i="60"/>
  <c r="E80" i="60" s="1"/>
  <c r="C57" i="60"/>
  <c r="C80" i="60" s="1"/>
  <c r="B57" i="60"/>
  <c r="B80" i="60" s="1"/>
  <c r="I55" i="60"/>
  <c r="I78" i="60" s="1"/>
  <c r="H55" i="60"/>
  <c r="H78" i="60" s="1"/>
  <c r="F55" i="60"/>
  <c r="F78" i="60" s="1"/>
  <c r="E55" i="60"/>
  <c r="E78" i="60" s="1"/>
  <c r="C55" i="60"/>
  <c r="C78" i="60" s="1"/>
  <c r="B55" i="60"/>
  <c r="B78" i="60" s="1"/>
  <c r="I47" i="60"/>
  <c r="I58" i="60" s="1"/>
  <c r="I81" i="60" s="1"/>
  <c r="H47" i="60"/>
  <c r="H58" i="60" s="1"/>
  <c r="H81" i="60" s="1"/>
  <c r="F47" i="60"/>
  <c r="F58" i="60" s="1"/>
  <c r="F81" i="60" s="1"/>
  <c r="E47" i="60"/>
  <c r="E58" i="60" s="1"/>
  <c r="E81" i="60" s="1"/>
  <c r="C47" i="60"/>
  <c r="C58" i="60" s="1"/>
  <c r="C81" i="60" s="1"/>
  <c r="B47" i="60"/>
  <c r="B58" i="60" s="1"/>
  <c r="B81" i="60" s="1"/>
  <c r="I46" i="60"/>
  <c r="H46" i="60"/>
  <c r="H56" i="60" s="1"/>
  <c r="H79" i="60" s="1"/>
  <c r="F46" i="60"/>
  <c r="F56" i="60" s="1"/>
  <c r="F79" i="60" s="1"/>
  <c r="E46" i="60"/>
  <c r="E56" i="60" s="1"/>
  <c r="E79" i="60" s="1"/>
  <c r="C46" i="60"/>
  <c r="C56" i="60" s="1"/>
  <c r="C79" i="60" s="1"/>
  <c r="B46" i="60"/>
  <c r="B56" i="60" s="1"/>
  <c r="B79" i="60" s="1"/>
  <c r="I45" i="60"/>
  <c r="I54" i="60" s="1"/>
  <c r="I77" i="60" s="1"/>
  <c r="H45" i="60"/>
  <c r="H54" i="60" s="1"/>
  <c r="H77" i="60" s="1"/>
  <c r="F45" i="60"/>
  <c r="F54" i="60" s="1"/>
  <c r="F77" i="60" s="1"/>
  <c r="E45" i="60"/>
  <c r="E54" i="60" s="1"/>
  <c r="E77" i="60" s="1"/>
  <c r="C45" i="60"/>
  <c r="C54" i="60" s="1"/>
  <c r="C77" i="60" s="1"/>
  <c r="B45" i="60"/>
  <c r="B54" i="60" s="1"/>
  <c r="B77" i="60" s="1"/>
  <c r="I44" i="60"/>
  <c r="H44" i="60"/>
  <c r="H53" i="60" s="1"/>
  <c r="H76" i="60" s="1"/>
  <c r="F44" i="60"/>
  <c r="F53" i="60" s="1"/>
  <c r="F76" i="60" s="1"/>
  <c r="E44" i="60"/>
  <c r="E53" i="60" s="1"/>
  <c r="E76" i="60" s="1"/>
  <c r="C44" i="60"/>
  <c r="C53" i="60" s="1"/>
  <c r="C76" i="60" s="1"/>
  <c r="B44" i="60"/>
  <c r="D44" i="60" s="1"/>
  <c r="I43" i="60"/>
  <c r="I52" i="60" s="1"/>
  <c r="I75" i="60" s="1"/>
  <c r="H43" i="60"/>
  <c r="H52" i="60" s="1"/>
  <c r="H75" i="60" s="1"/>
  <c r="F43" i="60"/>
  <c r="F52" i="60" s="1"/>
  <c r="F75" i="60" s="1"/>
  <c r="E43" i="60"/>
  <c r="E52" i="60" s="1"/>
  <c r="E75" i="60" s="1"/>
  <c r="C43" i="60"/>
  <c r="C52" i="60" s="1"/>
  <c r="C75" i="60" s="1"/>
  <c r="B43" i="60"/>
  <c r="B52" i="60" s="1"/>
  <c r="B75" i="60" s="1"/>
  <c r="I42" i="60"/>
  <c r="I51" i="60" s="1"/>
  <c r="H42" i="60"/>
  <c r="F42" i="60"/>
  <c r="F51" i="60" s="1"/>
  <c r="E42" i="60"/>
  <c r="C42" i="60"/>
  <c r="B42" i="60"/>
  <c r="I39" i="60"/>
  <c r="H39" i="60"/>
  <c r="J39" i="60" s="1"/>
  <c r="F39" i="60"/>
  <c r="E39" i="60"/>
  <c r="G39" i="60" s="1"/>
  <c r="C39" i="60"/>
  <c r="B39" i="60"/>
  <c r="L38" i="60"/>
  <c r="K38" i="60"/>
  <c r="J38" i="60"/>
  <c r="G38" i="60"/>
  <c r="D38" i="60"/>
  <c r="L37" i="60"/>
  <c r="K37" i="60"/>
  <c r="K46" i="60" s="1"/>
  <c r="K56" i="60" s="1"/>
  <c r="K79" i="60" s="1"/>
  <c r="J37" i="60"/>
  <c r="G37" i="60"/>
  <c r="D37" i="60"/>
  <c r="L36" i="60"/>
  <c r="K36" i="60"/>
  <c r="M36" i="60" s="1"/>
  <c r="J36" i="60"/>
  <c r="G36" i="60"/>
  <c r="D36" i="60"/>
  <c r="L35" i="60"/>
  <c r="K35" i="60"/>
  <c r="J35" i="60"/>
  <c r="D35" i="60"/>
  <c r="L34" i="60"/>
  <c r="M34" i="60" s="1"/>
  <c r="K34" i="60"/>
  <c r="J34" i="60"/>
  <c r="G34" i="60"/>
  <c r="D34" i="60"/>
  <c r="L33" i="60"/>
  <c r="K33" i="60"/>
  <c r="J33" i="60"/>
  <c r="G33" i="60"/>
  <c r="D33" i="60"/>
  <c r="I30" i="60"/>
  <c r="H30" i="60"/>
  <c r="F30" i="60"/>
  <c r="E30" i="60"/>
  <c r="G30" i="60" s="1"/>
  <c r="C30" i="60"/>
  <c r="B30" i="60"/>
  <c r="D30" i="60" s="1"/>
  <c r="L29" i="60"/>
  <c r="K29" i="60"/>
  <c r="J29" i="60"/>
  <c r="J47" i="60" s="1"/>
  <c r="J58" i="60" s="1"/>
  <c r="G29" i="60"/>
  <c r="D29" i="60"/>
  <c r="L28" i="60"/>
  <c r="L45" i="60" s="1"/>
  <c r="K28" i="60"/>
  <c r="J28" i="60"/>
  <c r="G28" i="60"/>
  <c r="D28" i="60"/>
  <c r="L27" i="60"/>
  <c r="L30" i="60" s="1"/>
  <c r="K27" i="60"/>
  <c r="J27" i="60"/>
  <c r="G27" i="60"/>
  <c r="D27" i="60"/>
  <c r="L26" i="60"/>
  <c r="L43" i="60" s="1"/>
  <c r="K26" i="60"/>
  <c r="K43" i="60" s="1"/>
  <c r="J26" i="60"/>
  <c r="G26" i="60"/>
  <c r="D26" i="60"/>
  <c r="L25" i="60"/>
  <c r="L42" i="60" s="1"/>
  <c r="K25" i="60"/>
  <c r="J25" i="60"/>
  <c r="G25" i="60"/>
  <c r="D25" i="60"/>
  <c r="I22" i="60"/>
  <c r="H22" i="60"/>
  <c r="F22" i="60"/>
  <c r="E22" i="60"/>
  <c r="C22" i="60"/>
  <c r="B22" i="60"/>
  <c r="L21" i="60"/>
  <c r="L57" i="60" s="1"/>
  <c r="L80" i="60" s="1"/>
  <c r="K21" i="60"/>
  <c r="K57" i="60" s="1"/>
  <c r="K80" i="60" s="1"/>
  <c r="J21" i="60"/>
  <c r="J57" i="60" s="1"/>
  <c r="G21" i="60"/>
  <c r="G57" i="60" s="1"/>
  <c r="D21" i="60"/>
  <c r="D57" i="60" s="1"/>
  <c r="D80" i="60" s="1"/>
  <c r="L20" i="60"/>
  <c r="L55" i="60" s="1"/>
  <c r="L78" i="60" s="1"/>
  <c r="K20" i="60"/>
  <c r="K55" i="60" s="1"/>
  <c r="K78" i="60" s="1"/>
  <c r="J20" i="60"/>
  <c r="J55" i="60" s="1"/>
  <c r="G20" i="60"/>
  <c r="G55" i="60" s="1"/>
  <c r="D20" i="60"/>
  <c r="D55" i="60" s="1"/>
  <c r="D78" i="60" s="1"/>
  <c r="L19" i="60"/>
  <c r="K19" i="60"/>
  <c r="J19" i="60"/>
  <c r="G19" i="60"/>
  <c r="D19" i="60"/>
  <c r="L18" i="60"/>
  <c r="K18" i="60"/>
  <c r="J18" i="60"/>
  <c r="G18" i="60"/>
  <c r="D18" i="60"/>
  <c r="L17" i="60"/>
  <c r="K17" i="60"/>
  <c r="J17" i="60"/>
  <c r="G17" i="60"/>
  <c r="D17" i="60"/>
  <c r="L16" i="60"/>
  <c r="K16" i="60"/>
  <c r="J16" i="60"/>
  <c r="G16" i="60"/>
  <c r="D16" i="60"/>
  <c r="I13" i="60"/>
  <c r="H13" i="60"/>
  <c r="F13" i="60"/>
  <c r="E13" i="60"/>
  <c r="C13" i="60"/>
  <c r="D13" i="60" s="1"/>
  <c r="B13" i="60"/>
  <c r="L12" i="60"/>
  <c r="K12" i="60"/>
  <c r="J12" i="60"/>
  <c r="G12" i="60"/>
  <c r="D12" i="60"/>
  <c r="L11" i="60"/>
  <c r="K11" i="60"/>
  <c r="J11" i="60"/>
  <c r="G11" i="60"/>
  <c r="D11" i="60"/>
  <c r="L10" i="60"/>
  <c r="K10" i="60"/>
  <c r="M10" i="60" s="1"/>
  <c r="J10" i="60"/>
  <c r="G10" i="60"/>
  <c r="D10" i="60"/>
  <c r="L9" i="60"/>
  <c r="L51" i="60" s="1"/>
  <c r="K9" i="60"/>
  <c r="J9" i="60"/>
  <c r="G9" i="60"/>
  <c r="D9" i="60"/>
  <c r="K47" i="60" l="1"/>
  <c r="K58" i="60" s="1"/>
  <c r="K81" i="60" s="1"/>
  <c r="B48" i="60"/>
  <c r="M12" i="60"/>
  <c r="M20" i="60"/>
  <c r="M55" i="60" s="1"/>
  <c r="C48" i="60"/>
  <c r="J44" i="60"/>
  <c r="J53" i="60" s="1"/>
  <c r="J22" i="60"/>
  <c r="E48" i="60"/>
  <c r="K22" i="60"/>
  <c r="D39" i="60"/>
  <c r="E51" i="60"/>
  <c r="E74" i="60" s="1"/>
  <c r="G78" i="60"/>
  <c r="G81" i="60"/>
  <c r="M16" i="60"/>
  <c r="J30" i="60"/>
  <c r="M37" i="60"/>
  <c r="M46" i="60" s="1"/>
  <c r="M56" i="60" s="1"/>
  <c r="D46" i="60"/>
  <c r="D56" i="60" s="1"/>
  <c r="D79" i="60" s="1"/>
  <c r="B53" i="60"/>
  <c r="B76" i="60" s="1"/>
  <c r="M11" i="60"/>
  <c r="D22" i="60"/>
  <c r="M29" i="60"/>
  <c r="D47" i="60"/>
  <c r="D58" i="60" s="1"/>
  <c r="D81" i="60" s="1"/>
  <c r="G79" i="60"/>
  <c r="G47" i="60"/>
  <c r="G58" i="60" s="1"/>
  <c r="G13" i="60"/>
  <c r="D66" i="60"/>
  <c r="K30" i="60"/>
  <c r="M30" i="60" s="1"/>
  <c r="J46" i="60"/>
  <c r="J56" i="60" s="1"/>
  <c r="B51" i="60"/>
  <c r="B74" i="60" s="1"/>
  <c r="G22" i="60"/>
  <c r="M35" i="60"/>
  <c r="L47" i="60"/>
  <c r="L58" i="60" s="1"/>
  <c r="L81" i="60" s="1"/>
  <c r="M81" i="60" s="1"/>
  <c r="G75" i="60"/>
  <c r="C51" i="60"/>
  <c r="C74" i="60" s="1"/>
  <c r="G80" i="60"/>
  <c r="J66" i="60"/>
  <c r="M65" i="60"/>
  <c r="J42" i="60"/>
  <c r="J51" i="60" s="1"/>
  <c r="M25" i="60"/>
  <c r="M62" i="60"/>
  <c r="M66" i="60" s="1"/>
  <c r="J43" i="60"/>
  <c r="J52" i="60" s="1"/>
  <c r="M33" i="60"/>
  <c r="L39" i="60"/>
  <c r="M38" i="60"/>
  <c r="M47" i="60" s="1"/>
  <c r="M58" i="60" s="1"/>
  <c r="M26" i="60"/>
  <c r="M43" i="60" s="1"/>
  <c r="J45" i="60"/>
  <c r="J54" i="60" s="1"/>
  <c r="M28" i="60"/>
  <c r="M45" i="60" s="1"/>
  <c r="M27" i="60"/>
  <c r="L22" i="60"/>
  <c r="M18" i="60"/>
  <c r="M21" i="60"/>
  <c r="M57" i="60" s="1"/>
  <c r="J78" i="60"/>
  <c r="J80" i="60"/>
  <c r="M17" i="60"/>
  <c r="L13" i="60"/>
  <c r="M9" i="60"/>
  <c r="J77" i="60"/>
  <c r="J75" i="60"/>
  <c r="L74" i="60"/>
  <c r="L54" i="60"/>
  <c r="L77" i="60" s="1"/>
  <c r="G76" i="60"/>
  <c r="B82" i="60"/>
  <c r="F59" i="60"/>
  <c r="F74" i="60"/>
  <c r="F82" i="60" s="1"/>
  <c r="C82" i="60"/>
  <c r="M78" i="60"/>
  <c r="M80" i="60"/>
  <c r="E82" i="60"/>
  <c r="G74" i="60"/>
  <c r="D54" i="60"/>
  <c r="D77" i="60" s="1"/>
  <c r="I74" i="60"/>
  <c r="G77" i="60"/>
  <c r="J81" i="60"/>
  <c r="D53" i="60"/>
  <c r="D76" i="60" s="1"/>
  <c r="K45" i="60"/>
  <c r="K54" i="60" s="1"/>
  <c r="K77" i="60" s="1"/>
  <c r="I48" i="60"/>
  <c r="I56" i="60"/>
  <c r="I79" i="60" s="1"/>
  <c r="J79" i="60" s="1"/>
  <c r="K42" i="60"/>
  <c r="G43" i="60"/>
  <c r="G52" i="60" s="1"/>
  <c r="K44" i="60"/>
  <c r="K53" i="60" s="1"/>
  <c r="K76" i="60" s="1"/>
  <c r="G45" i="60"/>
  <c r="G54" i="60" s="1"/>
  <c r="K52" i="60"/>
  <c r="K75" i="60" s="1"/>
  <c r="K66" i="60"/>
  <c r="G44" i="60"/>
  <c r="G53" i="60" s="1"/>
  <c r="D42" i="60"/>
  <c r="D51" i="60" s="1"/>
  <c r="L44" i="60"/>
  <c r="L53" i="60" s="1"/>
  <c r="L76" i="60" s="1"/>
  <c r="L46" i="60"/>
  <c r="L56" i="60" s="1"/>
  <c r="L79" i="60" s="1"/>
  <c r="M79" i="60" s="1"/>
  <c r="H51" i="60"/>
  <c r="L52" i="60"/>
  <c r="L75" i="60" s="1"/>
  <c r="L66" i="60"/>
  <c r="G46" i="60"/>
  <c r="G56" i="60" s="1"/>
  <c r="E59" i="60"/>
  <c r="J13" i="60"/>
  <c r="I53" i="60"/>
  <c r="I76" i="60" s="1"/>
  <c r="J76" i="60" s="1"/>
  <c r="B59" i="60"/>
  <c r="G42" i="60"/>
  <c r="K13" i="60"/>
  <c r="K39" i="60"/>
  <c r="C59" i="60"/>
  <c r="M19" i="60"/>
  <c r="D43" i="60"/>
  <c r="D52" i="60" s="1"/>
  <c r="D75" i="60" s="1"/>
  <c r="D45" i="60"/>
  <c r="H48" i="60"/>
  <c r="F48" i="60"/>
  <c r="G48" i="60" l="1"/>
  <c r="G82" i="60"/>
  <c r="M44" i="60"/>
  <c r="M53" i="60" s="1"/>
  <c r="M42" i="60"/>
  <c r="M51" i="60" s="1"/>
  <c r="M39" i="60"/>
  <c r="J48" i="60"/>
  <c r="L48" i="60"/>
  <c r="M52" i="60"/>
  <c r="M22" i="60"/>
  <c r="I82" i="60"/>
  <c r="M13" i="60"/>
  <c r="J59" i="60"/>
  <c r="D59" i="60"/>
  <c r="D74" i="60"/>
  <c r="D82" i="60" s="1"/>
  <c r="M76" i="60"/>
  <c r="L82" i="60"/>
  <c r="D48" i="60"/>
  <c r="K51" i="60"/>
  <c r="K48" i="60"/>
  <c r="M54" i="60"/>
  <c r="M77" i="60"/>
  <c r="M75" i="60"/>
  <c r="I59" i="60"/>
  <c r="G51" i="60"/>
  <c r="G59" i="60" s="1"/>
  <c r="H74" i="60"/>
  <c r="H59" i="60"/>
  <c r="L59" i="60"/>
  <c r="M48" i="60" l="1"/>
  <c r="M59" i="60"/>
  <c r="K74" i="60"/>
  <c r="K59" i="60"/>
  <c r="J74" i="60"/>
  <c r="J82" i="60" s="1"/>
  <c r="H82" i="60"/>
  <c r="M74" i="60" l="1"/>
  <c r="M82" i="60" s="1"/>
  <c r="K82" i="60"/>
</calcChain>
</file>

<file path=xl/sharedStrings.xml><?xml version="1.0" encoding="utf-8"?>
<sst xmlns="http://schemas.openxmlformats.org/spreadsheetml/2006/main" count="181" uniqueCount="46">
  <si>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</si>
  <si>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</si>
  <si>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</si>
  <si>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</si>
  <si>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</si>
  <si>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</si>
  <si>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</si>
  <si>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</si>
  <si>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</si>
  <si>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</si>
  <si>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</si>
  <si>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</si>
  <si>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SC Domus Med SRL Piatra-Olt</t>
  </si>
  <si>
    <t xml:space="preserve">Direcţia Relaţii Contractuale, </t>
  </si>
  <si>
    <t>COMP.E.C.S.M.M.D.M.</t>
  </si>
  <si>
    <t>Ec. Sorina-Daniela OANCEA</t>
  </si>
  <si>
    <t>Ec. Eduard DRAPATOF</t>
  </si>
  <si>
    <t>CAS OLT</t>
  </si>
  <si>
    <t>SITUAŢIE</t>
  </si>
  <si>
    <t xml:space="preserve">privind repartizarea serviciilor medicale spitalicesti pentru anul-2022, </t>
  </si>
  <si>
    <t>Unitatea Sanitară,                                           DRG(ACUȚI)</t>
  </si>
  <si>
    <t xml:space="preserve">Valoare contract ianuarie 2022 </t>
  </si>
  <si>
    <t>Influente (+/-)</t>
  </si>
  <si>
    <t>Valoare contract ianuarie 2022 modificat</t>
  </si>
  <si>
    <t xml:space="preserve">Valoare contract februarie 2022 </t>
  </si>
  <si>
    <t>Valoare contract februarie 2022 modificat</t>
  </si>
  <si>
    <t xml:space="preserve">Valoare contract martie 2022 </t>
  </si>
  <si>
    <t>Valoare contract martie 2022 modificat</t>
  </si>
  <si>
    <t xml:space="preserve">Valoare contract trimestrul I- 2022 </t>
  </si>
  <si>
    <t>Influente    (+/-)</t>
  </si>
  <si>
    <t>Valoare contract trimestrul I- 2022  modificat</t>
  </si>
  <si>
    <t>SC Lisimed SRL Slatina</t>
  </si>
  <si>
    <t>Hospital Phoenix Network One Day</t>
  </si>
  <si>
    <t>Cheltuielile efectiv realizate care depășesc nivelul total contractat (acuți+cronici)</t>
  </si>
  <si>
    <t>Valoare acte aditionale incheiate in luna ianuarie 2022</t>
  </si>
  <si>
    <t>Valoare acte aditionale incheiate in luna ianuarie 2022  modificata</t>
  </si>
  <si>
    <t>Valoare acte aditionale incheiate in luna februarie 2022 (pentru cheltuieli efective aferente lunii decembrie 2021)</t>
  </si>
  <si>
    <t>Valoare acte aditionale incheiate in luna februarie 2022 (pentru cheltuieli efective aferente lunii ianuarie 2022)</t>
  </si>
  <si>
    <t>Valoare acte aditionale incheiate in luna martie 2022 (pentru cheltuieli efective aferente lunii februarie 2022)</t>
  </si>
  <si>
    <t xml:space="preserve">Valoare acte aditionale incheiate in trimestrul I- 2022 </t>
  </si>
  <si>
    <t>Valoare acte aditionale incheiate in trimestrul I- 2022   modificata</t>
  </si>
  <si>
    <t>ATI (1%)</t>
  </si>
  <si>
    <t>Valoare contract trimestrul I-2022</t>
  </si>
  <si>
    <t>TOTAL GENERAL</t>
  </si>
  <si>
    <t>Anexa nr.2</t>
  </si>
  <si>
    <t>Valoare acte aditionale incheiate in luna februarie 2022 (pentru cheltuieli efective aferente lunilor decembrie 2021 si ianuarie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</si>
</sst>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</font>
    <font>
      <sz val="8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4" fontId="4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2" fillId="0" borderId="0" xfId="0" applyFont="1"/>
    <xf numFmtId="0" fontId="6" fillId="0" borderId="0" xfId="0" applyFont="1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7" fillId="0" borderId="0" xfId="0" applyNumberFormat="1" applyFont="1" applyAlignment="1">
      <alignment horizontal="left"/>
    </xf>
    <xf numFmtId="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4" fontId="1" fillId="0" borderId="0" xfId="0" applyNumberFormat="1" applyFont="1" applyAlignment="1">
      <alignment vertical="center" wrapText="1"/>
    </xf>
    <xf numFmtId="0" fontId="2" fillId="2" borderId="0" xfId="0" applyFont="1" applyFill="1"/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0" xfId="0" applyNumberFormat="1" applyFont="1"/>
    <xf numFmtId="4" fontId="3" fillId="2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/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0" fontId="10" fillId="0" borderId="0" xfId="0" applyFont="1"/>
    <xf numFmtId="4" fontId="2" fillId="0" borderId="0" xfId="0" applyNumberFormat="1" applyFont="1"/>
    <xf numFmtId="164" fontId="3" fillId="0" borderId="0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3"/>
  <sheetViews>
    <sheetView tabSelected="1" topLeftCell="A63" workbookViewId="0">
      <selection activeCell="C56" sqref="C56"/>
    </sheetView>
  </sheetViews>
  <sheetFormatPr defaultColWidth="13.85546875" defaultRowHeight="12.75" x14ac:dyDescent="0.2"/>
  <cols>
    <col min="1" max="1" width="30.42578125" style="11" customWidth="1"/>
    <col min="2" max="2" width="14.85546875" style="22" customWidth="1"/>
    <col min="3" max="3" width="12.140625" style="22" customWidth="1"/>
    <col min="4" max="4" width="14.85546875" style="22" customWidth="1"/>
    <col min="5" max="5" width="15.140625" style="19" customWidth="1"/>
    <col min="6" max="6" width="12.28515625" style="19" customWidth="1"/>
    <col min="7" max="10" width="15.140625" style="19" customWidth="1"/>
    <col min="11" max="11" width="13.140625" style="14" customWidth="1"/>
    <col min="12" max="12" width="12" style="14" customWidth="1"/>
    <col min="13" max="13" width="13.140625" style="14" customWidth="1"/>
    <col min="14" max="16384" width="13.85546875" style="11"/>
  </cols>
  <sheetData>
    <row r="1" spans="1:18" ht="15" x14ac:dyDescent="0.25">
      <c r="A1" s="15" t="s">
        <v>17</v>
      </c>
      <c r="B1" s="16"/>
      <c r="C1" s="16"/>
      <c r="D1" s="16"/>
      <c r="E1" s="17"/>
      <c r="F1" s="17"/>
      <c r="G1" s="17" t="s">
        <v>44</v>
      </c>
      <c r="H1" s="17"/>
      <c r="I1" s="17"/>
      <c r="J1" s="17"/>
    </row>
    <row r="2" spans="1:18" x14ac:dyDescent="0.2">
      <c r="A2" s="12" t="s">
        <v>13</v>
      </c>
      <c r="B2" s="18"/>
      <c r="C2" s="18"/>
      <c r="D2" s="18"/>
    </row>
    <row r="3" spans="1:18" x14ac:dyDescent="0.2">
      <c r="A3" s="3" t="s">
        <v>14</v>
      </c>
      <c r="B3" s="18"/>
      <c r="C3" s="18"/>
      <c r="D3" s="18"/>
    </row>
    <row r="4" spans="1:18" ht="15" customHeight="1" x14ac:dyDescent="0.2">
      <c r="A4" s="49" t="s">
        <v>18</v>
      </c>
      <c r="B4" s="49"/>
      <c r="C4" s="49"/>
      <c r="D4" s="49"/>
      <c r="E4" s="49"/>
      <c r="F4" s="49"/>
      <c r="G4" s="49"/>
      <c r="H4" s="20"/>
      <c r="I4" s="49" t="s">
        <v>18</v>
      </c>
      <c r="J4" s="49"/>
      <c r="K4" s="49"/>
      <c r="L4" s="49"/>
      <c r="M4" s="49"/>
      <c r="N4" s="20"/>
      <c r="O4" s="20"/>
      <c r="P4" s="20"/>
      <c r="Q4" s="20"/>
    </row>
    <row r="5" spans="1:18" ht="12.75" customHeight="1" x14ac:dyDescent="0.2">
      <c r="A5" s="50" t="s">
        <v>19</v>
      </c>
      <c r="B5" s="50"/>
      <c r="C5" s="50"/>
      <c r="D5" s="50"/>
      <c r="E5" s="50"/>
      <c r="F5" s="50"/>
      <c r="G5" s="50"/>
      <c r="H5" s="21"/>
      <c r="I5" s="50" t="s">
        <v>19</v>
      </c>
      <c r="J5" s="50"/>
      <c r="K5" s="50"/>
      <c r="L5" s="50"/>
      <c r="M5" s="50"/>
      <c r="N5" s="21"/>
      <c r="O5" s="21"/>
      <c r="P5" s="21"/>
      <c r="Q5" s="21"/>
    </row>
    <row r="6" spans="1:18" ht="21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8" ht="63" customHeight="1" x14ac:dyDescent="0.2">
      <c r="A7" s="7" t="s">
        <v>20</v>
      </c>
      <c r="B7" s="23" t="s">
        <v>21</v>
      </c>
      <c r="C7" s="24" t="s">
        <v>22</v>
      </c>
      <c r="D7" s="23" t="s">
        <v>23</v>
      </c>
      <c r="E7" s="24" t="s">
        <v>24</v>
      </c>
      <c r="F7" s="24" t="s">
        <v>22</v>
      </c>
      <c r="G7" s="24" t="s">
        <v>25</v>
      </c>
      <c r="H7" s="24" t="s">
        <v>26</v>
      </c>
      <c r="I7" s="24" t="s">
        <v>22</v>
      </c>
      <c r="J7" s="24" t="s">
        <v>27</v>
      </c>
      <c r="K7" s="24" t="s">
        <v>28</v>
      </c>
      <c r="L7" s="24" t="s">
        <v>29</v>
      </c>
      <c r="M7" s="24" t="s">
        <v>30</v>
      </c>
    </row>
    <row r="8" spans="1:18" x14ac:dyDescent="0.2">
      <c r="A8" s="6" t="s">
        <v>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8" s="1" customFormat="1" x14ac:dyDescent="0.2">
      <c r="A9" s="4" t="s">
        <v>1</v>
      </c>
      <c r="B9" s="26">
        <v>6911951.0999999996</v>
      </c>
      <c r="C9" s="26">
        <v>0</v>
      </c>
      <c r="D9" s="26">
        <f>SUM(B9:C9)</f>
        <v>6911951.0999999996</v>
      </c>
      <c r="E9" s="5">
        <v>6911951.0999999996</v>
      </c>
      <c r="F9" s="26">
        <v>0</v>
      </c>
      <c r="G9" s="26">
        <f>SUM(E9:F9)</f>
        <v>6911951.0999999996</v>
      </c>
      <c r="H9" s="26">
        <v>0</v>
      </c>
      <c r="I9" s="26">
        <v>6911951.0999999996</v>
      </c>
      <c r="J9" s="26">
        <f>SUM(H9:I9)</f>
        <v>6911951.0999999996</v>
      </c>
      <c r="K9" s="26">
        <f>B9+E9+H9</f>
        <v>13823902.199999999</v>
      </c>
      <c r="L9" s="26">
        <f>C9+F9+I9</f>
        <v>6911951.0999999996</v>
      </c>
      <c r="M9" s="26">
        <f>SUM(K9:L9)</f>
        <v>20735853.299999997</v>
      </c>
      <c r="N9" s="27"/>
      <c r="O9" s="27"/>
      <c r="P9" s="27"/>
      <c r="R9" s="27"/>
    </row>
    <row r="10" spans="1:18" s="1" customFormat="1" x14ac:dyDescent="0.2">
      <c r="A10" s="4" t="s">
        <v>2</v>
      </c>
      <c r="B10" s="26">
        <v>444920.33</v>
      </c>
      <c r="C10" s="26">
        <v>0</v>
      </c>
      <c r="D10" s="26">
        <f t="shared" ref="D10:D13" si="0">SUM(B10:C10)</f>
        <v>444920.33</v>
      </c>
      <c r="E10" s="5">
        <v>444920.33</v>
      </c>
      <c r="F10" s="26">
        <v>0</v>
      </c>
      <c r="G10" s="26">
        <f t="shared" ref="G10:G12" si="1">SUM(E10:F10)</f>
        <v>444920.33</v>
      </c>
      <c r="H10" s="26">
        <v>0</v>
      </c>
      <c r="I10" s="26">
        <v>444920.33</v>
      </c>
      <c r="J10" s="26">
        <f t="shared" ref="J10:J12" si="2">SUM(H10:I10)</f>
        <v>444920.33</v>
      </c>
      <c r="K10" s="26">
        <f t="shared" ref="K10:L12" si="3">B10+E10+H10</f>
        <v>889840.66</v>
      </c>
      <c r="L10" s="26">
        <f t="shared" si="3"/>
        <v>444920.33</v>
      </c>
      <c r="M10" s="26">
        <f t="shared" ref="M10:M13" si="4">SUM(K10:L10)</f>
        <v>1334760.99</v>
      </c>
      <c r="N10" s="27"/>
      <c r="O10" s="27"/>
      <c r="P10" s="27"/>
      <c r="R10" s="27"/>
    </row>
    <row r="11" spans="1:18" s="1" customFormat="1" x14ac:dyDescent="0.2">
      <c r="A11" s="4" t="s">
        <v>3</v>
      </c>
      <c r="B11" s="26">
        <v>2067529.06</v>
      </c>
      <c r="C11" s="26">
        <v>0</v>
      </c>
      <c r="D11" s="26">
        <f t="shared" si="0"/>
        <v>2067529.06</v>
      </c>
      <c r="E11" s="5">
        <v>2067529.06</v>
      </c>
      <c r="F11" s="26">
        <v>0</v>
      </c>
      <c r="G11" s="26">
        <f t="shared" si="1"/>
        <v>2067529.06</v>
      </c>
      <c r="H11" s="26">
        <v>0</v>
      </c>
      <c r="I11" s="26">
        <v>2067529.06</v>
      </c>
      <c r="J11" s="26">
        <f t="shared" si="2"/>
        <v>2067529.06</v>
      </c>
      <c r="K11" s="26">
        <f t="shared" si="3"/>
        <v>4135058.12</v>
      </c>
      <c r="L11" s="26">
        <f t="shared" si="3"/>
        <v>2067529.06</v>
      </c>
      <c r="M11" s="26">
        <f t="shared" si="4"/>
        <v>6202587.1799999997</v>
      </c>
      <c r="N11" s="27"/>
      <c r="O11" s="27"/>
      <c r="P11" s="27"/>
      <c r="R11" s="27"/>
    </row>
    <row r="12" spans="1:18" s="1" customFormat="1" x14ac:dyDescent="0.2">
      <c r="A12" s="4" t="s">
        <v>4</v>
      </c>
      <c r="B12" s="26">
        <v>556285.93999999994</v>
      </c>
      <c r="C12" s="26">
        <v>0</v>
      </c>
      <c r="D12" s="26">
        <f t="shared" si="0"/>
        <v>556285.93999999994</v>
      </c>
      <c r="E12" s="5">
        <v>556285.93999999994</v>
      </c>
      <c r="F12" s="26">
        <v>0</v>
      </c>
      <c r="G12" s="26">
        <f t="shared" si="1"/>
        <v>556285.93999999994</v>
      </c>
      <c r="H12" s="26">
        <v>0</v>
      </c>
      <c r="I12" s="26">
        <v>556285.93999999994</v>
      </c>
      <c r="J12" s="26">
        <f t="shared" si="2"/>
        <v>556285.93999999994</v>
      </c>
      <c r="K12" s="26">
        <f t="shared" si="3"/>
        <v>1112571.8799999999</v>
      </c>
      <c r="L12" s="26">
        <f t="shared" si="3"/>
        <v>556285.93999999994</v>
      </c>
      <c r="M12" s="26">
        <f t="shared" si="4"/>
        <v>1668857.8199999998</v>
      </c>
      <c r="N12" s="27"/>
      <c r="O12" s="27"/>
      <c r="P12" s="27"/>
      <c r="R12" s="27"/>
    </row>
    <row r="13" spans="1:18" s="2" customFormat="1" x14ac:dyDescent="0.2">
      <c r="A13" s="6" t="s">
        <v>5</v>
      </c>
      <c r="B13" s="28">
        <f>SUM(B9:B12)</f>
        <v>9980686.4299999997</v>
      </c>
      <c r="C13" s="28">
        <f>SUM(C9:C12)</f>
        <v>0</v>
      </c>
      <c r="D13" s="26">
        <f t="shared" si="0"/>
        <v>9980686.4299999997</v>
      </c>
      <c r="E13" s="28">
        <f>SUM(E9:E12)</f>
        <v>9980686.4299999997</v>
      </c>
      <c r="F13" s="28">
        <f t="shared" ref="F13:G13" si="5">SUM(F9:F12)</f>
        <v>0</v>
      </c>
      <c r="G13" s="28">
        <f t="shared" si="5"/>
        <v>9980686.4299999997</v>
      </c>
      <c r="H13" s="28">
        <f>SUM(H9:H12)</f>
        <v>0</v>
      </c>
      <c r="I13" s="28">
        <f t="shared" ref="I13:J13" si="6">SUM(I9:I12)</f>
        <v>9980686.4299999997</v>
      </c>
      <c r="J13" s="28">
        <f t="shared" si="6"/>
        <v>9980686.4299999997</v>
      </c>
      <c r="K13" s="10">
        <f>SUM(K9:K12)</f>
        <v>19961372.859999999</v>
      </c>
      <c r="L13" s="10">
        <f>SUM(L9:L12)</f>
        <v>9980686.4299999997</v>
      </c>
      <c r="M13" s="26">
        <f t="shared" si="4"/>
        <v>29942059.289999999</v>
      </c>
      <c r="N13" s="27"/>
      <c r="O13" s="29"/>
    </row>
    <row r="14" spans="1:18" s="1" customFormat="1" x14ac:dyDescent="0.2">
      <c r="A14" s="6"/>
      <c r="B14" s="30"/>
      <c r="C14" s="30"/>
      <c r="D14" s="30"/>
      <c r="E14" s="31"/>
      <c r="F14" s="31"/>
      <c r="G14" s="31"/>
      <c r="H14" s="31"/>
      <c r="I14" s="31"/>
      <c r="J14" s="31"/>
      <c r="K14" s="32"/>
      <c r="L14" s="32"/>
      <c r="M14" s="32"/>
      <c r="N14" s="27"/>
    </row>
    <row r="15" spans="1:18" s="1" customFormat="1" ht="60.75" customHeight="1" x14ac:dyDescent="0.2">
      <c r="A15" s="8" t="s">
        <v>6</v>
      </c>
      <c r="B15" s="23" t="s">
        <v>21</v>
      </c>
      <c r="C15" s="24" t="s">
        <v>22</v>
      </c>
      <c r="D15" s="23" t="s">
        <v>23</v>
      </c>
      <c r="E15" s="24" t="s">
        <v>24</v>
      </c>
      <c r="F15" s="24" t="s">
        <v>22</v>
      </c>
      <c r="G15" s="24" t="s">
        <v>25</v>
      </c>
      <c r="H15" s="24" t="s">
        <v>26</v>
      </c>
      <c r="I15" s="24" t="s">
        <v>22</v>
      </c>
      <c r="J15" s="24" t="s">
        <v>27</v>
      </c>
      <c r="K15" s="24" t="s">
        <v>28</v>
      </c>
      <c r="L15" s="24" t="s">
        <v>29</v>
      </c>
      <c r="M15" s="24" t="s">
        <v>30</v>
      </c>
      <c r="N15" s="27"/>
    </row>
    <row r="16" spans="1:18" s="1" customFormat="1" x14ac:dyDescent="0.2">
      <c r="A16" s="4" t="s">
        <v>1</v>
      </c>
      <c r="B16" s="26">
        <v>613823.07999999996</v>
      </c>
      <c r="C16" s="26">
        <v>0</v>
      </c>
      <c r="D16" s="26">
        <f>SUM(B16:C16)</f>
        <v>613823.07999999996</v>
      </c>
      <c r="E16" s="26">
        <v>613823.07999999996</v>
      </c>
      <c r="F16" s="26">
        <v>0</v>
      </c>
      <c r="G16" s="26">
        <f>SUM(E16:F16)</f>
        <v>613823.07999999996</v>
      </c>
      <c r="H16" s="26">
        <v>0</v>
      </c>
      <c r="I16" s="26">
        <v>613823.07999999996</v>
      </c>
      <c r="J16" s="26">
        <f>SUM(H16:I16)</f>
        <v>613823.07999999996</v>
      </c>
      <c r="K16" s="26">
        <f>B16+E16+H16</f>
        <v>1227646.1599999999</v>
      </c>
      <c r="L16" s="26">
        <f>C16+F16+I16</f>
        <v>613823.07999999996</v>
      </c>
      <c r="M16" s="26">
        <f>SUM(K16:L16)</f>
        <v>1841469.2399999998</v>
      </c>
      <c r="N16" s="27"/>
    </row>
    <row r="17" spans="1:14" s="1" customFormat="1" x14ac:dyDescent="0.2">
      <c r="A17" s="4" t="s">
        <v>2</v>
      </c>
      <c r="B17" s="26">
        <v>52249.42</v>
      </c>
      <c r="C17" s="26">
        <v>0</v>
      </c>
      <c r="D17" s="26">
        <f t="shared" ref="D17:D21" si="7">SUM(B17:C17)</f>
        <v>52249.42</v>
      </c>
      <c r="E17" s="26">
        <v>41799.54</v>
      </c>
      <c r="F17" s="26">
        <v>0</v>
      </c>
      <c r="G17" s="26">
        <f t="shared" ref="G17:G21" si="8">SUM(E17:F17)</f>
        <v>41799.54</v>
      </c>
      <c r="H17" s="26">
        <v>0</v>
      </c>
      <c r="I17" s="26">
        <v>41799.54</v>
      </c>
      <c r="J17" s="26">
        <f t="shared" ref="J17:J21" si="9">SUM(H17:I17)</f>
        <v>41799.54</v>
      </c>
      <c r="K17" s="26">
        <f t="shared" ref="K17:L21" si="10">B17+E17+H17</f>
        <v>94048.959999999992</v>
      </c>
      <c r="L17" s="26">
        <f t="shared" si="10"/>
        <v>41799.54</v>
      </c>
      <c r="M17" s="26">
        <f t="shared" ref="M17:M21" si="11">SUM(K17:L17)</f>
        <v>135848.5</v>
      </c>
      <c r="N17" s="27"/>
    </row>
    <row r="18" spans="1:14" s="1" customFormat="1" x14ac:dyDescent="0.2">
      <c r="A18" s="4" t="s">
        <v>3</v>
      </c>
      <c r="B18" s="26">
        <v>174134.28</v>
      </c>
      <c r="C18" s="26">
        <v>0</v>
      </c>
      <c r="D18" s="26">
        <f t="shared" si="7"/>
        <v>174134.28</v>
      </c>
      <c r="E18" s="26">
        <v>174134.28</v>
      </c>
      <c r="F18" s="26">
        <v>0</v>
      </c>
      <c r="G18" s="26">
        <f t="shared" si="8"/>
        <v>174134.28</v>
      </c>
      <c r="H18" s="26">
        <v>0</v>
      </c>
      <c r="I18" s="26">
        <v>174134.28</v>
      </c>
      <c r="J18" s="26">
        <f t="shared" si="9"/>
        <v>174134.28</v>
      </c>
      <c r="K18" s="26">
        <f t="shared" si="10"/>
        <v>348268.56</v>
      </c>
      <c r="L18" s="26">
        <f t="shared" si="10"/>
        <v>174134.28</v>
      </c>
      <c r="M18" s="26">
        <f t="shared" si="11"/>
        <v>522402.83999999997</v>
      </c>
      <c r="N18" s="27"/>
    </row>
    <row r="19" spans="1:14" s="1" customFormat="1" x14ac:dyDescent="0.2">
      <c r="A19" s="4" t="s">
        <v>4</v>
      </c>
      <c r="B19" s="26">
        <v>25079.72</v>
      </c>
      <c r="C19" s="26">
        <v>0</v>
      </c>
      <c r="D19" s="26">
        <f t="shared" si="7"/>
        <v>25079.72</v>
      </c>
      <c r="E19" s="26">
        <v>25079.72</v>
      </c>
      <c r="F19" s="26">
        <v>0</v>
      </c>
      <c r="G19" s="26">
        <f t="shared" si="8"/>
        <v>25079.72</v>
      </c>
      <c r="H19" s="26">
        <v>0</v>
      </c>
      <c r="I19" s="26">
        <v>25079.72</v>
      </c>
      <c r="J19" s="26">
        <f t="shared" si="9"/>
        <v>25079.72</v>
      </c>
      <c r="K19" s="26">
        <f t="shared" si="10"/>
        <v>50159.44</v>
      </c>
      <c r="L19" s="26">
        <f t="shared" si="10"/>
        <v>25079.72</v>
      </c>
      <c r="M19" s="26">
        <f t="shared" si="11"/>
        <v>75239.16</v>
      </c>
      <c r="N19" s="27"/>
    </row>
    <row r="20" spans="1:14" s="1" customFormat="1" x14ac:dyDescent="0.2">
      <c r="A20" s="4" t="s">
        <v>7</v>
      </c>
      <c r="B20" s="26">
        <v>783221.66</v>
      </c>
      <c r="C20" s="26">
        <v>0</v>
      </c>
      <c r="D20" s="26">
        <f t="shared" si="7"/>
        <v>783221.66</v>
      </c>
      <c r="E20" s="26">
        <v>783221.66</v>
      </c>
      <c r="F20" s="26">
        <v>0</v>
      </c>
      <c r="G20" s="26">
        <f t="shared" si="8"/>
        <v>783221.66</v>
      </c>
      <c r="H20" s="26">
        <v>0</v>
      </c>
      <c r="I20" s="26">
        <v>783221.66</v>
      </c>
      <c r="J20" s="26">
        <f t="shared" si="9"/>
        <v>783221.66</v>
      </c>
      <c r="K20" s="26">
        <f t="shared" si="10"/>
        <v>1566443.32</v>
      </c>
      <c r="L20" s="26">
        <f t="shared" si="10"/>
        <v>783221.66</v>
      </c>
      <c r="M20" s="26">
        <f t="shared" si="11"/>
        <v>2349664.98</v>
      </c>
      <c r="N20" s="27"/>
    </row>
    <row r="21" spans="1:14" s="1" customFormat="1" x14ac:dyDescent="0.2">
      <c r="A21" s="4" t="s">
        <v>12</v>
      </c>
      <c r="B21" s="26">
        <v>84279.81</v>
      </c>
      <c r="C21" s="26">
        <v>0</v>
      </c>
      <c r="D21" s="26">
        <f t="shared" si="7"/>
        <v>84279.81</v>
      </c>
      <c r="E21" s="26">
        <v>84279.81</v>
      </c>
      <c r="F21" s="26"/>
      <c r="G21" s="26">
        <f t="shared" si="8"/>
        <v>84279.81</v>
      </c>
      <c r="H21" s="26">
        <v>0</v>
      </c>
      <c r="I21" s="26">
        <v>84279.81</v>
      </c>
      <c r="J21" s="26">
        <f t="shared" si="9"/>
        <v>84279.81</v>
      </c>
      <c r="K21" s="26">
        <f t="shared" si="10"/>
        <v>168559.62</v>
      </c>
      <c r="L21" s="26">
        <f t="shared" si="10"/>
        <v>84279.81</v>
      </c>
      <c r="M21" s="26">
        <f t="shared" si="11"/>
        <v>252839.43</v>
      </c>
      <c r="N21" s="27"/>
    </row>
    <row r="22" spans="1:14" s="2" customFormat="1" x14ac:dyDescent="0.2">
      <c r="A22" s="6" t="s">
        <v>5</v>
      </c>
      <c r="B22" s="28">
        <f>SUM(B16:B21)</f>
        <v>1732787.9700000002</v>
      </c>
      <c r="C22" s="28">
        <f t="shared" ref="C22:M22" si="12">SUM(C16:C21)</f>
        <v>0</v>
      </c>
      <c r="D22" s="28">
        <f t="shared" si="12"/>
        <v>1732787.9700000002</v>
      </c>
      <c r="E22" s="28">
        <f t="shared" si="12"/>
        <v>1722338.09</v>
      </c>
      <c r="F22" s="28">
        <f t="shared" si="12"/>
        <v>0</v>
      </c>
      <c r="G22" s="28">
        <f t="shared" si="12"/>
        <v>1722338.09</v>
      </c>
      <c r="H22" s="28">
        <f t="shared" si="12"/>
        <v>0</v>
      </c>
      <c r="I22" s="28">
        <f t="shared" si="12"/>
        <v>1722338.09</v>
      </c>
      <c r="J22" s="28">
        <f t="shared" si="12"/>
        <v>1722338.09</v>
      </c>
      <c r="K22" s="28">
        <f t="shared" si="12"/>
        <v>3455126.06</v>
      </c>
      <c r="L22" s="28">
        <f t="shared" si="12"/>
        <v>1722338.09</v>
      </c>
      <c r="M22" s="28">
        <f t="shared" si="12"/>
        <v>5177464.1499999994</v>
      </c>
      <c r="N22" s="27"/>
    </row>
    <row r="23" spans="1:14" s="1" customFormat="1" x14ac:dyDescent="0.2">
      <c r="A23" s="6"/>
      <c r="B23" s="30"/>
      <c r="C23" s="30"/>
      <c r="D23" s="30"/>
      <c r="E23" s="31"/>
      <c r="F23" s="31"/>
      <c r="G23" s="31"/>
      <c r="H23" s="31"/>
      <c r="I23" s="31"/>
      <c r="J23" s="31"/>
      <c r="K23" s="32"/>
      <c r="L23" s="32"/>
      <c r="M23" s="32"/>
      <c r="N23" s="27"/>
    </row>
    <row r="24" spans="1:14" s="1" customFormat="1" ht="63.75" customHeight="1" x14ac:dyDescent="0.2">
      <c r="A24" s="9" t="s">
        <v>8</v>
      </c>
      <c r="B24" s="23" t="s">
        <v>21</v>
      </c>
      <c r="C24" s="24" t="s">
        <v>22</v>
      </c>
      <c r="D24" s="23" t="s">
        <v>23</v>
      </c>
      <c r="E24" s="24" t="s">
        <v>24</v>
      </c>
      <c r="F24" s="24" t="s">
        <v>22</v>
      </c>
      <c r="G24" s="24" t="s">
        <v>25</v>
      </c>
      <c r="H24" s="24" t="s">
        <v>26</v>
      </c>
      <c r="I24" s="24" t="s">
        <v>22</v>
      </c>
      <c r="J24" s="24" t="s">
        <v>27</v>
      </c>
      <c r="K24" s="24" t="s">
        <v>28</v>
      </c>
      <c r="L24" s="24" t="s">
        <v>29</v>
      </c>
      <c r="M24" s="24" t="s">
        <v>30</v>
      </c>
      <c r="N24" s="27"/>
    </row>
    <row r="25" spans="1:14" s="1" customFormat="1" x14ac:dyDescent="0.2">
      <c r="A25" s="4" t="s">
        <v>1</v>
      </c>
      <c r="B25" s="5">
        <v>66777.899999999994</v>
      </c>
      <c r="C25" s="26">
        <v>0</v>
      </c>
      <c r="D25" s="26">
        <f>SUM(B25:C25)</f>
        <v>66777.899999999994</v>
      </c>
      <c r="E25" s="5">
        <v>66772.12</v>
      </c>
      <c r="F25" s="26">
        <v>0</v>
      </c>
      <c r="G25" s="26">
        <f>SUM(E25:F25)</f>
        <v>66772.12</v>
      </c>
      <c r="H25" s="5">
        <v>0</v>
      </c>
      <c r="I25" s="26">
        <v>79100.66</v>
      </c>
      <c r="J25" s="26">
        <f>SUM(H25:I25)</f>
        <v>79100.66</v>
      </c>
      <c r="K25" s="26">
        <f>B25+E25+H25</f>
        <v>133550.01999999999</v>
      </c>
      <c r="L25" s="26">
        <f>C25+F25+I25</f>
        <v>79100.66</v>
      </c>
      <c r="M25" s="26">
        <f>SUM(K25:L25)</f>
        <v>212650.68</v>
      </c>
      <c r="N25" s="27"/>
    </row>
    <row r="26" spans="1:14" s="1" customFormat="1" x14ac:dyDescent="0.2">
      <c r="A26" s="4" t="s">
        <v>2</v>
      </c>
      <c r="B26" s="5">
        <v>10779.97</v>
      </c>
      <c r="C26" s="26">
        <v>0</v>
      </c>
      <c r="D26" s="26">
        <f t="shared" ref="D26:D30" si="13">SUM(B26:C26)</f>
        <v>10779.97</v>
      </c>
      <c r="E26" s="5">
        <v>10781.67</v>
      </c>
      <c r="F26" s="26">
        <v>0</v>
      </c>
      <c r="G26" s="26">
        <f t="shared" ref="G26:G30" si="14">SUM(E26:F26)</f>
        <v>10781.67</v>
      </c>
      <c r="H26" s="5">
        <v>0</v>
      </c>
      <c r="I26" s="26">
        <v>10779.97</v>
      </c>
      <c r="J26" s="26">
        <f t="shared" ref="J26:J30" si="15">SUM(H26:I26)</f>
        <v>10779.97</v>
      </c>
      <c r="K26" s="26">
        <f t="shared" ref="K26:L29" si="16">B26+E26+H26</f>
        <v>21561.64</v>
      </c>
      <c r="L26" s="26">
        <f t="shared" si="16"/>
        <v>10779.97</v>
      </c>
      <c r="M26" s="26">
        <f t="shared" ref="M26:M30" si="17">SUM(K26:L26)</f>
        <v>32341.61</v>
      </c>
      <c r="N26" s="27"/>
    </row>
    <row r="27" spans="1:14" s="1" customFormat="1" x14ac:dyDescent="0.2">
      <c r="A27" s="4" t="s">
        <v>3</v>
      </c>
      <c r="B27" s="5">
        <v>16480</v>
      </c>
      <c r="C27" s="26">
        <v>0</v>
      </c>
      <c r="D27" s="26">
        <f t="shared" si="13"/>
        <v>16480</v>
      </c>
      <c r="E27" s="5">
        <v>16480</v>
      </c>
      <c r="F27" s="26">
        <v>0</v>
      </c>
      <c r="G27" s="26">
        <f t="shared" si="14"/>
        <v>16480</v>
      </c>
      <c r="H27" s="5">
        <v>0</v>
      </c>
      <c r="I27" s="26">
        <v>16480</v>
      </c>
      <c r="J27" s="26">
        <f t="shared" si="15"/>
        <v>16480</v>
      </c>
      <c r="K27" s="26">
        <f t="shared" si="16"/>
        <v>32960</v>
      </c>
      <c r="L27" s="26">
        <f t="shared" si="16"/>
        <v>16480</v>
      </c>
      <c r="M27" s="26">
        <f t="shared" si="17"/>
        <v>49440</v>
      </c>
      <c r="N27" s="27"/>
    </row>
    <row r="28" spans="1:14" s="1" customFormat="1" x14ac:dyDescent="0.2">
      <c r="A28" s="4" t="s">
        <v>4</v>
      </c>
      <c r="B28" s="5">
        <v>13443.07</v>
      </c>
      <c r="C28" s="26">
        <v>0</v>
      </c>
      <c r="D28" s="26">
        <f t="shared" si="13"/>
        <v>13443.07</v>
      </c>
      <c r="E28" s="5">
        <v>13240.09</v>
      </c>
      <c r="F28" s="26">
        <v>0</v>
      </c>
      <c r="G28" s="26">
        <f t="shared" si="14"/>
        <v>13240.09</v>
      </c>
      <c r="H28" s="5">
        <v>0</v>
      </c>
      <c r="I28" s="26">
        <v>13240.09</v>
      </c>
      <c r="J28" s="26">
        <f t="shared" si="15"/>
        <v>13240.09</v>
      </c>
      <c r="K28" s="26">
        <f t="shared" si="16"/>
        <v>26683.16</v>
      </c>
      <c r="L28" s="26">
        <f t="shared" si="16"/>
        <v>13240.09</v>
      </c>
      <c r="M28" s="26">
        <f t="shared" si="17"/>
        <v>39923.25</v>
      </c>
      <c r="N28" s="27"/>
    </row>
    <row r="29" spans="1:14" s="1" customFormat="1" x14ac:dyDescent="0.2">
      <c r="A29" s="4" t="s">
        <v>31</v>
      </c>
      <c r="B29" s="5">
        <v>30738.3</v>
      </c>
      <c r="C29" s="26">
        <v>0</v>
      </c>
      <c r="D29" s="26">
        <f>SUM(B29:C29)</f>
        <v>30738.3</v>
      </c>
      <c r="E29" s="5">
        <v>30738.3</v>
      </c>
      <c r="F29" s="26">
        <v>0</v>
      </c>
      <c r="G29" s="26">
        <f t="shared" si="14"/>
        <v>30738.3</v>
      </c>
      <c r="H29" s="5">
        <v>0</v>
      </c>
      <c r="I29" s="26">
        <v>30738.3</v>
      </c>
      <c r="J29" s="26">
        <f t="shared" si="15"/>
        <v>30738.3</v>
      </c>
      <c r="K29" s="26">
        <f t="shared" si="16"/>
        <v>61476.6</v>
      </c>
      <c r="L29" s="26">
        <f t="shared" si="16"/>
        <v>30738.3</v>
      </c>
      <c r="M29" s="26">
        <f t="shared" si="17"/>
        <v>92214.9</v>
      </c>
      <c r="N29" s="27"/>
    </row>
    <row r="30" spans="1:14" s="2" customFormat="1" x14ac:dyDescent="0.2">
      <c r="A30" s="6" t="s">
        <v>5</v>
      </c>
      <c r="B30" s="28">
        <f>SUM(B25:B29)</f>
        <v>138219.24</v>
      </c>
      <c r="C30" s="28">
        <f>SUM(C25:C29)</f>
        <v>0</v>
      </c>
      <c r="D30" s="26">
        <f t="shared" si="13"/>
        <v>138219.24</v>
      </c>
      <c r="E30" s="28">
        <f>SUM(E25:E29)</f>
        <v>138012.18</v>
      </c>
      <c r="F30" s="28">
        <f>SUM(F25:F29)</f>
        <v>0</v>
      </c>
      <c r="G30" s="26">
        <f t="shared" si="14"/>
        <v>138012.18</v>
      </c>
      <c r="H30" s="28">
        <f>SUM(H25:H29)</f>
        <v>0</v>
      </c>
      <c r="I30" s="28">
        <f>SUM(I25:I29)</f>
        <v>150339.01999999999</v>
      </c>
      <c r="J30" s="26">
        <f t="shared" si="15"/>
        <v>150339.01999999999</v>
      </c>
      <c r="K30" s="10">
        <f>SUM(K25:K29)</f>
        <v>276231.42</v>
      </c>
      <c r="L30" s="10">
        <f>SUM(L25:L29)</f>
        <v>150339.01999999999</v>
      </c>
      <c r="M30" s="26">
        <f t="shared" si="17"/>
        <v>426570.43999999994</v>
      </c>
      <c r="N30" s="27"/>
    </row>
    <row r="31" spans="1:14" s="1" customFormat="1" x14ac:dyDescent="0.2">
      <c r="A31" s="6"/>
      <c r="B31" s="30"/>
      <c r="C31" s="30"/>
      <c r="D31" s="30"/>
      <c r="E31" s="31"/>
      <c r="F31" s="31"/>
      <c r="G31" s="31"/>
      <c r="H31" s="31"/>
      <c r="I31" s="31"/>
      <c r="J31" s="31"/>
      <c r="K31" s="32"/>
      <c r="L31" s="32"/>
      <c r="M31" s="32"/>
      <c r="N31" s="27"/>
    </row>
    <row r="32" spans="1:14" s="1" customFormat="1" ht="50.25" customHeight="1" x14ac:dyDescent="0.2">
      <c r="A32" s="8" t="s">
        <v>9</v>
      </c>
      <c r="B32" s="23" t="s">
        <v>21</v>
      </c>
      <c r="C32" s="24" t="s">
        <v>22</v>
      </c>
      <c r="D32" s="23" t="s">
        <v>23</v>
      </c>
      <c r="E32" s="24" t="s">
        <v>24</v>
      </c>
      <c r="F32" s="24" t="s">
        <v>22</v>
      </c>
      <c r="G32" s="24" t="s">
        <v>25</v>
      </c>
      <c r="H32" s="24" t="s">
        <v>26</v>
      </c>
      <c r="I32" s="24" t="s">
        <v>22</v>
      </c>
      <c r="J32" s="24" t="s">
        <v>27</v>
      </c>
      <c r="K32" s="24" t="s">
        <v>28</v>
      </c>
      <c r="L32" s="24" t="s">
        <v>29</v>
      </c>
      <c r="M32" s="24" t="s">
        <v>30</v>
      </c>
      <c r="N32" s="27"/>
    </row>
    <row r="33" spans="1:15" s="1" customFormat="1" x14ac:dyDescent="0.2">
      <c r="A33" s="4" t="s">
        <v>1</v>
      </c>
      <c r="B33" s="26">
        <v>282392.49</v>
      </c>
      <c r="C33" s="26">
        <v>0</v>
      </c>
      <c r="D33" s="26">
        <f>SUM(B33:C33)</f>
        <v>282392.49</v>
      </c>
      <c r="E33" s="26">
        <v>282392.49</v>
      </c>
      <c r="F33" s="26">
        <v>0</v>
      </c>
      <c r="G33" s="26">
        <f t="shared" ref="G33:G39" si="18">SUM(E33:F33)</f>
        <v>282392.49</v>
      </c>
      <c r="H33" s="26">
        <v>0</v>
      </c>
      <c r="I33" s="26">
        <v>282392.49</v>
      </c>
      <c r="J33" s="26">
        <f t="shared" ref="J33:J39" si="19">SUM(H33:I33)</f>
        <v>282392.49</v>
      </c>
      <c r="K33" s="26">
        <f>B33+E33+H33</f>
        <v>564784.98</v>
      </c>
      <c r="L33" s="26">
        <f>C33+F33+I33</f>
        <v>282392.49</v>
      </c>
      <c r="M33" s="26">
        <f>SUM(K33:L33)</f>
        <v>847177.47</v>
      </c>
      <c r="N33" s="27"/>
    </row>
    <row r="34" spans="1:15" s="1" customFormat="1" x14ac:dyDescent="0.2">
      <c r="A34" s="4" t="s">
        <v>2</v>
      </c>
      <c r="B34" s="26">
        <v>58806.26</v>
      </c>
      <c r="C34" s="26">
        <v>0</v>
      </c>
      <c r="D34" s="26">
        <f t="shared" ref="D34:D39" si="20">SUM(B34:C34)</f>
        <v>58806.26</v>
      </c>
      <c r="E34" s="26">
        <v>58806.26</v>
      </c>
      <c r="F34" s="26">
        <v>0</v>
      </c>
      <c r="G34" s="26">
        <f t="shared" si="18"/>
        <v>58806.26</v>
      </c>
      <c r="H34" s="26">
        <v>0</v>
      </c>
      <c r="I34" s="26">
        <v>58806.26</v>
      </c>
      <c r="J34" s="26">
        <f t="shared" si="19"/>
        <v>58806.26</v>
      </c>
      <c r="K34" s="26">
        <f t="shared" ref="K34:L38" si="21">B34+E34+H34</f>
        <v>117612.52</v>
      </c>
      <c r="L34" s="26">
        <f t="shared" si="21"/>
        <v>58806.26</v>
      </c>
      <c r="M34" s="26">
        <f t="shared" ref="M34:M39" si="22">SUM(K34:L34)</f>
        <v>176418.78</v>
      </c>
      <c r="N34" s="27"/>
    </row>
    <row r="35" spans="1:15" s="1" customFormat="1" x14ac:dyDescent="0.2">
      <c r="A35" s="4" t="s">
        <v>3</v>
      </c>
      <c r="B35" s="26">
        <v>96272.6</v>
      </c>
      <c r="C35" s="26">
        <v>0</v>
      </c>
      <c r="D35" s="26">
        <f t="shared" si="20"/>
        <v>96272.6</v>
      </c>
      <c r="E35" s="26">
        <v>96272.6</v>
      </c>
      <c r="F35" s="26">
        <v>0</v>
      </c>
      <c r="G35" s="26">
        <f t="shared" si="18"/>
        <v>96272.6</v>
      </c>
      <c r="H35" s="26">
        <v>0</v>
      </c>
      <c r="I35" s="26">
        <v>96272.6</v>
      </c>
      <c r="J35" s="26">
        <f t="shared" si="19"/>
        <v>96272.6</v>
      </c>
      <c r="K35" s="26">
        <f t="shared" si="21"/>
        <v>192545.2</v>
      </c>
      <c r="L35" s="26">
        <f t="shared" si="21"/>
        <v>96272.6</v>
      </c>
      <c r="M35" s="26">
        <f t="shared" si="22"/>
        <v>288817.80000000005</v>
      </c>
      <c r="N35" s="27"/>
    </row>
    <row r="36" spans="1:15" s="1" customFormat="1" x14ac:dyDescent="0.2">
      <c r="A36" s="4" t="s">
        <v>4</v>
      </c>
      <c r="B36" s="26">
        <v>79875</v>
      </c>
      <c r="C36" s="26">
        <v>0</v>
      </c>
      <c r="D36" s="26">
        <f t="shared" si="20"/>
        <v>79875</v>
      </c>
      <c r="E36" s="26">
        <v>79875</v>
      </c>
      <c r="F36" s="26">
        <v>0</v>
      </c>
      <c r="G36" s="26">
        <f t="shared" si="18"/>
        <v>79875</v>
      </c>
      <c r="H36" s="26">
        <v>0</v>
      </c>
      <c r="I36" s="26">
        <v>79875</v>
      </c>
      <c r="J36" s="26">
        <f t="shared" si="19"/>
        <v>79875</v>
      </c>
      <c r="K36" s="26">
        <f t="shared" si="21"/>
        <v>159750</v>
      </c>
      <c r="L36" s="26">
        <f t="shared" si="21"/>
        <v>79875</v>
      </c>
      <c r="M36" s="26">
        <f t="shared" si="22"/>
        <v>239625</v>
      </c>
      <c r="N36" s="27"/>
    </row>
    <row r="37" spans="1:15" s="1" customFormat="1" x14ac:dyDescent="0.2">
      <c r="A37" s="4" t="s">
        <v>32</v>
      </c>
      <c r="B37" s="26">
        <v>190225.35</v>
      </c>
      <c r="C37" s="26">
        <v>0</v>
      </c>
      <c r="D37" s="26">
        <f t="shared" si="20"/>
        <v>190225.35</v>
      </c>
      <c r="E37" s="26">
        <v>190224.19</v>
      </c>
      <c r="F37" s="26">
        <v>0</v>
      </c>
      <c r="G37" s="26">
        <f t="shared" si="18"/>
        <v>190224.19</v>
      </c>
      <c r="H37" s="26">
        <v>0</v>
      </c>
      <c r="I37" s="26">
        <v>190224.19</v>
      </c>
      <c r="J37" s="26">
        <f t="shared" si="19"/>
        <v>190224.19</v>
      </c>
      <c r="K37" s="26">
        <f t="shared" si="21"/>
        <v>380449.54000000004</v>
      </c>
      <c r="L37" s="26">
        <f t="shared" si="21"/>
        <v>190224.19</v>
      </c>
      <c r="M37" s="26">
        <f t="shared" si="22"/>
        <v>570673.73</v>
      </c>
      <c r="N37" s="27"/>
    </row>
    <row r="38" spans="1:15" s="1" customFormat="1" x14ac:dyDescent="0.2">
      <c r="A38" s="4" t="s">
        <v>31</v>
      </c>
      <c r="B38" s="26">
        <v>263063.71000000002</v>
      </c>
      <c r="C38" s="26">
        <v>0</v>
      </c>
      <c r="D38" s="26">
        <f t="shared" si="20"/>
        <v>263063.71000000002</v>
      </c>
      <c r="E38" s="26">
        <v>263063.71000000002</v>
      </c>
      <c r="F38" s="26">
        <v>0</v>
      </c>
      <c r="G38" s="26">
        <f t="shared" si="18"/>
        <v>263063.71000000002</v>
      </c>
      <c r="H38" s="26">
        <v>0</v>
      </c>
      <c r="I38" s="26">
        <v>263063.71000000002</v>
      </c>
      <c r="J38" s="26">
        <f t="shared" si="19"/>
        <v>263063.71000000002</v>
      </c>
      <c r="K38" s="26">
        <f t="shared" si="21"/>
        <v>526127.42000000004</v>
      </c>
      <c r="L38" s="26">
        <f t="shared" si="21"/>
        <v>263063.71000000002</v>
      </c>
      <c r="M38" s="26">
        <f t="shared" si="22"/>
        <v>789191.13000000012</v>
      </c>
      <c r="N38" s="27"/>
    </row>
    <row r="39" spans="1:15" s="2" customFormat="1" x14ac:dyDescent="0.2">
      <c r="A39" s="6" t="s">
        <v>5</v>
      </c>
      <c r="B39" s="10">
        <f>SUM(B33:B38)</f>
        <v>970635.40999999992</v>
      </c>
      <c r="C39" s="10">
        <f>SUM(C33:C38)</f>
        <v>0</v>
      </c>
      <c r="D39" s="26">
        <f t="shared" si="20"/>
        <v>970635.40999999992</v>
      </c>
      <c r="E39" s="10">
        <f>SUM(E33:E38)</f>
        <v>970634.25</v>
      </c>
      <c r="F39" s="10">
        <f>SUM(F33:F38)</f>
        <v>0</v>
      </c>
      <c r="G39" s="26">
        <f t="shared" si="18"/>
        <v>970634.25</v>
      </c>
      <c r="H39" s="10">
        <f>SUM(H33:H38)</f>
        <v>0</v>
      </c>
      <c r="I39" s="10">
        <f>SUM(I33:I38)</f>
        <v>970634.25</v>
      </c>
      <c r="J39" s="26">
        <f t="shared" si="19"/>
        <v>970634.25</v>
      </c>
      <c r="K39" s="10">
        <f>SUM(K33:K38)</f>
        <v>1941269.6600000001</v>
      </c>
      <c r="L39" s="10">
        <f>SUM(L33:L38)</f>
        <v>970634.25</v>
      </c>
      <c r="M39" s="26">
        <f t="shared" si="22"/>
        <v>2911903.91</v>
      </c>
      <c r="N39" s="27"/>
    </row>
    <row r="40" spans="1:15" s="1" customFormat="1" x14ac:dyDescent="0.2">
      <c r="A40" s="6"/>
      <c r="B40" s="30"/>
      <c r="C40" s="30"/>
      <c r="D40" s="30"/>
      <c r="E40" s="31"/>
      <c r="F40" s="31"/>
      <c r="G40" s="31"/>
      <c r="H40" s="31"/>
      <c r="I40" s="31"/>
      <c r="J40" s="31"/>
      <c r="K40" s="32"/>
      <c r="L40" s="32"/>
      <c r="M40" s="32"/>
      <c r="N40" s="27"/>
    </row>
    <row r="41" spans="1:15" s="1" customFormat="1" ht="57" customHeight="1" x14ac:dyDescent="0.2">
      <c r="A41" s="8" t="s">
        <v>10</v>
      </c>
      <c r="B41" s="23" t="s">
        <v>21</v>
      </c>
      <c r="C41" s="24" t="s">
        <v>22</v>
      </c>
      <c r="D41" s="23" t="s">
        <v>23</v>
      </c>
      <c r="E41" s="24" t="s">
        <v>24</v>
      </c>
      <c r="F41" s="24" t="s">
        <v>22</v>
      </c>
      <c r="G41" s="24" t="s">
        <v>25</v>
      </c>
      <c r="H41" s="24" t="s">
        <v>26</v>
      </c>
      <c r="I41" s="24" t="s">
        <v>22</v>
      </c>
      <c r="J41" s="24" t="s">
        <v>27</v>
      </c>
      <c r="K41" s="24" t="s">
        <v>28</v>
      </c>
      <c r="L41" s="24" t="s">
        <v>29</v>
      </c>
      <c r="M41" s="24" t="s">
        <v>30</v>
      </c>
      <c r="N41" s="27"/>
    </row>
    <row r="42" spans="1:15" s="1" customFormat="1" x14ac:dyDescent="0.2">
      <c r="A42" s="4" t="s">
        <v>1</v>
      </c>
      <c r="B42" s="26">
        <f t="shared" ref="B42:C45" si="23">B25+B33</f>
        <v>349170.39</v>
      </c>
      <c r="C42" s="26">
        <f t="shared" si="23"/>
        <v>0</v>
      </c>
      <c r="D42" s="26">
        <f>SUM(B42:C42)</f>
        <v>349170.39</v>
      </c>
      <c r="E42" s="26">
        <f t="shared" ref="E42:F45" si="24">E25+E33</f>
        <v>349164.61</v>
      </c>
      <c r="F42" s="26">
        <f t="shared" si="24"/>
        <v>0</v>
      </c>
      <c r="G42" s="26">
        <f>SUM(E42:F42)</f>
        <v>349164.61</v>
      </c>
      <c r="H42" s="26">
        <f>H25+H33</f>
        <v>0</v>
      </c>
      <c r="I42" s="26">
        <f t="shared" ref="I42" si="25">I25+I33</f>
        <v>361493.15</v>
      </c>
      <c r="J42" s="26">
        <f>SUM(H42:I42)</f>
        <v>361493.15</v>
      </c>
      <c r="K42" s="26">
        <f t="shared" ref="K42:M45" si="26">K25+K33</f>
        <v>698335</v>
      </c>
      <c r="L42" s="26">
        <f t="shared" si="26"/>
        <v>361493.15</v>
      </c>
      <c r="M42" s="26">
        <f t="shared" si="26"/>
        <v>1059828.1499999999</v>
      </c>
      <c r="N42" s="27"/>
    </row>
    <row r="43" spans="1:15" s="1" customFormat="1" x14ac:dyDescent="0.2">
      <c r="A43" s="4" t="s">
        <v>2</v>
      </c>
      <c r="B43" s="26">
        <f t="shared" si="23"/>
        <v>69586.23</v>
      </c>
      <c r="C43" s="26">
        <f t="shared" si="23"/>
        <v>0</v>
      </c>
      <c r="D43" s="26">
        <f t="shared" ref="D43:D46" si="27">SUM(B43:C43)</f>
        <v>69586.23</v>
      </c>
      <c r="E43" s="26">
        <f t="shared" si="24"/>
        <v>69587.930000000008</v>
      </c>
      <c r="F43" s="26">
        <f t="shared" si="24"/>
        <v>0</v>
      </c>
      <c r="G43" s="26">
        <f t="shared" ref="G43:G46" si="28">SUM(E43:F43)</f>
        <v>69587.930000000008</v>
      </c>
      <c r="H43" s="26">
        <f t="shared" ref="H43:I45" si="29">H26+H34</f>
        <v>0</v>
      </c>
      <c r="I43" s="26">
        <f t="shared" si="29"/>
        <v>69586.23</v>
      </c>
      <c r="J43" s="26">
        <f t="shared" ref="J43:J46" si="30">SUM(H43:I43)</f>
        <v>69586.23</v>
      </c>
      <c r="K43" s="26">
        <f t="shared" si="26"/>
        <v>139174.16</v>
      </c>
      <c r="L43" s="26">
        <f t="shared" si="26"/>
        <v>69586.23</v>
      </c>
      <c r="M43" s="26">
        <f t="shared" si="26"/>
        <v>208760.39</v>
      </c>
      <c r="N43" s="27"/>
    </row>
    <row r="44" spans="1:15" s="1" customFormat="1" x14ac:dyDescent="0.2">
      <c r="A44" s="4" t="s">
        <v>3</v>
      </c>
      <c r="B44" s="26">
        <f t="shared" si="23"/>
        <v>112752.6</v>
      </c>
      <c r="C44" s="26">
        <f t="shared" si="23"/>
        <v>0</v>
      </c>
      <c r="D44" s="26">
        <f t="shared" si="27"/>
        <v>112752.6</v>
      </c>
      <c r="E44" s="26">
        <f t="shared" si="24"/>
        <v>112752.6</v>
      </c>
      <c r="F44" s="26">
        <f t="shared" si="24"/>
        <v>0</v>
      </c>
      <c r="G44" s="26">
        <f t="shared" si="28"/>
        <v>112752.6</v>
      </c>
      <c r="H44" s="26">
        <f t="shared" si="29"/>
        <v>0</v>
      </c>
      <c r="I44" s="26">
        <f t="shared" si="29"/>
        <v>112752.6</v>
      </c>
      <c r="J44" s="26">
        <f t="shared" si="30"/>
        <v>112752.6</v>
      </c>
      <c r="K44" s="26">
        <f t="shared" si="26"/>
        <v>225505.2</v>
      </c>
      <c r="L44" s="26">
        <f t="shared" si="26"/>
        <v>112752.6</v>
      </c>
      <c r="M44" s="26">
        <f t="shared" si="26"/>
        <v>338257.80000000005</v>
      </c>
      <c r="N44" s="27"/>
    </row>
    <row r="45" spans="1:15" s="1" customFormat="1" x14ac:dyDescent="0.2">
      <c r="A45" s="4" t="s">
        <v>4</v>
      </c>
      <c r="B45" s="26">
        <f t="shared" si="23"/>
        <v>93318.07</v>
      </c>
      <c r="C45" s="26">
        <f t="shared" si="23"/>
        <v>0</v>
      </c>
      <c r="D45" s="26">
        <f t="shared" si="27"/>
        <v>93318.07</v>
      </c>
      <c r="E45" s="26">
        <f t="shared" si="24"/>
        <v>93115.09</v>
      </c>
      <c r="F45" s="26">
        <f t="shared" si="24"/>
        <v>0</v>
      </c>
      <c r="G45" s="26">
        <f t="shared" si="28"/>
        <v>93115.09</v>
      </c>
      <c r="H45" s="26">
        <f t="shared" si="29"/>
        <v>0</v>
      </c>
      <c r="I45" s="26">
        <f t="shared" si="29"/>
        <v>93115.09</v>
      </c>
      <c r="J45" s="26">
        <f t="shared" si="30"/>
        <v>93115.09</v>
      </c>
      <c r="K45" s="26">
        <f t="shared" si="26"/>
        <v>186433.16</v>
      </c>
      <c r="L45" s="26">
        <f t="shared" si="26"/>
        <v>93115.09</v>
      </c>
      <c r="M45" s="26">
        <f t="shared" si="26"/>
        <v>279548.25</v>
      </c>
      <c r="N45" s="27"/>
      <c r="O45" s="27"/>
    </row>
    <row r="46" spans="1:15" s="1" customFormat="1" x14ac:dyDescent="0.2">
      <c r="A46" s="4" t="s">
        <v>32</v>
      </c>
      <c r="B46" s="26">
        <f>B37</f>
        <v>190225.35</v>
      </c>
      <c r="C46" s="26">
        <f>C37</f>
        <v>0</v>
      </c>
      <c r="D46" s="26">
        <f t="shared" si="27"/>
        <v>190225.35</v>
      </c>
      <c r="E46" s="26">
        <f>E37</f>
        <v>190224.19</v>
      </c>
      <c r="F46" s="26">
        <f>F37</f>
        <v>0</v>
      </c>
      <c r="G46" s="26">
        <f t="shared" si="28"/>
        <v>190224.19</v>
      </c>
      <c r="H46" s="26">
        <f>H37</f>
        <v>0</v>
      </c>
      <c r="I46" s="26">
        <f>I37</f>
        <v>190224.19</v>
      </c>
      <c r="J46" s="26">
        <f t="shared" si="30"/>
        <v>190224.19</v>
      </c>
      <c r="K46" s="26">
        <f>K37</f>
        <v>380449.54000000004</v>
      </c>
      <c r="L46" s="26">
        <f>L37</f>
        <v>190224.19</v>
      </c>
      <c r="M46" s="26">
        <f>M37</f>
        <v>570673.73</v>
      </c>
      <c r="N46" s="27"/>
      <c r="O46" s="27"/>
    </row>
    <row r="47" spans="1:15" s="1" customFormat="1" x14ac:dyDescent="0.2">
      <c r="A47" s="4" t="s">
        <v>31</v>
      </c>
      <c r="B47" s="26">
        <f>B38+B29</f>
        <v>293802.01</v>
      </c>
      <c r="C47" s="26">
        <f t="shared" ref="C47" si="31">C38</f>
        <v>0</v>
      </c>
      <c r="D47" s="26">
        <f>D38+D29</f>
        <v>293802.01</v>
      </c>
      <c r="E47" s="26">
        <f t="shared" ref="E47:M47" si="32">E38+E29</f>
        <v>293802.01</v>
      </c>
      <c r="F47" s="26">
        <f t="shared" si="32"/>
        <v>0</v>
      </c>
      <c r="G47" s="26">
        <f t="shared" si="32"/>
        <v>293802.01</v>
      </c>
      <c r="H47" s="26">
        <f t="shared" si="32"/>
        <v>0</v>
      </c>
      <c r="I47" s="26">
        <f t="shared" si="32"/>
        <v>293802.01</v>
      </c>
      <c r="J47" s="26">
        <f t="shared" si="32"/>
        <v>293802.01</v>
      </c>
      <c r="K47" s="26">
        <f t="shared" si="32"/>
        <v>587604.02</v>
      </c>
      <c r="L47" s="26">
        <f t="shared" si="32"/>
        <v>293802.01</v>
      </c>
      <c r="M47" s="26">
        <f t="shared" si="32"/>
        <v>881406.03000000014</v>
      </c>
      <c r="N47" s="27"/>
      <c r="O47" s="27"/>
    </row>
    <row r="48" spans="1:15" s="2" customFormat="1" x14ac:dyDescent="0.2">
      <c r="A48" s="6" t="s">
        <v>5</v>
      </c>
      <c r="B48" s="10">
        <f>SUM(B42:B47)</f>
        <v>1108854.6499999999</v>
      </c>
      <c r="C48" s="10">
        <f t="shared" ref="C48:M48" si="33">SUM(C42:C47)</f>
        <v>0</v>
      </c>
      <c r="D48" s="10">
        <f t="shared" si="33"/>
        <v>1108854.6499999999</v>
      </c>
      <c r="E48" s="10">
        <f t="shared" si="33"/>
        <v>1108646.43</v>
      </c>
      <c r="F48" s="10">
        <f t="shared" si="33"/>
        <v>0</v>
      </c>
      <c r="G48" s="10">
        <f t="shared" si="33"/>
        <v>1108646.43</v>
      </c>
      <c r="H48" s="10">
        <f t="shared" si="33"/>
        <v>0</v>
      </c>
      <c r="I48" s="10">
        <f t="shared" si="33"/>
        <v>1120973.27</v>
      </c>
      <c r="J48" s="10">
        <f t="shared" si="33"/>
        <v>1120973.27</v>
      </c>
      <c r="K48" s="10">
        <f t="shared" si="33"/>
        <v>2217501.08</v>
      </c>
      <c r="L48" s="10">
        <f t="shared" si="33"/>
        <v>1120973.27</v>
      </c>
      <c r="M48" s="10">
        <f t="shared" si="33"/>
        <v>3338474.3500000006</v>
      </c>
      <c r="N48" s="27"/>
    </row>
    <row r="49" spans="1:14" s="1" customFormat="1" x14ac:dyDescent="0.2">
      <c r="A49" s="6"/>
      <c r="B49" s="30"/>
      <c r="C49" s="30"/>
      <c r="D49" s="30"/>
      <c r="E49" s="31"/>
      <c r="F49" s="31"/>
      <c r="G49" s="31"/>
      <c r="H49" s="31"/>
      <c r="I49" s="31"/>
      <c r="J49" s="31"/>
      <c r="K49" s="32"/>
      <c r="L49" s="32"/>
      <c r="M49" s="32"/>
      <c r="N49" s="27"/>
    </row>
    <row r="50" spans="1:14" s="1" customFormat="1" ht="60.75" customHeight="1" x14ac:dyDescent="0.2">
      <c r="A50" s="8" t="s">
        <v>11</v>
      </c>
      <c r="B50" s="23" t="s">
        <v>21</v>
      </c>
      <c r="C50" s="24" t="s">
        <v>22</v>
      </c>
      <c r="D50" s="23" t="s">
        <v>23</v>
      </c>
      <c r="E50" s="24" t="s">
        <v>24</v>
      </c>
      <c r="F50" s="24" t="s">
        <v>22</v>
      </c>
      <c r="G50" s="24" t="s">
        <v>25</v>
      </c>
      <c r="H50" s="24" t="s">
        <v>26</v>
      </c>
      <c r="I50" s="24" t="s">
        <v>22</v>
      </c>
      <c r="J50" s="24" t="s">
        <v>27</v>
      </c>
      <c r="K50" s="24" t="s">
        <v>28</v>
      </c>
      <c r="L50" s="24" t="s">
        <v>29</v>
      </c>
      <c r="M50" s="24" t="s">
        <v>30</v>
      </c>
      <c r="N50" s="27"/>
    </row>
    <row r="51" spans="1:14" s="1" customFormat="1" x14ac:dyDescent="0.2">
      <c r="A51" s="6" t="s">
        <v>1</v>
      </c>
      <c r="B51" s="10">
        <f t="shared" ref="B51:M54" si="34">B9+B16+B42</f>
        <v>7874944.5699999994</v>
      </c>
      <c r="C51" s="10">
        <f t="shared" si="34"/>
        <v>0</v>
      </c>
      <c r="D51" s="10">
        <f t="shared" si="34"/>
        <v>7874944.5699999994</v>
      </c>
      <c r="E51" s="10">
        <f t="shared" si="34"/>
        <v>7874938.79</v>
      </c>
      <c r="F51" s="10">
        <f t="shared" si="34"/>
        <v>0</v>
      </c>
      <c r="G51" s="10">
        <f t="shared" si="34"/>
        <v>7874938.79</v>
      </c>
      <c r="H51" s="10">
        <f t="shared" si="34"/>
        <v>0</v>
      </c>
      <c r="I51" s="10">
        <f t="shared" si="34"/>
        <v>7887267.3300000001</v>
      </c>
      <c r="J51" s="10">
        <f t="shared" si="34"/>
        <v>7887267.3300000001</v>
      </c>
      <c r="K51" s="10">
        <f t="shared" si="34"/>
        <v>15749883.359999999</v>
      </c>
      <c r="L51" s="10">
        <f t="shared" si="34"/>
        <v>7887267.3300000001</v>
      </c>
      <c r="M51" s="10">
        <f t="shared" si="34"/>
        <v>23637150.689999994</v>
      </c>
      <c r="N51" s="27"/>
    </row>
    <row r="52" spans="1:14" s="1" customFormat="1" x14ac:dyDescent="0.2">
      <c r="A52" s="6" t="s">
        <v>2</v>
      </c>
      <c r="B52" s="10">
        <f t="shared" si="34"/>
        <v>566755.98</v>
      </c>
      <c r="C52" s="10">
        <f t="shared" si="34"/>
        <v>0</v>
      </c>
      <c r="D52" s="10">
        <f t="shared" si="34"/>
        <v>566755.98</v>
      </c>
      <c r="E52" s="10">
        <f t="shared" si="34"/>
        <v>556307.80000000005</v>
      </c>
      <c r="F52" s="10">
        <f t="shared" si="34"/>
        <v>0</v>
      </c>
      <c r="G52" s="10">
        <f t="shared" si="34"/>
        <v>556307.80000000005</v>
      </c>
      <c r="H52" s="10">
        <f t="shared" si="34"/>
        <v>0</v>
      </c>
      <c r="I52" s="10">
        <f t="shared" si="34"/>
        <v>556306.1</v>
      </c>
      <c r="J52" s="10">
        <f t="shared" si="34"/>
        <v>556306.1</v>
      </c>
      <c r="K52" s="10">
        <f t="shared" si="34"/>
        <v>1123063.78</v>
      </c>
      <c r="L52" s="10">
        <f t="shared" si="34"/>
        <v>556306.1</v>
      </c>
      <c r="M52" s="10">
        <f t="shared" si="34"/>
        <v>1679369.88</v>
      </c>
      <c r="N52" s="27"/>
    </row>
    <row r="53" spans="1:14" s="1" customFormat="1" x14ac:dyDescent="0.2">
      <c r="A53" s="6" t="s">
        <v>3</v>
      </c>
      <c r="B53" s="10">
        <f t="shared" si="34"/>
        <v>2354415.94</v>
      </c>
      <c r="C53" s="10">
        <f t="shared" si="34"/>
        <v>0</v>
      </c>
      <c r="D53" s="10">
        <f t="shared" si="34"/>
        <v>2354415.94</v>
      </c>
      <c r="E53" s="10">
        <f t="shared" si="34"/>
        <v>2354415.94</v>
      </c>
      <c r="F53" s="10">
        <f t="shared" si="34"/>
        <v>0</v>
      </c>
      <c r="G53" s="10">
        <f t="shared" si="34"/>
        <v>2354415.94</v>
      </c>
      <c r="H53" s="10">
        <f t="shared" si="34"/>
        <v>0</v>
      </c>
      <c r="I53" s="10">
        <f t="shared" si="34"/>
        <v>2354415.94</v>
      </c>
      <c r="J53" s="10">
        <f t="shared" si="34"/>
        <v>2354415.94</v>
      </c>
      <c r="K53" s="10">
        <f t="shared" si="34"/>
        <v>4708831.88</v>
      </c>
      <c r="L53" s="10">
        <f t="shared" si="34"/>
        <v>2354415.94</v>
      </c>
      <c r="M53" s="10">
        <f t="shared" si="34"/>
        <v>7063247.8199999994</v>
      </c>
      <c r="N53" s="27"/>
    </row>
    <row r="54" spans="1:14" s="1" customFormat="1" x14ac:dyDescent="0.2">
      <c r="A54" s="6" t="s">
        <v>4</v>
      </c>
      <c r="B54" s="10">
        <f t="shared" si="34"/>
        <v>674683.73</v>
      </c>
      <c r="C54" s="10">
        <f t="shared" si="34"/>
        <v>0</v>
      </c>
      <c r="D54" s="10">
        <f t="shared" si="34"/>
        <v>674683.73</v>
      </c>
      <c r="E54" s="10">
        <f t="shared" si="34"/>
        <v>674480.74999999988</v>
      </c>
      <c r="F54" s="10">
        <f t="shared" si="34"/>
        <v>0</v>
      </c>
      <c r="G54" s="10">
        <f t="shared" si="34"/>
        <v>674480.74999999988</v>
      </c>
      <c r="H54" s="10">
        <f t="shared" si="34"/>
        <v>0</v>
      </c>
      <c r="I54" s="10">
        <f t="shared" si="34"/>
        <v>674480.74999999988</v>
      </c>
      <c r="J54" s="10">
        <f t="shared" si="34"/>
        <v>674480.74999999988</v>
      </c>
      <c r="K54" s="10">
        <f t="shared" si="34"/>
        <v>1349164.4799999997</v>
      </c>
      <c r="L54" s="10">
        <f t="shared" si="34"/>
        <v>674480.74999999988</v>
      </c>
      <c r="M54" s="10">
        <f t="shared" si="34"/>
        <v>2023645.2299999997</v>
      </c>
      <c r="N54" s="27"/>
    </row>
    <row r="55" spans="1:14" s="1" customFormat="1" x14ac:dyDescent="0.2">
      <c r="A55" s="6" t="s">
        <v>7</v>
      </c>
      <c r="B55" s="10">
        <f>B20</f>
        <v>783221.66</v>
      </c>
      <c r="C55" s="10">
        <f t="shared" ref="C55:D55" si="35">C20</f>
        <v>0</v>
      </c>
      <c r="D55" s="10">
        <f t="shared" si="35"/>
        <v>783221.66</v>
      </c>
      <c r="E55" s="10">
        <f>E20</f>
        <v>783221.66</v>
      </c>
      <c r="F55" s="10">
        <f t="shared" ref="F55:G55" si="36">F20</f>
        <v>0</v>
      </c>
      <c r="G55" s="10">
        <f t="shared" si="36"/>
        <v>783221.66</v>
      </c>
      <c r="H55" s="10">
        <f>H20</f>
        <v>0</v>
      </c>
      <c r="I55" s="10">
        <f t="shared" ref="I55:J55" si="37">I20</f>
        <v>783221.66</v>
      </c>
      <c r="J55" s="10">
        <f t="shared" si="37"/>
        <v>783221.66</v>
      </c>
      <c r="K55" s="10">
        <f>K20</f>
        <v>1566443.32</v>
      </c>
      <c r="L55" s="10">
        <f t="shared" ref="L55:M55" si="38">L20</f>
        <v>783221.66</v>
      </c>
      <c r="M55" s="10">
        <f t="shared" si="38"/>
        <v>2349664.98</v>
      </c>
      <c r="N55" s="27"/>
    </row>
    <row r="56" spans="1:14" s="1" customFormat="1" x14ac:dyDescent="0.2">
      <c r="A56" s="6" t="s">
        <v>32</v>
      </c>
      <c r="B56" s="10">
        <f>B46</f>
        <v>190225.35</v>
      </c>
      <c r="C56" s="10">
        <f t="shared" ref="C56:D56" si="39">C46</f>
        <v>0</v>
      </c>
      <c r="D56" s="10">
        <f t="shared" si="39"/>
        <v>190225.35</v>
      </c>
      <c r="E56" s="10">
        <f>E46</f>
        <v>190224.19</v>
      </c>
      <c r="F56" s="10">
        <f t="shared" ref="F56:G56" si="40">F46</f>
        <v>0</v>
      </c>
      <c r="G56" s="10">
        <f t="shared" si="40"/>
        <v>190224.19</v>
      </c>
      <c r="H56" s="10">
        <f>H46</f>
        <v>0</v>
      </c>
      <c r="I56" s="10">
        <f t="shared" ref="I56:J56" si="41">I46</f>
        <v>190224.19</v>
      </c>
      <c r="J56" s="10">
        <f t="shared" si="41"/>
        <v>190224.19</v>
      </c>
      <c r="K56" s="10">
        <f>K46</f>
        <v>380449.54000000004</v>
      </c>
      <c r="L56" s="10">
        <f t="shared" ref="L56:M56" si="42">L46</f>
        <v>190224.19</v>
      </c>
      <c r="M56" s="10">
        <f t="shared" si="42"/>
        <v>570673.73</v>
      </c>
      <c r="N56" s="27"/>
    </row>
    <row r="57" spans="1:14" s="1" customFormat="1" x14ac:dyDescent="0.2">
      <c r="A57" s="4" t="s">
        <v>12</v>
      </c>
      <c r="B57" s="10">
        <f>B21</f>
        <v>84279.81</v>
      </c>
      <c r="C57" s="10">
        <f t="shared" ref="C57:M57" si="43">C21</f>
        <v>0</v>
      </c>
      <c r="D57" s="10">
        <f t="shared" si="43"/>
        <v>84279.81</v>
      </c>
      <c r="E57" s="10">
        <f t="shared" si="43"/>
        <v>84279.81</v>
      </c>
      <c r="F57" s="10">
        <f t="shared" si="43"/>
        <v>0</v>
      </c>
      <c r="G57" s="10">
        <f t="shared" si="43"/>
        <v>84279.81</v>
      </c>
      <c r="H57" s="10">
        <f t="shared" si="43"/>
        <v>0</v>
      </c>
      <c r="I57" s="10">
        <f t="shared" si="43"/>
        <v>84279.81</v>
      </c>
      <c r="J57" s="10">
        <f t="shared" si="43"/>
        <v>84279.81</v>
      </c>
      <c r="K57" s="10">
        <f t="shared" si="43"/>
        <v>168559.62</v>
      </c>
      <c r="L57" s="10">
        <f t="shared" si="43"/>
        <v>84279.81</v>
      </c>
      <c r="M57" s="10">
        <f t="shared" si="43"/>
        <v>252839.43</v>
      </c>
      <c r="N57" s="27"/>
    </row>
    <row r="58" spans="1:14" s="1" customFormat="1" x14ac:dyDescent="0.2">
      <c r="A58" s="4" t="s">
        <v>31</v>
      </c>
      <c r="B58" s="10">
        <f>B47</f>
        <v>293802.01</v>
      </c>
      <c r="C58" s="10">
        <f t="shared" ref="C58:M58" si="44">C47</f>
        <v>0</v>
      </c>
      <c r="D58" s="10">
        <f t="shared" si="44"/>
        <v>293802.01</v>
      </c>
      <c r="E58" s="10">
        <f t="shared" si="44"/>
        <v>293802.01</v>
      </c>
      <c r="F58" s="10">
        <f t="shared" si="44"/>
        <v>0</v>
      </c>
      <c r="G58" s="10">
        <f t="shared" si="44"/>
        <v>293802.01</v>
      </c>
      <c r="H58" s="10">
        <f t="shared" si="44"/>
        <v>0</v>
      </c>
      <c r="I58" s="10">
        <f t="shared" si="44"/>
        <v>293802.01</v>
      </c>
      <c r="J58" s="10">
        <f t="shared" si="44"/>
        <v>293802.01</v>
      </c>
      <c r="K58" s="10">
        <f t="shared" si="44"/>
        <v>587604.02</v>
      </c>
      <c r="L58" s="10">
        <f t="shared" si="44"/>
        <v>293802.01</v>
      </c>
      <c r="M58" s="10">
        <f t="shared" si="44"/>
        <v>881406.03000000014</v>
      </c>
      <c r="N58" s="27"/>
    </row>
    <row r="59" spans="1:14" s="1" customFormat="1" x14ac:dyDescent="0.2">
      <c r="A59" s="6" t="s">
        <v>5</v>
      </c>
      <c r="B59" s="10">
        <f>SUM(B51:B58)</f>
        <v>12822329.049999999</v>
      </c>
      <c r="C59" s="10">
        <f t="shared" ref="C59:M59" si="45">SUM(C51:C58)</f>
        <v>0</v>
      </c>
      <c r="D59" s="10">
        <f t="shared" si="45"/>
        <v>12822329.049999999</v>
      </c>
      <c r="E59" s="10">
        <f t="shared" si="45"/>
        <v>12811670.949999999</v>
      </c>
      <c r="F59" s="10">
        <f t="shared" si="45"/>
        <v>0</v>
      </c>
      <c r="G59" s="10">
        <f t="shared" si="45"/>
        <v>12811670.949999999</v>
      </c>
      <c r="H59" s="10">
        <f t="shared" si="45"/>
        <v>0</v>
      </c>
      <c r="I59" s="10">
        <f t="shared" si="45"/>
        <v>12823997.789999999</v>
      </c>
      <c r="J59" s="10">
        <f t="shared" si="45"/>
        <v>12823997.789999999</v>
      </c>
      <c r="K59" s="10">
        <f t="shared" si="45"/>
        <v>25634000</v>
      </c>
      <c r="L59" s="10">
        <f t="shared" si="45"/>
        <v>12823997.789999999</v>
      </c>
      <c r="M59" s="10">
        <f t="shared" si="45"/>
        <v>38457997.789999984</v>
      </c>
      <c r="N59" s="27"/>
    </row>
    <row r="60" spans="1:14" s="37" customFormat="1" x14ac:dyDescent="0.2">
      <c r="A60" s="33"/>
      <c r="B60" s="34"/>
      <c r="C60" s="34"/>
      <c r="D60" s="34"/>
      <c r="E60" s="35"/>
      <c r="F60" s="35"/>
      <c r="G60" s="35"/>
      <c r="H60" s="35"/>
      <c r="I60" s="35"/>
      <c r="J60" s="35"/>
      <c r="K60" s="36"/>
      <c r="L60" s="36"/>
      <c r="M60" s="36"/>
      <c r="N60" s="27"/>
    </row>
    <row r="61" spans="1:14" s="37" customFormat="1" ht="127.5" x14ac:dyDescent="0.2">
      <c r="A61" s="38" t="s">
        <v>33</v>
      </c>
      <c r="B61" s="23" t="s">
        <v>34</v>
      </c>
      <c r="C61" s="24" t="s">
        <v>22</v>
      </c>
      <c r="D61" s="23" t="s">
        <v>35</v>
      </c>
      <c r="E61" s="24" t="s">
        <v>36</v>
      </c>
      <c r="F61" s="24" t="s">
        <v>37</v>
      </c>
      <c r="G61" s="24" t="s">
        <v>45</v>
      </c>
      <c r="H61" s="24" t="s">
        <v>38</v>
      </c>
      <c r="I61" s="24" t="s">
        <v>22</v>
      </c>
      <c r="J61" s="24" t="s">
        <v>38</v>
      </c>
      <c r="K61" s="24" t="s">
        <v>39</v>
      </c>
      <c r="L61" s="24" t="s">
        <v>29</v>
      </c>
      <c r="M61" s="24" t="s">
        <v>40</v>
      </c>
      <c r="N61" s="27"/>
    </row>
    <row r="62" spans="1:14" s="37" customFormat="1" x14ac:dyDescent="0.2">
      <c r="A62" s="4" t="s">
        <v>1</v>
      </c>
      <c r="B62" s="34">
        <v>0</v>
      </c>
      <c r="C62" s="35">
        <v>0</v>
      </c>
      <c r="D62" s="34">
        <f>SUM(B62:C62)</f>
        <v>0</v>
      </c>
      <c r="E62" s="35">
        <v>1437991.6800000002</v>
      </c>
      <c r="F62" s="35">
        <v>727953.03</v>
      </c>
      <c r="G62" s="35">
        <f>SUM(E62:F62)</f>
        <v>2165944.71</v>
      </c>
      <c r="H62" s="35"/>
      <c r="I62" s="35">
        <v>0</v>
      </c>
      <c r="J62" s="35">
        <f>SUM(H62:I62)</f>
        <v>0</v>
      </c>
      <c r="K62" s="26">
        <f>B62+E62+H62+F62</f>
        <v>2165944.71</v>
      </c>
      <c r="L62" s="26">
        <f>C62+I62</f>
        <v>0</v>
      </c>
      <c r="M62" s="36">
        <f>SUM(K62:L62)</f>
        <v>2165944.71</v>
      </c>
      <c r="N62" s="27"/>
    </row>
    <row r="63" spans="1:14" s="37" customFormat="1" x14ac:dyDescent="0.2">
      <c r="A63" s="4" t="s">
        <v>2</v>
      </c>
      <c r="B63" s="34">
        <v>0</v>
      </c>
      <c r="C63" s="35">
        <v>0</v>
      </c>
      <c r="D63" s="34">
        <f>SUM(B63:C63)</f>
        <v>0</v>
      </c>
      <c r="E63" s="35">
        <v>67500.729999999981</v>
      </c>
      <c r="F63" s="35">
        <v>127571.35</v>
      </c>
      <c r="G63" s="35">
        <f>SUM(E63:F63)</f>
        <v>195072.08</v>
      </c>
      <c r="H63" s="35"/>
      <c r="I63" s="35">
        <v>0</v>
      </c>
      <c r="J63" s="35">
        <f t="shared" ref="J63:J65" si="46">SUM(H63:I63)</f>
        <v>0</v>
      </c>
      <c r="K63" s="26">
        <f t="shared" ref="K63:K65" si="47">B63+E63+H63+F63</f>
        <v>195072.08</v>
      </c>
      <c r="L63" s="26">
        <f t="shared" ref="L63:L65" si="48">C63+I63</f>
        <v>0</v>
      </c>
      <c r="M63" s="36">
        <f>SUM(K63:L63)</f>
        <v>195072.08</v>
      </c>
      <c r="N63" s="27"/>
    </row>
    <row r="64" spans="1:14" s="37" customFormat="1" x14ac:dyDescent="0.2">
      <c r="A64" s="4" t="s">
        <v>3</v>
      </c>
      <c r="B64" s="34">
        <v>0</v>
      </c>
      <c r="C64" s="35">
        <v>0</v>
      </c>
      <c r="D64" s="34">
        <f>SUM(B64:C64)</f>
        <v>0</v>
      </c>
      <c r="E64" s="35">
        <v>589778.85999999975</v>
      </c>
      <c r="F64" s="35">
        <v>357662.5</v>
      </c>
      <c r="G64" s="35">
        <f>SUM(E64:F64)</f>
        <v>947441.35999999975</v>
      </c>
      <c r="H64" s="35"/>
      <c r="I64" s="35">
        <v>0</v>
      </c>
      <c r="J64" s="35">
        <f t="shared" si="46"/>
        <v>0</v>
      </c>
      <c r="K64" s="26">
        <f t="shared" si="47"/>
        <v>947441.35999999975</v>
      </c>
      <c r="L64" s="26">
        <f t="shared" si="48"/>
        <v>0</v>
      </c>
      <c r="M64" s="36">
        <f>SUM(K64:L64)</f>
        <v>947441.35999999975</v>
      </c>
      <c r="N64" s="27"/>
    </row>
    <row r="65" spans="1:14" s="37" customFormat="1" x14ac:dyDescent="0.2">
      <c r="A65" s="4" t="s">
        <v>4</v>
      </c>
      <c r="B65" s="34">
        <v>0</v>
      </c>
      <c r="C65" s="35">
        <v>0</v>
      </c>
      <c r="D65" s="34">
        <f>SUM(B65:C65)</f>
        <v>0</v>
      </c>
      <c r="E65" s="35">
        <v>95082.140000000014</v>
      </c>
      <c r="F65" s="35">
        <v>52491.92</v>
      </c>
      <c r="G65" s="35">
        <f>SUM(E65:F65)</f>
        <v>147574.06</v>
      </c>
      <c r="H65" s="35"/>
      <c r="I65" s="35">
        <v>0</v>
      </c>
      <c r="J65" s="35">
        <f t="shared" si="46"/>
        <v>0</v>
      </c>
      <c r="K65" s="26">
        <f t="shared" si="47"/>
        <v>147574.06</v>
      </c>
      <c r="L65" s="26">
        <f t="shared" si="48"/>
        <v>0</v>
      </c>
      <c r="M65" s="36">
        <f>SUM(K65:L65)</f>
        <v>147574.06</v>
      </c>
      <c r="N65" s="27"/>
    </row>
    <row r="66" spans="1:14" s="37" customFormat="1" x14ac:dyDescent="0.2">
      <c r="A66" s="6" t="s">
        <v>5</v>
      </c>
      <c r="B66" s="34">
        <f>SUM(B62:B65)</f>
        <v>0</v>
      </c>
      <c r="C66" s="34">
        <f>SUM(C62:C65)</f>
        <v>0</v>
      </c>
      <c r="D66" s="34">
        <f t="shared" ref="D66:M66" si="49">SUM(D62:D65)</f>
        <v>0</v>
      </c>
      <c r="E66" s="34">
        <f t="shared" si="49"/>
        <v>2190353.41</v>
      </c>
      <c r="F66" s="34">
        <f t="shared" si="49"/>
        <v>1265678.7999999998</v>
      </c>
      <c r="G66" s="34">
        <f t="shared" si="49"/>
        <v>3456032.21</v>
      </c>
      <c r="H66" s="34">
        <f>SUM(H62:H65)</f>
        <v>0</v>
      </c>
      <c r="I66" s="34">
        <f t="shared" ref="I66:J66" si="50">SUM(I62:I65)</f>
        <v>0</v>
      </c>
      <c r="J66" s="34">
        <f t="shared" si="50"/>
        <v>0</v>
      </c>
      <c r="K66" s="34">
        <f t="shared" si="49"/>
        <v>3456032.21</v>
      </c>
      <c r="L66" s="34">
        <f t="shared" si="49"/>
        <v>0</v>
      </c>
      <c r="M66" s="34">
        <f t="shared" si="49"/>
        <v>3456032.21</v>
      </c>
      <c r="N66" s="27"/>
    </row>
    <row r="67" spans="1:14" s="37" customFormat="1" x14ac:dyDescent="0.2">
      <c r="A67" s="33"/>
      <c r="B67" s="34"/>
      <c r="C67" s="34"/>
      <c r="D67" s="34"/>
      <c r="E67" s="35"/>
      <c r="F67" s="35"/>
      <c r="G67" s="35"/>
      <c r="H67" s="35"/>
      <c r="I67" s="35"/>
      <c r="J67" s="35"/>
      <c r="K67" s="36"/>
      <c r="L67" s="36"/>
      <c r="M67" s="36"/>
      <c r="N67" s="27"/>
    </row>
    <row r="68" spans="1:14" s="3" customFormat="1" ht="13.5" customHeight="1" x14ac:dyDescent="0.2">
      <c r="A68" s="8" t="s">
        <v>41</v>
      </c>
      <c r="B68" s="51" t="s">
        <v>42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27"/>
    </row>
    <row r="69" spans="1:14" s="3" customFormat="1" ht="15" customHeight="1" x14ac:dyDescent="0.2">
      <c r="A69" s="4" t="s">
        <v>1</v>
      </c>
      <c r="B69" s="48">
        <v>0</v>
      </c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27"/>
    </row>
    <row r="70" spans="1:14" s="3" customFormat="1" x14ac:dyDescent="0.2">
      <c r="A70" s="4" t="s">
        <v>3</v>
      </c>
      <c r="B70" s="48">
        <v>0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27"/>
    </row>
    <row r="71" spans="1:14" s="3" customFormat="1" x14ac:dyDescent="0.2">
      <c r="A71" s="6" t="s">
        <v>5</v>
      </c>
      <c r="B71" s="48">
        <f>B69+B70</f>
        <v>0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27"/>
    </row>
    <row r="72" spans="1:14" s="3" customFormat="1" x14ac:dyDescent="0.2">
      <c r="A72" s="10"/>
      <c r="B72" s="39"/>
      <c r="C72" s="40"/>
      <c r="D72" s="41"/>
      <c r="E72" s="42"/>
      <c r="F72" s="42"/>
      <c r="G72" s="42"/>
      <c r="H72" s="42"/>
      <c r="I72" s="42"/>
      <c r="J72" s="42"/>
      <c r="K72" s="42"/>
      <c r="L72" s="42"/>
      <c r="M72" s="42"/>
      <c r="N72" s="27"/>
    </row>
    <row r="73" spans="1:14" s="3" customFormat="1" ht="62.25" customHeight="1" x14ac:dyDescent="0.2">
      <c r="A73" s="8" t="s">
        <v>43</v>
      </c>
      <c r="B73" s="23" t="s">
        <v>21</v>
      </c>
      <c r="C73" s="24" t="s">
        <v>22</v>
      </c>
      <c r="D73" s="23" t="s">
        <v>23</v>
      </c>
      <c r="E73" s="24" t="s">
        <v>24</v>
      </c>
      <c r="F73" s="24" t="s">
        <v>22</v>
      </c>
      <c r="G73" s="24" t="s">
        <v>25</v>
      </c>
      <c r="H73" s="24" t="s">
        <v>26</v>
      </c>
      <c r="I73" s="24" t="s">
        <v>22</v>
      </c>
      <c r="J73" s="24" t="s">
        <v>27</v>
      </c>
      <c r="K73" s="24" t="s">
        <v>28</v>
      </c>
      <c r="L73" s="24" t="s">
        <v>29</v>
      </c>
      <c r="M73" s="24" t="s">
        <v>30</v>
      </c>
      <c r="N73" s="27"/>
    </row>
    <row r="74" spans="1:14" s="3" customFormat="1" x14ac:dyDescent="0.2">
      <c r="A74" s="6" t="s">
        <v>1</v>
      </c>
      <c r="B74" s="10">
        <f>B51+B62</f>
        <v>7874944.5699999994</v>
      </c>
      <c r="C74" s="10">
        <f>C51+C62</f>
        <v>0</v>
      </c>
      <c r="D74" s="10">
        <f>D51+D62</f>
        <v>7874944.5699999994</v>
      </c>
      <c r="E74" s="10">
        <f>E51+E62</f>
        <v>9312930.4700000007</v>
      </c>
      <c r="F74" s="10">
        <f>F51+F62</f>
        <v>727953.03</v>
      </c>
      <c r="G74" s="10">
        <f>E74+F74</f>
        <v>10040883.5</v>
      </c>
      <c r="H74" s="10">
        <f>H51+H62</f>
        <v>0</v>
      </c>
      <c r="I74" s="10">
        <f>I51+I62</f>
        <v>7887267.3300000001</v>
      </c>
      <c r="J74" s="10">
        <f>H74+I74</f>
        <v>7887267.3300000001</v>
      </c>
      <c r="K74" s="10">
        <f>K51+K62</f>
        <v>17915828.07</v>
      </c>
      <c r="L74" s="10">
        <f>L51+L62</f>
        <v>7887267.3300000001</v>
      </c>
      <c r="M74" s="10">
        <f>SUM(K74:L74)</f>
        <v>25803095.399999999</v>
      </c>
      <c r="N74" s="27"/>
    </row>
    <row r="75" spans="1:14" s="3" customFormat="1" x14ac:dyDescent="0.2">
      <c r="A75" s="6" t="s">
        <v>2</v>
      </c>
      <c r="B75" s="10">
        <f t="shared" ref="B75:F77" si="51">B52+B63</f>
        <v>566755.98</v>
      </c>
      <c r="C75" s="10">
        <f t="shared" si="51"/>
        <v>0</v>
      </c>
      <c r="D75" s="10">
        <f t="shared" si="51"/>
        <v>566755.98</v>
      </c>
      <c r="E75" s="10">
        <f t="shared" si="51"/>
        <v>623808.53</v>
      </c>
      <c r="F75" s="10">
        <f t="shared" si="51"/>
        <v>127571.35</v>
      </c>
      <c r="G75" s="10">
        <f t="shared" ref="G75:G81" si="52">E75+F75</f>
        <v>751379.88</v>
      </c>
      <c r="H75" s="10">
        <f t="shared" ref="H75:I77" si="53">H52+H63</f>
        <v>0</v>
      </c>
      <c r="I75" s="10">
        <f t="shared" si="53"/>
        <v>556306.1</v>
      </c>
      <c r="J75" s="10">
        <f t="shared" ref="J75:J81" si="54">H75+I75</f>
        <v>556306.1</v>
      </c>
      <c r="K75" s="10">
        <f t="shared" ref="K75:L77" si="55">K52+K63</f>
        <v>1318135.8600000001</v>
      </c>
      <c r="L75" s="10">
        <f t="shared" si="55"/>
        <v>556306.1</v>
      </c>
      <c r="M75" s="10">
        <f t="shared" ref="M75:M80" si="56">SUM(K75:L75)</f>
        <v>1874441.96</v>
      </c>
      <c r="N75" s="27"/>
    </row>
    <row r="76" spans="1:14" s="3" customFormat="1" x14ac:dyDescent="0.2">
      <c r="A76" s="6" t="s">
        <v>3</v>
      </c>
      <c r="B76" s="10">
        <f t="shared" si="51"/>
        <v>2354415.94</v>
      </c>
      <c r="C76" s="10">
        <f t="shared" si="51"/>
        <v>0</v>
      </c>
      <c r="D76" s="10">
        <f t="shared" si="51"/>
        <v>2354415.94</v>
      </c>
      <c r="E76" s="10">
        <f t="shared" si="51"/>
        <v>2944194.8</v>
      </c>
      <c r="F76" s="10">
        <f t="shared" si="51"/>
        <v>357662.5</v>
      </c>
      <c r="G76" s="10">
        <f t="shared" si="52"/>
        <v>3301857.3</v>
      </c>
      <c r="H76" s="10">
        <f>H53+H64</f>
        <v>0</v>
      </c>
      <c r="I76" s="10">
        <f t="shared" si="53"/>
        <v>2354415.94</v>
      </c>
      <c r="J76" s="10">
        <f>H76+I76</f>
        <v>2354415.94</v>
      </c>
      <c r="K76" s="10">
        <f t="shared" si="55"/>
        <v>5656273.2399999993</v>
      </c>
      <c r="L76" s="10">
        <f t="shared" si="55"/>
        <v>2354415.94</v>
      </c>
      <c r="M76" s="10">
        <f t="shared" si="56"/>
        <v>8010689.1799999997</v>
      </c>
      <c r="N76" s="27"/>
    </row>
    <row r="77" spans="1:14" s="3" customFormat="1" x14ac:dyDescent="0.2">
      <c r="A77" s="6" t="s">
        <v>4</v>
      </c>
      <c r="B77" s="10">
        <f t="shared" si="51"/>
        <v>674683.73</v>
      </c>
      <c r="C77" s="10">
        <f t="shared" si="51"/>
        <v>0</v>
      </c>
      <c r="D77" s="10">
        <f t="shared" si="51"/>
        <v>674683.73</v>
      </c>
      <c r="E77" s="10">
        <f t="shared" si="51"/>
        <v>769562.8899999999</v>
      </c>
      <c r="F77" s="10">
        <f t="shared" si="51"/>
        <v>52491.92</v>
      </c>
      <c r="G77" s="10">
        <f t="shared" si="52"/>
        <v>822054.80999999994</v>
      </c>
      <c r="H77" s="10">
        <f t="shared" si="53"/>
        <v>0</v>
      </c>
      <c r="I77" s="10">
        <f t="shared" si="53"/>
        <v>674480.74999999988</v>
      </c>
      <c r="J77" s="10">
        <f t="shared" si="54"/>
        <v>674480.74999999988</v>
      </c>
      <c r="K77" s="10">
        <f t="shared" si="55"/>
        <v>1496738.5399999998</v>
      </c>
      <c r="L77" s="10">
        <f t="shared" si="55"/>
        <v>674480.74999999988</v>
      </c>
      <c r="M77" s="10">
        <f t="shared" si="56"/>
        <v>2171219.2899999996</v>
      </c>
      <c r="N77" s="27"/>
    </row>
    <row r="78" spans="1:14" s="3" customFormat="1" x14ac:dyDescent="0.2">
      <c r="A78" s="6" t="s">
        <v>7</v>
      </c>
      <c r="B78" s="10">
        <f t="shared" ref="B78:L81" si="57">B55</f>
        <v>783221.66</v>
      </c>
      <c r="C78" s="10">
        <f t="shared" si="57"/>
        <v>0</v>
      </c>
      <c r="D78" s="10">
        <f t="shared" si="57"/>
        <v>783221.66</v>
      </c>
      <c r="E78" s="10">
        <f t="shared" si="57"/>
        <v>783221.66</v>
      </c>
      <c r="F78" s="10">
        <f t="shared" si="57"/>
        <v>0</v>
      </c>
      <c r="G78" s="10">
        <f t="shared" si="52"/>
        <v>783221.66</v>
      </c>
      <c r="H78" s="10">
        <f t="shared" ref="H78:I81" si="58">H55</f>
        <v>0</v>
      </c>
      <c r="I78" s="10">
        <f t="shared" si="58"/>
        <v>783221.66</v>
      </c>
      <c r="J78" s="10">
        <f t="shared" si="54"/>
        <v>783221.66</v>
      </c>
      <c r="K78" s="10">
        <f t="shared" si="57"/>
        <v>1566443.32</v>
      </c>
      <c r="L78" s="10">
        <f t="shared" si="57"/>
        <v>783221.66</v>
      </c>
      <c r="M78" s="10">
        <f t="shared" si="56"/>
        <v>2349664.98</v>
      </c>
      <c r="N78" s="27"/>
    </row>
    <row r="79" spans="1:14" s="3" customFormat="1" x14ac:dyDescent="0.2">
      <c r="A79" s="6" t="s">
        <v>32</v>
      </c>
      <c r="B79" s="10">
        <f t="shared" si="57"/>
        <v>190225.35</v>
      </c>
      <c r="C79" s="10">
        <f t="shared" si="57"/>
        <v>0</v>
      </c>
      <c r="D79" s="10">
        <f t="shared" si="57"/>
        <v>190225.35</v>
      </c>
      <c r="E79" s="10">
        <f t="shared" si="57"/>
        <v>190224.19</v>
      </c>
      <c r="F79" s="10">
        <f t="shared" si="57"/>
        <v>0</v>
      </c>
      <c r="G79" s="10">
        <f t="shared" si="52"/>
        <v>190224.19</v>
      </c>
      <c r="H79" s="10">
        <f t="shared" si="58"/>
        <v>0</v>
      </c>
      <c r="I79" s="10">
        <f t="shared" si="58"/>
        <v>190224.19</v>
      </c>
      <c r="J79" s="10">
        <f t="shared" si="54"/>
        <v>190224.19</v>
      </c>
      <c r="K79" s="10">
        <f t="shared" si="57"/>
        <v>380449.54000000004</v>
      </c>
      <c r="L79" s="10">
        <f t="shared" si="57"/>
        <v>190224.19</v>
      </c>
      <c r="M79" s="10">
        <f t="shared" si="56"/>
        <v>570673.73</v>
      </c>
      <c r="N79" s="27"/>
    </row>
    <row r="80" spans="1:14" s="3" customFormat="1" x14ac:dyDescent="0.2">
      <c r="A80" s="4" t="s">
        <v>12</v>
      </c>
      <c r="B80" s="10">
        <f t="shared" si="57"/>
        <v>84279.81</v>
      </c>
      <c r="C80" s="10">
        <f t="shared" si="57"/>
        <v>0</v>
      </c>
      <c r="D80" s="10">
        <f t="shared" si="57"/>
        <v>84279.81</v>
      </c>
      <c r="E80" s="10">
        <f t="shared" si="57"/>
        <v>84279.81</v>
      </c>
      <c r="F80" s="10">
        <f t="shared" si="57"/>
        <v>0</v>
      </c>
      <c r="G80" s="10">
        <f t="shared" si="52"/>
        <v>84279.81</v>
      </c>
      <c r="H80" s="10">
        <f t="shared" si="58"/>
        <v>0</v>
      </c>
      <c r="I80" s="10">
        <f t="shared" si="58"/>
        <v>84279.81</v>
      </c>
      <c r="J80" s="10">
        <f t="shared" si="54"/>
        <v>84279.81</v>
      </c>
      <c r="K80" s="10">
        <f t="shared" si="57"/>
        <v>168559.62</v>
      </c>
      <c r="L80" s="10">
        <f t="shared" si="57"/>
        <v>84279.81</v>
      </c>
      <c r="M80" s="10">
        <f t="shared" si="56"/>
        <v>252839.43</v>
      </c>
      <c r="N80" s="27"/>
    </row>
    <row r="81" spans="1:15" s="3" customFormat="1" x14ac:dyDescent="0.2">
      <c r="A81" s="4" t="s">
        <v>31</v>
      </c>
      <c r="B81" s="10">
        <f>B58</f>
        <v>293802.01</v>
      </c>
      <c r="C81" s="10">
        <f t="shared" si="57"/>
        <v>0</v>
      </c>
      <c r="D81" s="10">
        <f t="shared" si="57"/>
        <v>293802.01</v>
      </c>
      <c r="E81" s="10">
        <f t="shared" si="57"/>
        <v>293802.01</v>
      </c>
      <c r="F81" s="10">
        <f t="shared" si="57"/>
        <v>0</v>
      </c>
      <c r="G81" s="10">
        <f t="shared" si="52"/>
        <v>293802.01</v>
      </c>
      <c r="H81" s="10">
        <f>H58</f>
        <v>0</v>
      </c>
      <c r="I81" s="10">
        <f t="shared" si="58"/>
        <v>293802.01</v>
      </c>
      <c r="J81" s="10">
        <f t="shared" si="54"/>
        <v>293802.01</v>
      </c>
      <c r="K81" s="10">
        <f t="shared" si="57"/>
        <v>587604.02</v>
      </c>
      <c r="L81" s="10">
        <f t="shared" si="57"/>
        <v>293802.01</v>
      </c>
      <c r="M81" s="10">
        <f>SUM(K81:L81)</f>
        <v>881406.03</v>
      </c>
      <c r="N81" s="27"/>
    </row>
    <row r="82" spans="1:15" s="3" customFormat="1" x14ac:dyDescent="0.2">
      <c r="A82" s="6" t="s">
        <v>5</v>
      </c>
      <c r="B82" s="10">
        <f>SUM(B74:B81)</f>
        <v>12822329.049999999</v>
      </c>
      <c r="C82" s="10">
        <f t="shared" ref="C82:M82" si="59">SUM(C74:C81)</f>
        <v>0</v>
      </c>
      <c r="D82" s="10">
        <f t="shared" si="59"/>
        <v>12822329.049999999</v>
      </c>
      <c r="E82" s="10">
        <f t="shared" si="59"/>
        <v>15002024.360000001</v>
      </c>
      <c r="F82" s="10">
        <f t="shared" si="59"/>
        <v>1265678.7999999998</v>
      </c>
      <c r="G82" s="10">
        <f t="shared" si="59"/>
        <v>16267703.16</v>
      </c>
      <c r="H82" s="10">
        <f>SUM(H74:H81)</f>
        <v>0</v>
      </c>
      <c r="I82" s="10">
        <f t="shared" ref="I82:J82" si="60">SUM(I74:I81)</f>
        <v>12823997.789999999</v>
      </c>
      <c r="J82" s="10">
        <f t="shared" si="60"/>
        <v>12823997.789999999</v>
      </c>
      <c r="K82" s="10">
        <f t="shared" si="59"/>
        <v>29090032.209999997</v>
      </c>
      <c r="L82" s="10">
        <f t="shared" si="59"/>
        <v>12823997.789999999</v>
      </c>
      <c r="M82" s="10">
        <f t="shared" si="59"/>
        <v>41914029.999999993</v>
      </c>
      <c r="N82" s="27"/>
    </row>
    <row r="83" spans="1:15" s="3" customFormat="1" x14ac:dyDescent="0.2">
      <c r="A83" s="4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7"/>
    </row>
    <row r="84" spans="1:15" x14ac:dyDescent="0.2">
      <c r="B84" s="11"/>
      <c r="C84" s="11"/>
      <c r="D84" s="11"/>
      <c r="E84" s="14"/>
      <c r="F84" s="14"/>
      <c r="G84" s="14"/>
      <c r="H84" s="14"/>
      <c r="I84" s="14"/>
      <c r="J84" s="14"/>
      <c r="K84" s="11"/>
      <c r="L84" s="11"/>
      <c r="M84" s="46"/>
    </row>
    <row r="85" spans="1:15" ht="18.75" x14ac:dyDescent="0.3">
      <c r="A85" s="12" t="s">
        <v>13</v>
      </c>
      <c r="B85" s="11"/>
      <c r="C85" s="11"/>
      <c r="D85" s="14"/>
      <c r="E85" s="45"/>
      <c r="F85" s="3" t="s">
        <v>14</v>
      </c>
      <c r="H85" s="12" t="s">
        <v>13</v>
      </c>
      <c r="I85" s="11"/>
      <c r="J85" s="11"/>
      <c r="K85" s="11"/>
      <c r="L85" s="3" t="s">
        <v>14</v>
      </c>
      <c r="M85" s="45"/>
      <c r="O85" s="45"/>
    </row>
    <row r="86" spans="1:15" ht="18.75" x14ac:dyDescent="0.3">
      <c r="A86" s="12" t="s">
        <v>15</v>
      </c>
      <c r="B86" s="11"/>
      <c r="C86" s="11"/>
      <c r="D86" s="14"/>
      <c r="E86" s="45"/>
      <c r="F86" s="12" t="s">
        <v>16</v>
      </c>
      <c r="H86" s="12" t="s">
        <v>15</v>
      </c>
      <c r="I86" s="11"/>
      <c r="J86" s="11"/>
      <c r="K86" s="11"/>
      <c r="L86" s="12" t="s">
        <v>16</v>
      </c>
      <c r="M86" s="45"/>
      <c r="O86" s="45"/>
    </row>
    <row r="87" spans="1:15" x14ac:dyDescent="0.2">
      <c r="B87" s="11"/>
      <c r="C87" s="11"/>
      <c r="D87" s="11"/>
      <c r="E87" s="14"/>
      <c r="F87" s="14"/>
      <c r="G87" s="14"/>
      <c r="H87" s="14"/>
      <c r="I87" s="14"/>
      <c r="J87" s="14"/>
      <c r="K87" s="11"/>
      <c r="L87" s="11"/>
      <c r="M87" s="11"/>
    </row>
    <row r="88" spans="1:15" x14ac:dyDescent="0.2">
      <c r="B88" s="11"/>
      <c r="C88" s="11"/>
      <c r="D88" s="11"/>
      <c r="E88" s="14"/>
      <c r="F88" s="14"/>
      <c r="G88" s="14"/>
      <c r="H88" s="14"/>
      <c r="I88" s="14"/>
      <c r="J88" s="14"/>
      <c r="K88" s="11"/>
      <c r="L88" s="11"/>
      <c r="M88" s="11"/>
    </row>
    <row r="89" spans="1:15" x14ac:dyDescent="0.2">
      <c r="B89" s="11"/>
      <c r="C89" s="11"/>
      <c r="D89" s="11"/>
      <c r="E89" s="14"/>
      <c r="F89" s="14"/>
      <c r="G89" s="14"/>
      <c r="H89" s="14"/>
      <c r="I89" s="14"/>
      <c r="J89" s="14"/>
      <c r="K89" s="11"/>
      <c r="L89" s="11"/>
      <c r="M89" s="11"/>
    </row>
    <row r="90" spans="1:15" x14ac:dyDescent="0.2">
      <c r="B90" s="11"/>
      <c r="C90" s="11"/>
      <c r="D90" s="11"/>
      <c r="E90" s="14"/>
      <c r="F90" s="14"/>
      <c r="G90" s="14"/>
      <c r="H90" s="14"/>
      <c r="I90" s="14"/>
      <c r="J90" s="14"/>
      <c r="K90" s="11"/>
      <c r="L90" s="11"/>
      <c r="M90" s="11"/>
    </row>
    <row r="91" spans="1:15" x14ac:dyDescent="0.2">
      <c r="B91" s="11"/>
      <c r="C91" s="11"/>
      <c r="D91" s="11"/>
      <c r="E91" s="14"/>
      <c r="F91" s="14"/>
      <c r="G91" s="14"/>
      <c r="H91" s="14"/>
      <c r="I91" s="14"/>
      <c r="J91" s="14"/>
      <c r="K91" s="11"/>
      <c r="L91" s="11"/>
      <c r="M91" s="11"/>
    </row>
    <row r="92" spans="1:15" x14ac:dyDescent="0.2">
      <c r="B92" s="11"/>
      <c r="C92" s="11"/>
      <c r="D92" s="11"/>
      <c r="E92" s="14"/>
      <c r="F92" s="14"/>
      <c r="G92" s="14"/>
      <c r="H92" s="14"/>
      <c r="I92" s="14"/>
      <c r="J92" s="14"/>
      <c r="K92" s="11"/>
      <c r="L92" s="11"/>
      <c r="M92" s="11"/>
    </row>
    <row r="93" spans="1:15" x14ac:dyDescent="0.2">
      <c r="B93" s="11"/>
      <c r="C93" s="11"/>
      <c r="D93" s="11"/>
      <c r="E93" s="14"/>
      <c r="F93" s="14"/>
      <c r="G93" s="14"/>
      <c r="H93" s="14"/>
      <c r="I93" s="14"/>
      <c r="J93" s="14"/>
      <c r="K93" s="11"/>
      <c r="L93" s="11"/>
      <c r="M93" s="11"/>
    </row>
    <row r="94" spans="1:15" x14ac:dyDescent="0.2">
      <c r="B94" s="11"/>
      <c r="C94" s="11"/>
      <c r="D94" s="11"/>
      <c r="E94" s="14"/>
      <c r="F94" s="14"/>
      <c r="G94" s="14"/>
      <c r="H94" s="14"/>
      <c r="I94" s="14"/>
      <c r="J94" s="14"/>
      <c r="K94" s="11"/>
      <c r="L94" s="11"/>
      <c r="M94" s="11"/>
    </row>
    <row r="95" spans="1:15" x14ac:dyDescent="0.2">
      <c r="B95" s="11"/>
      <c r="C95" s="11"/>
      <c r="D95" s="11"/>
      <c r="E95" s="14"/>
      <c r="F95" s="14"/>
      <c r="G95" s="14"/>
      <c r="H95" s="14"/>
      <c r="I95" s="14"/>
      <c r="J95" s="14"/>
      <c r="K95" s="11"/>
      <c r="L95" s="11"/>
      <c r="M95" s="11"/>
    </row>
    <row r="96" spans="1:15" x14ac:dyDescent="0.2">
      <c r="B96" s="11"/>
      <c r="C96" s="11"/>
      <c r="D96" s="11"/>
      <c r="E96" s="14"/>
      <c r="F96" s="14"/>
      <c r="G96" s="14"/>
      <c r="H96" s="14"/>
      <c r="I96" s="14"/>
      <c r="J96" s="14"/>
      <c r="K96" s="11"/>
      <c r="L96" s="11"/>
      <c r="M96" s="11"/>
    </row>
    <row r="97" spans="2:13" x14ac:dyDescent="0.2">
      <c r="B97" s="11"/>
      <c r="C97" s="11"/>
      <c r="D97" s="11"/>
      <c r="E97" s="14"/>
      <c r="F97" s="14"/>
      <c r="G97" s="14"/>
      <c r="H97" s="14"/>
      <c r="I97" s="14"/>
      <c r="J97" s="14"/>
      <c r="K97" s="11"/>
      <c r="L97" s="11"/>
      <c r="M97" s="11"/>
    </row>
    <row r="98" spans="2:13" x14ac:dyDescent="0.2">
      <c r="B98" s="11"/>
      <c r="C98" s="11"/>
      <c r="D98" s="11"/>
      <c r="E98" s="14"/>
      <c r="F98" s="14"/>
      <c r="G98" s="14"/>
      <c r="H98" s="14"/>
      <c r="I98" s="14"/>
      <c r="J98" s="14"/>
      <c r="K98" s="11"/>
      <c r="L98" s="11"/>
      <c r="M98" s="11"/>
    </row>
    <row r="99" spans="2:13" x14ac:dyDescent="0.2">
      <c r="B99" s="11"/>
      <c r="C99" s="11"/>
      <c r="D99" s="11"/>
      <c r="E99" s="14"/>
      <c r="F99" s="14"/>
      <c r="G99" s="14"/>
      <c r="H99" s="14"/>
      <c r="I99" s="14"/>
      <c r="J99" s="14"/>
      <c r="K99" s="11"/>
      <c r="L99" s="11"/>
      <c r="M99" s="11"/>
    </row>
    <row r="100" spans="2:13" x14ac:dyDescent="0.2">
      <c r="B100" s="11"/>
      <c r="C100" s="11"/>
      <c r="D100" s="11"/>
      <c r="E100" s="14"/>
      <c r="F100" s="14"/>
      <c r="G100" s="14"/>
      <c r="H100" s="14"/>
      <c r="I100" s="14"/>
      <c r="J100" s="14"/>
      <c r="K100" s="11"/>
      <c r="L100" s="11"/>
      <c r="M100" s="11"/>
    </row>
    <row r="101" spans="2:13" x14ac:dyDescent="0.2">
      <c r="B101" s="11"/>
      <c r="C101" s="11"/>
      <c r="D101" s="11"/>
      <c r="E101" s="14"/>
      <c r="F101" s="14"/>
      <c r="G101" s="14"/>
      <c r="H101" s="14"/>
      <c r="I101" s="14"/>
      <c r="J101" s="14"/>
      <c r="K101" s="11"/>
      <c r="L101" s="11"/>
      <c r="M101" s="11"/>
    </row>
    <row r="102" spans="2:13" x14ac:dyDescent="0.2">
      <c r="B102" s="11"/>
      <c r="C102" s="11"/>
      <c r="D102" s="11"/>
      <c r="E102" s="14"/>
      <c r="F102" s="14"/>
      <c r="G102" s="14"/>
      <c r="H102" s="14"/>
      <c r="I102" s="14"/>
      <c r="J102" s="14"/>
      <c r="K102" s="11"/>
      <c r="L102" s="11"/>
      <c r="M102" s="11"/>
    </row>
    <row r="103" spans="2:13" x14ac:dyDescent="0.2">
      <c r="B103" s="11"/>
      <c r="C103" s="11"/>
      <c r="D103" s="11"/>
      <c r="E103" s="14"/>
      <c r="F103" s="14"/>
      <c r="G103" s="14"/>
      <c r="H103" s="14"/>
      <c r="I103" s="14"/>
      <c r="J103" s="14"/>
      <c r="K103" s="11"/>
      <c r="L103" s="11"/>
      <c r="M103" s="11"/>
    </row>
    <row r="104" spans="2:13" x14ac:dyDescent="0.2">
      <c r="B104" s="11"/>
      <c r="C104" s="11"/>
      <c r="D104" s="11"/>
      <c r="E104" s="14"/>
      <c r="F104" s="14"/>
      <c r="G104" s="14"/>
      <c r="H104" s="14"/>
      <c r="I104" s="14"/>
      <c r="J104" s="14"/>
      <c r="K104" s="11"/>
      <c r="L104" s="11"/>
      <c r="M104" s="11"/>
    </row>
    <row r="105" spans="2:13" x14ac:dyDescent="0.2">
      <c r="B105" s="11"/>
      <c r="C105" s="11"/>
      <c r="D105" s="11"/>
      <c r="E105" s="14"/>
      <c r="F105" s="14"/>
      <c r="G105" s="14"/>
      <c r="H105" s="14"/>
      <c r="I105" s="14"/>
      <c r="J105" s="14"/>
      <c r="K105" s="11"/>
      <c r="L105" s="11"/>
      <c r="M105" s="11"/>
    </row>
    <row r="106" spans="2:13" x14ac:dyDescent="0.2">
      <c r="B106" s="11"/>
      <c r="C106" s="11"/>
      <c r="D106" s="11"/>
      <c r="E106" s="14"/>
      <c r="F106" s="14"/>
      <c r="G106" s="14"/>
      <c r="H106" s="14"/>
      <c r="I106" s="14"/>
      <c r="J106" s="14"/>
      <c r="K106" s="11"/>
      <c r="L106" s="11"/>
      <c r="M106" s="11"/>
    </row>
    <row r="107" spans="2:13" x14ac:dyDescent="0.2">
      <c r="B107" s="11"/>
      <c r="C107" s="11"/>
      <c r="D107" s="11"/>
      <c r="E107" s="14"/>
      <c r="F107" s="14"/>
      <c r="G107" s="14"/>
      <c r="H107" s="14"/>
      <c r="I107" s="14"/>
      <c r="J107" s="14"/>
      <c r="K107" s="11"/>
      <c r="L107" s="11"/>
      <c r="M107" s="11"/>
    </row>
    <row r="108" spans="2:13" x14ac:dyDescent="0.2">
      <c r="B108" s="11"/>
      <c r="C108" s="11"/>
      <c r="D108" s="11"/>
      <c r="E108" s="14"/>
      <c r="F108" s="14"/>
      <c r="G108" s="14"/>
      <c r="H108" s="14"/>
      <c r="I108" s="14"/>
      <c r="J108" s="14"/>
      <c r="K108" s="11"/>
      <c r="L108" s="11"/>
      <c r="M108" s="11"/>
    </row>
    <row r="109" spans="2:13" x14ac:dyDescent="0.2">
      <c r="B109" s="11"/>
      <c r="C109" s="11"/>
      <c r="D109" s="11"/>
      <c r="E109" s="14"/>
      <c r="F109" s="14"/>
      <c r="G109" s="14"/>
      <c r="H109" s="14"/>
      <c r="I109" s="14"/>
      <c r="J109" s="14"/>
      <c r="K109" s="11"/>
      <c r="L109" s="11"/>
      <c r="M109" s="11"/>
    </row>
    <row r="110" spans="2:13" x14ac:dyDescent="0.2">
      <c r="B110" s="11"/>
      <c r="C110" s="11"/>
      <c r="D110" s="11"/>
      <c r="E110" s="14"/>
      <c r="F110" s="14"/>
      <c r="G110" s="14"/>
      <c r="H110" s="14"/>
      <c r="I110" s="14"/>
      <c r="J110" s="14"/>
      <c r="K110" s="11"/>
      <c r="L110" s="11"/>
      <c r="M110" s="11"/>
    </row>
    <row r="111" spans="2:13" x14ac:dyDescent="0.2">
      <c r="B111" s="11"/>
      <c r="C111" s="11"/>
      <c r="D111" s="11"/>
      <c r="E111" s="14"/>
      <c r="F111" s="14"/>
      <c r="G111" s="14"/>
      <c r="H111" s="14"/>
      <c r="I111" s="14"/>
      <c r="J111" s="14"/>
      <c r="K111" s="11"/>
      <c r="L111" s="11"/>
      <c r="M111" s="11"/>
    </row>
    <row r="112" spans="2:13" x14ac:dyDescent="0.2">
      <c r="B112" s="11"/>
      <c r="C112" s="11"/>
      <c r="D112" s="11"/>
      <c r="E112" s="14"/>
      <c r="F112" s="14"/>
      <c r="G112" s="14"/>
      <c r="H112" s="14"/>
      <c r="I112" s="14"/>
      <c r="J112" s="14"/>
      <c r="K112" s="11"/>
      <c r="L112" s="11"/>
      <c r="M112" s="11"/>
    </row>
    <row r="113" spans="2:13" x14ac:dyDescent="0.2">
      <c r="B113" s="11"/>
      <c r="C113" s="11"/>
      <c r="D113" s="11"/>
      <c r="E113" s="14"/>
      <c r="F113" s="14"/>
      <c r="G113" s="14"/>
      <c r="H113" s="14"/>
      <c r="I113" s="14"/>
      <c r="J113" s="14"/>
      <c r="K113" s="11"/>
      <c r="L113" s="11"/>
      <c r="M113" s="11"/>
    </row>
    <row r="114" spans="2:13" x14ac:dyDescent="0.2">
      <c r="B114" s="11"/>
      <c r="C114" s="11"/>
      <c r="D114" s="11"/>
      <c r="E114" s="14"/>
      <c r="F114" s="14"/>
      <c r="G114" s="14"/>
      <c r="H114" s="14"/>
      <c r="I114" s="14"/>
      <c r="J114" s="14"/>
      <c r="K114" s="11"/>
      <c r="L114" s="11"/>
      <c r="M114" s="11"/>
    </row>
    <row r="115" spans="2:13" x14ac:dyDescent="0.2">
      <c r="B115" s="11"/>
      <c r="C115" s="11"/>
      <c r="D115" s="11"/>
      <c r="E115" s="14"/>
      <c r="F115" s="14"/>
      <c r="G115" s="14"/>
      <c r="H115" s="14"/>
      <c r="I115" s="14"/>
      <c r="J115" s="14"/>
      <c r="K115" s="11"/>
      <c r="L115" s="11"/>
      <c r="M115" s="11"/>
    </row>
    <row r="116" spans="2:13" x14ac:dyDescent="0.2">
      <c r="B116" s="11"/>
      <c r="C116" s="11"/>
      <c r="D116" s="11"/>
      <c r="E116" s="14"/>
      <c r="F116" s="14"/>
      <c r="G116" s="14"/>
      <c r="H116" s="14"/>
      <c r="I116" s="14"/>
      <c r="J116" s="14"/>
      <c r="K116" s="11"/>
      <c r="L116" s="11"/>
      <c r="M116" s="11"/>
    </row>
    <row r="117" spans="2:13" x14ac:dyDescent="0.2">
      <c r="B117" s="11"/>
      <c r="C117" s="11"/>
      <c r="D117" s="11"/>
      <c r="E117" s="14"/>
      <c r="F117" s="14"/>
      <c r="G117" s="14"/>
      <c r="H117" s="14"/>
      <c r="I117" s="14"/>
      <c r="J117" s="14"/>
      <c r="K117" s="11"/>
      <c r="L117" s="11"/>
      <c r="M117" s="11"/>
    </row>
    <row r="118" spans="2:13" x14ac:dyDescent="0.2">
      <c r="B118" s="11"/>
      <c r="C118" s="11"/>
      <c r="D118" s="11"/>
      <c r="E118" s="14"/>
      <c r="F118" s="14"/>
      <c r="G118" s="14"/>
      <c r="H118" s="14"/>
      <c r="I118" s="14"/>
      <c r="J118" s="14"/>
      <c r="K118" s="11"/>
      <c r="L118" s="11"/>
      <c r="M118" s="11"/>
    </row>
    <row r="119" spans="2:13" x14ac:dyDescent="0.2">
      <c r="B119" s="11"/>
      <c r="C119" s="11"/>
      <c r="D119" s="11"/>
      <c r="E119" s="14"/>
      <c r="F119" s="14"/>
      <c r="G119" s="14"/>
      <c r="H119" s="14"/>
      <c r="I119" s="14"/>
      <c r="J119" s="14"/>
      <c r="K119" s="11"/>
      <c r="L119" s="11"/>
      <c r="M119" s="11"/>
    </row>
    <row r="120" spans="2:13" x14ac:dyDescent="0.2">
      <c r="B120" s="11"/>
      <c r="C120" s="11"/>
      <c r="D120" s="11"/>
      <c r="E120" s="14"/>
      <c r="F120" s="14"/>
      <c r="G120" s="14"/>
      <c r="H120" s="14"/>
      <c r="I120" s="14"/>
      <c r="J120" s="14"/>
      <c r="K120" s="11"/>
      <c r="L120" s="11"/>
      <c r="M120" s="11"/>
    </row>
    <row r="121" spans="2:13" x14ac:dyDescent="0.2">
      <c r="B121" s="11"/>
      <c r="C121" s="11"/>
      <c r="D121" s="11"/>
      <c r="E121" s="14"/>
      <c r="F121" s="14"/>
      <c r="G121" s="14"/>
      <c r="H121" s="14"/>
      <c r="I121" s="14"/>
      <c r="J121" s="14"/>
      <c r="K121" s="11"/>
      <c r="L121" s="11"/>
      <c r="M121" s="11"/>
    </row>
    <row r="122" spans="2:13" x14ac:dyDescent="0.2">
      <c r="B122" s="11"/>
      <c r="C122" s="11"/>
      <c r="D122" s="11"/>
      <c r="E122" s="14"/>
      <c r="F122" s="14"/>
      <c r="G122" s="14"/>
      <c r="H122" s="14"/>
      <c r="I122" s="14"/>
      <c r="J122" s="14"/>
      <c r="K122" s="11"/>
      <c r="L122" s="11"/>
      <c r="M122" s="11"/>
    </row>
    <row r="123" spans="2:13" x14ac:dyDescent="0.2">
      <c r="B123" s="11"/>
      <c r="C123" s="11"/>
      <c r="D123" s="11"/>
      <c r="E123" s="14"/>
      <c r="F123" s="14"/>
      <c r="G123" s="14"/>
      <c r="H123" s="14"/>
      <c r="I123" s="14"/>
      <c r="J123" s="14"/>
      <c r="K123" s="11"/>
      <c r="L123" s="11"/>
      <c r="M123" s="11"/>
    </row>
    <row r="124" spans="2:13" x14ac:dyDescent="0.2">
      <c r="B124" s="11"/>
      <c r="C124" s="11"/>
      <c r="D124" s="11"/>
      <c r="E124" s="14"/>
      <c r="F124" s="14"/>
      <c r="G124" s="14"/>
      <c r="H124" s="14"/>
      <c r="I124" s="14"/>
      <c r="J124" s="14"/>
      <c r="K124" s="11"/>
      <c r="L124" s="11"/>
      <c r="M124" s="11"/>
    </row>
    <row r="125" spans="2:13" x14ac:dyDescent="0.2">
      <c r="B125" s="11"/>
      <c r="C125" s="11"/>
      <c r="D125" s="11"/>
      <c r="E125" s="14"/>
      <c r="F125" s="14"/>
      <c r="G125" s="14"/>
      <c r="H125" s="14"/>
      <c r="I125" s="14"/>
      <c r="J125" s="14"/>
      <c r="K125" s="11"/>
      <c r="L125" s="11"/>
      <c r="M125" s="11"/>
    </row>
    <row r="126" spans="2:13" x14ac:dyDescent="0.2">
      <c r="B126" s="11"/>
      <c r="C126" s="11"/>
      <c r="D126" s="11"/>
      <c r="E126" s="14"/>
      <c r="F126" s="14"/>
      <c r="G126" s="14"/>
      <c r="H126" s="14"/>
      <c r="I126" s="14"/>
      <c r="J126" s="14"/>
      <c r="K126" s="11"/>
      <c r="L126" s="11"/>
      <c r="M126" s="11"/>
    </row>
    <row r="127" spans="2:13" x14ac:dyDescent="0.2">
      <c r="B127" s="11"/>
      <c r="C127" s="11"/>
      <c r="D127" s="11"/>
      <c r="E127" s="14"/>
      <c r="F127" s="14"/>
      <c r="G127" s="14"/>
      <c r="H127" s="14"/>
      <c r="I127" s="14"/>
      <c r="J127" s="14"/>
      <c r="K127" s="11"/>
      <c r="L127" s="11"/>
      <c r="M127" s="11"/>
    </row>
    <row r="128" spans="2:13" x14ac:dyDescent="0.2">
      <c r="B128" s="11"/>
      <c r="C128" s="11"/>
      <c r="D128" s="11"/>
      <c r="E128" s="14"/>
      <c r="F128" s="14"/>
      <c r="G128" s="14"/>
      <c r="H128" s="14"/>
      <c r="I128" s="14"/>
      <c r="J128" s="14"/>
      <c r="K128" s="11"/>
      <c r="L128" s="11"/>
      <c r="M128" s="11"/>
    </row>
    <row r="129" spans="2:13" x14ac:dyDescent="0.2">
      <c r="B129" s="11"/>
      <c r="C129" s="11"/>
      <c r="D129" s="11"/>
      <c r="E129" s="14"/>
      <c r="F129" s="14"/>
      <c r="G129" s="14"/>
      <c r="H129" s="14"/>
      <c r="I129" s="14"/>
      <c r="J129" s="14"/>
      <c r="K129" s="11"/>
      <c r="L129" s="11"/>
      <c r="M129" s="11"/>
    </row>
    <row r="130" spans="2:13" x14ac:dyDescent="0.2">
      <c r="B130" s="11"/>
      <c r="C130" s="11"/>
      <c r="D130" s="11"/>
      <c r="E130" s="14"/>
      <c r="F130" s="14"/>
      <c r="G130" s="14"/>
      <c r="H130" s="14"/>
      <c r="I130" s="14"/>
      <c r="J130" s="14"/>
      <c r="K130" s="11"/>
      <c r="L130" s="11"/>
      <c r="M130" s="11"/>
    </row>
    <row r="131" spans="2:13" x14ac:dyDescent="0.2">
      <c r="B131" s="11"/>
      <c r="C131" s="11"/>
      <c r="D131" s="11"/>
      <c r="E131" s="14"/>
      <c r="F131" s="14"/>
      <c r="G131" s="14"/>
      <c r="H131" s="14"/>
      <c r="I131" s="14"/>
      <c r="J131" s="14"/>
      <c r="K131" s="11"/>
      <c r="L131" s="11"/>
      <c r="M131" s="11"/>
    </row>
    <row r="132" spans="2:13" x14ac:dyDescent="0.2">
      <c r="B132" s="11"/>
      <c r="C132" s="11"/>
      <c r="D132" s="11"/>
      <c r="E132" s="14"/>
      <c r="F132" s="14"/>
      <c r="G132" s="14"/>
      <c r="H132" s="14"/>
      <c r="I132" s="14"/>
      <c r="J132" s="14"/>
      <c r="K132" s="11"/>
      <c r="L132" s="11"/>
      <c r="M132" s="11"/>
    </row>
    <row r="133" spans="2:13" x14ac:dyDescent="0.2">
      <c r="B133" s="11"/>
      <c r="C133" s="11"/>
      <c r="D133" s="11"/>
      <c r="E133" s="14"/>
      <c r="F133" s="14"/>
      <c r="G133" s="14"/>
      <c r="H133" s="14"/>
      <c r="I133" s="14"/>
      <c r="J133" s="14"/>
      <c r="K133" s="11"/>
      <c r="L133" s="11"/>
      <c r="M133" s="11"/>
    </row>
    <row r="134" spans="2:13" x14ac:dyDescent="0.2">
      <c r="B134" s="11"/>
      <c r="C134" s="11"/>
      <c r="D134" s="11"/>
      <c r="E134" s="14"/>
      <c r="F134" s="14"/>
      <c r="G134" s="14"/>
      <c r="H134" s="14"/>
      <c r="I134" s="14"/>
      <c r="J134" s="14"/>
      <c r="K134" s="11"/>
      <c r="L134" s="11"/>
      <c r="M134" s="11"/>
    </row>
    <row r="135" spans="2:13" x14ac:dyDescent="0.2">
      <c r="B135" s="11"/>
      <c r="C135" s="11"/>
      <c r="D135" s="11"/>
      <c r="E135" s="14"/>
      <c r="F135" s="14"/>
      <c r="G135" s="14"/>
      <c r="H135" s="14"/>
      <c r="I135" s="14"/>
      <c r="J135" s="14"/>
      <c r="K135" s="11"/>
      <c r="L135" s="11"/>
      <c r="M135" s="11"/>
    </row>
    <row r="136" spans="2:13" x14ac:dyDescent="0.2">
      <c r="B136" s="11"/>
      <c r="C136" s="11"/>
      <c r="D136" s="11"/>
      <c r="E136" s="14"/>
      <c r="F136" s="14"/>
      <c r="G136" s="14"/>
      <c r="H136" s="14"/>
      <c r="I136" s="14"/>
      <c r="J136" s="14"/>
      <c r="K136" s="11"/>
      <c r="L136" s="11"/>
      <c r="M136" s="11"/>
    </row>
    <row r="137" spans="2:13" x14ac:dyDescent="0.2">
      <c r="B137" s="11"/>
      <c r="C137" s="11"/>
      <c r="D137" s="11"/>
      <c r="E137" s="14"/>
      <c r="F137" s="14"/>
      <c r="G137" s="14"/>
      <c r="H137" s="14"/>
      <c r="I137" s="14"/>
      <c r="J137" s="14"/>
      <c r="K137" s="11"/>
      <c r="L137" s="11"/>
      <c r="M137" s="11"/>
    </row>
    <row r="138" spans="2:13" x14ac:dyDescent="0.2">
      <c r="B138" s="11"/>
      <c r="C138" s="11"/>
      <c r="D138" s="11"/>
      <c r="E138" s="14"/>
      <c r="F138" s="14"/>
      <c r="G138" s="14"/>
      <c r="H138" s="14"/>
      <c r="I138" s="14"/>
      <c r="J138" s="14"/>
      <c r="K138" s="11"/>
      <c r="L138" s="11"/>
      <c r="M138" s="11"/>
    </row>
    <row r="139" spans="2:13" x14ac:dyDescent="0.2">
      <c r="B139" s="11"/>
      <c r="C139" s="11"/>
      <c r="D139" s="11"/>
      <c r="E139" s="14"/>
      <c r="F139" s="14"/>
      <c r="G139" s="14"/>
      <c r="H139" s="14"/>
      <c r="I139" s="14"/>
      <c r="J139" s="14"/>
      <c r="K139" s="11"/>
      <c r="L139" s="11"/>
      <c r="M139" s="11"/>
    </row>
    <row r="140" spans="2:13" x14ac:dyDescent="0.2">
      <c r="B140" s="11"/>
      <c r="C140" s="11"/>
      <c r="D140" s="11"/>
      <c r="E140" s="14"/>
      <c r="F140" s="14"/>
      <c r="G140" s="14"/>
      <c r="H140" s="14"/>
      <c r="I140" s="14"/>
      <c r="J140" s="14"/>
      <c r="K140" s="11"/>
      <c r="L140" s="11"/>
      <c r="M140" s="11"/>
    </row>
    <row r="141" spans="2:13" x14ac:dyDescent="0.2">
      <c r="B141" s="11"/>
      <c r="C141" s="11"/>
      <c r="D141" s="11"/>
      <c r="E141" s="14"/>
      <c r="F141" s="14"/>
      <c r="G141" s="14"/>
      <c r="H141" s="14"/>
      <c r="I141" s="14"/>
      <c r="J141" s="14"/>
      <c r="K141" s="11"/>
      <c r="L141" s="11"/>
      <c r="M141" s="11"/>
    </row>
    <row r="142" spans="2:13" x14ac:dyDescent="0.2">
      <c r="B142" s="11"/>
      <c r="C142" s="11"/>
      <c r="D142" s="11"/>
      <c r="E142" s="14"/>
      <c r="F142" s="14"/>
      <c r="G142" s="14"/>
      <c r="H142" s="14"/>
      <c r="I142" s="14"/>
      <c r="J142" s="14"/>
      <c r="K142" s="11"/>
      <c r="L142" s="11"/>
      <c r="M142" s="11"/>
    </row>
    <row r="143" spans="2:13" x14ac:dyDescent="0.2">
      <c r="B143" s="11"/>
      <c r="C143" s="11"/>
      <c r="D143" s="11"/>
      <c r="E143" s="14"/>
      <c r="F143" s="14"/>
      <c r="G143" s="14"/>
      <c r="H143" s="14"/>
      <c r="I143" s="14"/>
      <c r="J143" s="14"/>
      <c r="K143" s="11"/>
      <c r="L143" s="11"/>
      <c r="M143" s="11"/>
    </row>
    <row r="144" spans="2:13" x14ac:dyDescent="0.2">
      <c r="B144" s="11"/>
      <c r="C144" s="11"/>
      <c r="D144" s="11"/>
      <c r="E144" s="14"/>
      <c r="F144" s="14"/>
      <c r="G144" s="14"/>
      <c r="H144" s="14"/>
      <c r="I144" s="14"/>
      <c r="J144" s="14"/>
      <c r="K144" s="11"/>
      <c r="L144" s="11"/>
      <c r="M144" s="11"/>
    </row>
    <row r="145" spans="2:13" x14ac:dyDescent="0.2">
      <c r="B145" s="11"/>
      <c r="C145" s="11"/>
      <c r="D145" s="11"/>
      <c r="E145" s="14"/>
      <c r="F145" s="14"/>
      <c r="G145" s="14"/>
      <c r="H145" s="14"/>
      <c r="I145" s="14"/>
      <c r="J145" s="14"/>
      <c r="K145" s="11"/>
      <c r="L145" s="11"/>
      <c r="M145" s="11"/>
    </row>
    <row r="146" spans="2:13" x14ac:dyDescent="0.2">
      <c r="B146" s="11"/>
      <c r="C146" s="11"/>
      <c r="D146" s="11"/>
      <c r="E146" s="14"/>
      <c r="F146" s="14"/>
      <c r="G146" s="14"/>
      <c r="H146" s="14"/>
      <c r="I146" s="14"/>
      <c r="J146" s="14"/>
      <c r="K146" s="11"/>
      <c r="L146" s="11"/>
      <c r="M146" s="11"/>
    </row>
    <row r="147" spans="2:13" x14ac:dyDescent="0.2">
      <c r="B147" s="11"/>
      <c r="C147" s="11"/>
      <c r="D147" s="11"/>
      <c r="E147" s="14"/>
      <c r="F147" s="14"/>
      <c r="G147" s="14"/>
      <c r="H147" s="14"/>
      <c r="I147" s="14"/>
      <c r="J147" s="14"/>
      <c r="K147" s="11"/>
      <c r="L147" s="11"/>
      <c r="M147" s="11"/>
    </row>
    <row r="148" spans="2:13" x14ac:dyDescent="0.2">
      <c r="B148" s="11"/>
      <c r="C148" s="11"/>
      <c r="D148" s="11"/>
      <c r="E148" s="14"/>
      <c r="F148" s="14"/>
      <c r="G148" s="14"/>
      <c r="H148" s="14"/>
      <c r="I148" s="14"/>
      <c r="J148" s="14"/>
      <c r="K148" s="11"/>
      <c r="L148" s="11"/>
      <c r="M148" s="11"/>
    </row>
    <row r="149" spans="2:13" x14ac:dyDescent="0.2">
      <c r="B149" s="11"/>
      <c r="C149" s="11"/>
      <c r="D149" s="11"/>
      <c r="E149" s="14"/>
      <c r="F149" s="14"/>
      <c r="G149" s="14"/>
      <c r="H149" s="14"/>
      <c r="I149" s="14"/>
      <c r="J149" s="14"/>
      <c r="K149" s="11"/>
      <c r="L149" s="11"/>
      <c r="M149" s="11"/>
    </row>
    <row r="150" spans="2:13" x14ac:dyDescent="0.2">
      <c r="B150" s="11"/>
      <c r="C150" s="11"/>
      <c r="D150" s="11"/>
      <c r="E150" s="14"/>
      <c r="F150" s="14"/>
      <c r="G150" s="14"/>
      <c r="H150" s="14"/>
      <c r="I150" s="14"/>
      <c r="J150" s="14"/>
      <c r="K150" s="11"/>
      <c r="L150" s="11"/>
      <c r="M150" s="11"/>
    </row>
    <row r="151" spans="2:13" x14ac:dyDescent="0.2">
      <c r="B151" s="11"/>
      <c r="C151" s="11"/>
      <c r="D151" s="11"/>
      <c r="E151" s="14"/>
      <c r="F151" s="14"/>
      <c r="G151" s="14"/>
      <c r="H151" s="14"/>
      <c r="I151" s="14"/>
      <c r="J151" s="14"/>
      <c r="K151" s="11"/>
      <c r="L151" s="11"/>
      <c r="M151" s="11"/>
    </row>
    <row r="152" spans="2:13" x14ac:dyDescent="0.2">
      <c r="B152" s="11"/>
      <c r="C152" s="11"/>
      <c r="D152" s="11"/>
      <c r="E152" s="14"/>
      <c r="F152" s="14"/>
      <c r="G152" s="14"/>
      <c r="H152" s="14"/>
      <c r="I152" s="14"/>
      <c r="J152" s="14"/>
      <c r="K152" s="11"/>
      <c r="L152" s="11"/>
      <c r="M152" s="11"/>
    </row>
    <row r="153" spans="2:13" x14ac:dyDescent="0.2">
      <c r="B153" s="11"/>
      <c r="C153" s="11"/>
      <c r="D153" s="11"/>
      <c r="E153" s="14"/>
      <c r="F153" s="14"/>
      <c r="G153" s="14"/>
      <c r="H153" s="14"/>
      <c r="I153" s="14"/>
      <c r="J153" s="14"/>
      <c r="K153" s="11"/>
      <c r="L153" s="11"/>
      <c r="M153" s="11"/>
    </row>
    <row r="154" spans="2:13" x14ac:dyDescent="0.2">
      <c r="B154" s="11"/>
      <c r="C154" s="11"/>
      <c r="D154" s="11"/>
      <c r="E154" s="14"/>
      <c r="F154" s="14"/>
      <c r="G154" s="14"/>
      <c r="H154" s="14"/>
      <c r="I154" s="14"/>
      <c r="J154" s="14"/>
      <c r="K154" s="11"/>
      <c r="L154" s="11"/>
      <c r="M154" s="11"/>
    </row>
    <row r="155" spans="2:13" x14ac:dyDescent="0.2">
      <c r="B155" s="11"/>
      <c r="C155" s="11"/>
      <c r="D155" s="11"/>
      <c r="E155" s="14"/>
      <c r="F155" s="14"/>
      <c r="G155" s="14"/>
      <c r="H155" s="14"/>
      <c r="I155" s="14"/>
      <c r="J155" s="14"/>
      <c r="K155" s="11"/>
      <c r="L155" s="11"/>
      <c r="M155" s="11"/>
    </row>
    <row r="156" spans="2:13" x14ac:dyDescent="0.2">
      <c r="B156" s="11"/>
      <c r="C156" s="11"/>
      <c r="D156" s="11"/>
      <c r="E156" s="14"/>
      <c r="F156" s="14"/>
      <c r="G156" s="14"/>
      <c r="H156" s="14"/>
      <c r="I156" s="14"/>
      <c r="J156" s="14"/>
      <c r="K156" s="11"/>
      <c r="L156" s="11"/>
      <c r="M156" s="11"/>
    </row>
    <row r="157" spans="2:13" x14ac:dyDescent="0.2">
      <c r="B157" s="11"/>
      <c r="C157" s="11"/>
      <c r="D157" s="11"/>
      <c r="E157" s="14"/>
      <c r="F157" s="14"/>
      <c r="G157" s="14"/>
      <c r="H157" s="14"/>
      <c r="I157" s="14"/>
      <c r="J157" s="14"/>
      <c r="K157" s="11"/>
      <c r="L157" s="11"/>
      <c r="M157" s="11"/>
    </row>
    <row r="158" spans="2:13" x14ac:dyDescent="0.2">
      <c r="B158" s="11"/>
      <c r="C158" s="11"/>
      <c r="D158" s="11"/>
      <c r="E158" s="14"/>
      <c r="F158" s="14"/>
      <c r="G158" s="14"/>
      <c r="H158" s="14"/>
      <c r="I158" s="14"/>
      <c r="J158" s="14"/>
      <c r="K158" s="11"/>
      <c r="L158" s="11"/>
      <c r="M158" s="11"/>
    </row>
    <row r="159" spans="2:13" x14ac:dyDescent="0.2">
      <c r="B159" s="11"/>
      <c r="C159" s="11"/>
      <c r="D159" s="11"/>
      <c r="E159" s="14"/>
      <c r="F159" s="14"/>
      <c r="G159" s="14"/>
      <c r="H159" s="14"/>
      <c r="I159" s="14"/>
      <c r="J159" s="14"/>
      <c r="K159" s="11"/>
      <c r="L159" s="11"/>
      <c r="M159" s="11"/>
    </row>
    <row r="160" spans="2:13" x14ac:dyDescent="0.2">
      <c r="B160" s="11"/>
      <c r="C160" s="11"/>
      <c r="D160" s="11"/>
      <c r="E160" s="14"/>
      <c r="F160" s="14"/>
      <c r="G160" s="14"/>
      <c r="H160" s="14"/>
      <c r="I160" s="14"/>
      <c r="J160" s="14"/>
      <c r="K160" s="11"/>
      <c r="L160" s="11"/>
      <c r="M160" s="11"/>
    </row>
    <row r="161" spans="2:13" x14ac:dyDescent="0.2">
      <c r="B161" s="11"/>
      <c r="C161" s="11"/>
      <c r="D161" s="11"/>
      <c r="E161" s="14"/>
      <c r="F161" s="14"/>
      <c r="G161" s="14"/>
      <c r="H161" s="14"/>
      <c r="I161" s="14"/>
      <c r="J161" s="14"/>
      <c r="K161" s="11"/>
      <c r="L161" s="11"/>
      <c r="M161" s="11"/>
    </row>
    <row r="162" spans="2:13" x14ac:dyDescent="0.2">
      <c r="B162" s="11"/>
      <c r="C162" s="11"/>
      <c r="D162" s="11"/>
      <c r="E162" s="14"/>
      <c r="F162" s="14"/>
      <c r="G162" s="14"/>
      <c r="H162" s="14"/>
      <c r="I162" s="14"/>
      <c r="J162" s="14"/>
      <c r="K162" s="11"/>
      <c r="L162" s="11"/>
      <c r="M162" s="11"/>
    </row>
    <row r="163" spans="2:13" x14ac:dyDescent="0.2">
      <c r="B163" s="11"/>
      <c r="C163" s="11"/>
      <c r="D163" s="11"/>
      <c r="E163" s="14"/>
      <c r="F163" s="14"/>
      <c r="G163" s="14"/>
      <c r="H163" s="14"/>
      <c r="I163" s="14"/>
      <c r="J163" s="14"/>
      <c r="K163" s="11"/>
      <c r="L163" s="11"/>
      <c r="M163" s="11"/>
    </row>
    <row r="175" spans="2:13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2:13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2:13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2:13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2:13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2:13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2:13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2:13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2:13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</sheetData>
  <mergeCells count="8">
    <mergeCell ref="B70:M70"/>
    <mergeCell ref="B71:M71"/>
    <mergeCell ref="A4:G4"/>
    <mergeCell ref="I4:M4"/>
    <mergeCell ref="A5:G5"/>
    <mergeCell ref="I5:M5"/>
    <mergeCell ref="B68:M68"/>
    <mergeCell ref="B69:M69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centralizator trim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2022-03-17T12:22:28Z</dcterms:modified>
</cp:coreProperties>
</file>