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8985" windowWidth="14805" windowHeight="1335" tabRatio="589"/>
  </bookViews>
  <sheets>
    <sheet name="desfasurator" sheetId="66" r:id="rId1"/>
  </sheets>
  <calcPr calcId="145621"/>
</workbook>
</file>

<file path=xl/calcChain.xml><?xml version="1.0" encoding="utf-8"?>
<calcChain xmlns="http://schemas.openxmlformats.org/spreadsheetml/2006/main">
  <c r="AV10" i="66" l="1"/>
  <c r="AP52" i="66" l="1"/>
  <c r="AP51" i="66"/>
  <c r="AP50" i="66"/>
  <c r="BD57" i="66"/>
  <c r="X58" i="66"/>
  <c r="M57" i="66"/>
  <c r="M56" i="66"/>
  <c r="BD56" i="66" s="1"/>
  <c r="L58" i="66"/>
  <c r="U48" i="66" l="1"/>
  <c r="AS45" i="66" l="1"/>
  <c r="U10" i="66" l="1"/>
  <c r="AS49" i="66" l="1"/>
  <c r="AA57" i="66"/>
  <c r="BE57" i="66" s="1"/>
  <c r="AA56" i="66"/>
  <c r="BE56" i="66" s="1"/>
  <c r="Y57" i="66"/>
  <c r="Y56" i="66"/>
  <c r="N58" i="66"/>
  <c r="AP70" i="66"/>
  <c r="Y58" i="66" l="1"/>
  <c r="AV70" i="66"/>
  <c r="AY70" i="66" s="1"/>
  <c r="AU70" i="66"/>
  <c r="AS70" i="66"/>
  <c r="AR70" i="66"/>
  <c r="AO70" i="66"/>
  <c r="AJ70" i="66"/>
  <c r="AI70" i="66"/>
  <c r="AG70" i="66"/>
  <c r="AF70" i="66"/>
  <c r="AD70" i="66"/>
  <c r="AC70" i="66"/>
  <c r="U70" i="66"/>
  <c r="T70" i="66"/>
  <c r="R70" i="66"/>
  <c r="Q70" i="66"/>
  <c r="O70" i="66"/>
  <c r="N70" i="66"/>
  <c r="I70" i="66"/>
  <c r="H70" i="66"/>
  <c r="F70" i="66"/>
  <c r="E70" i="66"/>
  <c r="C70" i="66"/>
  <c r="B70" i="66"/>
  <c r="AV68" i="66"/>
  <c r="AU68" i="66"/>
  <c r="AS68" i="66"/>
  <c r="AR68" i="66"/>
  <c r="AP68" i="66"/>
  <c r="AO68" i="66"/>
  <c r="AJ68" i="66"/>
  <c r="AI68" i="66"/>
  <c r="AG68" i="66"/>
  <c r="AF68" i="66"/>
  <c r="AD68" i="66"/>
  <c r="AC68" i="66"/>
  <c r="U68" i="66"/>
  <c r="T68" i="66"/>
  <c r="R68" i="66"/>
  <c r="Q68" i="66"/>
  <c r="O68" i="66"/>
  <c r="N68" i="66"/>
  <c r="I68" i="66"/>
  <c r="H68" i="66"/>
  <c r="F68" i="66"/>
  <c r="E68" i="66"/>
  <c r="C68" i="66"/>
  <c r="B68" i="66"/>
  <c r="K68" i="66" s="1"/>
  <c r="R67" i="66"/>
  <c r="Q67" i="66"/>
  <c r="R66" i="66"/>
  <c r="Q66" i="66"/>
  <c r="AV63" i="66"/>
  <c r="AU63" i="66"/>
  <c r="AS63" i="66"/>
  <c r="AR63" i="66"/>
  <c r="AP63" i="66"/>
  <c r="AO63" i="66"/>
  <c r="AJ63" i="66"/>
  <c r="AI63" i="66"/>
  <c r="AG63" i="66"/>
  <c r="AF63" i="66"/>
  <c r="AD63" i="66"/>
  <c r="AC63" i="66"/>
  <c r="U63" i="66"/>
  <c r="T63" i="66"/>
  <c r="R63" i="66"/>
  <c r="Q63" i="66"/>
  <c r="O63" i="66"/>
  <c r="N63" i="66"/>
  <c r="I63" i="66"/>
  <c r="H63" i="66"/>
  <c r="F63" i="66"/>
  <c r="E63" i="66"/>
  <c r="C63" i="66"/>
  <c r="B63" i="66"/>
  <c r="AC58" i="66"/>
  <c r="B58" i="66"/>
  <c r="AM57" i="66"/>
  <c r="BB57" i="66" s="1"/>
  <c r="BC57" i="66" s="1"/>
  <c r="BE58" i="66"/>
  <c r="AM56" i="66"/>
  <c r="BB56" i="66" s="1"/>
  <c r="BC56" i="66" s="1"/>
  <c r="AV52" i="66"/>
  <c r="AV71" i="66" s="1"/>
  <c r="AU52" i="66"/>
  <c r="AU71" i="66" s="1"/>
  <c r="AS52" i="66"/>
  <c r="AS71" i="66" s="1"/>
  <c r="AR52" i="66"/>
  <c r="AR71" i="66" s="1"/>
  <c r="AP71" i="66"/>
  <c r="AO52" i="66"/>
  <c r="AO71" i="66" s="1"/>
  <c r="AJ52" i="66"/>
  <c r="AJ71" i="66" s="1"/>
  <c r="AI52" i="66"/>
  <c r="AI71" i="66" s="1"/>
  <c r="AG52" i="66"/>
  <c r="AG71" i="66" s="1"/>
  <c r="AF52" i="66"/>
  <c r="AF71" i="66" s="1"/>
  <c r="AD52" i="66"/>
  <c r="AD71" i="66" s="1"/>
  <c r="AC52" i="66"/>
  <c r="AC71" i="66" s="1"/>
  <c r="U52" i="66"/>
  <c r="U71" i="66" s="1"/>
  <c r="T52" i="66"/>
  <c r="T71" i="66" s="1"/>
  <c r="R52" i="66"/>
  <c r="R71" i="66" s="1"/>
  <c r="Q52" i="66"/>
  <c r="Q71" i="66" s="1"/>
  <c r="O52" i="66"/>
  <c r="O71" i="66" s="1"/>
  <c r="N52" i="66"/>
  <c r="N71" i="66" s="1"/>
  <c r="I52" i="66"/>
  <c r="I71" i="66" s="1"/>
  <c r="H52" i="66"/>
  <c r="H71" i="66" s="1"/>
  <c r="F52" i="66"/>
  <c r="F71" i="66" s="1"/>
  <c r="E52" i="66"/>
  <c r="E71" i="66" s="1"/>
  <c r="C52" i="66"/>
  <c r="C71" i="66" s="1"/>
  <c r="B52" i="66"/>
  <c r="B71" i="66" s="1"/>
  <c r="AV51" i="66"/>
  <c r="AV69" i="66" s="1"/>
  <c r="AU51" i="66"/>
  <c r="AU69" i="66" s="1"/>
  <c r="AS51" i="66"/>
  <c r="AS69" i="66" s="1"/>
  <c r="AR51" i="66"/>
  <c r="AR69" i="66" s="1"/>
  <c r="AP69" i="66"/>
  <c r="AO51" i="66"/>
  <c r="AO69" i="66" s="1"/>
  <c r="AJ51" i="66"/>
  <c r="AJ69" i="66" s="1"/>
  <c r="AI51" i="66"/>
  <c r="AI69" i="66" s="1"/>
  <c r="AG51" i="66"/>
  <c r="AG69" i="66" s="1"/>
  <c r="AF51" i="66"/>
  <c r="AF69" i="66" s="1"/>
  <c r="AD51" i="66"/>
  <c r="AD69" i="66" s="1"/>
  <c r="AC51" i="66"/>
  <c r="AC69" i="66" s="1"/>
  <c r="U51" i="66"/>
  <c r="U69" i="66" s="1"/>
  <c r="T51" i="66"/>
  <c r="T69" i="66" s="1"/>
  <c r="R51" i="66"/>
  <c r="R69" i="66" s="1"/>
  <c r="Q51" i="66"/>
  <c r="Q69" i="66" s="1"/>
  <c r="O51" i="66"/>
  <c r="O69" i="66" s="1"/>
  <c r="N51" i="66"/>
  <c r="N69" i="66" s="1"/>
  <c r="I51" i="66"/>
  <c r="I69" i="66" s="1"/>
  <c r="H51" i="66"/>
  <c r="H69" i="66" s="1"/>
  <c r="F51" i="66"/>
  <c r="F69" i="66" s="1"/>
  <c r="E51" i="66"/>
  <c r="E69" i="66" s="1"/>
  <c r="C51" i="66"/>
  <c r="C69" i="66" s="1"/>
  <c r="B51" i="66"/>
  <c r="B69" i="66" s="1"/>
  <c r="AV50" i="66"/>
  <c r="AV67" i="66" s="1"/>
  <c r="AU50" i="66"/>
  <c r="AU67" i="66" s="1"/>
  <c r="AR50" i="66"/>
  <c r="AR67" i="66" s="1"/>
  <c r="AP67" i="66"/>
  <c r="AO50" i="66"/>
  <c r="AO67" i="66" s="1"/>
  <c r="AJ50" i="66"/>
  <c r="AJ67" i="66" s="1"/>
  <c r="AI50" i="66"/>
  <c r="AI67" i="66" s="1"/>
  <c r="AG50" i="66"/>
  <c r="AG67" i="66" s="1"/>
  <c r="AF50" i="66"/>
  <c r="AF67" i="66" s="1"/>
  <c r="AD50" i="66"/>
  <c r="AD67" i="66" s="1"/>
  <c r="AC50" i="66"/>
  <c r="AC67" i="66" s="1"/>
  <c r="U50" i="66"/>
  <c r="U67" i="66" s="1"/>
  <c r="T50" i="66"/>
  <c r="T67" i="66" s="1"/>
  <c r="O50" i="66"/>
  <c r="O67" i="66" s="1"/>
  <c r="N50" i="66"/>
  <c r="N67" i="66" s="1"/>
  <c r="I50" i="66"/>
  <c r="I67" i="66" s="1"/>
  <c r="H50" i="66"/>
  <c r="H67" i="66" s="1"/>
  <c r="F50" i="66"/>
  <c r="F67" i="66" s="1"/>
  <c r="E50" i="66"/>
  <c r="E67" i="66" s="1"/>
  <c r="C50" i="66"/>
  <c r="C67" i="66" s="1"/>
  <c r="B50" i="66"/>
  <c r="B67" i="66" s="1"/>
  <c r="AV49" i="66"/>
  <c r="AV66" i="66" s="1"/>
  <c r="AU49" i="66"/>
  <c r="AU66" i="66" s="1"/>
  <c r="AR49" i="66"/>
  <c r="AR66" i="66" s="1"/>
  <c r="AP49" i="66"/>
  <c r="AP66" i="66" s="1"/>
  <c r="AO49" i="66"/>
  <c r="AO66" i="66" s="1"/>
  <c r="AJ49" i="66"/>
  <c r="AJ66" i="66" s="1"/>
  <c r="AI49" i="66"/>
  <c r="AG49" i="66"/>
  <c r="AG66" i="66" s="1"/>
  <c r="AF49" i="66"/>
  <c r="AF66" i="66" s="1"/>
  <c r="AD49" i="66"/>
  <c r="AD66" i="66" s="1"/>
  <c r="AC49" i="66"/>
  <c r="AC66" i="66" s="1"/>
  <c r="U49" i="66"/>
  <c r="U66" i="66" s="1"/>
  <c r="T49" i="66"/>
  <c r="T66" i="66" s="1"/>
  <c r="O49" i="66"/>
  <c r="O66" i="66" s="1"/>
  <c r="N49" i="66"/>
  <c r="N66" i="66" s="1"/>
  <c r="I49" i="66"/>
  <c r="I66" i="66" s="1"/>
  <c r="H49" i="66"/>
  <c r="H66" i="66" s="1"/>
  <c r="F49" i="66"/>
  <c r="F66" i="66" s="1"/>
  <c r="E49" i="66"/>
  <c r="E66" i="66" s="1"/>
  <c r="C49" i="66"/>
  <c r="C66" i="66" s="1"/>
  <c r="B49" i="66"/>
  <c r="B66" i="66" s="1"/>
  <c r="AV48" i="66"/>
  <c r="AV65" i="66" s="1"/>
  <c r="AU48" i="66"/>
  <c r="AU65" i="66" s="1"/>
  <c r="AS48" i="66"/>
  <c r="AR48" i="66"/>
  <c r="AR65" i="66" s="1"/>
  <c r="AP48" i="66"/>
  <c r="AP65" i="66" s="1"/>
  <c r="AO48" i="66"/>
  <c r="AO65" i="66" s="1"/>
  <c r="AJ48" i="66"/>
  <c r="AJ65" i="66" s="1"/>
  <c r="AI48" i="66"/>
  <c r="AI65" i="66" s="1"/>
  <c r="AG48" i="66"/>
  <c r="AG65" i="66" s="1"/>
  <c r="AF48" i="66"/>
  <c r="AF65" i="66" s="1"/>
  <c r="AD48" i="66"/>
  <c r="AD65" i="66" s="1"/>
  <c r="AC48" i="66"/>
  <c r="AC65" i="66" s="1"/>
  <c r="U65" i="66"/>
  <c r="T48" i="66"/>
  <c r="T65" i="66" s="1"/>
  <c r="R48" i="66"/>
  <c r="R65" i="66" s="1"/>
  <c r="Q48" i="66"/>
  <c r="Q65" i="66" s="1"/>
  <c r="O48" i="66"/>
  <c r="O65" i="66" s="1"/>
  <c r="N48" i="66"/>
  <c r="N65" i="66" s="1"/>
  <c r="I48" i="66"/>
  <c r="I65" i="66" s="1"/>
  <c r="H48" i="66"/>
  <c r="H65" i="66" s="1"/>
  <c r="F48" i="66"/>
  <c r="F65" i="66" s="1"/>
  <c r="E48" i="66"/>
  <c r="E65" i="66" s="1"/>
  <c r="C48" i="66"/>
  <c r="C65" i="66" s="1"/>
  <c r="B48" i="66"/>
  <c r="B65" i="66" s="1"/>
  <c r="AV46" i="66"/>
  <c r="AV62" i="66" s="1"/>
  <c r="AU46" i="66"/>
  <c r="AU62" i="66" s="1"/>
  <c r="AS46" i="66"/>
  <c r="AS62" i="66" s="1"/>
  <c r="AR46" i="66"/>
  <c r="AR62" i="66" s="1"/>
  <c r="AP46" i="66"/>
  <c r="AP62" i="66" s="1"/>
  <c r="AO46" i="66"/>
  <c r="AO62" i="66" s="1"/>
  <c r="AJ46" i="66"/>
  <c r="AJ62" i="66" s="1"/>
  <c r="AI46" i="66"/>
  <c r="AI62" i="66" s="1"/>
  <c r="AG46" i="66"/>
  <c r="AG62" i="66" s="1"/>
  <c r="AF46" i="66"/>
  <c r="AD46" i="66"/>
  <c r="AD62" i="66" s="1"/>
  <c r="AC46" i="66"/>
  <c r="AC62" i="66" s="1"/>
  <c r="U46" i="66"/>
  <c r="U62" i="66" s="1"/>
  <c r="T46" i="66"/>
  <c r="T62" i="66" s="1"/>
  <c r="R46" i="66"/>
  <c r="R62" i="66" s="1"/>
  <c r="Q46" i="66"/>
  <c r="Q62" i="66" s="1"/>
  <c r="O46" i="66"/>
  <c r="N46" i="66"/>
  <c r="N62" i="66" s="1"/>
  <c r="I46" i="66"/>
  <c r="I62" i="66" s="1"/>
  <c r="H46" i="66"/>
  <c r="H62" i="66" s="1"/>
  <c r="F46" i="66"/>
  <c r="F62" i="66" s="1"/>
  <c r="E46" i="66"/>
  <c r="E62" i="66" s="1"/>
  <c r="C46" i="66"/>
  <c r="C62" i="66" s="1"/>
  <c r="B46" i="66"/>
  <c r="B62" i="66" s="1"/>
  <c r="AV45" i="66"/>
  <c r="AV61" i="66" s="1"/>
  <c r="AU45" i="66"/>
  <c r="AU61" i="66" s="1"/>
  <c r="AR45" i="66"/>
  <c r="AP45" i="66"/>
  <c r="AP61" i="66" s="1"/>
  <c r="AO45" i="66"/>
  <c r="AJ45" i="66"/>
  <c r="AJ47" i="66" s="1"/>
  <c r="AI45" i="66"/>
  <c r="AI61" i="66" s="1"/>
  <c r="AG45" i="66"/>
  <c r="AF45" i="66"/>
  <c r="AF61" i="66" s="1"/>
  <c r="AD45" i="66"/>
  <c r="AC45" i="66"/>
  <c r="U45" i="66"/>
  <c r="T45" i="66"/>
  <c r="R45" i="66"/>
  <c r="Q45" i="66"/>
  <c r="O45" i="66"/>
  <c r="N45" i="66"/>
  <c r="I45" i="66"/>
  <c r="H45" i="66"/>
  <c r="F45" i="66"/>
  <c r="F61" i="66" s="1"/>
  <c r="E45" i="66"/>
  <c r="C45" i="66"/>
  <c r="C47" i="66" s="1"/>
  <c r="B45" i="66"/>
  <c r="B61" i="66" s="1"/>
  <c r="AV42" i="66"/>
  <c r="AU42" i="66"/>
  <c r="AS42" i="66"/>
  <c r="AR42" i="66"/>
  <c r="AP42" i="66"/>
  <c r="AO42" i="66"/>
  <c r="AJ42" i="66"/>
  <c r="AI42" i="66"/>
  <c r="AG42" i="66"/>
  <c r="AF42" i="66"/>
  <c r="AD42" i="66"/>
  <c r="AC42" i="66"/>
  <c r="U42" i="66"/>
  <c r="T42" i="66"/>
  <c r="R42" i="66"/>
  <c r="Q42" i="66"/>
  <c r="O42" i="66"/>
  <c r="N42" i="66"/>
  <c r="I42" i="66"/>
  <c r="H42" i="66"/>
  <c r="F42" i="66"/>
  <c r="E42" i="66"/>
  <c r="C42" i="66"/>
  <c r="B42" i="66"/>
  <c r="AY41" i="66"/>
  <c r="AX41" i="66"/>
  <c r="AW41" i="66"/>
  <c r="AT41" i="66"/>
  <c r="AQ41" i="66"/>
  <c r="AM41" i="66"/>
  <c r="AL41" i="66"/>
  <c r="AK41" i="66"/>
  <c r="AH41" i="66"/>
  <c r="AE41" i="66"/>
  <c r="AE52" i="66" s="1"/>
  <c r="AE71" i="66" s="1"/>
  <c r="X41" i="66"/>
  <c r="W41" i="66"/>
  <c r="V41" i="66"/>
  <c r="S41" i="66"/>
  <c r="P41" i="66"/>
  <c r="L41" i="66"/>
  <c r="K41" i="66"/>
  <c r="J41" i="66"/>
  <c r="G41" i="66"/>
  <c r="D41" i="66"/>
  <c r="AY40" i="66"/>
  <c r="AX40" i="66"/>
  <c r="AX51" i="66" s="1"/>
  <c r="AW40" i="66"/>
  <c r="AW51" i="66" s="1"/>
  <c r="AW69" i="66" s="1"/>
  <c r="AT40" i="66"/>
  <c r="AT51" i="66" s="1"/>
  <c r="AT69" i="66" s="1"/>
  <c r="AQ40" i="66"/>
  <c r="AQ51" i="66" s="1"/>
  <c r="AQ69" i="66" s="1"/>
  <c r="AM40" i="66"/>
  <c r="AM51" i="66" s="1"/>
  <c r="AL40" i="66"/>
  <c r="AK40" i="66"/>
  <c r="AK51" i="66" s="1"/>
  <c r="AK69" i="66" s="1"/>
  <c r="AH40" i="66"/>
  <c r="AH51" i="66" s="1"/>
  <c r="AH69" i="66" s="1"/>
  <c r="AE40" i="66"/>
  <c r="AE51" i="66" s="1"/>
  <c r="AE69" i="66" s="1"/>
  <c r="X40" i="66"/>
  <c r="X51" i="66" s="1"/>
  <c r="W40" i="66"/>
  <c r="V40" i="66"/>
  <c r="V51" i="66" s="1"/>
  <c r="V69" i="66" s="1"/>
  <c r="S40" i="66"/>
  <c r="S51" i="66" s="1"/>
  <c r="S69" i="66" s="1"/>
  <c r="P40" i="66"/>
  <c r="P51" i="66" s="1"/>
  <c r="P69" i="66" s="1"/>
  <c r="L40" i="66"/>
  <c r="L51" i="66" s="1"/>
  <c r="K40" i="66"/>
  <c r="K51" i="66" s="1"/>
  <c r="J40" i="66"/>
  <c r="J51" i="66" s="1"/>
  <c r="J69" i="66" s="1"/>
  <c r="G40" i="66"/>
  <c r="G51" i="66" s="1"/>
  <c r="G69" i="66" s="1"/>
  <c r="D40" i="66"/>
  <c r="D51" i="66" s="1"/>
  <c r="D69" i="66" s="1"/>
  <c r="AY39" i="66"/>
  <c r="BB39" i="66" s="1"/>
  <c r="AX39" i="66"/>
  <c r="AW39" i="66"/>
  <c r="AT39" i="66"/>
  <c r="AQ39" i="66"/>
  <c r="AM39" i="66"/>
  <c r="AL39" i="66"/>
  <c r="AK39" i="66"/>
  <c r="AH39" i="66"/>
  <c r="AE39" i="66"/>
  <c r="X39" i="66"/>
  <c r="W39" i="66"/>
  <c r="Y39" i="66" s="1"/>
  <c r="V39" i="66"/>
  <c r="S39" i="66"/>
  <c r="P39" i="66"/>
  <c r="L39" i="66"/>
  <c r="K39" i="66"/>
  <c r="J39" i="66"/>
  <c r="G39" i="66"/>
  <c r="D39" i="66"/>
  <c r="AY38" i="66"/>
  <c r="BB38" i="66" s="1"/>
  <c r="AX38" i="66"/>
  <c r="AW38" i="66"/>
  <c r="AT38" i="66"/>
  <c r="AQ38" i="66"/>
  <c r="AM38" i="66"/>
  <c r="AL38" i="66"/>
  <c r="AK38" i="66"/>
  <c r="AH38" i="66"/>
  <c r="AE38" i="66"/>
  <c r="X38" i="66"/>
  <c r="W38" i="66"/>
  <c r="V38" i="66"/>
  <c r="S38" i="66"/>
  <c r="P38" i="66"/>
  <c r="L38" i="66"/>
  <c r="K38" i="66"/>
  <c r="J38" i="66"/>
  <c r="G38" i="66"/>
  <c r="D38" i="66"/>
  <c r="AY37" i="66"/>
  <c r="AX37" i="66"/>
  <c r="AW37" i="66"/>
  <c r="AT37" i="66"/>
  <c r="AQ37" i="66"/>
  <c r="AM37" i="66"/>
  <c r="AL37" i="66"/>
  <c r="AK37" i="66"/>
  <c r="AH37" i="66"/>
  <c r="AE37" i="66"/>
  <c r="X37" i="66"/>
  <c r="W37" i="66"/>
  <c r="V37" i="66"/>
  <c r="S37" i="66"/>
  <c r="P37" i="66"/>
  <c r="L37" i="66"/>
  <c r="K37" i="66"/>
  <c r="J37" i="66"/>
  <c r="G37" i="66"/>
  <c r="D37" i="66"/>
  <c r="AY36" i="66"/>
  <c r="AX36" i="66"/>
  <c r="AW36" i="66"/>
  <c r="AT36" i="66"/>
  <c r="AQ36" i="66"/>
  <c r="AM36" i="66"/>
  <c r="AL36" i="66"/>
  <c r="AK36" i="66"/>
  <c r="AH36" i="66"/>
  <c r="AE36" i="66"/>
  <c r="AA36" i="66"/>
  <c r="Y36" i="66"/>
  <c r="X36" i="66"/>
  <c r="W36" i="66"/>
  <c r="V36" i="66"/>
  <c r="S36" i="66"/>
  <c r="P36" i="66"/>
  <c r="L36" i="66"/>
  <c r="K36" i="66"/>
  <c r="J36" i="66"/>
  <c r="G36" i="66"/>
  <c r="D36" i="66"/>
  <c r="AY32" i="66"/>
  <c r="AX32" i="66"/>
  <c r="AW32" i="66"/>
  <c r="AT32" i="66"/>
  <c r="AQ32" i="66"/>
  <c r="AM32" i="66"/>
  <c r="AL32" i="66"/>
  <c r="AK32" i="66"/>
  <c r="AH32" i="66"/>
  <c r="X32" i="66"/>
  <c r="W32" i="66"/>
  <c r="V32" i="66"/>
  <c r="S32" i="66"/>
  <c r="P32" i="66"/>
  <c r="P52" i="66" s="1"/>
  <c r="P71" i="66" s="1"/>
  <c r="L32" i="66"/>
  <c r="K32" i="66"/>
  <c r="J32" i="66"/>
  <c r="J52" i="66" s="1"/>
  <c r="J71" i="66" s="1"/>
  <c r="G32" i="66"/>
  <c r="D32" i="66"/>
  <c r="AY31" i="66"/>
  <c r="AX31" i="66"/>
  <c r="AW31" i="66"/>
  <c r="AT31" i="66"/>
  <c r="AQ31" i="66"/>
  <c r="AM31" i="66"/>
  <c r="AL31" i="66"/>
  <c r="AK31" i="66"/>
  <c r="AH31" i="66"/>
  <c r="AE31" i="66"/>
  <c r="AE50" i="66" s="1"/>
  <c r="X31" i="66"/>
  <c r="W31" i="66"/>
  <c r="V31" i="66"/>
  <c r="S31" i="66"/>
  <c r="S50" i="66" s="1"/>
  <c r="P31" i="66"/>
  <c r="L31" i="66"/>
  <c r="K31" i="66"/>
  <c r="J31" i="66"/>
  <c r="J50" i="66" s="1"/>
  <c r="G31" i="66"/>
  <c r="D31" i="66"/>
  <c r="AY30" i="66"/>
  <c r="AX30" i="66"/>
  <c r="AW30" i="66"/>
  <c r="AW49" i="66" s="1"/>
  <c r="AT30" i="66"/>
  <c r="AQ30" i="66"/>
  <c r="AM30" i="66"/>
  <c r="AM49" i="66" s="1"/>
  <c r="AL30" i="66"/>
  <c r="AK30" i="66"/>
  <c r="AH30" i="66"/>
  <c r="AH49" i="66" s="1"/>
  <c r="AE30" i="66"/>
  <c r="AE49" i="66" s="1"/>
  <c r="X30" i="66"/>
  <c r="W30" i="66"/>
  <c r="V30" i="66"/>
  <c r="S30" i="66"/>
  <c r="S49" i="66" s="1"/>
  <c r="P30" i="66"/>
  <c r="P49" i="66" s="1"/>
  <c r="L30" i="66"/>
  <c r="K30" i="66"/>
  <c r="J30" i="66"/>
  <c r="G30" i="66"/>
  <c r="D30" i="66"/>
  <c r="AY29" i="66"/>
  <c r="AX29" i="66"/>
  <c r="AW29" i="66"/>
  <c r="AT29" i="66"/>
  <c r="AQ29" i="66"/>
  <c r="AM29" i="66"/>
  <c r="AL29" i="66"/>
  <c r="AK29" i="66"/>
  <c r="AH29" i="66"/>
  <c r="AE29" i="66"/>
  <c r="AE48" i="66" s="1"/>
  <c r="X29" i="66"/>
  <c r="W29" i="66"/>
  <c r="V29" i="66"/>
  <c r="S29" i="66"/>
  <c r="P29" i="66"/>
  <c r="P48" i="66" s="1"/>
  <c r="L29" i="66"/>
  <c r="K29" i="66"/>
  <c r="M29" i="66" s="1"/>
  <c r="J29" i="66"/>
  <c r="G29" i="66"/>
  <c r="D29" i="66"/>
  <c r="AV28" i="66"/>
  <c r="AV33" i="66" s="1"/>
  <c r="AU28" i="66"/>
  <c r="AU33" i="66" s="1"/>
  <c r="AS28" i="66"/>
  <c r="AS33" i="66" s="1"/>
  <c r="AR28" i="66"/>
  <c r="AR33" i="66" s="1"/>
  <c r="AP28" i="66"/>
  <c r="AP33" i="66" s="1"/>
  <c r="AO28" i="66"/>
  <c r="AO33" i="66" s="1"/>
  <c r="AJ28" i="66"/>
  <c r="AJ33" i="66" s="1"/>
  <c r="AI28" i="66"/>
  <c r="AI33" i="66" s="1"/>
  <c r="AG28" i="66"/>
  <c r="AG33" i="66" s="1"/>
  <c r="AF28" i="66"/>
  <c r="AF33" i="66" s="1"/>
  <c r="AD28" i="66"/>
  <c r="AD33" i="66" s="1"/>
  <c r="AC28" i="66"/>
  <c r="AC33" i="66" s="1"/>
  <c r="U28" i="66"/>
  <c r="U33" i="66" s="1"/>
  <c r="T28" i="66"/>
  <c r="T33" i="66" s="1"/>
  <c r="R28" i="66"/>
  <c r="R33" i="66" s="1"/>
  <c r="Q28" i="66"/>
  <c r="Q33" i="66" s="1"/>
  <c r="O28" i="66"/>
  <c r="O33" i="66" s="1"/>
  <c r="N28" i="66"/>
  <c r="N33" i="66" s="1"/>
  <c r="I28" i="66"/>
  <c r="I33" i="66" s="1"/>
  <c r="H28" i="66"/>
  <c r="H33" i="66" s="1"/>
  <c r="F28" i="66"/>
  <c r="F33" i="66" s="1"/>
  <c r="E28" i="66"/>
  <c r="E33" i="66" s="1"/>
  <c r="C28" i="66"/>
  <c r="C33" i="66" s="1"/>
  <c r="B28" i="66"/>
  <c r="B33" i="66" s="1"/>
  <c r="AY27" i="66"/>
  <c r="AY46" i="66" s="1"/>
  <c r="AY62" i="66" s="1"/>
  <c r="AX27" i="66"/>
  <c r="AX46" i="66" s="1"/>
  <c r="AX62" i="66" s="1"/>
  <c r="AW27" i="66"/>
  <c r="AW46" i="66" s="1"/>
  <c r="AW62" i="66" s="1"/>
  <c r="AT27" i="66"/>
  <c r="AT46" i="66" s="1"/>
  <c r="AT62" i="66" s="1"/>
  <c r="AQ27" i="66"/>
  <c r="AQ46" i="66" s="1"/>
  <c r="AQ62" i="66" s="1"/>
  <c r="AM27" i="66"/>
  <c r="AL27" i="66"/>
  <c r="AL46" i="66" s="1"/>
  <c r="AK27" i="66"/>
  <c r="AK46" i="66" s="1"/>
  <c r="AK62" i="66" s="1"/>
  <c r="AH27" i="66"/>
  <c r="AH46" i="66" s="1"/>
  <c r="AH62" i="66" s="1"/>
  <c r="AE27" i="66"/>
  <c r="AE46" i="66" s="1"/>
  <c r="AE62" i="66" s="1"/>
  <c r="X27" i="66"/>
  <c r="X46" i="66" s="1"/>
  <c r="X62" i="66" s="1"/>
  <c r="W27" i="66"/>
  <c r="W46" i="66" s="1"/>
  <c r="W62" i="66" s="1"/>
  <c r="V27" i="66"/>
  <c r="V46" i="66" s="1"/>
  <c r="V62" i="66" s="1"/>
  <c r="S27" i="66"/>
  <c r="S46" i="66" s="1"/>
  <c r="S62" i="66" s="1"/>
  <c r="P27" i="66"/>
  <c r="P46" i="66" s="1"/>
  <c r="P62" i="66" s="1"/>
  <c r="L27" i="66"/>
  <c r="K27" i="66"/>
  <c r="K46" i="66" s="1"/>
  <c r="J27" i="66"/>
  <c r="J46" i="66" s="1"/>
  <c r="J62" i="66" s="1"/>
  <c r="G27" i="66"/>
  <c r="G46" i="66" s="1"/>
  <c r="G62" i="66" s="1"/>
  <c r="D27" i="66"/>
  <c r="D46" i="66" s="1"/>
  <c r="D62" i="66" s="1"/>
  <c r="AY26" i="66"/>
  <c r="AX26" i="66"/>
  <c r="AX45" i="66" s="1"/>
  <c r="AX47" i="66" s="1"/>
  <c r="AW26" i="66"/>
  <c r="AT26" i="66"/>
  <c r="AQ26" i="66"/>
  <c r="AQ28" i="66" s="1"/>
  <c r="AM26" i="66"/>
  <c r="AM28" i="66" s="1"/>
  <c r="AL26" i="66"/>
  <c r="AK26" i="66"/>
  <c r="AK45" i="66" s="1"/>
  <c r="AH26" i="66"/>
  <c r="AE26" i="66"/>
  <c r="X26" i="66"/>
  <c r="X28" i="66" s="1"/>
  <c r="W26" i="66"/>
  <c r="W45" i="66" s="1"/>
  <c r="V26" i="66"/>
  <c r="S26" i="66"/>
  <c r="S45" i="66" s="1"/>
  <c r="P26" i="66"/>
  <c r="P28" i="66" s="1"/>
  <c r="L26" i="66"/>
  <c r="L45" i="66" s="1"/>
  <c r="K26" i="66"/>
  <c r="K28" i="66" s="1"/>
  <c r="J26" i="66"/>
  <c r="J45" i="66" s="1"/>
  <c r="G26" i="66"/>
  <c r="G45" i="66" s="1"/>
  <c r="D26" i="66"/>
  <c r="D45" i="66" s="1"/>
  <c r="AV23" i="66"/>
  <c r="AU23" i="66"/>
  <c r="AS23" i="66"/>
  <c r="AR23" i="66"/>
  <c r="AP23" i="66"/>
  <c r="AO23" i="66"/>
  <c r="AJ23" i="66"/>
  <c r="AI23" i="66"/>
  <c r="AG23" i="66"/>
  <c r="AF23" i="66"/>
  <c r="AD23" i="66"/>
  <c r="AC23" i="66"/>
  <c r="U23" i="66"/>
  <c r="T23" i="66"/>
  <c r="R23" i="66"/>
  <c r="Q23" i="66"/>
  <c r="O23" i="66"/>
  <c r="N23" i="66"/>
  <c r="I23" i="66"/>
  <c r="H23" i="66"/>
  <c r="F23" i="66"/>
  <c r="E23" i="66"/>
  <c r="K23" i="66" s="1"/>
  <c r="C23" i="66"/>
  <c r="B23" i="66"/>
  <c r="AY22" i="66"/>
  <c r="AX22" i="66"/>
  <c r="AW22" i="66"/>
  <c r="AW70" i="66" s="1"/>
  <c r="AT22" i="66"/>
  <c r="AT70" i="66" s="1"/>
  <c r="AQ22" i="66"/>
  <c r="AQ70" i="66" s="1"/>
  <c r="AM22" i="66"/>
  <c r="AL22" i="66"/>
  <c r="AK22" i="66"/>
  <c r="AK70" i="66" s="1"/>
  <c r="AH22" i="66"/>
  <c r="AH70" i="66" s="1"/>
  <c r="AE22" i="66"/>
  <c r="AE70" i="66" s="1"/>
  <c r="X22" i="66"/>
  <c r="W22" i="66"/>
  <c r="V22" i="66"/>
  <c r="V70" i="66" s="1"/>
  <c r="S22" i="66"/>
  <c r="S70" i="66" s="1"/>
  <c r="P22" i="66"/>
  <c r="P70" i="66" s="1"/>
  <c r="L22" i="66"/>
  <c r="K22" i="66"/>
  <c r="J22" i="66"/>
  <c r="J70" i="66" s="1"/>
  <c r="G22" i="66"/>
  <c r="G70" i="66" s="1"/>
  <c r="D22" i="66"/>
  <c r="D70" i="66" s="1"/>
  <c r="AY21" i="66"/>
  <c r="AX21" i="66"/>
  <c r="AW21" i="66"/>
  <c r="AW68" i="66" s="1"/>
  <c r="AT21" i="66"/>
  <c r="AT68" i="66" s="1"/>
  <c r="AQ21" i="66"/>
  <c r="AQ68" i="66" s="1"/>
  <c r="AM21" i="66"/>
  <c r="AL21" i="66"/>
  <c r="AK21" i="66"/>
  <c r="AK68" i="66" s="1"/>
  <c r="AH21" i="66"/>
  <c r="AH68" i="66" s="1"/>
  <c r="AE21" i="66"/>
  <c r="AE68" i="66" s="1"/>
  <c r="X21" i="66"/>
  <c r="W21" i="66"/>
  <c r="V21" i="66"/>
  <c r="V68" i="66" s="1"/>
  <c r="S21" i="66"/>
  <c r="S68" i="66" s="1"/>
  <c r="P21" i="66"/>
  <c r="P68" i="66" s="1"/>
  <c r="L21" i="66"/>
  <c r="K21" i="66"/>
  <c r="M21" i="66" s="1"/>
  <c r="J21" i="66"/>
  <c r="J68" i="66" s="1"/>
  <c r="G21" i="66"/>
  <c r="G68" i="66" s="1"/>
  <c r="D21" i="66"/>
  <c r="D68" i="66" s="1"/>
  <c r="AY20" i="66"/>
  <c r="AX20" i="66"/>
  <c r="AW20" i="66"/>
  <c r="AT20" i="66"/>
  <c r="AQ20" i="66"/>
  <c r="AM20" i="66"/>
  <c r="AL20" i="66"/>
  <c r="AK20" i="66"/>
  <c r="AH20" i="66"/>
  <c r="AE20" i="66"/>
  <c r="X20" i="66"/>
  <c r="W20" i="66"/>
  <c r="V20" i="66"/>
  <c r="S20" i="66"/>
  <c r="P20" i="66"/>
  <c r="L20" i="66"/>
  <c r="K20" i="66"/>
  <c r="J20" i="66"/>
  <c r="G20" i="66"/>
  <c r="D20" i="66"/>
  <c r="AY19" i="66"/>
  <c r="AX19" i="66"/>
  <c r="AW19" i="66"/>
  <c r="AT19" i="66"/>
  <c r="AQ19" i="66"/>
  <c r="AM19" i="66"/>
  <c r="AL19" i="66"/>
  <c r="AK19" i="66"/>
  <c r="AH19" i="66"/>
  <c r="AE19" i="66"/>
  <c r="X19" i="66"/>
  <c r="W19" i="66"/>
  <c r="V19" i="66"/>
  <c r="S19" i="66"/>
  <c r="P19" i="66"/>
  <c r="L19" i="66"/>
  <c r="K19" i="66"/>
  <c r="J19" i="66"/>
  <c r="G19" i="66"/>
  <c r="D19" i="66"/>
  <c r="AY18" i="66"/>
  <c r="AX18" i="66"/>
  <c r="AW18" i="66"/>
  <c r="AT18" i="66"/>
  <c r="AQ18" i="66"/>
  <c r="AM18" i="66"/>
  <c r="AL18" i="66"/>
  <c r="AK18" i="66"/>
  <c r="AH18" i="66"/>
  <c r="AE18" i="66"/>
  <c r="X18" i="66"/>
  <c r="W18" i="66"/>
  <c r="V18" i="66"/>
  <c r="S18" i="66"/>
  <c r="P18" i="66"/>
  <c r="L18" i="66"/>
  <c r="K18" i="66"/>
  <c r="M18" i="66" s="1"/>
  <c r="J18" i="66"/>
  <c r="G18" i="66"/>
  <c r="D18" i="66"/>
  <c r="AY17" i="66"/>
  <c r="AX17" i="66"/>
  <c r="AW17" i="66"/>
  <c r="AT17" i="66"/>
  <c r="AQ17" i="66"/>
  <c r="AM17" i="66"/>
  <c r="AL17" i="66"/>
  <c r="AK17" i="66"/>
  <c r="AH17" i="66"/>
  <c r="AE17" i="66"/>
  <c r="X17" i="66"/>
  <c r="W17" i="66"/>
  <c r="V17" i="66"/>
  <c r="S17" i="66"/>
  <c r="P17" i="66"/>
  <c r="L17" i="66"/>
  <c r="K17" i="66"/>
  <c r="J17" i="66"/>
  <c r="G17" i="66"/>
  <c r="D17" i="66"/>
  <c r="AX13" i="66"/>
  <c r="AW13" i="66"/>
  <c r="AQ13" i="66"/>
  <c r="AM13" i="66"/>
  <c r="AL13" i="66"/>
  <c r="AK13" i="66"/>
  <c r="AS67" i="66" s="1"/>
  <c r="AH13" i="66"/>
  <c r="AE13" i="66"/>
  <c r="X13" i="66"/>
  <c r="W13" i="66"/>
  <c r="V13" i="66"/>
  <c r="S13" i="66"/>
  <c r="P13" i="66"/>
  <c r="L13" i="66"/>
  <c r="K13" i="66"/>
  <c r="M13" i="66" s="1"/>
  <c r="J13" i="66"/>
  <c r="G13" i="66"/>
  <c r="D13" i="66"/>
  <c r="AX12" i="66"/>
  <c r="AW12" i="66"/>
  <c r="AQ12" i="66"/>
  <c r="AM12" i="66"/>
  <c r="AL12" i="66"/>
  <c r="AK12" i="66"/>
  <c r="AS66" i="66" s="1"/>
  <c r="AH12" i="66"/>
  <c r="AE12" i="66"/>
  <c r="X12" i="66"/>
  <c r="W12" i="66"/>
  <c r="V12" i="66"/>
  <c r="S12" i="66"/>
  <c r="P12" i="66"/>
  <c r="L12" i="66"/>
  <c r="K12" i="66"/>
  <c r="J12" i="66"/>
  <c r="G12" i="66"/>
  <c r="D12" i="66"/>
  <c r="AY11" i="66"/>
  <c r="AX11" i="66"/>
  <c r="AW11" i="66"/>
  <c r="AT11" i="66"/>
  <c r="AQ11" i="66"/>
  <c r="AM11" i="66"/>
  <c r="AL11" i="66"/>
  <c r="AK11" i="66"/>
  <c r="AH11" i="66"/>
  <c r="AE11" i="66"/>
  <c r="X11" i="66"/>
  <c r="W11" i="66"/>
  <c r="V11" i="66"/>
  <c r="S11" i="66"/>
  <c r="P11" i="66"/>
  <c r="L11" i="66"/>
  <c r="K11" i="66"/>
  <c r="M11" i="66" s="1"/>
  <c r="J11" i="66"/>
  <c r="G11" i="66"/>
  <c r="D11" i="66"/>
  <c r="AV14" i="66"/>
  <c r="AU10" i="66"/>
  <c r="AU14" i="66" s="1"/>
  <c r="AS10" i="66"/>
  <c r="AR10" i="66"/>
  <c r="AR14" i="66" s="1"/>
  <c r="AP10" i="66"/>
  <c r="AP14" i="66" s="1"/>
  <c r="AO10" i="66"/>
  <c r="AO14" i="66" s="1"/>
  <c r="AJ10" i="66"/>
  <c r="AJ14" i="66" s="1"/>
  <c r="AI10" i="66"/>
  <c r="AI14" i="66" s="1"/>
  <c r="AG10" i="66"/>
  <c r="AG14" i="66" s="1"/>
  <c r="AF10" i="66"/>
  <c r="AF14" i="66" s="1"/>
  <c r="AD10" i="66"/>
  <c r="AD14" i="66" s="1"/>
  <c r="AC10" i="66"/>
  <c r="AC14" i="66" s="1"/>
  <c r="U14" i="66"/>
  <c r="T10" i="66"/>
  <c r="T14" i="66" s="1"/>
  <c r="R10" i="66"/>
  <c r="R14" i="66" s="1"/>
  <c r="Q10" i="66"/>
  <c r="Q14" i="66" s="1"/>
  <c r="N10" i="66"/>
  <c r="N14" i="66" s="1"/>
  <c r="I10" i="66"/>
  <c r="I14" i="66" s="1"/>
  <c r="H10" i="66"/>
  <c r="H14" i="66" s="1"/>
  <c r="F10" i="66"/>
  <c r="F14" i="66" s="1"/>
  <c r="E10" i="66"/>
  <c r="E14" i="66" s="1"/>
  <c r="C10" i="66"/>
  <c r="C14" i="66" s="1"/>
  <c r="B10" i="66"/>
  <c r="B14" i="66" s="1"/>
  <c r="AY9" i="66"/>
  <c r="AY63" i="66" s="1"/>
  <c r="AX9" i="66"/>
  <c r="AW9" i="66"/>
  <c r="AW63" i="66" s="1"/>
  <c r="AT9" i="66"/>
  <c r="AT63" i="66" s="1"/>
  <c r="AQ9" i="66"/>
  <c r="AQ63" i="66" s="1"/>
  <c r="AM9" i="66"/>
  <c r="AM63" i="66" s="1"/>
  <c r="AL9" i="66"/>
  <c r="AL63" i="66" s="1"/>
  <c r="AK9" i="66"/>
  <c r="AK63" i="66" s="1"/>
  <c r="AH9" i="66"/>
  <c r="AH63" i="66" s="1"/>
  <c r="AE9" i="66"/>
  <c r="AE63" i="66" s="1"/>
  <c r="X9" i="66"/>
  <c r="X63" i="66" s="1"/>
  <c r="W9" i="66"/>
  <c r="W63" i="66" s="1"/>
  <c r="V9" i="66"/>
  <c r="V63" i="66" s="1"/>
  <c r="S9" i="66"/>
  <c r="S63" i="66" s="1"/>
  <c r="P9" i="66"/>
  <c r="P63" i="66" s="1"/>
  <c r="L9" i="66"/>
  <c r="L63" i="66" s="1"/>
  <c r="K9" i="66"/>
  <c r="K63" i="66" s="1"/>
  <c r="J9" i="66"/>
  <c r="J63" i="66" s="1"/>
  <c r="G9" i="66"/>
  <c r="G63" i="66" s="1"/>
  <c r="D9" i="66"/>
  <c r="D63" i="66" s="1"/>
  <c r="AY8" i="66"/>
  <c r="AX8" i="66"/>
  <c r="AW8" i="66"/>
  <c r="AT8" i="66"/>
  <c r="AT10" i="66" s="1"/>
  <c r="AQ8" i="66"/>
  <c r="AQ10" i="66" s="1"/>
  <c r="AM8" i="66"/>
  <c r="AL8" i="66"/>
  <c r="AL10" i="66" s="1"/>
  <c r="AK8" i="66"/>
  <c r="AH8" i="66"/>
  <c r="AH10" i="66" s="1"/>
  <c r="AE8" i="66"/>
  <c r="W8" i="66"/>
  <c r="W61" i="66" s="1"/>
  <c r="V8" i="66"/>
  <c r="V10" i="66" s="1"/>
  <c r="S8" i="66"/>
  <c r="L8" i="66"/>
  <c r="K8" i="66"/>
  <c r="J8" i="66"/>
  <c r="G8" i="66"/>
  <c r="D8" i="66"/>
  <c r="BB37" i="66" l="1"/>
  <c r="AY12" i="66"/>
  <c r="BB12" i="66" s="1"/>
  <c r="AS14" i="66"/>
  <c r="AY13" i="66"/>
  <c r="BB13" i="66" s="1"/>
  <c r="AT12" i="66"/>
  <c r="W23" i="66"/>
  <c r="AZ27" i="66"/>
  <c r="AZ46" i="66" s="1"/>
  <c r="AZ62" i="66" s="1"/>
  <c r="AI66" i="66"/>
  <c r="L68" i="66"/>
  <c r="AT50" i="66"/>
  <c r="M41" i="66"/>
  <c r="AU47" i="66"/>
  <c r="AM46" i="66"/>
  <c r="BB46" i="66" s="1"/>
  <c r="BB27" i="66"/>
  <c r="BB21" i="66"/>
  <c r="M8" i="66"/>
  <c r="AT13" i="66"/>
  <c r="AL23" i="66"/>
  <c r="BB29" i="66"/>
  <c r="AT52" i="66"/>
  <c r="AT71" i="66" s="1"/>
  <c r="AA63" i="66"/>
  <c r="D49" i="66"/>
  <c r="D52" i="66"/>
  <c r="D71" i="66" s="1"/>
  <c r="AW10" i="66"/>
  <c r="AW14" i="66" s="1"/>
  <c r="BB22" i="66"/>
  <c r="BB32" i="66"/>
  <c r="AS65" i="66"/>
  <c r="AY65" i="66" s="1"/>
  <c r="M12" i="66"/>
  <c r="BB31" i="66"/>
  <c r="AZ39" i="66"/>
  <c r="BB41" i="66"/>
  <c r="AA13" i="66"/>
  <c r="L48" i="66"/>
  <c r="K66" i="66"/>
  <c r="BB63" i="66"/>
  <c r="BE63" i="66" s="1"/>
  <c r="T47" i="66"/>
  <c r="K69" i="66"/>
  <c r="D47" i="66"/>
  <c r="G47" i="66"/>
  <c r="L52" i="66"/>
  <c r="BA38" i="66"/>
  <c r="Z41" i="66"/>
  <c r="H47" i="66"/>
  <c r="H53" i="66" s="1"/>
  <c r="AR47" i="66"/>
  <c r="AR53" i="66" s="1"/>
  <c r="Z12" i="66"/>
  <c r="J47" i="66"/>
  <c r="AN30" i="66"/>
  <c r="AA31" i="66"/>
  <c r="BB26" i="66"/>
  <c r="BB28" i="66" s="1"/>
  <c r="AN17" i="66"/>
  <c r="AW50" i="66"/>
  <c r="BB20" i="66"/>
  <c r="AY67" i="66"/>
  <c r="BA36" i="66"/>
  <c r="AH45" i="66"/>
  <c r="AH47" i="66" s="1"/>
  <c r="BB36" i="66"/>
  <c r="BE36" i="66" s="1"/>
  <c r="BB17" i="66"/>
  <c r="BB8" i="66"/>
  <c r="BB19" i="66"/>
  <c r="BB11" i="66"/>
  <c r="BB18" i="66"/>
  <c r="AW52" i="66"/>
  <c r="AW71" i="66" s="1"/>
  <c r="AW42" i="66"/>
  <c r="BB40" i="66"/>
  <c r="AT48" i="66"/>
  <c r="AT65" i="66" s="1"/>
  <c r="AT49" i="66"/>
  <c r="Z56" i="66"/>
  <c r="V49" i="66"/>
  <c r="V48" i="66"/>
  <c r="V65" i="66" s="1"/>
  <c r="W49" i="66"/>
  <c r="Z14" i="66"/>
  <c r="S42" i="66"/>
  <c r="S48" i="66"/>
  <c r="Y17" i="66"/>
  <c r="Y21" i="66"/>
  <c r="Z23" i="66"/>
  <c r="W66" i="66"/>
  <c r="Z37" i="66"/>
  <c r="Y38" i="66"/>
  <c r="Z31" i="66"/>
  <c r="AA20" i="66"/>
  <c r="Y20" i="66"/>
  <c r="Z32" i="66"/>
  <c r="M19" i="66"/>
  <c r="Z19" i="66"/>
  <c r="AY49" i="66"/>
  <c r="BB49" i="66" s="1"/>
  <c r="BB30" i="66"/>
  <c r="X52" i="66"/>
  <c r="AY66" i="66"/>
  <c r="M22" i="66"/>
  <c r="X48" i="66"/>
  <c r="AA48" i="66" s="1"/>
  <c r="G48" i="66"/>
  <c r="G65" i="66" s="1"/>
  <c r="D48" i="66"/>
  <c r="D65" i="66" s="1"/>
  <c r="O47" i="66"/>
  <c r="AA37" i="66"/>
  <c r="X65" i="66"/>
  <c r="P33" i="66"/>
  <c r="X70" i="66"/>
  <c r="X68" i="66"/>
  <c r="AA68" i="66" s="1"/>
  <c r="M20" i="66"/>
  <c r="AA19" i="66"/>
  <c r="S23" i="66"/>
  <c r="X66" i="66"/>
  <c r="G23" i="66"/>
  <c r="G61" i="66"/>
  <c r="G64" i="66" s="1"/>
  <c r="M17" i="66"/>
  <c r="V14" i="66"/>
  <c r="Y11" i="66"/>
  <c r="X33" i="66"/>
  <c r="Y31" i="66"/>
  <c r="Y50" i="66" s="1"/>
  <c r="AU53" i="66"/>
  <c r="AY68" i="66"/>
  <c r="AW23" i="66"/>
  <c r="AZ22" i="66"/>
  <c r="AZ21" i="66"/>
  <c r="AZ17" i="66"/>
  <c r="AX23" i="66"/>
  <c r="BA23" i="66"/>
  <c r="AZ11" i="66"/>
  <c r="AY48" i="66"/>
  <c r="AZ36" i="66"/>
  <c r="AY45" i="66"/>
  <c r="AQ48" i="66"/>
  <c r="AQ65" i="66" s="1"/>
  <c r="AQ49" i="66"/>
  <c r="AZ29" i="66"/>
  <c r="AZ18" i="66"/>
  <c r="AX70" i="66"/>
  <c r="AZ70" i="66" s="1"/>
  <c r="AZ8" i="66"/>
  <c r="AX10" i="66"/>
  <c r="AK42" i="66"/>
  <c r="AK49" i="66"/>
  <c r="AK66" i="66" s="1"/>
  <c r="AK48" i="66"/>
  <c r="AN26" i="66"/>
  <c r="AK61" i="66"/>
  <c r="AK64" i="66" s="1"/>
  <c r="AN41" i="66"/>
  <c r="AH52" i="66"/>
  <c r="AH71" i="66" s="1"/>
  <c r="AL52" i="66"/>
  <c r="AM70" i="66"/>
  <c r="BB70" i="66" s="1"/>
  <c r="AM68" i="66"/>
  <c r="AH23" i="66"/>
  <c r="AN19" i="66"/>
  <c r="AM48" i="66"/>
  <c r="AE45" i="66"/>
  <c r="AE47" i="66" s="1"/>
  <c r="AE53" i="66" s="1"/>
  <c r="AM33" i="66"/>
  <c r="AN31" i="66"/>
  <c r="AE28" i="66"/>
  <c r="AE33" i="66" s="1"/>
  <c r="AN20" i="66"/>
  <c r="AE65" i="66"/>
  <c r="BA19" i="66"/>
  <c r="BD19" i="66" s="1"/>
  <c r="AE23" i="66"/>
  <c r="AL70" i="66"/>
  <c r="AN13" i="66"/>
  <c r="AN12" i="66"/>
  <c r="W68" i="66"/>
  <c r="Z68" i="66" s="1"/>
  <c r="W70" i="66"/>
  <c r="Z70" i="66" s="1"/>
  <c r="BC58" i="66"/>
  <c r="AH14" i="66"/>
  <c r="V23" i="66"/>
  <c r="S10" i="66"/>
  <c r="S14" i="66" s="1"/>
  <c r="AN9" i="66"/>
  <c r="AN63" i="66" s="1"/>
  <c r="Z18" i="66"/>
  <c r="D10" i="66"/>
  <c r="S65" i="66"/>
  <c r="AN11" i="66"/>
  <c r="BA11" i="66"/>
  <c r="Z13" i="66"/>
  <c r="AA17" i="66"/>
  <c r="AT23" i="66"/>
  <c r="AA18" i="66"/>
  <c r="BA20" i="66"/>
  <c r="AN22" i="66"/>
  <c r="K33" i="66"/>
  <c r="Z26" i="66"/>
  <c r="J48" i="66"/>
  <c r="J65" i="66" s="1"/>
  <c r="AW48" i="66"/>
  <c r="AW65" i="66" s="1"/>
  <c r="P50" i="66"/>
  <c r="AH50" i="66"/>
  <c r="AH67" i="66" s="1"/>
  <c r="AY50" i="66"/>
  <c r="AQ52" i="66"/>
  <c r="AQ71" i="66" s="1"/>
  <c r="AQ42" i="66"/>
  <c r="M38" i="66"/>
  <c r="AA41" i="66"/>
  <c r="F64" i="66"/>
  <c r="F72" i="66" s="1"/>
  <c r="AP64" i="66"/>
  <c r="AP72" i="66" s="1"/>
  <c r="F47" i="66"/>
  <c r="F53" i="66" s="1"/>
  <c r="AM65" i="66"/>
  <c r="X67" i="66"/>
  <c r="K70" i="66"/>
  <c r="AA9" i="66"/>
  <c r="J23" i="66"/>
  <c r="AN21" i="66"/>
  <c r="BA21" i="66"/>
  <c r="AW28" i="66"/>
  <c r="AW33" i="66" s="1"/>
  <c r="AT42" i="66"/>
  <c r="AP47" i="66"/>
  <c r="AP53" i="66" s="1"/>
  <c r="K67" i="66"/>
  <c r="C61" i="66"/>
  <c r="C64" i="66" s="1"/>
  <c r="C72" i="66" s="1"/>
  <c r="L70" i="66"/>
  <c r="AY23" i="66"/>
  <c r="BA30" i="66"/>
  <c r="K48" i="66"/>
  <c r="AX48" i="66"/>
  <c r="L67" i="66"/>
  <c r="M67" i="66" s="1"/>
  <c r="AX71" i="66"/>
  <c r="AX68" i="66"/>
  <c r="AX61" i="66"/>
  <c r="M9" i="66"/>
  <c r="M63" i="66" s="1"/>
  <c r="BA9" i="66"/>
  <c r="AA11" i="66"/>
  <c r="L23" i="66"/>
  <c r="Z22" i="66"/>
  <c r="BA32" i="66"/>
  <c r="AH42" i="66"/>
  <c r="AA39" i="66"/>
  <c r="BE39" i="66" s="1"/>
  <c r="K65" i="66"/>
  <c r="AL67" i="66"/>
  <c r="AL69" i="66"/>
  <c r="AN57" i="66"/>
  <c r="AA12" i="66"/>
  <c r="BA13" i="66"/>
  <c r="P23" i="66"/>
  <c r="AK23" i="66"/>
  <c r="AN18" i="66"/>
  <c r="AA21" i="66"/>
  <c r="BE21" i="66" s="1"/>
  <c r="AA22" i="66"/>
  <c r="G50" i="66"/>
  <c r="G67" i="66" s="1"/>
  <c r="AQ50" i="66"/>
  <c r="AQ67" i="66" s="1"/>
  <c r="K52" i="66"/>
  <c r="AY52" i="66"/>
  <c r="P42" i="66"/>
  <c r="AZ37" i="66"/>
  <c r="AN38" i="66"/>
  <c r="M40" i="66"/>
  <c r="M51" i="66" s="1"/>
  <c r="Y41" i="66"/>
  <c r="AX42" i="66"/>
  <c r="AG47" i="66"/>
  <c r="AG53" i="66" s="1"/>
  <c r="AF47" i="66"/>
  <c r="AF53" i="66" s="1"/>
  <c r="L65" i="66"/>
  <c r="AJ61" i="66"/>
  <c r="AJ64" i="66" s="1"/>
  <c r="AJ72" i="66" s="1"/>
  <c r="AL68" i="66"/>
  <c r="BA17" i="66"/>
  <c r="AN37" i="66"/>
  <c r="O53" i="66"/>
  <c r="AX65" i="66"/>
  <c r="AM23" i="66"/>
  <c r="Z20" i="66"/>
  <c r="G28" i="66"/>
  <c r="G33" i="66" s="1"/>
  <c r="AX66" i="66"/>
  <c r="AZ12" i="66"/>
  <c r="AQ23" i="66"/>
  <c r="P66" i="66"/>
  <c r="D23" i="66"/>
  <c r="Y26" i="66"/>
  <c r="Y45" i="66" s="1"/>
  <c r="L50" i="66"/>
  <c r="S52" i="66"/>
  <c r="S71" i="66" s="1"/>
  <c r="J42" i="66"/>
  <c r="AE42" i="66"/>
  <c r="T53" i="66"/>
  <c r="AO47" i="66"/>
  <c r="AO53" i="66" s="1"/>
  <c r="B47" i="66"/>
  <c r="O62" i="66"/>
  <c r="AX14" i="66"/>
  <c r="AQ14" i="66"/>
  <c r="BC38" i="66"/>
  <c r="AL14" i="66"/>
  <c r="AE14" i="66"/>
  <c r="W14" i="66"/>
  <c r="BA14" i="66"/>
  <c r="D14" i="66"/>
  <c r="Z38" i="66"/>
  <c r="Z46" i="66"/>
  <c r="K62" i="66"/>
  <c r="Z62" i="66" s="1"/>
  <c r="W47" i="66"/>
  <c r="AX63" i="66"/>
  <c r="L46" i="66"/>
  <c r="L47" i="66" s="1"/>
  <c r="AA27" i="66"/>
  <c r="AL51" i="66"/>
  <c r="BA51" i="66" s="1"/>
  <c r="AN40" i="66"/>
  <c r="AN51" i="66" s="1"/>
  <c r="BA40" i="66"/>
  <c r="BA8" i="66"/>
  <c r="BA63" i="66"/>
  <c r="AZ9" i="66"/>
  <c r="AZ63" i="66" s="1"/>
  <c r="K10" i="66"/>
  <c r="AY10" i="66"/>
  <c r="S66" i="66"/>
  <c r="AE66" i="66"/>
  <c r="AW66" i="66"/>
  <c r="P67" i="66"/>
  <c r="AT67" i="66"/>
  <c r="Z17" i="66"/>
  <c r="Y18" i="66"/>
  <c r="BA18" i="66"/>
  <c r="AZ19" i="66"/>
  <c r="X23" i="66"/>
  <c r="M26" i="66"/>
  <c r="AA26" i="66"/>
  <c r="AQ45" i="66"/>
  <c r="AQ47" i="66" s="1"/>
  <c r="J28" i="66"/>
  <c r="J33" i="66" s="1"/>
  <c r="AH48" i="66"/>
  <c r="AH65" i="66" s="1"/>
  <c r="G49" i="66"/>
  <c r="G66" i="66" s="1"/>
  <c r="X49" i="66"/>
  <c r="AK52" i="66"/>
  <c r="AK71" i="66" s="1"/>
  <c r="D42" i="66"/>
  <c r="V42" i="66"/>
  <c r="X42" i="66"/>
  <c r="BA37" i="66"/>
  <c r="AA38" i="66"/>
  <c r="BE38" i="66" s="1"/>
  <c r="AJ53" i="66"/>
  <c r="AW45" i="66"/>
  <c r="AW47" i="66" s="1"/>
  <c r="L61" i="66"/>
  <c r="Z8" i="66"/>
  <c r="AN8" i="66"/>
  <c r="Z63" i="66"/>
  <c r="Y9" i="66"/>
  <c r="Y63" i="66" s="1"/>
  <c r="L10" i="66"/>
  <c r="L14" i="66" s="1"/>
  <c r="AK65" i="66"/>
  <c r="D66" i="66"/>
  <c r="V66" i="66"/>
  <c r="AH66" i="66"/>
  <c r="S67" i="66"/>
  <c r="AE67" i="66"/>
  <c r="AW67" i="66"/>
  <c r="Y19" i="66"/>
  <c r="AZ20" i="66"/>
  <c r="P45" i="66"/>
  <c r="P47" i="66" s="1"/>
  <c r="AT45" i="66"/>
  <c r="AT47" i="66" s="1"/>
  <c r="AT28" i="66"/>
  <c r="AT33" i="66" s="1"/>
  <c r="S28" i="66"/>
  <c r="S33" i="66" s="1"/>
  <c r="AK28" i="66"/>
  <c r="AK33" i="66" s="1"/>
  <c r="J49" i="66"/>
  <c r="J66" i="66" s="1"/>
  <c r="Y30" i="66"/>
  <c r="Y49" i="66" s="1"/>
  <c r="AN49" i="66"/>
  <c r="M31" i="66"/>
  <c r="G42" i="66"/>
  <c r="W42" i="66"/>
  <c r="AY42" i="66"/>
  <c r="Y37" i="66"/>
  <c r="W51" i="66"/>
  <c r="Z51" i="66" s="1"/>
  <c r="Z40" i="66"/>
  <c r="Y40" i="66"/>
  <c r="Y51" i="66" s="1"/>
  <c r="I47" i="66"/>
  <c r="I53" i="66" s="1"/>
  <c r="I61" i="66"/>
  <c r="I64" i="66" s="1"/>
  <c r="I72" i="66" s="1"/>
  <c r="X45" i="66"/>
  <c r="X47" i="66" s="1"/>
  <c r="J61" i="66"/>
  <c r="J64" i="66" s="1"/>
  <c r="J10" i="66"/>
  <c r="J14" i="66" s="1"/>
  <c r="Z9" i="66"/>
  <c r="BB9" i="66"/>
  <c r="BE9" i="66" s="1"/>
  <c r="M10" i="66"/>
  <c r="AK10" i="66"/>
  <c r="AK14" i="66" s="1"/>
  <c r="S47" i="66"/>
  <c r="D28" i="66"/>
  <c r="D33" i="66" s="1"/>
  <c r="L28" i="66"/>
  <c r="L33" i="66" s="1"/>
  <c r="AL48" i="66"/>
  <c r="BA29" i="66"/>
  <c r="K49" i="66"/>
  <c r="M30" i="66"/>
  <c r="Z30" i="66"/>
  <c r="AX50" i="66"/>
  <c r="AZ31" i="66"/>
  <c r="AM52" i="66"/>
  <c r="AL42" i="66"/>
  <c r="M39" i="66"/>
  <c r="Z39" i="66"/>
  <c r="AC47" i="66"/>
  <c r="AC53" i="66" s="1"/>
  <c r="AA51" i="66"/>
  <c r="T61" i="66"/>
  <c r="T64" i="66" s="1"/>
  <c r="T72" i="66" s="1"/>
  <c r="M37" i="66"/>
  <c r="M48" i="66" s="1"/>
  <c r="AZ38" i="66"/>
  <c r="AA40" i="66"/>
  <c r="N61" i="66"/>
  <c r="N64" i="66" s="1"/>
  <c r="N72" i="66" s="1"/>
  <c r="N47" i="66"/>
  <c r="N53" i="66" s="1"/>
  <c r="AD61" i="66"/>
  <c r="AD64" i="66" s="1"/>
  <c r="AD72" i="66" s="1"/>
  <c r="AD47" i="66"/>
  <c r="AD53" i="66" s="1"/>
  <c r="K50" i="66"/>
  <c r="V45" i="66"/>
  <c r="V47" i="66" s="1"/>
  <c r="V28" i="66"/>
  <c r="V33" i="66" s="1"/>
  <c r="BA46" i="66"/>
  <c r="AL62" i="66"/>
  <c r="BA62" i="66" s="1"/>
  <c r="AX28" i="66"/>
  <c r="AX33" i="66" s="1"/>
  <c r="W48" i="66"/>
  <c r="Y29" i="66"/>
  <c r="L49" i="66"/>
  <c r="AA30" i="66"/>
  <c r="K42" i="66"/>
  <c r="AM42" i="66"/>
  <c r="S61" i="66"/>
  <c r="S64" i="66" s="1"/>
  <c r="G10" i="66"/>
  <c r="G14" i="66" s="1"/>
  <c r="W10" i="66"/>
  <c r="AE10" i="66"/>
  <c r="AM10" i="66"/>
  <c r="AM14" i="66" s="1"/>
  <c r="Z11" i="66"/>
  <c r="Y12" i="66"/>
  <c r="AM66" i="66"/>
  <c r="BA12" i="66"/>
  <c r="J67" i="66"/>
  <c r="K14" i="66"/>
  <c r="Z21" i="66"/>
  <c r="Y22" i="66"/>
  <c r="BA22" i="66"/>
  <c r="AK47" i="66"/>
  <c r="BA27" i="66"/>
  <c r="W28" i="66"/>
  <c r="W33" i="66" s="1"/>
  <c r="AY28" i="66"/>
  <c r="AY33" i="66" s="1"/>
  <c r="AN29" i="66"/>
  <c r="D50" i="66"/>
  <c r="V50" i="66"/>
  <c r="V67" i="66" s="1"/>
  <c r="AK50" i="66"/>
  <c r="AK67" i="66" s="1"/>
  <c r="BA31" i="66"/>
  <c r="L42" i="66"/>
  <c r="Z36" i="66"/>
  <c r="AN36" i="66"/>
  <c r="BA41" i="66"/>
  <c r="AZ41" i="66"/>
  <c r="C53" i="66"/>
  <c r="B53" i="66"/>
  <c r="D61" i="66"/>
  <c r="D64" i="66" s="1"/>
  <c r="Y13" i="66"/>
  <c r="AL45" i="66"/>
  <c r="AL28" i="66"/>
  <c r="AL33" i="66" s="1"/>
  <c r="AZ26" i="66"/>
  <c r="Y27" i="66"/>
  <c r="Y46" i="66" s="1"/>
  <c r="Y62" i="66" s="1"/>
  <c r="AN27" i="66"/>
  <c r="AN46" i="66" s="1"/>
  <c r="AN62" i="66" s="1"/>
  <c r="BE27" i="66"/>
  <c r="Z29" i="66"/>
  <c r="AX49" i="66"/>
  <c r="AZ30" i="66"/>
  <c r="AA52" i="66"/>
  <c r="AA32" i="66"/>
  <c r="AB32" i="66" s="1"/>
  <c r="M36" i="66"/>
  <c r="AY51" i="66"/>
  <c r="BB51" i="66" s="1"/>
  <c r="AM62" i="66"/>
  <c r="BB62" i="66" s="1"/>
  <c r="BE46" i="66"/>
  <c r="W64" i="66"/>
  <c r="P65" i="66"/>
  <c r="AQ66" i="66"/>
  <c r="K45" i="66"/>
  <c r="K61" i="66" s="1"/>
  <c r="AM45" i="66"/>
  <c r="AM61" i="66" s="1"/>
  <c r="BA26" i="66"/>
  <c r="M27" i="66"/>
  <c r="M46" i="66" s="1"/>
  <c r="M62" i="66" s="1"/>
  <c r="Z27" i="66"/>
  <c r="Z28" i="66" s="1"/>
  <c r="AH28" i="66"/>
  <c r="AH33" i="66" s="1"/>
  <c r="AQ33" i="66"/>
  <c r="AA29" i="66"/>
  <c r="AM50" i="66"/>
  <c r="M32" i="66"/>
  <c r="M52" i="66" s="1"/>
  <c r="AX52" i="66"/>
  <c r="AZ32" i="66"/>
  <c r="AN39" i="66"/>
  <c r="BA39" i="66"/>
  <c r="BC39" i="66" s="1"/>
  <c r="AZ40" i="66"/>
  <c r="AZ51" i="66" s="1"/>
  <c r="R61" i="66"/>
  <c r="R64" i="66" s="1"/>
  <c r="R72" i="66" s="1"/>
  <c r="R47" i="66"/>
  <c r="R53" i="66" s="1"/>
  <c r="AL49" i="66"/>
  <c r="W50" i="66"/>
  <c r="V52" i="66"/>
  <c r="V71" i="66" s="1"/>
  <c r="B64" i="66"/>
  <c r="B72" i="66" s="1"/>
  <c r="U61" i="66"/>
  <c r="U64" i="66" s="1"/>
  <c r="U72" i="66" s="1"/>
  <c r="U47" i="66"/>
  <c r="U53" i="66" s="1"/>
  <c r="AI47" i="66"/>
  <c r="AI53" i="66" s="1"/>
  <c r="AV47" i="66"/>
  <c r="AV53" i="66" s="1"/>
  <c r="W65" i="66"/>
  <c r="AL71" i="66"/>
  <c r="AF62" i="66"/>
  <c r="AF64" i="66" s="1"/>
  <c r="AF72" i="66" s="1"/>
  <c r="W67" i="66"/>
  <c r="X50" i="66"/>
  <c r="AA50" i="66" s="1"/>
  <c r="G52" i="66"/>
  <c r="G71" i="66" s="1"/>
  <c r="W52" i="66"/>
  <c r="W69" i="66"/>
  <c r="Z69" i="66" s="1"/>
  <c r="AA58" i="66"/>
  <c r="H61" i="66"/>
  <c r="H64" i="66" s="1"/>
  <c r="H72" i="66" s="1"/>
  <c r="AO61" i="66"/>
  <c r="AO64" i="66" s="1"/>
  <c r="AO72" i="66" s="1"/>
  <c r="AL50" i="66"/>
  <c r="AR61" i="66"/>
  <c r="AR64" i="66" s="1"/>
  <c r="AR72" i="66" s="1"/>
  <c r="Y32" i="66"/>
  <c r="AN32" i="66"/>
  <c r="E61" i="66"/>
  <c r="E64" i="66" s="1"/>
  <c r="E72" i="66" s="1"/>
  <c r="E47" i="66"/>
  <c r="E53" i="66" s="1"/>
  <c r="AS47" i="66"/>
  <c r="AS53" i="66" s="1"/>
  <c r="AL66" i="66"/>
  <c r="AM67" i="66"/>
  <c r="AX67" i="66"/>
  <c r="L71" i="66"/>
  <c r="AC61" i="66"/>
  <c r="AC64" i="66" s="1"/>
  <c r="AC72" i="66" s="1"/>
  <c r="AS61" i="66"/>
  <c r="AS64" i="66" s="1"/>
  <c r="AL65" i="66"/>
  <c r="AM69" i="66"/>
  <c r="AX69" i="66"/>
  <c r="AN56" i="66"/>
  <c r="AN58" i="66" s="1"/>
  <c r="AM58" i="66"/>
  <c r="BB58" i="66"/>
  <c r="AU64" i="66"/>
  <c r="AU72" i="66" s="1"/>
  <c r="Q47" i="66"/>
  <c r="Q53" i="66" s="1"/>
  <c r="Q61" i="66"/>
  <c r="Q64" i="66" s="1"/>
  <c r="Q72" i="66" s="1"/>
  <c r="AY69" i="66"/>
  <c r="AG61" i="66"/>
  <c r="AG64" i="66" s="1"/>
  <c r="AG72" i="66" s="1"/>
  <c r="AV64" i="66"/>
  <c r="AV72" i="66" s="1"/>
  <c r="BF56" i="66"/>
  <c r="AI64" i="66"/>
  <c r="AI72" i="66" s="1"/>
  <c r="X69" i="66"/>
  <c r="W71" i="66"/>
  <c r="AM71" i="66"/>
  <c r="X71" i="66"/>
  <c r="AN68" i="66"/>
  <c r="L69" i="66"/>
  <c r="K71" i="66"/>
  <c r="AY71" i="66"/>
  <c r="M68" i="66"/>
  <c r="BA70" i="66"/>
  <c r="BE37" i="66" l="1"/>
  <c r="AZ50" i="66"/>
  <c r="AW61" i="66"/>
  <c r="AW64" i="66" s="1"/>
  <c r="AW72" i="66" s="1"/>
  <c r="BC20" i="66"/>
  <c r="AS72" i="66"/>
  <c r="AZ13" i="66"/>
  <c r="AT14" i="66"/>
  <c r="AY14" i="66"/>
  <c r="AT66" i="66"/>
  <c r="BE11" i="66"/>
  <c r="BB69" i="66"/>
  <c r="BC41" i="66"/>
  <c r="BE29" i="66"/>
  <c r="BE17" i="66"/>
  <c r="BE13" i="66"/>
  <c r="BC36" i="66"/>
  <c r="BB48" i="66"/>
  <c r="BE48" i="66" s="1"/>
  <c r="BE31" i="66"/>
  <c r="BE20" i="66"/>
  <c r="AB31" i="66"/>
  <c r="BD13" i="66"/>
  <c r="BB71" i="66"/>
  <c r="Z48" i="66"/>
  <c r="AT53" i="66"/>
  <c r="AB20" i="66"/>
  <c r="Z49" i="66"/>
  <c r="M14" i="66"/>
  <c r="P53" i="66"/>
  <c r="AW53" i="66"/>
  <c r="Y47" i="66"/>
  <c r="AX64" i="66"/>
  <c r="M70" i="66"/>
  <c r="AB13" i="66"/>
  <c r="BD32" i="66"/>
  <c r="BF32" i="66" s="1"/>
  <c r="BB68" i="66"/>
  <c r="BE68" i="66" s="1"/>
  <c r="BD62" i="66"/>
  <c r="BE19" i="66"/>
  <c r="BF19" i="66" s="1"/>
  <c r="BE32" i="66"/>
  <c r="BE40" i="66"/>
  <c r="BB50" i="66"/>
  <c r="BE50" i="66" s="1"/>
  <c r="AZ67" i="66"/>
  <c r="BB67" i="66"/>
  <c r="AH61" i="66"/>
  <c r="AH64" i="66" s="1"/>
  <c r="BB66" i="66"/>
  <c r="BE12" i="66"/>
  <c r="BB65" i="66"/>
  <c r="AZ52" i="66"/>
  <c r="BB52" i="66"/>
  <c r="BE52" i="66" s="1"/>
  <c r="BE30" i="66"/>
  <c r="BE51" i="66"/>
  <c r="BA68" i="66"/>
  <c r="AZ48" i="66"/>
  <c r="BD8" i="66"/>
  <c r="M58" i="66"/>
  <c r="Z57" i="66"/>
  <c r="AB57" i="66" s="1"/>
  <c r="BD58" i="66"/>
  <c r="Z58" i="66"/>
  <c r="AB56" i="66"/>
  <c r="AB58" i="66" s="1"/>
  <c r="Z33" i="66"/>
  <c r="AA65" i="66"/>
  <c r="Z67" i="66"/>
  <c r="D53" i="66"/>
  <c r="M23" i="66"/>
  <c r="V61" i="66"/>
  <c r="V64" i="66" s="1"/>
  <c r="V72" i="66" s="1"/>
  <c r="AB41" i="66"/>
  <c r="AB52" i="66" s="1"/>
  <c r="BE41" i="66"/>
  <c r="Y52" i="66"/>
  <c r="AY61" i="66"/>
  <c r="BB61" i="66" s="1"/>
  <c r="BB45" i="66"/>
  <c r="AZ65" i="66"/>
  <c r="AB22" i="66"/>
  <c r="BE22" i="66"/>
  <c r="AB18" i="66"/>
  <c r="BE18" i="66"/>
  <c r="AA67" i="66"/>
  <c r="AB26" i="66"/>
  <c r="BE26" i="66"/>
  <c r="BE28" i="66" s="1"/>
  <c r="AB12" i="66"/>
  <c r="AB19" i="66"/>
  <c r="Y66" i="66"/>
  <c r="AA49" i="66"/>
  <c r="BE49" i="66" s="1"/>
  <c r="Y48" i="66"/>
  <c r="Y53" i="66" s="1"/>
  <c r="Y65" i="66"/>
  <c r="AB37" i="66"/>
  <c r="BC11" i="66"/>
  <c r="AY47" i="66"/>
  <c r="AY53" i="66" s="1"/>
  <c r="BC22" i="66"/>
  <c r="Y28" i="66"/>
  <c r="Y33" i="66" s="1"/>
  <c r="G72" i="66"/>
  <c r="M65" i="66"/>
  <c r="L53" i="66"/>
  <c r="L66" i="66"/>
  <c r="AA66" i="66" s="1"/>
  <c r="AA70" i="66"/>
  <c r="BE70" i="66" s="1"/>
  <c r="Y70" i="66"/>
  <c r="Y67" i="66"/>
  <c r="AA42" i="66"/>
  <c r="Y42" i="66"/>
  <c r="AA69" i="66"/>
  <c r="AZ71" i="66"/>
  <c r="AZ68" i="66"/>
  <c r="BC21" i="66"/>
  <c r="BC17" i="66"/>
  <c r="AZ49" i="66"/>
  <c r="BC37" i="66"/>
  <c r="AX53" i="66"/>
  <c r="BA49" i="66"/>
  <c r="BD49" i="66" s="1"/>
  <c r="AQ53" i="66"/>
  <c r="BA48" i="66"/>
  <c r="AZ66" i="66"/>
  <c r="AN52" i="66"/>
  <c r="BD37" i="66"/>
  <c r="BF37" i="66" s="1"/>
  <c r="AN45" i="66"/>
  <c r="AN61" i="66" s="1"/>
  <c r="AN64" i="66" s="1"/>
  <c r="BA52" i="66"/>
  <c r="AN50" i="66"/>
  <c r="AN70" i="66"/>
  <c r="AN48" i="66"/>
  <c r="AE61" i="66"/>
  <c r="AE64" i="66" s="1"/>
  <c r="AE72" i="66" s="1"/>
  <c r="BD51" i="66"/>
  <c r="BC31" i="66"/>
  <c r="BC50" i="66" s="1"/>
  <c r="BC30" i="66"/>
  <c r="BC49" i="66" s="1"/>
  <c r="BC29" i="66"/>
  <c r="AN23" i="66"/>
  <c r="BC18" i="66"/>
  <c r="BD20" i="66"/>
  <c r="BC12" i="66"/>
  <c r="BC13" i="66"/>
  <c r="AA23" i="66"/>
  <c r="Y68" i="66"/>
  <c r="Z52" i="66"/>
  <c r="G53" i="66"/>
  <c r="M49" i="66"/>
  <c r="S53" i="66"/>
  <c r="BD63" i="66"/>
  <c r="AZ23" i="66"/>
  <c r="AN69" i="66"/>
  <c r="M42" i="66"/>
  <c r="AA45" i="66"/>
  <c r="Y23" i="66"/>
  <c r="Y71" i="66"/>
  <c r="BC27" i="66"/>
  <c r="BC46" i="66" s="1"/>
  <c r="BC62" i="66" s="1"/>
  <c r="AZ42" i="66"/>
  <c r="BC70" i="66"/>
  <c r="AA71" i="66"/>
  <c r="BD46" i="66"/>
  <c r="BA28" i="66"/>
  <c r="BA33" i="66" s="1"/>
  <c r="BC26" i="66"/>
  <c r="BD29" i="66"/>
  <c r="AB29" i="66"/>
  <c r="S72" i="66"/>
  <c r="Z65" i="66"/>
  <c r="D67" i="66"/>
  <c r="D72" i="66" s="1"/>
  <c r="AQ61" i="66"/>
  <c r="AQ64" i="66" s="1"/>
  <c r="AQ72" i="66" s="1"/>
  <c r="X53" i="66"/>
  <c r="BA42" i="66"/>
  <c r="AA28" i="66"/>
  <c r="AA33" i="66" s="1"/>
  <c r="BC40" i="66"/>
  <c r="BC51" i="66" s="1"/>
  <c r="BD26" i="66"/>
  <c r="BD22" i="66"/>
  <c r="BC19" i="66"/>
  <c r="BA65" i="66"/>
  <c r="AN65" i="66"/>
  <c r="BA66" i="66"/>
  <c r="AN66" i="66"/>
  <c r="BA50" i="66"/>
  <c r="AM47" i="66"/>
  <c r="AM53" i="66" s="1"/>
  <c r="AT61" i="66"/>
  <c r="AT64" i="66" s="1"/>
  <c r="AN42" i="66"/>
  <c r="BD11" i="66"/>
  <c r="AB11" i="66"/>
  <c r="BD41" i="66"/>
  <c r="AZ10" i="66"/>
  <c r="M45" i="66"/>
  <c r="M28" i="66"/>
  <c r="M33" i="66" s="1"/>
  <c r="BD70" i="66"/>
  <c r="Z71" i="66"/>
  <c r="M71" i="66"/>
  <c r="AK72" i="66"/>
  <c r="AB36" i="66"/>
  <c r="BD36" i="66"/>
  <c r="Z42" i="66"/>
  <c r="BD21" i="66"/>
  <c r="BF21" i="66" s="1"/>
  <c r="AB21" i="66"/>
  <c r="BB42" i="66"/>
  <c r="AB39" i="66"/>
  <c r="AB50" i="66" s="1"/>
  <c r="BD39" i="66"/>
  <c r="BF39" i="66" s="1"/>
  <c r="J53" i="66"/>
  <c r="W72" i="66"/>
  <c r="AB30" i="66"/>
  <c r="BD30" i="66"/>
  <c r="W53" i="66"/>
  <c r="BD31" i="66"/>
  <c r="BC9" i="66"/>
  <c r="BC63" i="66" s="1"/>
  <c r="K47" i="66"/>
  <c r="K53" i="66" s="1"/>
  <c r="Z45" i="66"/>
  <c r="AZ45" i="66"/>
  <c r="AZ28" i="66"/>
  <c r="AZ33" i="66" s="1"/>
  <c r="M69" i="66"/>
  <c r="V53" i="66"/>
  <c r="J72" i="66"/>
  <c r="BD40" i="66"/>
  <c r="BF40" i="66" s="1"/>
  <c r="BF51" i="66" s="1"/>
  <c r="AB40" i="66"/>
  <c r="AB51" i="66" s="1"/>
  <c r="M50" i="66"/>
  <c r="BA10" i="66"/>
  <c r="BC8" i="66"/>
  <c r="L62" i="66"/>
  <c r="AA62" i="66" s="1"/>
  <c r="BE62" i="66" s="1"/>
  <c r="AA46" i="66"/>
  <c r="AN28" i="66"/>
  <c r="AN33" i="66" s="1"/>
  <c r="AH53" i="66"/>
  <c r="BD12" i="66"/>
  <c r="BD18" i="66"/>
  <c r="AB68" i="66"/>
  <c r="BD68" i="66"/>
  <c r="Z66" i="66"/>
  <c r="AZ69" i="66"/>
  <c r="BA69" i="66"/>
  <c r="Y69" i="66"/>
  <c r="AN71" i="66"/>
  <c r="BA71" i="66"/>
  <c r="AX72" i="66"/>
  <c r="AN67" i="66"/>
  <c r="BB10" i="66"/>
  <c r="AM64" i="66"/>
  <c r="AM72" i="66" s="1"/>
  <c r="BB33" i="66"/>
  <c r="BC32" i="66"/>
  <c r="BD27" i="66"/>
  <c r="BF27" i="66" s="1"/>
  <c r="BF46" i="66" s="1"/>
  <c r="BF62" i="66" s="1"/>
  <c r="AB27" i="66"/>
  <c r="AB46" i="66" s="1"/>
  <c r="AB62" i="66" s="1"/>
  <c r="AL47" i="66"/>
  <c r="AL53" i="66" s="1"/>
  <c r="BA45" i="66"/>
  <c r="BA47" i="66" s="1"/>
  <c r="AH72" i="66"/>
  <c r="AK53" i="66"/>
  <c r="Z50" i="66"/>
  <c r="BA67" i="66"/>
  <c r="AN10" i="66"/>
  <c r="AN14" i="66" s="1"/>
  <c r="BB23" i="66"/>
  <c r="BD38" i="66"/>
  <c r="BF38" i="66" s="1"/>
  <c r="AB38" i="66"/>
  <c r="BD9" i="66"/>
  <c r="BF9" i="66" s="1"/>
  <c r="BF63" i="66" s="1"/>
  <c r="AB9" i="66"/>
  <c r="AB63" i="66" s="1"/>
  <c r="Z10" i="66"/>
  <c r="BD17" i="66"/>
  <c r="AB17" i="66"/>
  <c r="AL61" i="66"/>
  <c r="BE69" i="66" l="1"/>
  <c r="BF31" i="66"/>
  <c r="BF50" i="66" s="1"/>
  <c r="BE71" i="66"/>
  <c r="BF29" i="66"/>
  <c r="BF48" i="66" s="1"/>
  <c r="BF13" i="66"/>
  <c r="AZ14" i="66"/>
  <c r="BF11" i="66"/>
  <c r="AT72" i="66"/>
  <c r="BF20" i="66"/>
  <c r="BC52" i="66"/>
  <c r="BC68" i="66"/>
  <c r="BE42" i="66"/>
  <c r="BF68" i="66"/>
  <c r="BD48" i="66"/>
  <c r="AB69" i="66"/>
  <c r="BF30" i="66"/>
  <c r="BF49" i="66" s="1"/>
  <c r="BE33" i="66"/>
  <c r="BF12" i="66"/>
  <c r="BE65" i="66"/>
  <c r="AN47" i="66"/>
  <c r="AN53" i="66" s="1"/>
  <c r="BC67" i="66"/>
  <c r="BE67" i="66"/>
  <c r="BE66" i="66"/>
  <c r="BF41" i="66"/>
  <c r="BF52" i="66" s="1"/>
  <c r="AY64" i="66"/>
  <c r="AY72" i="66" s="1"/>
  <c r="BF22" i="66"/>
  <c r="BE23" i="66"/>
  <c r="BF57" i="66"/>
  <c r="BF58" i="66" s="1"/>
  <c r="AB70" i="66"/>
  <c r="AB45" i="66"/>
  <c r="AB47" i="66" s="1"/>
  <c r="BD52" i="66"/>
  <c r="AB67" i="66"/>
  <c r="BF18" i="66"/>
  <c r="BF70" i="66"/>
  <c r="AA47" i="66"/>
  <c r="AA53" i="66" s="1"/>
  <c r="BE45" i="66"/>
  <c r="BE47" i="66" s="1"/>
  <c r="BE53" i="66" s="1"/>
  <c r="M66" i="66"/>
  <c r="AB48" i="66"/>
  <c r="BB14" i="66"/>
  <c r="BC65" i="66"/>
  <c r="BC48" i="66"/>
  <c r="BC23" i="66"/>
  <c r="BC71" i="66"/>
  <c r="BC66" i="66"/>
  <c r="BC42" i="66"/>
  <c r="AB49" i="66"/>
  <c r="BF26" i="66"/>
  <c r="BD28" i="66"/>
  <c r="BD33" i="66" s="1"/>
  <c r="BA53" i="66"/>
  <c r="BC10" i="66"/>
  <c r="BC14" i="66" s="1"/>
  <c r="BB47" i="66"/>
  <c r="BB53" i="66" s="1"/>
  <c r="BC45" i="66"/>
  <c r="BC47" i="66" s="1"/>
  <c r="BC28" i="66"/>
  <c r="BC33" i="66" s="1"/>
  <c r="BA61" i="66"/>
  <c r="AL64" i="66"/>
  <c r="AL72" i="66" s="1"/>
  <c r="AN72" i="66"/>
  <c r="AB28" i="66"/>
  <c r="AB33" i="66" s="1"/>
  <c r="BD45" i="66"/>
  <c r="BD47" i="66" s="1"/>
  <c r="Z47" i="66"/>
  <c r="Z53" i="66" s="1"/>
  <c r="AB65" i="66"/>
  <c r="BD65" i="66"/>
  <c r="AZ47" i="66"/>
  <c r="AZ53" i="66" s="1"/>
  <c r="AZ61" i="66"/>
  <c r="AZ64" i="66" s="1"/>
  <c r="AZ72" i="66" s="1"/>
  <c r="BD71" i="66"/>
  <c r="AB71" i="66"/>
  <c r="BC69" i="66"/>
  <c r="AB23" i="66"/>
  <c r="BD50" i="66"/>
  <c r="BD42" i="66"/>
  <c r="BF36" i="66"/>
  <c r="BF17" i="66"/>
  <c r="BD23" i="66"/>
  <c r="AB66" i="66"/>
  <c r="BD66" i="66"/>
  <c r="BD69" i="66"/>
  <c r="Z61" i="66"/>
  <c r="K64" i="66"/>
  <c r="K72" i="66" s="1"/>
  <c r="BD67" i="66"/>
  <c r="AB42" i="66"/>
  <c r="BD10" i="66"/>
  <c r="BD14" i="66" s="1"/>
  <c r="BB64" i="66"/>
  <c r="M47" i="66"/>
  <c r="M53" i="66" s="1"/>
  <c r="M61" i="66"/>
  <c r="M64" i="66" s="1"/>
  <c r="L64" i="66"/>
  <c r="L72" i="66" s="1"/>
  <c r="BF71" i="66" l="1"/>
  <c r="BF69" i="66"/>
  <c r="BF66" i="66"/>
  <c r="BF67" i="66"/>
  <c r="BF65" i="66"/>
  <c r="BF42" i="66"/>
  <c r="BA64" i="66"/>
  <c r="BA72" i="66" s="1"/>
  <c r="BD61" i="66"/>
  <c r="BD64" i="66" s="1"/>
  <c r="BD72" i="66" s="1"/>
  <c r="BF23" i="66"/>
  <c r="M72" i="66"/>
  <c r="BC53" i="66"/>
  <c r="AB53" i="66"/>
  <c r="BC61" i="66"/>
  <c r="BC64" i="66" s="1"/>
  <c r="BC72" i="66" s="1"/>
  <c r="Z64" i="66"/>
  <c r="Z72" i="66" s="1"/>
  <c r="Z73" i="66" s="1"/>
  <c r="BB72" i="66"/>
  <c r="BD53" i="66"/>
  <c r="BF45" i="66"/>
  <c r="BF47" i="66" s="1"/>
  <c r="BF53" i="66" s="1"/>
  <c r="BF28" i="66"/>
  <c r="BF33" i="66" s="1"/>
  <c r="O10" i="66"/>
  <c r="O14" i="66" s="1"/>
  <c r="P14" i="66" s="1"/>
  <c r="O61" i="66"/>
  <c r="O64" i="66" s="1"/>
  <c r="O72" i="66" s="1"/>
  <c r="P8" i="66"/>
  <c r="P10" i="66" s="1"/>
  <c r="X8" i="66"/>
  <c r="X61" i="66" s="1"/>
  <c r="AA61" i="66" s="1"/>
  <c r="X10" i="66" l="1"/>
  <c r="X14" i="66" s="1"/>
  <c r="P61" i="66"/>
  <c r="P64" i="66" s="1"/>
  <c r="P72" i="66" s="1"/>
  <c r="AA8" i="66"/>
  <c r="AA10" i="66" s="1"/>
  <c r="X64" i="66"/>
  <c r="X72" i="66" s="1"/>
  <c r="Y8" i="66"/>
  <c r="AB8" i="66" l="1"/>
  <c r="BE8" i="66"/>
  <c r="BF8" i="66" s="1"/>
  <c r="Y61" i="66"/>
  <c r="Y64" i="66" s="1"/>
  <c r="Y72" i="66" s="1"/>
  <c r="Y10" i="66"/>
  <c r="Y14" i="66" s="1"/>
  <c r="BE61" i="66"/>
  <c r="AA64" i="66"/>
  <c r="AA14" i="66"/>
  <c r="BE10" i="66"/>
  <c r="BE14" i="66" s="1"/>
  <c r="BF61" i="66" l="1"/>
  <c r="BF64" i="66" s="1"/>
  <c r="BF72" i="66" s="1"/>
  <c r="BF10" i="66"/>
  <c r="BF14" i="66" s="1"/>
  <c r="AB10" i="66"/>
  <c r="AB14" i="66" s="1"/>
  <c r="AB61" i="66"/>
  <c r="AB64" i="66" s="1"/>
  <c r="AB72" i="66" s="1"/>
  <c r="BE64" i="66"/>
  <c r="BE72" i="66" s="1"/>
  <c r="AA72" i="66"/>
</calcChain>
</file>

<file path=xl/sharedStrings.xml><?xml version="1.0" encoding="utf-8"?>
<sst xmlns="http://schemas.openxmlformats.org/spreadsheetml/2006/main" count="451" uniqueCount="75">
  <si>
    <t>ACUTI (DRG)</t>
  </si>
  <si>
    <t>Spitalul Judeţean de Urgenţă Slatina</t>
  </si>
  <si>
    <t>Spitalul Orăşenesc Balş</t>
  </si>
  <si>
    <t>Spitalul Municipal Caracal</t>
  </si>
  <si>
    <t xml:space="preserve">Spitalul Orăşenesc Corabia </t>
  </si>
  <si>
    <t>Total</t>
  </si>
  <si>
    <t>CRONICI</t>
  </si>
  <si>
    <t>Spitalul de Psihiatrie Cronici Schitu</t>
  </si>
  <si>
    <t>SPITALIZARE DE ZI  - TOTAL</t>
  </si>
  <si>
    <t>TOTAL SERVICII</t>
  </si>
  <si>
    <t>SC Domus Med SRL Piatra-Olt</t>
  </si>
  <si>
    <t xml:space="preserve">Direcţia Relaţii Contractuale, </t>
  </si>
  <si>
    <t>COMP.E.C.S.M.M.D.M.</t>
  </si>
  <si>
    <t>Ec. Sorina-Daniela OANCEA</t>
  </si>
  <si>
    <t>CAS OLT</t>
  </si>
  <si>
    <t>SITUAŢIE</t>
  </si>
  <si>
    <t>Unitatea Sanitară,                                           DRG(ACUȚI)</t>
  </si>
  <si>
    <t>SC Lisimed SRL Slatina</t>
  </si>
  <si>
    <t>Hospital Phoenix Network One Day</t>
  </si>
  <si>
    <t>Sume pentru acordarea de sprijin  și asistență umanitară de către statul roman cetățenilor străini sau apatrizilor aflați în situații deosebite, proveniți din zona conflictului armat din Ucraina, cu modificările și completările ulterioare,</t>
  </si>
  <si>
    <t>Total Spitalul Judeţean de Urgenţă Slatina</t>
  </si>
  <si>
    <t>Contract ianuarie 2023</t>
  </si>
  <si>
    <t>Contract februarie 2023</t>
  </si>
  <si>
    <t>Influente (+/-)</t>
  </si>
  <si>
    <t>Contract ianuarie 2023 modificat</t>
  </si>
  <si>
    <t xml:space="preserve">Servicii medicale efectuate in regim de spitalizare de zi peste valoarea de contract afrenta lunii decembrie 2022 </t>
  </si>
  <si>
    <t>Contract februarie 2023 modificat</t>
  </si>
  <si>
    <t>SPITALIZARE DE ZI  -  CAZURI</t>
  </si>
  <si>
    <t>SPITALIZARE DE ZI -SERVICII</t>
  </si>
  <si>
    <t xml:space="preserve">Anexa </t>
  </si>
  <si>
    <t>Contract martie 2023</t>
  </si>
  <si>
    <t>Contract martie 2023 modificat</t>
  </si>
  <si>
    <t>Total contract trimestrul I 2023</t>
  </si>
  <si>
    <t>Total contract trimestrul I 2023 modificat</t>
  </si>
  <si>
    <t>Contract aprilie 2023</t>
  </si>
  <si>
    <t>Contract aprilie 2023 modificat</t>
  </si>
  <si>
    <t>Contract mai 2023</t>
  </si>
  <si>
    <t>Contract mai 2023 modificat</t>
  </si>
  <si>
    <t>Contract iunie 2023</t>
  </si>
  <si>
    <t>Contract iunie 2023 modificat</t>
  </si>
  <si>
    <t>Total contract trimestrul II 2023</t>
  </si>
  <si>
    <t>Total contract trimestrul II 2023 modificat</t>
  </si>
  <si>
    <t>Total contract semestrul I 2023</t>
  </si>
  <si>
    <t>Total contract semestrul I 2023 modificat</t>
  </si>
  <si>
    <t xml:space="preserve">ATI </t>
  </si>
  <si>
    <t>TRIMESTRUL I 2023</t>
  </si>
  <si>
    <t>TRIMESTRUL II 2023</t>
  </si>
  <si>
    <t>SEMESTRUL I 2023</t>
  </si>
  <si>
    <t>Contract iulie 2023</t>
  </si>
  <si>
    <t>Contract iulie 2023 modificat</t>
  </si>
  <si>
    <t>Contract august 2023</t>
  </si>
  <si>
    <t>Contract august 2023 modificat</t>
  </si>
  <si>
    <t>Contract septembrie 2023</t>
  </si>
  <si>
    <t>Contract septembrie 2023 modificat</t>
  </si>
  <si>
    <t>Total contract trimestrul III 2023</t>
  </si>
  <si>
    <t>Total contract trimestrul III 2023 modificat</t>
  </si>
  <si>
    <t>Contract octombrie 2023</t>
  </si>
  <si>
    <t>Contract octombrie 2023 modificat</t>
  </si>
  <si>
    <t>Contract noiembrie 2023</t>
  </si>
  <si>
    <t>Contract noiembrie 2023 modificat</t>
  </si>
  <si>
    <t>Contract decembrie 2023</t>
  </si>
  <si>
    <t>Contract decembrie 2023 modificat</t>
  </si>
  <si>
    <t>Total contract trimestrul IV 2023</t>
  </si>
  <si>
    <t>Total contract trimestrul IV 2023 modificat</t>
  </si>
  <si>
    <t>Total contract semestrul II 2023</t>
  </si>
  <si>
    <t>Total contract semestrul II 2023 modificat</t>
  </si>
  <si>
    <t>Total contract anu 2023</t>
  </si>
  <si>
    <t>Total contract anul 2023 modificat</t>
  </si>
  <si>
    <t>TRIMESTRUL III 2023</t>
  </si>
  <si>
    <t>TRIMESTRUL IV 2023</t>
  </si>
  <si>
    <t>SEMESTRUL II 2023</t>
  </si>
  <si>
    <t>ANUL 2023</t>
  </si>
  <si>
    <t>Comp.E.C.S.M.D.M.</t>
  </si>
  <si>
    <t>Ec.Eduard DRAPATOF</t>
  </si>
  <si>
    <t>privind serviciile  in asistenţa medicală spitaliceasca  aferente anului 2023</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</si>
</sst>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0"/>
      <name val="Arial"/>
      <family val="2"/>
      <charset val="238"/>
    </font>
    <font>
      <sz val="10"/>
      <name val="Arial"/>
      <family val="2"/>
      <charset val="238"/>
    </font>
    <font>
      <b/>
      <sz val="10"/>
      <name val="Times New Roman"/>
      <family val="1"/>
      <charset val="238"/>
    </font>
    <font>
      <sz val="10"/>
      <name val="Times New Roman"/>
      <family val="1"/>
      <charset val="238"/>
    </font>
    <font>
      <b/>
      <sz val="10"/>
      <name val="Arial"/>
      <family val="2"/>
    </font>
    <font>
      <b/>
      <sz val="11"/>
      <color theme="1"/>
      <name val="Calibri"/>
      <family val="2"/>
      <charset val="238"/>
      <scheme val="minor"/>
    </font>
    <font>
      <sz val="8"/>
      <color theme="1"/>
      <name val="Times New Roman"/>
      <family val="1"/>
      <charset val="238"/>
    </font>
    <font>
      <sz val="8"/>
      <name val="Arial"/>
      <family val="2"/>
      <charset val="238"/>
    </font>
    <font>
      <sz val="11"/>
      <name val="Calibri"/>
      <family val="2"/>
      <scheme val="minor"/>
    </font>
    <font>
      <sz val="10"/>
      <color rgb="FFFF0000"/>
      <name val="Times New Roman"/>
      <family val="1"/>
      <charset val="238"/>
    </font>
    <font>
      <sz val="10"/>
      <color rgb="FF00B050"/>
      <name val="Times New Roman"/>
      <family val="1"/>
      <charset val="238"/>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4" fillId="0" borderId="0" xfId="0" applyFont="1"/>
    <xf numFmtId="0" fontId="3" fillId="0" borderId="0" xfId="0" applyFont="1"/>
    <xf numFmtId="0" fontId="1" fillId="0" borderId="0" xfId="0" applyFont="1"/>
    <xf numFmtId="0" fontId="4" fillId="0" borderId="1" xfId="0" applyFont="1" applyBorder="1"/>
    <xf numFmtId="4" fontId="4" fillId="0" borderId="1" xfId="0" applyNumberFormat="1" applyFont="1" applyBorder="1"/>
    <xf numFmtId="0" fontId="3" fillId="0" borderId="1" xfId="0" applyFont="1" applyBorder="1"/>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2" fillId="0" borderId="0" xfId="0" applyFont="1"/>
    <xf numFmtId="0" fontId="5" fillId="0" borderId="0" xfId="0" applyFont="1"/>
    <xf numFmtId="3" fontId="6" fillId="0" borderId="0" xfId="0" applyNumberFormat="1" applyFont="1" applyAlignment="1">
      <alignment horizontal="left"/>
    </xf>
    <xf numFmtId="0" fontId="2" fillId="0" borderId="1" xfId="0" applyFont="1" applyBorder="1"/>
    <xf numFmtId="4" fontId="3" fillId="0" borderId="1" xfId="0" applyNumberFormat="1" applyFont="1" applyBorder="1"/>
    <xf numFmtId="0" fontId="2" fillId="0" borderId="1" xfId="0" applyFont="1" applyBorder="1" applyAlignment="1">
      <alignment vertical="center" wrapText="1"/>
    </xf>
    <xf numFmtId="0" fontId="8" fillId="0" borderId="1" xfId="0" applyFont="1" applyBorder="1" applyAlignment="1">
      <alignment vertical="center" wrapText="1"/>
    </xf>
    <xf numFmtId="0" fontId="7" fillId="0" borderId="1" xfId="0" applyFont="1" applyBorder="1" applyAlignment="1">
      <alignment vertical="center" wrapText="1"/>
    </xf>
    <xf numFmtId="4" fontId="2" fillId="0" borderId="0" xfId="0" applyNumberFormat="1" applyFont="1"/>
    <xf numFmtId="4" fontId="9" fillId="0" borderId="1" xfId="0" applyNumberFormat="1" applyFont="1" applyBorder="1" applyAlignment="1">
      <alignment horizontal="center"/>
    </xf>
    <xf numFmtId="4" fontId="10" fillId="0" borderId="1" xfId="0" applyNumberFormat="1" applyFont="1" applyBorder="1"/>
    <xf numFmtId="4" fontId="4" fillId="0" borderId="0" xfId="0" applyNumberFormat="1" applyFont="1"/>
    <xf numFmtId="4" fontId="0" fillId="0" borderId="0" xfId="0" applyNumberFormat="1"/>
    <xf numFmtId="4" fontId="11" fillId="0" borderId="1" xfId="0" applyNumberFormat="1" applyFont="1" applyBorder="1"/>
    <xf numFmtId="0" fontId="1" fillId="2" borderId="0" xfId="0" applyFont="1" applyFill="1" applyAlignment="1">
      <alignment horizontal="center"/>
    </xf>
    <xf numFmtId="4" fontId="1" fillId="0" borderId="2" xfId="0" applyNumberFormat="1" applyFont="1" applyBorder="1" applyAlignment="1">
      <alignment horizontal="center" vertical="center" wrapText="1"/>
    </xf>
    <xf numFmtId="4" fontId="4" fillId="0" borderId="3" xfId="0" applyNumberFormat="1" applyFont="1" applyBorder="1" applyAlignment="1">
      <alignment horizontal="center"/>
    </xf>
    <xf numFmtId="4" fontId="4" fillId="0" borderId="4" xfId="0" applyNumberFormat="1" applyFont="1" applyBorder="1" applyAlignment="1">
      <alignment horizontal="center"/>
    </xf>
    <xf numFmtId="4" fontId="4" fillId="0" borderId="5" xfId="0" applyNumberFormat="1" applyFont="1"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9"/>
  <sheetViews>
    <sheetView tabSelected="1" topLeftCell="AG46" workbookViewId="0">
      <selection activeCell="G78" sqref="G78"/>
    </sheetView>
  </sheetViews>
  <sheetFormatPr defaultColWidth="13.85546875" defaultRowHeight="12.75" x14ac:dyDescent="0.2"/>
  <cols>
    <col min="1" max="1" width="30.42578125" style="9" customWidth="1"/>
    <col min="2" max="2" width="13.85546875" style="9"/>
    <col min="3" max="3" width="12" style="9" customWidth="1"/>
    <col min="4" max="12" width="13.85546875" style="9"/>
    <col min="13" max="13" width="15.28515625" style="9" customWidth="1"/>
    <col min="14" max="16384" width="13.85546875" style="9"/>
  </cols>
  <sheetData>
    <row r="1" spans="1:63" ht="15" x14ac:dyDescent="0.25">
      <c r="A1" s="11" t="s">
        <v>14</v>
      </c>
      <c r="H1" s="9" t="s">
        <v>29</v>
      </c>
      <c r="M1" s="9" t="s">
        <v>29</v>
      </c>
    </row>
    <row r="2" spans="1:63" x14ac:dyDescent="0.2">
      <c r="A2" s="10" t="s">
        <v>11</v>
      </c>
    </row>
    <row r="3" spans="1:63" x14ac:dyDescent="0.2">
      <c r="A3" s="3" t="s">
        <v>12</v>
      </c>
      <c r="AG3" s="23" t="s">
        <v>15</v>
      </c>
      <c r="AH3" s="23"/>
      <c r="AI3" s="23"/>
      <c r="AJ3" s="23"/>
      <c r="AK3" s="23"/>
      <c r="AL3" s="23"/>
      <c r="AM3" s="23"/>
      <c r="AN3" s="23"/>
      <c r="AO3" s="23"/>
      <c r="AR3" s="23" t="s">
        <v>15</v>
      </c>
      <c r="AS3" s="23"/>
      <c r="AT3" s="23"/>
      <c r="AU3" s="23"/>
      <c r="AV3" s="23"/>
      <c r="AW3" s="23"/>
      <c r="AX3" s="23"/>
      <c r="AY3" s="23"/>
      <c r="AZ3" s="23"/>
      <c r="BC3" s="23" t="s">
        <v>15</v>
      </c>
      <c r="BD3" s="23"/>
      <c r="BE3" s="23"/>
      <c r="BF3" s="23"/>
      <c r="BG3" s="23"/>
      <c r="BH3" s="23"/>
      <c r="BI3" s="23"/>
      <c r="BJ3" s="23"/>
      <c r="BK3" s="23"/>
    </row>
    <row r="4" spans="1:63" ht="15" customHeight="1" x14ac:dyDescent="0.2">
      <c r="A4" s="23" t="s">
        <v>15</v>
      </c>
      <c r="B4" s="23"/>
      <c r="C4" s="23"/>
      <c r="D4" s="23"/>
      <c r="E4" s="23"/>
      <c r="F4" s="23"/>
      <c r="G4" s="23"/>
      <c r="H4" s="23"/>
      <c r="I4" s="23"/>
      <c r="J4" s="23" t="s">
        <v>15</v>
      </c>
      <c r="K4" s="23"/>
      <c r="L4" s="23"/>
      <c r="M4" s="23"/>
      <c r="N4" s="23"/>
      <c r="O4" s="23"/>
      <c r="P4" s="23"/>
      <c r="Q4" s="23"/>
      <c r="R4" s="23"/>
      <c r="T4" s="23" t="s">
        <v>15</v>
      </c>
      <c r="U4" s="23"/>
      <c r="V4" s="23"/>
      <c r="W4" s="23"/>
      <c r="X4" s="23"/>
      <c r="Y4" s="23"/>
      <c r="Z4" s="23"/>
      <c r="AA4" s="23"/>
      <c r="AB4" s="23"/>
      <c r="AG4" s="24" t="s">
        <v>74</v>
      </c>
      <c r="AH4" s="24"/>
      <c r="AI4" s="24"/>
      <c r="AJ4" s="24"/>
      <c r="AK4" s="24"/>
      <c r="AL4" s="24"/>
      <c r="AM4" s="24"/>
      <c r="AN4" s="24"/>
      <c r="AO4" s="24"/>
      <c r="AR4" s="24" t="s">
        <v>74</v>
      </c>
      <c r="AS4" s="24"/>
      <c r="AT4" s="24"/>
      <c r="AU4" s="24"/>
      <c r="AV4" s="24"/>
      <c r="AW4" s="24"/>
      <c r="AX4" s="24"/>
      <c r="AY4" s="24"/>
      <c r="AZ4" s="24"/>
      <c r="BC4" s="24" t="s">
        <v>74</v>
      </c>
      <c r="BD4" s="24"/>
      <c r="BE4" s="24"/>
      <c r="BF4" s="24"/>
      <c r="BG4" s="24"/>
      <c r="BH4" s="24"/>
      <c r="BI4" s="24"/>
      <c r="BJ4" s="24"/>
      <c r="BK4" s="24"/>
    </row>
    <row r="5" spans="1:63" ht="14.25" customHeight="1" x14ac:dyDescent="0.2">
      <c r="A5" s="24" t="s">
        <v>74</v>
      </c>
      <c r="B5" s="24"/>
      <c r="C5" s="24"/>
      <c r="D5" s="24"/>
      <c r="E5" s="24"/>
      <c r="F5" s="24"/>
      <c r="G5" s="24"/>
      <c r="H5" s="24"/>
      <c r="I5" s="24"/>
      <c r="J5" s="24" t="s">
        <v>74</v>
      </c>
      <c r="K5" s="24"/>
      <c r="L5" s="24"/>
      <c r="M5" s="24"/>
      <c r="N5" s="24"/>
      <c r="O5" s="24"/>
      <c r="P5" s="24"/>
      <c r="Q5" s="24"/>
      <c r="R5" s="24"/>
      <c r="T5" s="24" t="s">
        <v>74</v>
      </c>
      <c r="U5" s="24"/>
      <c r="V5" s="24"/>
      <c r="W5" s="24"/>
      <c r="X5" s="24"/>
      <c r="Y5" s="24"/>
      <c r="Z5" s="24"/>
      <c r="AA5" s="24"/>
      <c r="AB5" s="24"/>
    </row>
    <row r="6" spans="1:63" ht="46.5" customHeight="1" x14ac:dyDescent="0.2">
      <c r="A6" s="7" t="s">
        <v>16</v>
      </c>
      <c r="B6" s="14" t="s">
        <v>21</v>
      </c>
      <c r="C6" s="14" t="s">
        <v>23</v>
      </c>
      <c r="D6" s="14" t="s">
        <v>24</v>
      </c>
      <c r="E6" s="14" t="s">
        <v>22</v>
      </c>
      <c r="F6" s="14" t="s">
        <v>23</v>
      </c>
      <c r="G6" s="14" t="s">
        <v>26</v>
      </c>
      <c r="H6" s="14" t="s">
        <v>30</v>
      </c>
      <c r="I6" s="14" t="s">
        <v>23</v>
      </c>
      <c r="J6" s="14" t="s">
        <v>31</v>
      </c>
      <c r="K6" s="15" t="s">
        <v>32</v>
      </c>
      <c r="L6" s="14" t="s">
        <v>23</v>
      </c>
      <c r="M6" s="14" t="s">
        <v>33</v>
      </c>
      <c r="N6" s="14" t="s">
        <v>34</v>
      </c>
      <c r="O6" s="14" t="s">
        <v>23</v>
      </c>
      <c r="P6" s="14" t="s">
        <v>35</v>
      </c>
      <c r="Q6" s="14" t="s">
        <v>36</v>
      </c>
      <c r="R6" s="14" t="s">
        <v>23</v>
      </c>
      <c r="S6" s="14" t="s">
        <v>37</v>
      </c>
      <c r="T6" s="14" t="s">
        <v>38</v>
      </c>
      <c r="U6" s="14" t="s">
        <v>23</v>
      </c>
      <c r="V6" s="14" t="s">
        <v>39</v>
      </c>
      <c r="W6" s="15" t="s">
        <v>40</v>
      </c>
      <c r="X6" s="14" t="s">
        <v>23</v>
      </c>
      <c r="Y6" s="14" t="s">
        <v>41</v>
      </c>
      <c r="Z6" s="15" t="s">
        <v>42</v>
      </c>
      <c r="AA6" s="14" t="s">
        <v>23</v>
      </c>
      <c r="AB6" s="14" t="s">
        <v>43</v>
      </c>
      <c r="AC6" s="14" t="s">
        <v>48</v>
      </c>
      <c r="AD6" s="14" t="s">
        <v>23</v>
      </c>
      <c r="AE6" s="14" t="s">
        <v>49</v>
      </c>
      <c r="AF6" s="14" t="s">
        <v>50</v>
      </c>
      <c r="AG6" s="14" t="s">
        <v>23</v>
      </c>
      <c r="AH6" s="14" t="s">
        <v>51</v>
      </c>
      <c r="AI6" s="14" t="s">
        <v>52</v>
      </c>
      <c r="AJ6" s="14" t="s">
        <v>23</v>
      </c>
      <c r="AK6" s="14" t="s">
        <v>53</v>
      </c>
      <c r="AL6" s="15" t="s">
        <v>54</v>
      </c>
      <c r="AM6" s="14" t="s">
        <v>23</v>
      </c>
      <c r="AN6" s="14" t="s">
        <v>55</v>
      </c>
      <c r="AO6" s="14" t="s">
        <v>56</v>
      </c>
      <c r="AP6" s="14" t="s">
        <v>23</v>
      </c>
      <c r="AQ6" s="14" t="s">
        <v>57</v>
      </c>
      <c r="AR6" s="14" t="s">
        <v>58</v>
      </c>
      <c r="AS6" s="14" t="s">
        <v>23</v>
      </c>
      <c r="AT6" s="14" t="s">
        <v>59</v>
      </c>
      <c r="AU6" s="14" t="s">
        <v>60</v>
      </c>
      <c r="AV6" s="14" t="s">
        <v>23</v>
      </c>
      <c r="AW6" s="14" t="s">
        <v>61</v>
      </c>
      <c r="AX6" s="15" t="s">
        <v>62</v>
      </c>
      <c r="AY6" s="14" t="s">
        <v>23</v>
      </c>
      <c r="AZ6" s="14" t="s">
        <v>63</v>
      </c>
      <c r="BA6" s="15" t="s">
        <v>64</v>
      </c>
      <c r="BB6" s="14" t="s">
        <v>23</v>
      </c>
      <c r="BC6" s="14" t="s">
        <v>65</v>
      </c>
      <c r="BD6" s="15" t="s">
        <v>66</v>
      </c>
      <c r="BE6" s="14" t="s">
        <v>23</v>
      </c>
      <c r="BF6" s="14" t="s">
        <v>67</v>
      </c>
    </row>
    <row r="7" spans="1:63" x14ac:dyDescent="0.2">
      <c r="A7" s="6" t="s">
        <v>0</v>
      </c>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row>
    <row r="8" spans="1:63" s="1" customFormat="1" ht="15" x14ac:dyDescent="0.25">
      <c r="A8" s="4" t="s">
        <v>1</v>
      </c>
      <c r="B8" s="5">
        <v>6876086.9199999999</v>
      </c>
      <c r="C8" s="5">
        <v>0</v>
      </c>
      <c r="D8" s="5">
        <f>SUM(B8:C8)</f>
        <v>6876086.9199999999</v>
      </c>
      <c r="E8" s="5">
        <v>7398753.5700000003</v>
      </c>
      <c r="F8" s="5">
        <v>0</v>
      </c>
      <c r="G8" s="5">
        <f>SUM(E8:F8)</f>
        <v>7398753.5700000003</v>
      </c>
      <c r="H8" s="5">
        <v>7585232.6399999997</v>
      </c>
      <c r="I8" s="19">
        <v>0</v>
      </c>
      <c r="J8" s="5">
        <f>SUM(H8:I8)</f>
        <v>7585232.6399999997</v>
      </c>
      <c r="K8" s="5">
        <f>B8+E8+H8</f>
        <v>21860073.129999999</v>
      </c>
      <c r="L8" s="5">
        <f>C8+F8+I8</f>
        <v>0</v>
      </c>
      <c r="M8" s="5">
        <f>K8+L8</f>
        <v>21860073.129999999</v>
      </c>
      <c r="N8" s="5">
        <v>6303517.4300000006</v>
      </c>
      <c r="O8" s="5">
        <v>0</v>
      </c>
      <c r="P8" s="5">
        <f>SUM(N8:O8)</f>
        <v>6303517.4300000006</v>
      </c>
      <c r="Q8" s="5">
        <v>6516261.1600000001</v>
      </c>
      <c r="R8" s="5">
        <v>0</v>
      </c>
      <c r="S8" s="5">
        <f>SUM(Q8:R8)</f>
        <v>6516261.1600000001</v>
      </c>
      <c r="T8" s="5">
        <v>6752643.0600000005</v>
      </c>
      <c r="U8" s="5">
        <v>0</v>
      </c>
      <c r="V8" s="5">
        <f>SUM(T8:U8)</f>
        <v>6752643.0600000005</v>
      </c>
      <c r="W8" s="5">
        <f>N8+Q8+T8</f>
        <v>19572421.649999999</v>
      </c>
      <c r="X8" s="5">
        <f>O8+R8+U8</f>
        <v>0</v>
      </c>
      <c r="Y8" s="5">
        <f>W8+X8</f>
        <v>19572421.649999999</v>
      </c>
      <c r="Z8" s="5">
        <f>K8+W8</f>
        <v>41432494.780000001</v>
      </c>
      <c r="AA8" s="5">
        <f>L8+X8</f>
        <v>0</v>
      </c>
      <c r="AB8" s="5">
        <f>Z8+AA8</f>
        <v>41432494.780000001</v>
      </c>
      <c r="AC8" s="5">
        <v>8738448.3300000001</v>
      </c>
      <c r="AD8" s="5"/>
      <c r="AE8" s="5">
        <f>SUM(AC8:AD8)</f>
        <v>8738448.3300000001</v>
      </c>
      <c r="AF8" s="5">
        <v>8738448.3300000001</v>
      </c>
      <c r="AG8" s="21"/>
      <c r="AH8" s="5">
        <f>SUM(AF8:AG8)</f>
        <v>8738448.3300000001</v>
      </c>
      <c r="AI8" s="5">
        <v>8738448.3300000001</v>
      </c>
      <c r="AJ8" s="5">
        <v>0</v>
      </c>
      <c r="AK8" s="5">
        <f>SUM(AI8:AJ8)</f>
        <v>8738448.3300000001</v>
      </c>
      <c r="AL8" s="5">
        <f>AC8+AF8+AI8</f>
        <v>26215344.990000002</v>
      </c>
      <c r="AM8" s="5">
        <f>AD8+AG8+AJ8</f>
        <v>0</v>
      </c>
      <c r="AN8" s="5">
        <f>AL8+AM8</f>
        <v>26215344.990000002</v>
      </c>
      <c r="AO8" s="5">
        <v>6664671.6400000006</v>
      </c>
      <c r="AP8" s="5"/>
      <c r="AQ8" s="5">
        <f>AO8+AP8</f>
        <v>6664671.6400000006</v>
      </c>
      <c r="AR8" s="5"/>
      <c r="AS8" s="5"/>
      <c r="AT8" s="5">
        <f>SUM(AR8:AS8)</f>
        <v>0</v>
      </c>
      <c r="AU8" s="5"/>
      <c r="AV8" s="5"/>
      <c r="AW8" s="5">
        <f>SUM(AU8:AV8)</f>
        <v>0</v>
      </c>
      <c r="AX8" s="5">
        <f>AO8+AR8+AU8</f>
        <v>6664671.6400000006</v>
      </c>
      <c r="AY8" s="5">
        <f>AP8+AS8+AV8</f>
        <v>0</v>
      </c>
      <c r="AZ8" s="5">
        <f>AX8+AY8</f>
        <v>6664671.6400000006</v>
      </c>
      <c r="BA8" s="5">
        <f>AL8+AX8</f>
        <v>32880016.630000003</v>
      </c>
      <c r="BB8" s="5">
        <f>AM8+AY8</f>
        <v>0</v>
      </c>
      <c r="BC8" s="5">
        <f>BA8+BB8</f>
        <v>32880016.630000003</v>
      </c>
      <c r="BD8" s="5">
        <f>Z8+BA8</f>
        <v>74312511.409999996</v>
      </c>
      <c r="BE8" s="5">
        <f t="shared" ref="BE8:BE13" si="0">BB8+AA8</f>
        <v>0</v>
      </c>
      <c r="BF8" s="5">
        <f>BD8+BE8</f>
        <v>74312511.409999996</v>
      </c>
    </row>
    <row r="9" spans="1:63" s="1" customFormat="1" ht="67.5" x14ac:dyDescent="0.2">
      <c r="A9" s="16" t="s">
        <v>19</v>
      </c>
      <c r="B9" s="5">
        <v>460</v>
      </c>
      <c r="C9" s="5">
        <v>0</v>
      </c>
      <c r="D9" s="5">
        <f t="shared" ref="D9:D14" si="1">SUM(B9:C9)</f>
        <v>460</v>
      </c>
      <c r="E9" s="5">
        <v>270</v>
      </c>
      <c r="F9" s="5">
        <v>0</v>
      </c>
      <c r="G9" s="5">
        <f t="shared" ref="G9:G13" si="2">SUM(E9:F9)</f>
        <v>270</v>
      </c>
      <c r="H9" s="5">
        <v>0</v>
      </c>
      <c r="I9" s="5">
        <v>0</v>
      </c>
      <c r="J9" s="5">
        <f t="shared" ref="J9" si="3">SUM(H9:I9)</f>
        <v>0</v>
      </c>
      <c r="K9" s="5">
        <f>B9+E9+H9</f>
        <v>730</v>
      </c>
      <c r="L9" s="5">
        <f>C9+F9+I9</f>
        <v>0</v>
      </c>
      <c r="M9" s="5">
        <f t="shared" ref="M9:M13" si="4">K9+L9</f>
        <v>730</v>
      </c>
      <c r="N9" s="5">
        <v>0</v>
      </c>
      <c r="O9" s="5">
        <v>0</v>
      </c>
      <c r="P9" s="5">
        <f t="shared" ref="P9" si="5">SUM(N9:O9)</f>
        <v>0</v>
      </c>
      <c r="Q9" s="5">
        <v>0</v>
      </c>
      <c r="R9" s="5">
        <v>0</v>
      </c>
      <c r="S9" s="5">
        <f t="shared" ref="S9" si="6">SUM(Q9:R9)</f>
        <v>0</v>
      </c>
      <c r="T9" s="5">
        <v>0</v>
      </c>
      <c r="U9" s="5">
        <v>0</v>
      </c>
      <c r="V9" s="5">
        <f t="shared" ref="V9" si="7">SUM(T9:U9)</f>
        <v>0</v>
      </c>
      <c r="W9" s="5">
        <f>N9+Q9+T9</f>
        <v>0</v>
      </c>
      <c r="X9" s="5">
        <f>O9+R9+U9</f>
        <v>0</v>
      </c>
      <c r="Y9" s="5">
        <f t="shared" ref="Y9" si="8">W9+X9</f>
        <v>0</v>
      </c>
      <c r="Z9" s="5">
        <f>K9+W9</f>
        <v>730</v>
      </c>
      <c r="AA9" s="5">
        <f>L9+X9</f>
        <v>0</v>
      </c>
      <c r="AB9" s="5">
        <f t="shared" ref="AB9" si="9">Z9+AA9</f>
        <v>730</v>
      </c>
      <c r="AC9" s="5"/>
      <c r="AD9" s="5">
        <v>0</v>
      </c>
      <c r="AE9" s="5">
        <f t="shared" ref="AE9" si="10">SUM(AC9:AD9)</f>
        <v>0</v>
      </c>
      <c r="AF9" s="5"/>
      <c r="AG9" s="5">
        <v>0</v>
      </c>
      <c r="AH9" s="5">
        <f t="shared" ref="AH9" si="11">SUM(AF9:AG9)</f>
        <v>0</v>
      </c>
      <c r="AI9" s="5">
        <v>0</v>
      </c>
      <c r="AJ9" s="5">
        <v>0</v>
      </c>
      <c r="AK9" s="5">
        <f t="shared" ref="AK9" si="12">SUM(AI9:AJ9)</f>
        <v>0</v>
      </c>
      <c r="AL9" s="5">
        <f>AC9+AF9+AI9</f>
        <v>0</v>
      </c>
      <c r="AM9" s="5">
        <f>AD9+AG9+AJ9</f>
        <v>0</v>
      </c>
      <c r="AN9" s="5">
        <f t="shared" ref="AN9" si="13">AL9+AM9</f>
        <v>0</v>
      </c>
      <c r="AO9" s="5">
        <v>0</v>
      </c>
      <c r="AP9" s="5">
        <v>0</v>
      </c>
      <c r="AQ9" s="5">
        <f t="shared" ref="AQ9" si="14">SUM(AO9:AP9)</f>
        <v>0</v>
      </c>
      <c r="AR9" s="5">
        <v>0</v>
      </c>
      <c r="AS9" s="5">
        <v>0</v>
      </c>
      <c r="AT9" s="5">
        <f t="shared" ref="AT9" si="15">SUM(AR9:AS9)</f>
        <v>0</v>
      </c>
      <c r="AU9" s="5">
        <v>0</v>
      </c>
      <c r="AV9" s="5">
        <v>0</v>
      </c>
      <c r="AW9" s="5">
        <f t="shared" ref="AW9" si="16">SUM(AU9:AV9)</f>
        <v>0</v>
      </c>
      <c r="AX9" s="5">
        <f>AO9+AR9+AU9</f>
        <v>0</v>
      </c>
      <c r="AY9" s="5">
        <f>AP9+AS9+AV9</f>
        <v>0</v>
      </c>
      <c r="AZ9" s="5">
        <f t="shared" ref="AZ9" si="17">AX9+AY9</f>
        <v>0</v>
      </c>
      <c r="BA9" s="5">
        <f>AL9+AX9</f>
        <v>0</v>
      </c>
      <c r="BB9" s="5">
        <f>AM9+AY9</f>
        <v>0</v>
      </c>
      <c r="BC9" s="5">
        <f t="shared" ref="BC9" si="18">BA9+BB9</f>
        <v>0</v>
      </c>
      <c r="BD9" s="5">
        <f>Z9+BA9</f>
        <v>730</v>
      </c>
      <c r="BE9" s="5">
        <f t="shared" si="0"/>
        <v>0</v>
      </c>
      <c r="BF9" s="5">
        <f t="shared" ref="BF9" si="19">BD9+BE9</f>
        <v>730</v>
      </c>
    </row>
    <row r="10" spans="1:63" s="1" customFormat="1" x14ac:dyDescent="0.2">
      <c r="A10" s="16" t="s">
        <v>20</v>
      </c>
      <c r="B10" s="5">
        <f t="shared" ref="B10:N10" si="20">SUM(B8:B9)</f>
        <v>6876546.9199999999</v>
      </c>
      <c r="C10" s="5">
        <f t="shared" si="20"/>
        <v>0</v>
      </c>
      <c r="D10" s="5">
        <f t="shared" si="20"/>
        <v>6876546.9199999999</v>
      </c>
      <c r="E10" s="5">
        <f t="shared" si="20"/>
        <v>7399023.5700000003</v>
      </c>
      <c r="F10" s="5">
        <f t="shared" si="20"/>
        <v>0</v>
      </c>
      <c r="G10" s="5">
        <f t="shared" si="20"/>
        <v>7399023.5700000003</v>
      </c>
      <c r="H10" s="5">
        <f t="shared" ref="H10:J10" si="21">SUM(H8:H9)</f>
        <v>7585232.6399999997</v>
      </c>
      <c r="I10" s="5">
        <f t="shared" si="21"/>
        <v>0</v>
      </c>
      <c r="J10" s="5">
        <f t="shared" si="21"/>
        <v>7585232.6399999997</v>
      </c>
      <c r="K10" s="5">
        <f t="shared" si="20"/>
        <v>21860803.129999999</v>
      </c>
      <c r="L10" s="5">
        <f t="shared" si="20"/>
        <v>0</v>
      </c>
      <c r="M10" s="5">
        <f t="shared" si="20"/>
        <v>21860803.129999999</v>
      </c>
      <c r="N10" s="5">
        <f t="shared" si="20"/>
        <v>6303517.4300000006</v>
      </c>
      <c r="O10" s="5">
        <f t="shared" ref="O10:BF10" si="22">SUM(O8:O9)</f>
        <v>0</v>
      </c>
      <c r="P10" s="5">
        <f t="shared" si="22"/>
        <v>6303517.4300000006</v>
      </c>
      <c r="Q10" s="5">
        <f t="shared" si="22"/>
        <v>6516261.1600000001</v>
      </c>
      <c r="R10" s="5">
        <f t="shared" si="22"/>
        <v>0</v>
      </c>
      <c r="S10" s="5">
        <f t="shared" si="22"/>
        <v>6516261.1600000001</v>
      </c>
      <c r="T10" s="5">
        <f t="shared" si="22"/>
        <v>6752643.0600000005</v>
      </c>
      <c r="U10" s="5">
        <f t="shared" si="22"/>
        <v>0</v>
      </c>
      <c r="V10" s="5">
        <f t="shared" si="22"/>
        <v>6752643.0600000005</v>
      </c>
      <c r="W10" s="5">
        <f t="shared" si="22"/>
        <v>19572421.649999999</v>
      </c>
      <c r="X10" s="5">
        <f t="shared" si="22"/>
        <v>0</v>
      </c>
      <c r="Y10" s="5">
        <f t="shared" si="22"/>
        <v>19572421.649999999</v>
      </c>
      <c r="Z10" s="5">
        <f t="shared" si="22"/>
        <v>41433224.780000001</v>
      </c>
      <c r="AA10" s="5">
        <f t="shared" si="22"/>
        <v>0</v>
      </c>
      <c r="AB10" s="5">
        <f t="shared" si="22"/>
        <v>41433224.780000001</v>
      </c>
      <c r="AC10" s="5">
        <f t="shared" si="22"/>
        <v>8738448.3300000001</v>
      </c>
      <c r="AD10" s="5">
        <f t="shared" si="22"/>
        <v>0</v>
      </c>
      <c r="AE10" s="5">
        <f t="shared" si="22"/>
        <v>8738448.3300000001</v>
      </c>
      <c r="AF10" s="5">
        <f t="shared" si="22"/>
        <v>8738448.3300000001</v>
      </c>
      <c r="AG10" s="5">
        <f t="shared" si="22"/>
        <v>0</v>
      </c>
      <c r="AH10" s="5">
        <f t="shared" si="22"/>
        <v>8738448.3300000001</v>
      </c>
      <c r="AI10" s="5">
        <f t="shared" si="22"/>
        <v>8738448.3300000001</v>
      </c>
      <c r="AJ10" s="5">
        <f t="shared" si="22"/>
        <v>0</v>
      </c>
      <c r="AK10" s="5">
        <f t="shared" si="22"/>
        <v>8738448.3300000001</v>
      </c>
      <c r="AL10" s="5">
        <f t="shared" si="22"/>
        <v>26215344.990000002</v>
      </c>
      <c r="AM10" s="5">
        <f t="shared" si="22"/>
        <v>0</v>
      </c>
      <c r="AN10" s="5">
        <f t="shared" si="22"/>
        <v>26215344.990000002</v>
      </c>
      <c r="AO10" s="5">
        <f t="shared" si="22"/>
        <v>6664671.6400000006</v>
      </c>
      <c r="AP10" s="5">
        <f t="shared" si="22"/>
        <v>0</v>
      </c>
      <c r="AQ10" s="5">
        <f t="shared" si="22"/>
        <v>6664671.6400000006</v>
      </c>
      <c r="AR10" s="5">
        <f t="shared" si="22"/>
        <v>0</v>
      </c>
      <c r="AS10" s="5">
        <f t="shared" si="22"/>
        <v>0</v>
      </c>
      <c r="AT10" s="5">
        <f t="shared" si="22"/>
        <v>0</v>
      </c>
      <c r="AU10" s="5">
        <f t="shared" si="22"/>
        <v>0</v>
      </c>
      <c r="AV10" s="5">
        <f t="shared" si="22"/>
        <v>0</v>
      </c>
      <c r="AW10" s="5">
        <f t="shared" si="22"/>
        <v>0</v>
      </c>
      <c r="AX10" s="5">
        <f t="shared" si="22"/>
        <v>6664671.6400000006</v>
      </c>
      <c r="AY10" s="5">
        <f t="shared" si="22"/>
        <v>0</v>
      </c>
      <c r="AZ10" s="5">
        <f t="shared" si="22"/>
        <v>6664671.6400000006</v>
      </c>
      <c r="BA10" s="5">
        <f t="shared" si="22"/>
        <v>32880016.630000003</v>
      </c>
      <c r="BB10" s="5">
        <f t="shared" si="22"/>
        <v>0</v>
      </c>
      <c r="BC10" s="5">
        <f t="shared" si="22"/>
        <v>32880016.630000003</v>
      </c>
      <c r="BD10" s="5">
        <f t="shared" si="22"/>
        <v>74313241.409999996</v>
      </c>
      <c r="BE10" s="5">
        <f t="shared" si="0"/>
        <v>0</v>
      </c>
      <c r="BF10" s="5">
        <f t="shared" si="22"/>
        <v>74313241.409999996</v>
      </c>
    </row>
    <row r="11" spans="1:63" s="1" customFormat="1" x14ac:dyDescent="0.2">
      <c r="A11" s="4" t="s">
        <v>2</v>
      </c>
      <c r="B11" s="5">
        <v>463352.11</v>
      </c>
      <c r="C11" s="5">
        <v>0</v>
      </c>
      <c r="D11" s="5">
        <f t="shared" si="1"/>
        <v>463352.11</v>
      </c>
      <c r="E11" s="5">
        <v>469369.66</v>
      </c>
      <c r="F11" s="5">
        <v>0</v>
      </c>
      <c r="G11" s="5">
        <f t="shared" si="2"/>
        <v>469369.66</v>
      </c>
      <c r="H11" s="5">
        <v>533556.98</v>
      </c>
      <c r="I11" s="5">
        <v>0</v>
      </c>
      <c r="J11" s="5">
        <f t="shared" ref="J11:J13" si="23">SUM(H11:I11)</f>
        <v>533556.98</v>
      </c>
      <c r="K11" s="5">
        <f>B11+E11+H11</f>
        <v>1466278.75</v>
      </c>
      <c r="L11" s="5">
        <f>C11+F11+I11</f>
        <v>0</v>
      </c>
      <c r="M11" s="5">
        <f t="shared" si="4"/>
        <v>1466278.75</v>
      </c>
      <c r="N11" s="5">
        <v>433264.31</v>
      </c>
      <c r="O11" s="5">
        <v>0</v>
      </c>
      <c r="P11" s="5">
        <f t="shared" ref="P11:P14" si="24">SUM(N11:O11)</f>
        <v>433264.31</v>
      </c>
      <c r="Q11" s="5">
        <v>463352.11</v>
      </c>
      <c r="R11" s="5">
        <v>0</v>
      </c>
      <c r="S11" s="5">
        <f t="shared" ref="S11:S13" si="25">SUM(Q11:R11)</f>
        <v>463352.11</v>
      </c>
      <c r="T11" s="5">
        <v>463352.11</v>
      </c>
      <c r="U11" s="5">
        <v>0</v>
      </c>
      <c r="V11" s="5">
        <f t="shared" ref="V11:V13" si="26">SUM(T11:U11)</f>
        <v>463352.11</v>
      </c>
      <c r="W11" s="5">
        <f>N11+Q11+T11</f>
        <v>1359968.5299999998</v>
      </c>
      <c r="X11" s="5">
        <f>O11+R11+U11</f>
        <v>0</v>
      </c>
      <c r="Y11" s="5">
        <f t="shared" ref="Y11:Y13" si="27">W11+X11</f>
        <v>1359968.5299999998</v>
      </c>
      <c r="Z11" s="5">
        <f>K11+W11</f>
        <v>2826247.28</v>
      </c>
      <c r="AA11" s="5">
        <f>L11+X11</f>
        <v>0</v>
      </c>
      <c r="AB11" s="5">
        <f t="shared" ref="AB11:AB13" si="28">Z11+AA11</f>
        <v>2826247.28</v>
      </c>
      <c r="AC11" s="5">
        <v>483397.49</v>
      </c>
      <c r="AD11" s="5"/>
      <c r="AE11" s="5">
        <f t="shared" ref="AE11:AE14" si="29">SUM(AC11:AD11)</f>
        <v>483397.49</v>
      </c>
      <c r="AF11" s="5">
        <v>483397.49</v>
      </c>
      <c r="AG11" s="5"/>
      <c r="AH11" s="5">
        <f t="shared" ref="AH11:AH13" si="30">SUM(AF11:AG11)</f>
        <v>483397.49</v>
      </c>
      <c r="AI11" s="5">
        <v>483397.49</v>
      </c>
      <c r="AJ11" s="5">
        <v>0</v>
      </c>
      <c r="AK11" s="5">
        <f t="shared" ref="AK11:AK13" si="31">SUM(AI11:AJ11)</f>
        <v>483397.49</v>
      </c>
      <c r="AL11" s="5">
        <f>AC11+AF11+AI11</f>
        <v>1450192.47</v>
      </c>
      <c r="AM11" s="5">
        <f>AD11+AG11+AJ11</f>
        <v>0</v>
      </c>
      <c r="AN11" s="5">
        <f t="shared" ref="AN11:AN13" si="32">AL11+AM11</f>
        <v>1450192.47</v>
      </c>
      <c r="AO11" s="5">
        <v>357310.71999999997</v>
      </c>
      <c r="AP11" s="5"/>
      <c r="AQ11" s="5">
        <f t="shared" ref="AQ11:AQ14" si="33">SUM(AO11:AP11)</f>
        <v>357310.71999999997</v>
      </c>
      <c r="AR11" s="5">
        <v>20451.419999999998</v>
      </c>
      <c r="AS11" s="5"/>
      <c r="AT11" s="5">
        <f t="shared" ref="AT11:AT13" si="34">SUM(AR11:AS11)</f>
        <v>20451.419999999998</v>
      </c>
      <c r="AU11" s="5">
        <v>20451.419999999998</v>
      </c>
      <c r="AV11" s="5"/>
      <c r="AW11" s="5">
        <f t="shared" ref="AW11:AW13" si="35">SUM(AU11:AV11)</f>
        <v>20451.419999999998</v>
      </c>
      <c r="AX11" s="5">
        <f t="shared" ref="AX11:AY13" si="36">AO11+AR11+AU11</f>
        <v>398213.55999999994</v>
      </c>
      <c r="AY11" s="5">
        <f t="shared" si="36"/>
        <v>0</v>
      </c>
      <c r="AZ11" s="5">
        <f t="shared" ref="AZ11:AZ13" si="37">AX11+AY11</f>
        <v>398213.55999999994</v>
      </c>
      <c r="BA11" s="5">
        <f t="shared" ref="BA11:BB13" si="38">AL11+AX11</f>
        <v>1848406.0299999998</v>
      </c>
      <c r="BB11" s="5">
        <f t="shared" si="38"/>
        <v>0</v>
      </c>
      <c r="BC11" s="5">
        <f t="shared" ref="BC11:BC13" si="39">BA11+BB11</f>
        <v>1848406.0299999998</v>
      </c>
      <c r="BD11" s="5">
        <f>Z11+BA11</f>
        <v>4674653.3099999996</v>
      </c>
      <c r="BE11" s="5">
        <f t="shared" si="0"/>
        <v>0</v>
      </c>
      <c r="BF11" s="5">
        <f t="shared" ref="BF11:BF13" si="40">BD11+BE11</f>
        <v>4674653.3099999996</v>
      </c>
    </row>
    <row r="12" spans="1:63" s="1" customFormat="1" ht="15" x14ac:dyDescent="0.25">
      <c r="A12" s="4" t="s">
        <v>3</v>
      </c>
      <c r="B12" s="5">
        <v>1068215.5900000001</v>
      </c>
      <c r="C12" s="5">
        <v>0</v>
      </c>
      <c r="D12" s="5">
        <f t="shared" si="1"/>
        <v>1068215.5900000001</v>
      </c>
      <c r="E12" s="5">
        <v>1231857.1300000001</v>
      </c>
      <c r="F12" s="5">
        <v>0</v>
      </c>
      <c r="G12" s="5">
        <f t="shared" si="2"/>
        <v>1231857.1300000001</v>
      </c>
      <c r="H12" s="5">
        <v>1597777.76</v>
      </c>
      <c r="I12" s="5">
        <v>0</v>
      </c>
      <c r="J12" s="5">
        <f t="shared" si="23"/>
        <v>1597777.76</v>
      </c>
      <c r="K12" s="5">
        <f t="shared" ref="K12:L13" si="41">B12+E12+H12</f>
        <v>3897850.4800000004</v>
      </c>
      <c r="L12" s="5">
        <f t="shared" si="41"/>
        <v>0</v>
      </c>
      <c r="M12" s="5">
        <f t="shared" si="4"/>
        <v>3897850.4800000004</v>
      </c>
      <c r="N12" s="5">
        <v>1836421.6700000002</v>
      </c>
      <c r="O12">
        <v>0</v>
      </c>
      <c r="P12" s="5">
        <f t="shared" si="24"/>
        <v>1836421.6700000002</v>
      </c>
      <c r="Q12" s="5">
        <v>1936424.85</v>
      </c>
      <c r="R12" s="5">
        <v>0</v>
      </c>
      <c r="S12" s="5">
        <f t="shared" si="25"/>
        <v>1936424.85</v>
      </c>
      <c r="T12" s="5">
        <v>1938697.6500000001</v>
      </c>
      <c r="U12" s="5">
        <v>0</v>
      </c>
      <c r="V12" s="5">
        <f t="shared" si="26"/>
        <v>1938697.6500000001</v>
      </c>
      <c r="W12" s="5">
        <f t="shared" ref="W12:X13" si="42">N12+Q12+T12</f>
        <v>5711544.1700000009</v>
      </c>
      <c r="X12" s="5">
        <f t="shared" si="42"/>
        <v>0</v>
      </c>
      <c r="Y12" s="5">
        <f t="shared" si="27"/>
        <v>5711544.1700000009</v>
      </c>
      <c r="Z12" s="5">
        <f t="shared" ref="Z12:AA13" si="43">K12+W12</f>
        <v>9609394.6500000022</v>
      </c>
      <c r="AA12" s="5">
        <f t="shared" si="43"/>
        <v>0</v>
      </c>
      <c r="AB12" s="5">
        <f t="shared" si="28"/>
        <v>9609394.6500000022</v>
      </c>
      <c r="AC12" s="5">
        <v>2346837.0900000008</v>
      </c>
      <c r="AD12" s="5"/>
      <c r="AE12" s="5">
        <f t="shared" si="29"/>
        <v>2346837.0900000008</v>
      </c>
      <c r="AF12" s="5">
        <v>2346837.0900000008</v>
      </c>
      <c r="AG12" s="5"/>
      <c r="AH12" s="5">
        <f t="shared" si="30"/>
        <v>2346837.0900000008</v>
      </c>
      <c r="AI12" s="5">
        <v>2346837.0900000008</v>
      </c>
      <c r="AJ12" s="5">
        <v>0</v>
      </c>
      <c r="AK12" s="5">
        <f t="shared" si="31"/>
        <v>2346837.0900000008</v>
      </c>
      <c r="AL12" s="5">
        <f t="shared" ref="AL12:AM13" si="44">AC12+AF12+AI12</f>
        <v>7040511.2700000023</v>
      </c>
      <c r="AM12" s="5">
        <f t="shared" si="44"/>
        <v>0</v>
      </c>
      <c r="AN12" s="5">
        <f t="shared" si="32"/>
        <v>7040511.2700000023</v>
      </c>
      <c r="AO12" s="5">
        <v>1739631.3499999996</v>
      </c>
      <c r="AP12" s="5"/>
      <c r="AQ12" s="5">
        <f t="shared" si="33"/>
        <v>1739631.3499999996</v>
      </c>
      <c r="AR12" s="5">
        <v>84450.559999999998</v>
      </c>
      <c r="AS12" s="5"/>
      <c r="AT12" s="5">
        <f t="shared" si="34"/>
        <v>84450.559999999998</v>
      </c>
      <c r="AU12" s="5">
        <v>84450.559999999998</v>
      </c>
      <c r="AV12" s="5"/>
      <c r="AW12" s="5">
        <f t="shared" si="35"/>
        <v>84450.559999999998</v>
      </c>
      <c r="AX12" s="5">
        <f t="shared" si="36"/>
        <v>1908532.4699999997</v>
      </c>
      <c r="AY12" s="5">
        <f t="shared" si="36"/>
        <v>0</v>
      </c>
      <c r="AZ12" s="5">
        <f t="shared" si="37"/>
        <v>1908532.4699999997</v>
      </c>
      <c r="BA12" s="5">
        <f t="shared" si="38"/>
        <v>8949043.7400000021</v>
      </c>
      <c r="BB12" s="5">
        <f t="shared" si="38"/>
        <v>0</v>
      </c>
      <c r="BC12" s="5">
        <f t="shared" si="39"/>
        <v>8949043.7400000021</v>
      </c>
      <c r="BD12" s="5">
        <f>Z12+BA12</f>
        <v>18558438.390000004</v>
      </c>
      <c r="BE12" s="5">
        <f t="shared" si="0"/>
        <v>0</v>
      </c>
      <c r="BF12" s="5">
        <f t="shared" si="40"/>
        <v>18558438.390000004</v>
      </c>
    </row>
    <row r="13" spans="1:63" s="1" customFormat="1" x14ac:dyDescent="0.2">
      <c r="A13" s="4" t="s">
        <v>4</v>
      </c>
      <c r="B13" s="5">
        <v>504085.96</v>
      </c>
      <c r="C13" s="5">
        <v>0</v>
      </c>
      <c r="D13" s="5">
        <f t="shared" si="1"/>
        <v>504085.96</v>
      </c>
      <c r="E13" s="5">
        <v>525249.87</v>
      </c>
      <c r="F13" s="5">
        <v>0</v>
      </c>
      <c r="G13" s="5">
        <f t="shared" si="2"/>
        <v>525249.87</v>
      </c>
      <c r="H13" s="5">
        <v>581045.64</v>
      </c>
      <c r="I13" s="5">
        <v>0</v>
      </c>
      <c r="J13" s="5">
        <f t="shared" si="23"/>
        <v>581045.64</v>
      </c>
      <c r="K13" s="5">
        <f t="shared" si="41"/>
        <v>1610381.4700000002</v>
      </c>
      <c r="L13" s="5">
        <f t="shared" si="41"/>
        <v>0</v>
      </c>
      <c r="M13" s="5">
        <f t="shared" si="4"/>
        <v>1610381.4700000002</v>
      </c>
      <c r="N13" s="5">
        <v>388646.43000000005</v>
      </c>
      <c r="O13" s="5">
        <v>0</v>
      </c>
      <c r="P13" s="5">
        <f t="shared" si="24"/>
        <v>388646.43000000005</v>
      </c>
      <c r="Q13" s="5">
        <v>504085.96</v>
      </c>
      <c r="R13" s="5">
        <v>0</v>
      </c>
      <c r="S13" s="5">
        <f t="shared" si="25"/>
        <v>504085.96</v>
      </c>
      <c r="T13" s="5">
        <v>379026.46</v>
      </c>
      <c r="U13" s="5">
        <v>0</v>
      </c>
      <c r="V13" s="5">
        <f t="shared" si="26"/>
        <v>379026.46</v>
      </c>
      <c r="W13" s="5">
        <f t="shared" si="42"/>
        <v>1271758.8500000001</v>
      </c>
      <c r="X13" s="5">
        <f t="shared" si="42"/>
        <v>0</v>
      </c>
      <c r="Y13" s="5">
        <f t="shared" si="27"/>
        <v>1271758.8500000001</v>
      </c>
      <c r="Z13" s="5">
        <f t="shared" si="43"/>
        <v>2882140.3200000003</v>
      </c>
      <c r="AA13" s="5">
        <f t="shared" si="43"/>
        <v>0</v>
      </c>
      <c r="AB13" s="5">
        <f t="shared" si="28"/>
        <v>2882140.3200000003</v>
      </c>
      <c r="AC13" s="5">
        <v>611388.77999999991</v>
      </c>
      <c r="AD13" s="5"/>
      <c r="AE13" s="5">
        <f t="shared" si="29"/>
        <v>611388.77999999991</v>
      </c>
      <c r="AF13" s="5">
        <v>611388.77999999991</v>
      </c>
      <c r="AG13" s="5"/>
      <c r="AH13" s="5">
        <f t="shared" si="30"/>
        <v>611388.77999999991</v>
      </c>
      <c r="AI13" s="5">
        <v>611388.77999999991</v>
      </c>
      <c r="AJ13" s="5">
        <v>0</v>
      </c>
      <c r="AK13" s="5">
        <f t="shared" si="31"/>
        <v>611388.77999999991</v>
      </c>
      <c r="AL13" s="5">
        <f t="shared" si="44"/>
        <v>1834166.3399999999</v>
      </c>
      <c r="AM13" s="5">
        <f t="shared" si="44"/>
        <v>0</v>
      </c>
      <c r="AN13" s="5">
        <f t="shared" si="32"/>
        <v>1834166.3399999999</v>
      </c>
      <c r="AO13" s="5">
        <v>609157.31999999995</v>
      </c>
      <c r="AP13" s="5"/>
      <c r="AQ13" s="5">
        <f t="shared" si="33"/>
        <v>609157.31999999995</v>
      </c>
      <c r="AR13" s="5">
        <v>23725.52</v>
      </c>
      <c r="AS13" s="5"/>
      <c r="AT13" s="5">
        <f t="shared" si="34"/>
        <v>23725.52</v>
      </c>
      <c r="AU13" s="5">
        <v>23725.52</v>
      </c>
      <c r="AV13" s="5"/>
      <c r="AW13" s="5">
        <f t="shared" si="35"/>
        <v>23725.52</v>
      </c>
      <c r="AX13" s="5">
        <f t="shared" si="36"/>
        <v>656608.36</v>
      </c>
      <c r="AY13" s="5">
        <f t="shared" si="36"/>
        <v>0</v>
      </c>
      <c r="AZ13" s="5">
        <f t="shared" si="37"/>
        <v>656608.36</v>
      </c>
      <c r="BA13" s="5">
        <f t="shared" si="38"/>
        <v>2490774.6999999997</v>
      </c>
      <c r="BB13" s="5">
        <f t="shared" si="38"/>
        <v>0</v>
      </c>
      <c r="BC13" s="5">
        <f t="shared" si="39"/>
        <v>2490774.6999999997</v>
      </c>
      <c r="BD13" s="5">
        <f>Z13+BA13</f>
        <v>5372915.0199999996</v>
      </c>
      <c r="BE13" s="5">
        <f t="shared" si="0"/>
        <v>0</v>
      </c>
      <c r="BF13" s="5">
        <f t="shared" si="40"/>
        <v>5372915.0199999996</v>
      </c>
    </row>
    <row r="14" spans="1:63" s="2" customFormat="1" x14ac:dyDescent="0.2">
      <c r="A14" s="6" t="s">
        <v>5</v>
      </c>
      <c r="B14" s="13">
        <f>SUM(B10:B13)</f>
        <v>8912200.5800000019</v>
      </c>
      <c r="C14" s="13">
        <f>SUM(C10:C13)</f>
        <v>0</v>
      </c>
      <c r="D14" s="5">
        <f t="shared" si="1"/>
        <v>8912200.5800000019</v>
      </c>
      <c r="E14" s="13">
        <f t="shared" ref="E14:J14" si="45">SUM(E10:E13)</f>
        <v>9625500.2300000004</v>
      </c>
      <c r="F14" s="13">
        <f t="shared" si="45"/>
        <v>0</v>
      </c>
      <c r="G14" s="13">
        <f t="shared" si="45"/>
        <v>9625500.2300000004</v>
      </c>
      <c r="H14" s="13">
        <f t="shared" si="45"/>
        <v>10297613.02</v>
      </c>
      <c r="I14" s="13">
        <f t="shared" si="45"/>
        <v>0</v>
      </c>
      <c r="J14" s="13">
        <f t="shared" si="45"/>
        <v>10297613.02</v>
      </c>
      <c r="K14" s="5">
        <f>B14+E14</f>
        <v>18537700.810000002</v>
      </c>
      <c r="L14" s="5">
        <f>SUM(L10:L13)</f>
        <v>0</v>
      </c>
      <c r="M14" s="13">
        <f>SUM(M8:M13)</f>
        <v>50696116.959999993</v>
      </c>
      <c r="N14" s="13">
        <f>SUM(N10:N13)</f>
        <v>8961849.8399999999</v>
      </c>
      <c r="O14" s="13">
        <f>SUM(O10:O13)</f>
        <v>0</v>
      </c>
      <c r="P14" s="5">
        <f t="shared" si="24"/>
        <v>8961849.8399999999</v>
      </c>
      <c r="Q14" s="13">
        <f>SUM(Q10:Q13)</f>
        <v>9420124.0800000019</v>
      </c>
      <c r="R14" s="13">
        <f t="shared" ref="R14:V14" si="46">SUM(R10:R13)</f>
        <v>0</v>
      </c>
      <c r="S14" s="13">
        <f t="shared" si="46"/>
        <v>9420124.0800000019</v>
      </c>
      <c r="T14" s="13">
        <f t="shared" si="46"/>
        <v>9533719.2800000012</v>
      </c>
      <c r="U14" s="13">
        <f t="shared" si="46"/>
        <v>0</v>
      </c>
      <c r="V14" s="13">
        <f t="shared" si="46"/>
        <v>9533719.2800000012</v>
      </c>
      <c r="W14" s="5">
        <f>N14+Q14</f>
        <v>18381973.920000002</v>
      </c>
      <c r="X14" s="5">
        <f>SUM(X10:X13)</f>
        <v>0</v>
      </c>
      <c r="Y14" s="13">
        <f>SUM(Y8:Y13)</f>
        <v>47488114.850000001</v>
      </c>
      <c r="Z14" s="5">
        <f>Q14+T14</f>
        <v>18953843.360000003</v>
      </c>
      <c r="AA14" s="5">
        <f>SUM(AA10:AA13)</f>
        <v>0</v>
      </c>
      <c r="AB14" s="13">
        <f>SUM(AB8:AB13)</f>
        <v>98184231.810000002</v>
      </c>
      <c r="AC14" s="13">
        <f>SUM(AC10:AC13)</f>
        <v>12180071.689999999</v>
      </c>
      <c r="AD14" s="13">
        <f>SUM(AD10:AD13)</f>
        <v>0</v>
      </c>
      <c r="AE14" s="5">
        <f t="shared" si="29"/>
        <v>12180071.689999999</v>
      </c>
      <c r="AF14" s="13">
        <f t="shared" ref="AF14:AK14" si="47">SUM(AF10:AF13)</f>
        <v>12180071.689999999</v>
      </c>
      <c r="AG14" s="13">
        <f t="shared" si="47"/>
        <v>0</v>
      </c>
      <c r="AH14" s="13">
        <f t="shared" si="47"/>
        <v>12180071.689999999</v>
      </c>
      <c r="AI14" s="13">
        <f t="shared" si="47"/>
        <v>12180071.689999999</v>
      </c>
      <c r="AJ14" s="13">
        <f t="shared" si="47"/>
        <v>0</v>
      </c>
      <c r="AK14" s="13">
        <f t="shared" si="47"/>
        <v>12180071.689999999</v>
      </c>
      <c r="AL14" s="5">
        <f>AC14+AF14</f>
        <v>24360143.379999999</v>
      </c>
      <c r="AM14" s="5">
        <f>SUM(AM10:AM13)</f>
        <v>0</v>
      </c>
      <c r="AN14" s="13">
        <f>SUM(AN8:AN13)</f>
        <v>62755560.060000002</v>
      </c>
      <c r="AO14" s="13">
        <f>SUM(AO10:AO13)</f>
        <v>9370771.0300000012</v>
      </c>
      <c r="AP14" s="13">
        <f>SUM(AP10:AP13)</f>
        <v>0</v>
      </c>
      <c r="AQ14" s="5">
        <f t="shared" si="33"/>
        <v>9370771.0300000012</v>
      </c>
      <c r="AR14" s="13">
        <f>SUM(AR10:AR13)</f>
        <v>128627.5</v>
      </c>
      <c r="AS14" s="13">
        <f t="shared" ref="AS14:AW14" si="48">SUM(AS10:AS13)</f>
        <v>0</v>
      </c>
      <c r="AT14" s="13">
        <f t="shared" si="48"/>
        <v>128627.5</v>
      </c>
      <c r="AU14" s="13">
        <f t="shared" si="48"/>
        <v>128627.5</v>
      </c>
      <c r="AV14" s="13">
        <f t="shared" si="48"/>
        <v>0</v>
      </c>
      <c r="AW14" s="13">
        <f t="shared" si="48"/>
        <v>128627.5</v>
      </c>
      <c r="AX14" s="5">
        <f>AO14+AR14</f>
        <v>9499398.5300000012</v>
      </c>
      <c r="AY14" s="5">
        <f>SUM(AY10:AY13)</f>
        <v>0</v>
      </c>
      <c r="AZ14" s="13">
        <f>SUM(AZ8:AZ13)</f>
        <v>16292697.670000002</v>
      </c>
      <c r="BA14" s="5">
        <f>AR14+AU14</f>
        <v>257255</v>
      </c>
      <c r="BB14" s="5">
        <f>SUM(BB10:BB13)</f>
        <v>0</v>
      </c>
      <c r="BC14" s="13">
        <f>SUM(BC8:BC13)</f>
        <v>79048257.730000004</v>
      </c>
      <c r="BD14" s="5">
        <f>SUM(BD10:BD13)</f>
        <v>102919248.13</v>
      </c>
      <c r="BE14" s="5">
        <f>SUM(BE10:BE13)</f>
        <v>0</v>
      </c>
      <c r="BF14" s="13">
        <f>SUM(BF10:BF13)</f>
        <v>102919248.13</v>
      </c>
    </row>
    <row r="15" spans="1:63" s="1" customFormat="1" x14ac:dyDescent="0.2">
      <c r="A15" s="6"/>
      <c r="B15" s="5"/>
      <c r="C15" s="5"/>
      <c r="D15" s="5"/>
      <c r="E15" s="5"/>
      <c r="F15" s="5"/>
      <c r="G15" s="5"/>
      <c r="H15" s="5"/>
      <c r="I15" s="5"/>
      <c r="J15" s="5"/>
      <c r="K15" s="5"/>
      <c r="L15" s="4"/>
      <c r="M15" s="4"/>
      <c r="N15" s="5"/>
      <c r="O15" s="5"/>
      <c r="P15" s="5"/>
      <c r="Q15" s="5"/>
      <c r="R15" s="5"/>
      <c r="S15" s="5"/>
      <c r="T15" s="5"/>
      <c r="U15" s="5"/>
      <c r="V15" s="5"/>
      <c r="W15" s="5"/>
      <c r="X15" s="4"/>
      <c r="Y15" s="4"/>
      <c r="Z15" s="5"/>
      <c r="AA15" s="4"/>
      <c r="AB15" s="4"/>
      <c r="AC15" s="5"/>
      <c r="AD15" s="5"/>
      <c r="AE15" s="5"/>
      <c r="AF15" s="5"/>
      <c r="AG15" s="5"/>
      <c r="AH15" s="5"/>
      <c r="AI15" s="5"/>
      <c r="AJ15" s="5"/>
      <c r="AK15" s="5"/>
      <c r="AL15" s="5"/>
      <c r="AM15" s="4"/>
      <c r="AN15" s="4"/>
      <c r="AO15" s="5"/>
      <c r="AP15" s="5"/>
      <c r="AQ15" s="5"/>
      <c r="AR15" s="5"/>
      <c r="AS15" s="5"/>
      <c r="AT15" s="5"/>
      <c r="AU15" s="5"/>
      <c r="AV15" s="5"/>
      <c r="AW15" s="5"/>
      <c r="AX15" s="5"/>
      <c r="AY15" s="4"/>
      <c r="AZ15" s="4"/>
      <c r="BA15" s="5"/>
      <c r="BB15" s="4"/>
      <c r="BC15" s="4"/>
      <c r="BD15" s="5"/>
      <c r="BE15" s="4"/>
      <c r="BF15" s="4"/>
    </row>
    <row r="16" spans="1:63" s="1" customFormat="1" ht="36" customHeight="1" x14ac:dyDescent="0.2">
      <c r="A16" s="8" t="s">
        <v>6</v>
      </c>
      <c r="B16" s="14" t="s">
        <v>21</v>
      </c>
      <c r="C16" s="14" t="s">
        <v>23</v>
      </c>
      <c r="D16" s="14" t="s">
        <v>24</v>
      </c>
      <c r="E16" s="14" t="s">
        <v>22</v>
      </c>
      <c r="F16" s="14" t="s">
        <v>23</v>
      </c>
      <c r="G16" s="14" t="s">
        <v>26</v>
      </c>
      <c r="H16" s="14" t="s">
        <v>30</v>
      </c>
      <c r="I16" s="14" t="s">
        <v>23</v>
      </c>
      <c r="J16" s="14" t="s">
        <v>31</v>
      </c>
      <c r="K16" s="15" t="s">
        <v>32</v>
      </c>
      <c r="L16" s="14" t="s">
        <v>23</v>
      </c>
      <c r="M16" s="14" t="s">
        <v>33</v>
      </c>
      <c r="N16" s="14" t="s">
        <v>34</v>
      </c>
      <c r="O16" s="14" t="s">
        <v>23</v>
      </c>
      <c r="P16" s="14" t="s">
        <v>35</v>
      </c>
      <c r="Q16" s="14" t="s">
        <v>36</v>
      </c>
      <c r="R16" s="14" t="s">
        <v>23</v>
      </c>
      <c r="S16" s="14" t="s">
        <v>37</v>
      </c>
      <c r="T16" s="14" t="s">
        <v>38</v>
      </c>
      <c r="U16" s="14" t="s">
        <v>23</v>
      </c>
      <c r="V16" s="14" t="s">
        <v>39</v>
      </c>
      <c r="W16" s="15" t="s">
        <v>40</v>
      </c>
      <c r="X16" s="14" t="s">
        <v>23</v>
      </c>
      <c r="Y16" s="14" t="s">
        <v>41</v>
      </c>
      <c r="Z16" s="15" t="s">
        <v>42</v>
      </c>
      <c r="AA16" s="14" t="s">
        <v>23</v>
      </c>
      <c r="AB16" s="14" t="s">
        <v>43</v>
      </c>
      <c r="AC16" s="14" t="s">
        <v>48</v>
      </c>
      <c r="AD16" s="14" t="s">
        <v>23</v>
      </c>
      <c r="AE16" s="14" t="s">
        <v>49</v>
      </c>
      <c r="AF16" s="14" t="s">
        <v>50</v>
      </c>
      <c r="AG16" s="14" t="s">
        <v>23</v>
      </c>
      <c r="AH16" s="14" t="s">
        <v>51</v>
      </c>
      <c r="AI16" s="14" t="s">
        <v>52</v>
      </c>
      <c r="AJ16" s="14" t="s">
        <v>23</v>
      </c>
      <c r="AK16" s="14" t="s">
        <v>53</v>
      </c>
      <c r="AL16" s="15" t="s">
        <v>54</v>
      </c>
      <c r="AM16" s="14" t="s">
        <v>23</v>
      </c>
      <c r="AN16" s="14" t="s">
        <v>55</v>
      </c>
      <c r="AO16" s="14" t="s">
        <v>56</v>
      </c>
      <c r="AP16" s="14" t="s">
        <v>23</v>
      </c>
      <c r="AQ16" s="14" t="s">
        <v>57</v>
      </c>
      <c r="AR16" s="14" t="s">
        <v>58</v>
      </c>
      <c r="AS16" s="14" t="s">
        <v>23</v>
      </c>
      <c r="AT16" s="14" t="s">
        <v>59</v>
      </c>
      <c r="AU16" s="14" t="s">
        <v>60</v>
      </c>
      <c r="AV16" s="14" t="s">
        <v>23</v>
      </c>
      <c r="AW16" s="14" t="s">
        <v>61</v>
      </c>
      <c r="AX16" s="15" t="s">
        <v>62</v>
      </c>
      <c r="AY16" s="14" t="s">
        <v>23</v>
      </c>
      <c r="AZ16" s="14" t="s">
        <v>63</v>
      </c>
      <c r="BA16" s="15" t="s">
        <v>64</v>
      </c>
      <c r="BB16" s="14" t="s">
        <v>23</v>
      </c>
      <c r="BC16" s="14" t="s">
        <v>65</v>
      </c>
      <c r="BD16" s="15" t="s">
        <v>66</v>
      </c>
      <c r="BE16" s="14" t="s">
        <v>23</v>
      </c>
      <c r="BF16" s="14" t="s">
        <v>67</v>
      </c>
    </row>
    <row r="17" spans="1:58" s="1" customFormat="1" ht="15" x14ac:dyDescent="0.25">
      <c r="A17" s="4" t="s">
        <v>1</v>
      </c>
      <c r="B17" s="5">
        <v>633556.83000000007</v>
      </c>
      <c r="C17" s="19">
        <v>0</v>
      </c>
      <c r="D17" s="5">
        <f>SUM(B17:C17)</f>
        <v>633556.83000000007</v>
      </c>
      <c r="E17" s="5">
        <v>635480.01</v>
      </c>
      <c r="F17" s="5">
        <v>0</v>
      </c>
      <c r="G17" s="5">
        <f>SUM(E17:F17)</f>
        <v>635480.01</v>
      </c>
      <c r="H17" s="5">
        <v>671885.51</v>
      </c>
      <c r="I17" s="5">
        <v>0</v>
      </c>
      <c r="J17" s="5">
        <f>SUM(H17:I17)</f>
        <v>671885.51</v>
      </c>
      <c r="K17" s="5">
        <f>B17+E17+H17</f>
        <v>1940922.35</v>
      </c>
      <c r="L17" s="5">
        <f>C17+F17+I17</f>
        <v>0</v>
      </c>
      <c r="M17" s="5">
        <f>SUM(K17:L17)</f>
        <v>1940922.35</v>
      </c>
      <c r="N17" s="5">
        <v>438385.60000000003</v>
      </c>
      <c r="O17" s="5">
        <v>0</v>
      </c>
      <c r="P17" s="5">
        <f>SUM(N17:O17)</f>
        <v>438385.60000000003</v>
      </c>
      <c r="Q17" s="5">
        <v>603137.87</v>
      </c>
      <c r="R17" s="5">
        <v>0</v>
      </c>
      <c r="S17" s="5">
        <f>SUM(Q17:R17)</f>
        <v>603137.87</v>
      </c>
      <c r="T17" s="5">
        <v>612576.05000000005</v>
      </c>
      <c r="U17" s="5">
        <v>0</v>
      </c>
      <c r="V17" s="5">
        <f>SUM(T17:U17)</f>
        <v>612576.05000000005</v>
      </c>
      <c r="W17" s="5">
        <f>N17+Q17+T17</f>
        <v>1654099.52</v>
      </c>
      <c r="X17" s="5">
        <f>O17+R17+U17</f>
        <v>0</v>
      </c>
      <c r="Y17" s="5">
        <f>SUM(W17:X17)</f>
        <v>1654099.52</v>
      </c>
      <c r="Z17" s="5">
        <f>K17+W17</f>
        <v>3595021.87</v>
      </c>
      <c r="AA17" s="5">
        <f>L17+X17</f>
        <v>0</v>
      </c>
      <c r="AB17" s="5">
        <f>SUM(Z17:AA17)</f>
        <v>3595021.87</v>
      </c>
      <c r="AC17" s="5">
        <v>788550.71</v>
      </c>
      <c r="AD17" s="21"/>
      <c r="AE17" s="5">
        <f>SUM(AC17:AD17)</f>
        <v>788550.71</v>
      </c>
      <c r="AF17" s="5">
        <v>788550.71</v>
      </c>
      <c r="AG17" s="21"/>
      <c r="AH17" s="5">
        <f>SUM(AF17:AG17)</f>
        <v>788550.71</v>
      </c>
      <c r="AI17" s="5">
        <v>788550.71</v>
      </c>
      <c r="AJ17" s="5">
        <v>0</v>
      </c>
      <c r="AK17" s="5">
        <f>SUM(AI17:AJ17)</f>
        <v>788550.71</v>
      </c>
      <c r="AL17" s="5">
        <f>AC17+AF17+AI17</f>
        <v>2365652.13</v>
      </c>
      <c r="AM17" s="5">
        <f>AD17+AG17+AJ17</f>
        <v>0</v>
      </c>
      <c r="AN17" s="5">
        <f>SUM(AL17:AM17)</f>
        <v>2365652.13</v>
      </c>
      <c r="AO17" s="5">
        <v>788550.71</v>
      </c>
      <c r="AP17" s="5"/>
      <c r="AQ17" s="5">
        <f>SUM(AO17:AP17)</f>
        <v>788550.71</v>
      </c>
      <c r="AR17" s="5">
        <v>788550.71</v>
      </c>
      <c r="AS17" s="5"/>
      <c r="AT17" s="5">
        <f>SUM(AR17:AS17)</f>
        <v>788550.71</v>
      </c>
      <c r="AU17" s="5">
        <v>520533.93000000005</v>
      </c>
      <c r="AV17" s="5"/>
      <c r="AW17" s="5">
        <f>SUM(AU17:AV17)</f>
        <v>520533.93000000005</v>
      </c>
      <c r="AX17" s="5">
        <f t="shared" ref="AX17:AY22" si="49">AO17+AR17+AU17</f>
        <v>2097635.35</v>
      </c>
      <c r="AY17" s="5">
        <f t="shared" si="49"/>
        <v>0</v>
      </c>
      <c r="AZ17" s="5">
        <f>SUM(AX17:AY17)</f>
        <v>2097635.35</v>
      </c>
      <c r="BA17" s="5">
        <f t="shared" ref="BA17:BB22" si="50">AL17+AX17</f>
        <v>4463287.4800000004</v>
      </c>
      <c r="BB17" s="5">
        <f t="shared" si="50"/>
        <v>0</v>
      </c>
      <c r="BC17" s="5">
        <f>SUM(BA17:BB17)</f>
        <v>4463287.4800000004</v>
      </c>
      <c r="BD17" s="5">
        <f t="shared" ref="BD17:BD22" si="51">Z17+BA17</f>
        <v>8058309.3500000006</v>
      </c>
      <c r="BE17" s="5">
        <f t="shared" ref="BE17:BE22" si="52">BB17+AA17</f>
        <v>0</v>
      </c>
      <c r="BF17" s="5">
        <f>SUM(BD17:BE17)</f>
        <v>8058309.3500000006</v>
      </c>
    </row>
    <row r="18" spans="1:58" s="1" customFormat="1" x14ac:dyDescent="0.2">
      <c r="A18" s="4" t="s">
        <v>2</v>
      </c>
      <c r="B18" s="5">
        <v>88296.84</v>
      </c>
      <c r="C18" s="5">
        <v>0</v>
      </c>
      <c r="D18" s="5">
        <f t="shared" ref="D18:D22" si="53">SUM(B18:C18)</f>
        <v>88296.84</v>
      </c>
      <c r="E18" s="5">
        <v>88296.84</v>
      </c>
      <c r="F18" s="5">
        <v>0</v>
      </c>
      <c r="G18" s="5">
        <f t="shared" ref="G18:G22" si="54">SUM(E18:F18)</f>
        <v>88296.84</v>
      </c>
      <c r="H18" s="5">
        <v>88296.84</v>
      </c>
      <c r="I18" s="5">
        <v>0</v>
      </c>
      <c r="J18" s="5">
        <f t="shared" ref="J18:J22" si="55">SUM(H18:I18)</f>
        <v>88296.84</v>
      </c>
      <c r="K18" s="5">
        <f t="shared" ref="K18:L22" si="56">B18+E18+H18</f>
        <v>264890.52</v>
      </c>
      <c r="L18" s="5">
        <f t="shared" si="56"/>
        <v>0</v>
      </c>
      <c r="M18" s="5">
        <f t="shared" ref="M18:M22" si="57">SUM(K18:L18)</f>
        <v>264890.52</v>
      </c>
      <c r="N18" s="5">
        <v>85699.87</v>
      </c>
      <c r="O18" s="5">
        <v>0</v>
      </c>
      <c r="P18" s="5">
        <f t="shared" ref="P18:P22" si="58">SUM(N18:O18)</f>
        <v>85699.87</v>
      </c>
      <c r="Q18" s="5">
        <v>88296.84</v>
      </c>
      <c r="R18" s="5">
        <v>0</v>
      </c>
      <c r="S18" s="5">
        <f t="shared" ref="S18:S22" si="59">SUM(Q18:R18)</f>
        <v>88296.84</v>
      </c>
      <c r="T18" s="5">
        <v>88296.84</v>
      </c>
      <c r="U18" s="5">
        <v>0</v>
      </c>
      <c r="V18" s="5">
        <f t="shared" ref="V18:V22" si="60">SUM(T18:U18)</f>
        <v>88296.84</v>
      </c>
      <c r="W18" s="5">
        <f t="shared" ref="W18:X22" si="61">N18+Q18+T18</f>
        <v>262293.55</v>
      </c>
      <c r="X18" s="5">
        <f t="shared" si="61"/>
        <v>0</v>
      </c>
      <c r="Y18" s="5">
        <f t="shared" ref="Y18:Y22" si="62">SUM(W18:X18)</f>
        <v>262293.55</v>
      </c>
      <c r="Z18" s="5">
        <f t="shared" ref="Z18:AA22" si="63">K18+W18</f>
        <v>527184.07000000007</v>
      </c>
      <c r="AA18" s="5">
        <f t="shared" si="63"/>
        <v>0</v>
      </c>
      <c r="AB18" s="5">
        <f t="shared" ref="AB18:AB22" si="64">SUM(Z18:AA18)</f>
        <v>527184.07000000007</v>
      </c>
      <c r="AC18" s="5">
        <v>94405.46</v>
      </c>
      <c r="AD18" s="5"/>
      <c r="AE18" s="5">
        <f t="shared" ref="AE18:AE22" si="65">SUM(AC18:AD18)</f>
        <v>94405.46</v>
      </c>
      <c r="AF18" s="5">
        <v>94405.46</v>
      </c>
      <c r="AG18" s="5"/>
      <c r="AH18" s="5">
        <f t="shared" ref="AH18:AH22" si="66">SUM(AF18:AG18)</f>
        <v>94405.46</v>
      </c>
      <c r="AI18" s="5">
        <v>94405.46</v>
      </c>
      <c r="AJ18" s="5">
        <v>0</v>
      </c>
      <c r="AK18" s="5">
        <f t="shared" ref="AK18:AK22" si="67">SUM(AI18:AJ18)</f>
        <v>94405.46</v>
      </c>
      <c r="AL18" s="5">
        <f t="shared" ref="AL18:AM22" si="68">AC18+AF18+AI18</f>
        <v>283216.38</v>
      </c>
      <c r="AM18" s="5">
        <f t="shared" si="68"/>
        <v>0</v>
      </c>
      <c r="AN18" s="5">
        <f t="shared" ref="AN18:AN22" si="69">SUM(AL18:AM18)</f>
        <v>283216.38</v>
      </c>
      <c r="AO18" s="5">
        <v>67190.179999999993</v>
      </c>
      <c r="AP18" s="5"/>
      <c r="AQ18" s="5">
        <f t="shared" ref="AQ18:AQ22" si="70">SUM(AO18:AP18)</f>
        <v>67190.179999999993</v>
      </c>
      <c r="AR18" s="5">
        <v>0</v>
      </c>
      <c r="AS18" s="5"/>
      <c r="AT18" s="5">
        <f t="shared" ref="AT18:AT22" si="71">SUM(AR18:AS18)</f>
        <v>0</v>
      </c>
      <c r="AU18" s="5">
        <v>0</v>
      </c>
      <c r="AV18" s="5"/>
      <c r="AW18" s="5">
        <f t="shared" ref="AW18:AW22" si="72">SUM(AU18:AV18)</f>
        <v>0</v>
      </c>
      <c r="AX18" s="5">
        <f t="shared" si="49"/>
        <v>67190.179999999993</v>
      </c>
      <c r="AY18" s="5">
        <f t="shared" si="49"/>
        <v>0</v>
      </c>
      <c r="AZ18" s="5">
        <f t="shared" ref="AZ18:AZ22" si="73">SUM(AX18:AY18)</f>
        <v>67190.179999999993</v>
      </c>
      <c r="BA18" s="5">
        <f t="shared" si="50"/>
        <v>350406.56</v>
      </c>
      <c r="BB18" s="5">
        <f t="shared" si="50"/>
        <v>0</v>
      </c>
      <c r="BC18" s="5">
        <f t="shared" ref="BC18:BC22" si="74">SUM(BA18:BB18)</f>
        <v>350406.56</v>
      </c>
      <c r="BD18" s="5">
        <f t="shared" si="51"/>
        <v>877590.63000000012</v>
      </c>
      <c r="BE18" s="5">
        <f t="shared" si="52"/>
        <v>0</v>
      </c>
      <c r="BF18" s="5">
        <f t="shared" ref="BF18:BF22" si="75">SUM(BD18:BE18)</f>
        <v>877590.63000000012</v>
      </c>
    </row>
    <row r="19" spans="1:58" s="1" customFormat="1" x14ac:dyDescent="0.2">
      <c r="A19" s="4" t="s">
        <v>3</v>
      </c>
      <c r="B19" s="5">
        <v>113989.66999999998</v>
      </c>
      <c r="C19" s="5">
        <v>0</v>
      </c>
      <c r="D19" s="5">
        <f t="shared" si="53"/>
        <v>113989.66999999998</v>
      </c>
      <c r="E19" s="5">
        <v>144793.31999999998</v>
      </c>
      <c r="F19" s="5">
        <v>0</v>
      </c>
      <c r="G19" s="5">
        <f t="shared" si="54"/>
        <v>144793.31999999998</v>
      </c>
      <c r="H19" s="5">
        <v>234044.24</v>
      </c>
      <c r="I19" s="5">
        <v>0</v>
      </c>
      <c r="J19" s="5">
        <f t="shared" si="55"/>
        <v>234044.24</v>
      </c>
      <c r="K19" s="5">
        <f t="shared" si="56"/>
        <v>492827.23</v>
      </c>
      <c r="L19" s="5">
        <f t="shared" si="56"/>
        <v>0</v>
      </c>
      <c r="M19" s="5">
        <f t="shared" si="57"/>
        <v>492827.23</v>
      </c>
      <c r="N19" s="5">
        <v>135265.60999999999</v>
      </c>
      <c r="O19" s="5">
        <v>0</v>
      </c>
      <c r="P19" s="5">
        <f t="shared" si="58"/>
        <v>135265.60999999999</v>
      </c>
      <c r="Q19" s="5">
        <v>194411.32</v>
      </c>
      <c r="R19" s="5">
        <v>0</v>
      </c>
      <c r="S19" s="5">
        <f t="shared" si="59"/>
        <v>194411.32</v>
      </c>
      <c r="T19" s="5">
        <v>177304.09999999998</v>
      </c>
      <c r="U19" s="5">
        <v>0</v>
      </c>
      <c r="V19" s="5">
        <f t="shared" si="60"/>
        <v>177304.09999999998</v>
      </c>
      <c r="W19" s="5">
        <f t="shared" si="61"/>
        <v>506981.02999999997</v>
      </c>
      <c r="X19" s="5">
        <f t="shared" si="61"/>
        <v>0</v>
      </c>
      <c r="Y19" s="5">
        <f t="shared" si="62"/>
        <v>506981.02999999997</v>
      </c>
      <c r="Z19" s="5">
        <f t="shared" si="63"/>
        <v>999808.26</v>
      </c>
      <c r="AA19" s="5">
        <f t="shared" si="63"/>
        <v>0</v>
      </c>
      <c r="AB19" s="5">
        <f t="shared" si="64"/>
        <v>999808.26</v>
      </c>
      <c r="AC19" s="5">
        <v>294073.98</v>
      </c>
      <c r="AD19" s="5"/>
      <c r="AE19" s="5">
        <f t="shared" si="65"/>
        <v>294073.98</v>
      </c>
      <c r="AF19" s="5">
        <v>294073.98</v>
      </c>
      <c r="AG19" s="5"/>
      <c r="AH19" s="5">
        <f t="shared" si="66"/>
        <v>294073.98</v>
      </c>
      <c r="AI19" s="5">
        <v>294073.98</v>
      </c>
      <c r="AJ19" s="5">
        <v>0</v>
      </c>
      <c r="AK19" s="5">
        <f t="shared" si="67"/>
        <v>294073.98</v>
      </c>
      <c r="AL19" s="5">
        <f t="shared" si="68"/>
        <v>882221.94</v>
      </c>
      <c r="AM19" s="5">
        <f t="shared" si="68"/>
        <v>0</v>
      </c>
      <c r="AN19" s="5">
        <f t="shared" si="69"/>
        <v>882221.94</v>
      </c>
      <c r="AO19" s="5">
        <v>294073.98</v>
      </c>
      <c r="AP19" s="5"/>
      <c r="AQ19" s="5">
        <f t="shared" si="70"/>
        <v>294073.98</v>
      </c>
      <c r="AR19" s="5">
        <v>294073.98</v>
      </c>
      <c r="AS19" s="5"/>
      <c r="AT19" s="5">
        <f t="shared" si="71"/>
        <v>294073.98</v>
      </c>
      <c r="AU19" s="5">
        <v>294073.98</v>
      </c>
      <c r="AV19" s="5"/>
      <c r="AW19" s="5">
        <f t="shared" si="72"/>
        <v>294073.98</v>
      </c>
      <c r="AX19" s="5">
        <f t="shared" si="49"/>
        <v>882221.94</v>
      </c>
      <c r="AY19" s="5">
        <f t="shared" si="49"/>
        <v>0</v>
      </c>
      <c r="AZ19" s="5">
        <f t="shared" si="73"/>
        <v>882221.94</v>
      </c>
      <c r="BA19" s="5">
        <f t="shared" si="50"/>
        <v>1764443.88</v>
      </c>
      <c r="BB19" s="5">
        <f t="shared" si="50"/>
        <v>0</v>
      </c>
      <c r="BC19" s="5">
        <f t="shared" si="74"/>
        <v>1764443.88</v>
      </c>
      <c r="BD19" s="5">
        <f t="shared" si="51"/>
        <v>2764252.1399999997</v>
      </c>
      <c r="BE19" s="5">
        <f t="shared" si="52"/>
        <v>0</v>
      </c>
      <c r="BF19" s="5">
        <f t="shared" si="75"/>
        <v>2764252.1399999997</v>
      </c>
    </row>
    <row r="20" spans="1:58" s="1" customFormat="1" x14ac:dyDescent="0.2">
      <c r="A20" s="4" t="s">
        <v>4</v>
      </c>
      <c r="B20" s="5">
        <v>36357.519999999997</v>
      </c>
      <c r="C20" s="5">
        <v>0</v>
      </c>
      <c r="D20" s="5">
        <f t="shared" si="53"/>
        <v>36357.519999999997</v>
      </c>
      <c r="E20" s="5">
        <v>31163.589999999997</v>
      </c>
      <c r="F20" s="5">
        <v>0</v>
      </c>
      <c r="G20" s="5">
        <f t="shared" si="54"/>
        <v>31163.589999999997</v>
      </c>
      <c r="H20" s="5">
        <v>33760.549999999996</v>
      </c>
      <c r="I20" s="5">
        <v>0</v>
      </c>
      <c r="J20" s="5">
        <f t="shared" si="55"/>
        <v>33760.549999999996</v>
      </c>
      <c r="K20" s="5">
        <f t="shared" si="56"/>
        <v>101281.65999999997</v>
      </c>
      <c r="L20" s="5">
        <f t="shared" si="56"/>
        <v>0</v>
      </c>
      <c r="M20" s="5">
        <f t="shared" si="57"/>
        <v>101281.65999999997</v>
      </c>
      <c r="N20" s="5">
        <v>28566.629999999997</v>
      </c>
      <c r="O20" s="5">
        <v>0</v>
      </c>
      <c r="P20" s="5">
        <f t="shared" si="58"/>
        <v>28566.629999999997</v>
      </c>
      <c r="Q20" s="5">
        <v>38954.49</v>
      </c>
      <c r="R20" s="5">
        <v>0</v>
      </c>
      <c r="S20" s="5">
        <f t="shared" si="59"/>
        <v>38954.49</v>
      </c>
      <c r="T20" s="5">
        <v>38954.49</v>
      </c>
      <c r="U20" s="5">
        <v>0</v>
      </c>
      <c r="V20" s="5">
        <f t="shared" si="60"/>
        <v>38954.49</v>
      </c>
      <c r="W20" s="5">
        <f t="shared" si="61"/>
        <v>106475.60999999999</v>
      </c>
      <c r="X20" s="5">
        <f t="shared" si="61"/>
        <v>0</v>
      </c>
      <c r="Y20" s="5">
        <f t="shared" si="62"/>
        <v>106475.60999999999</v>
      </c>
      <c r="Z20" s="5">
        <f t="shared" si="63"/>
        <v>207757.26999999996</v>
      </c>
      <c r="AA20" s="5">
        <f t="shared" si="63"/>
        <v>0</v>
      </c>
      <c r="AB20" s="5">
        <f t="shared" si="64"/>
        <v>207757.26999999996</v>
      </c>
      <c r="AC20" s="5">
        <v>44718.38</v>
      </c>
      <c r="AD20" s="5"/>
      <c r="AE20" s="5">
        <f t="shared" si="65"/>
        <v>44718.38</v>
      </c>
      <c r="AF20" s="5">
        <v>44718.38</v>
      </c>
      <c r="AG20" s="5"/>
      <c r="AH20" s="5">
        <f t="shared" si="66"/>
        <v>44718.38</v>
      </c>
      <c r="AI20" s="5">
        <v>44718.38</v>
      </c>
      <c r="AJ20" s="5">
        <v>0</v>
      </c>
      <c r="AK20" s="5">
        <f t="shared" si="67"/>
        <v>44718.38</v>
      </c>
      <c r="AL20" s="5">
        <f t="shared" si="68"/>
        <v>134155.13999999998</v>
      </c>
      <c r="AM20" s="5">
        <f t="shared" si="68"/>
        <v>0</v>
      </c>
      <c r="AN20" s="5">
        <f t="shared" si="69"/>
        <v>134155.13999999998</v>
      </c>
      <c r="AO20" s="5">
        <v>44718.38</v>
      </c>
      <c r="AP20" s="5"/>
      <c r="AQ20" s="5">
        <f t="shared" si="70"/>
        <v>44718.38</v>
      </c>
      <c r="AR20" s="5">
        <v>11063.55</v>
      </c>
      <c r="AS20" s="5"/>
      <c r="AT20" s="5">
        <f t="shared" si="71"/>
        <v>11063.55</v>
      </c>
      <c r="AU20" s="5">
        <v>0</v>
      </c>
      <c r="AV20" s="5"/>
      <c r="AW20" s="5">
        <f t="shared" si="72"/>
        <v>0</v>
      </c>
      <c r="AX20" s="5">
        <f t="shared" si="49"/>
        <v>55781.929999999993</v>
      </c>
      <c r="AY20" s="5">
        <f t="shared" si="49"/>
        <v>0</v>
      </c>
      <c r="AZ20" s="5">
        <f t="shared" si="73"/>
        <v>55781.929999999993</v>
      </c>
      <c r="BA20" s="5">
        <f t="shared" si="50"/>
        <v>189937.06999999998</v>
      </c>
      <c r="BB20" s="5">
        <f t="shared" si="50"/>
        <v>0</v>
      </c>
      <c r="BC20" s="5">
        <f t="shared" si="74"/>
        <v>189937.06999999998</v>
      </c>
      <c r="BD20" s="5">
        <f t="shared" si="51"/>
        <v>397694.33999999997</v>
      </c>
      <c r="BE20" s="5">
        <f t="shared" si="52"/>
        <v>0</v>
      </c>
      <c r="BF20" s="5">
        <f t="shared" si="75"/>
        <v>397694.33999999997</v>
      </c>
    </row>
    <row r="21" spans="1:58" s="1" customFormat="1" x14ac:dyDescent="0.2">
      <c r="A21" s="4" t="s">
        <v>7</v>
      </c>
      <c r="B21" s="5">
        <v>893837.23</v>
      </c>
      <c r="C21" s="5">
        <v>0</v>
      </c>
      <c r="D21" s="5">
        <f t="shared" si="53"/>
        <v>893837.23</v>
      </c>
      <c r="E21" s="5">
        <v>895779.29999999993</v>
      </c>
      <c r="F21" s="5">
        <v>0</v>
      </c>
      <c r="G21" s="5">
        <f t="shared" si="54"/>
        <v>895779.29999999993</v>
      </c>
      <c r="H21" s="5">
        <v>904022.57</v>
      </c>
      <c r="I21" s="5">
        <v>0</v>
      </c>
      <c r="J21" s="5">
        <f t="shared" si="55"/>
        <v>904022.57</v>
      </c>
      <c r="K21" s="5">
        <f t="shared" si="56"/>
        <v>2693639.0999999996</v>
      </c>
      <c r="L21" s="5">
        <f t="shared" si="56"/>
        <v>0</v>
      </c>
      <c r="M21" s="5">
        <f t="shared" si="57"/>
        <v>2693639.0999999996</v>
      </c>
      <c r="N21" s="5">
        <v>894023.1</v>
      </c>
      <c r="O21" s="5">
        <v>0</v>
      </c>
      <c r="P21" s="5">
        <f t="shared" si="58"/>
        <v>894023.1</v>
      </c>
      <c r="Q21" s="5">
        <v>894023.1</v>
      </c>
      <c r="R21" s="5">
        <v>0</v>
      </c>
      <c r="S21" s="5">
        <f t="shared" si="59"/>
        <v>894023.1</v>
      </c>
      <c r="T21" s="5">
        <v>897400.61</v>
      </c>
      <c r="U21" s="5">
        <v>0</v>
      </c>
      <c r="V21" s="5">
        <f t="shared" si="60"/>
        <v>897400.61</v>
      </c>
      <c r="W21" s="5">
        <f t="shared" si="61"/>
        <v>2685446.81</v>
      </c>
      <c r="X21" s="5">
        <f t="shared" si="61"/>
        <v>0</v>
      </c>
      <c r="Y21" s="5">
        <f t="shared" si="62"/>
        <v>2685446.81</v>
      </c>
      <c r="Z21" s="5">
        <f t="shared" si="63"/>
        <v>5379085.9100000001</v>
      </c>
      <c r="AA21" s="5">
        <f t="shared" si="63"/>
        <v>0</v>
      </c>
      <c r="AB21" s="5">
        <f t="shared" si="64"/>
        <v>5379085.9100000001</v>
      </c>
      <c r="AC21" s="5">
        <v>919854.09</v>
      </c>
      <c r="AD21" s="5"/>
      <c r="AE21" s="5">
        <f t="shared" si="65"/>
        <v>919854.09</v>
      </c>
      <c r="AF21" s="5">
        <v>919854.09</v>
      </c>
      <c r="AG21" s="5">
        <v>0</v>
      </c>
      <c r="AH21" s="5">
        <f t="shared" si="66"/>
        <v>919854.09</v>
      </c>
      <c r="AI21" s="5">
        <v>919854.09</v>
      </c>
      <c r="AJ21" s="5">
        <v>0</v>
      </c>
      <c r="AK21" s="5">
        <f t="shared" si="67"/>
        <v>919854.09</v>
      </c>
      <c r="AL21" s="5">
        <f t="shared" si="68"/>
        <v>2759562.27</v>
      </c>
      <c r="AM21" s="5">
        <f t="shared" si="68"/>
        <v>0</v>
      </c>
      <c r="AN21" s="5">
        <f t="shared" si="69"/>
        <v>2759562.27</v>
      </c>
      <c r="AO21" s="5">
        <v>622532.63</v>
      </c>
      <c r="AP21" s="22"/>
      <c r="AQ21" s="5">
        <f t="shared" si="70"/>
        <v>622532.63</v>
      </c>
      <c r="AR21" s="5">
        <v>26926.79</v>
      </c>
      <c r="AS21" s="22"/>
      <c r="AT21" s="5">
        <f t="shared" si="71"/>
        <v>26926.79</v>
      </c>
      <c r="AU21" s="5">
        <v>26926.79</v>
      </c>
      <c r="AV21" s="22"/>
      <c r="AW21" s="5">
        <f t="shared" si="72"/>
        <v>26926.79</v>
      </c>
      <c r="AX21" s="5">
        <f t="shared" si="49"/>
        <v>676386.21000000008</v>
      </c>
      <c r="AY21" s="5">
        <f t="shared" si="49"/>
        <v>0</v>
      </c>
      <c r="AZ21" s="5">
        <f t="shared" si="73"/>
        <v>676386.21000000008</v>
      </c>
      <c r="BA21" s="5">
        <f t="shared" si="50"/>
        <v>3435948.48</v>
      </c>
      <c r="BB21" s="5">
        <f t="shared" si="50"/>
        <v>0</v>
      </c>
      <c r="BC21" s="5">
        <f t="shared" si="74"/>
        <v>3435948.48</v>
      </c>
      <c r="BD21" s="5">
        <f t="shared" si="51"/>
        <v>8815034.3900000006</v>
      </c>
      <c r="BE21" s="5">
        <f t="shared" si="52"/>
        <v>0</v>
      </c>
      <c r="BF21" s="5">
        <f t="shared" si="75"/>
        <v>8815034.3900000006</v>
      </c>
    </row>
    <row r="22" spans="1:58" s="1" customFormat="1" x14ac:dyDescent="0.2">
      <c r="A22" s="4" t="s">
        <v>10</v>
      </c>
      <c r="B22" s="5">
        <v>101320.02</v>
      </c>
      <c r="C22" s="5">
        <v>0</v>
      </c>
      <c r="D22" s="5">
        <f t="shared" si="53"/>
        <v>101320.02</v>
      </c>
      <c r="E22" s="5">
        <v>103916.99</v>
      </c>
      <c r="F22" s="5">
        <v>0</v>
      </c>
      <c r="G22" s="5">
        <f t="shared" si="54"/>
        <v>103916.99</v>
      </c>
      <c r="H22" s="5">
        <v>104185.41</v>
      </c>
      <c r="I22" s="5">
        <v>0</v>
      </c>
      <c r="J22" s="5">
        <f t="shared" si="55"/>
        <v>104185.41</v>
      </c>
      <c r="K22" s="5">
        <f t="shared" si="56"/>
        <v>309422.42000000004</v>
      </c>
      <c r="L22" s="5">
        <f t="shared" si="56"/>
        <v>0</v>
      </c>
      <c r="M22" s="5">
        <f t="shared" si="57"/>
        <v>309422.42000000004</v>
      </c>
      <c r="N22" s="5">
        <v>103916.99</v>
      </c>
      <c r="O22" s="5">
        <v>0</v>
      </c>
      <c r="P22" s="5">
        <f t="shared" si="58"/>
        <v>103916.99</v>
      </c>
      <c r="Q22" s="5">
        <v>103916.99</v>
      </c>
      <c r="R22" s="5">
        <v>0</v>
      </c>
      <c r="S22" s="5">
        <f t="shared" si="59"/>
        <v>103916.99</v>
      </c>
      <c r="T22" s="5">
        <v>98723.06</v>
      </c>
      <c r="U22" s="5">
        <v>0</v>
      </c>
      <c r="V22" s="5">
        <f t="shared" si="60"/>
        <v>98723.06</v>
      </c>
      <c r="W22" s="5">
        <f t="shared" si="61"/>
        <v>306557.04000000004</v>
      </c>
      <c r="X22" s="5">
        <f t="shared" si="61"/>
        <v>0</v>
      </c>
      <c r="Y22" s="5">
        <f t="shared" si="62"/>
        <v>306557.04000000004</v>
      </c>
      <c r="Z22" s="5">
        <f t="shared" si="63"/>
        <v>615979.46000000008</v>
      </c>
      <c r="AA22" s="5">
        <f t="shared" si="63"/>
        <v>0</v>
      </c>
      <c r="AB22" s="5">
        <f t="shared" si="64"/>
        <v>615979.46000000008</v>
      </c>
      <c r="AC22" s="5">
        <v>154558.82999999999</v>
      </c>
      <c r="AD22" s="5">
        <v>0</v>
      </c>
      <c r="AE22" s="5">
        <f t="shared" si="65"/>
        <v>154558.82999999999</v>
      </c>
      <c r="AF22" s="5">
        <v>154558.82999999999</v>
      </c>
      <c r="AG22" s="5">
        <v>0</v>
      </c>
      <c r="AH22" s="5">
        <f t="shared" si="66"/>
        <v>154558.82999999999</v>
      </c>
      <c r="AI22" s="5">
        <v>154558.82999999999</v>
      </c>
      <c r="AJ22" s="5">
        <v>0</v>
      </c>
      <c r="AK22" s="5">
        <f t="shared" si="67"/>
        <v>154558.82999999999</v>
      </c>
      <c r="AL22" s="5">
        <f t="shared" si="68"/>
        <v>463676.49</v>
      </c>
      <c r="AM22" s="5">
        <f t="shared" si="68"/>
        <v>0</v>
      </c>
      <c r="AN22" s="5">
        <f t="shared" si="69"/>
        <v>463676.49</v>
      </c>
      <c r="AO22" s="5">
        <v>109801.25</v>
      </c>
      <c r="AP22" s="22"/>
      <c r="AQ22" s="5">
        <f t="shared" si="70"/>
        <v>109801.25</v>
      </c>
      <c r="AR22" s="5">
        <v>5100.92</v>
      </c>
      <c r="AS22" s="22"/>
      <c r="AT22" s="5">
        <f t="shared" si="71"/>
        <v>5100.92</v>
      </c>
      <c r="AU22" s="5">
        <v>5100.92</v>
      </c>
      <c r="AV22" s="22"/>
      <c r="AW22" s="5">
        <f t="shared" si="72"/>
        <v>5100.92</v>
      </c>
      <c r="AX22" s="5">
        <f t="shared" si="49"/>
        <v>120003.09</v>
      </c>
      <c r="AY22" s="5">
        <f t="shared" si="49"/>
        <v>0</v>
      </c>
      <c r="AZ22" s="5">
        <f t="shared" si="73"/>
        <v>120003.09</v>
      </c>
      <c r="BA22" s="5">
        <f t="shared" si="50"/>
        <v>583679.57999999996</v>
      </c>
      <c r="BB22" s="5">
        <f t="shared" si="50"/>
        <v>0</v>
      </c>
      <c r="BC22" s="5">
        <f t="shared" si="74"/>
        <v>583679.57999999996</v>
      </c>
      <c r="BD22" s="5">
        <f t="shared" si="51"/>
        <v>1199659.04</v>
      </c>
      <c r="BE22" s="5">
        <f t="shared" si="52"/>
        <v>0</v>
      </c>
      <c r="BF22" s="5">
        <f t="shared" si="75"/>
        <v>1199659.04</v>
      </c>
    </row>
    <row r="23" spans="1:58" s="2" customFormat="1" x14ac:dyDescent="0.2">
      <c r="A23" s="6" t="s">
        <v>5</v>
      </c>
      <c r="B23" s="13">
        <f>SUM(B17:B22)</f>
        <v>1867358.11</v>
      </c>
      <c r="C23" s="13">
        <f t="shared" ref="C23:D23" si="76">SUM(C17:C22)</f>
        <v>0</v>
      </c>
      <c r="D23" s="13">
        <f t="shared" si="76"/>
        <v>1867358.11</v>
      </c>
      <c r="E23" s="13">
        <f>SUM(E17:E22)</f>
        <v>1899430.0499999998</v>
      </c>
      <c r="F23" s="13">
        <f t="shared" ref="F23:G23" si="77">SUM(F17:F22)</f>
        <v>0</v>
      </c>
      <c r="G23" s="13">
        <f t="shared" si="77"/>
        <v>1899430.0499999998</v>
      </c>
      <c r="H23" s="13">
        <f>SUM(H17:H22)</f>
        <v>2036195.1199999999</v>
      </c>
      <c r="I23" s="13">
        <f t="shared" ref="I23:J23" si="78">SUM(I17:I22)</f>
        <v>0</v>
      </c>
      <c r="J23" s="13">
        <f t="shared" si="78"/>
        <v>2036195.1199999999</v>
      </c>
      <c r="K23" s="5">
        <f t="shared" ref="K23" si="79">B23+E23</f>
        <v>3766788.16</v>
      </c>
      <c r="L23" s="13">
        <f>SUM(L17:L22)</f>
        <v>0</v>
      </c>
      <c r="M23" s="13">
        <f>SUM(M17:M22)</f>
        <v>5802983.2799999993</v>
      </c>
      <c r="N23" s="13">
        <f>SUM(N17:N22)</f>
        <v>1685857.8</v>
      </c>
      <c r="O23" s="13">
        <f t="shared" ref="O23:P23" si="80">SUM(O17:O22)</f>
        <v>0</v>
      </c>
      <c r="P23" s="13">
        <f t="shared" si="80"/>
        <v>1685857.8</v>
      </c>
      <c r="Q23" s="13">
        <f>SUM(Q17:Q22)</f>
        <v>1922740.61</v>
      </c>
      <c r="R23" s="13">
        <f t="shared" ref="R23:S23" si="81">SUM(R17:R22)</f>
        <v>0</v>
      </c>
      <c r="S23" s="13">
        <f t="shared" si="81"/>
        <v>1922740.61</v>
      </c>
      <c r="T23" s="13">
        <f>SUM(T17:T22)</f>
        <v>1913255.15</v>
      </c>
      <c r="U23" s="13">
        <f t="shared" ref="U23:V23" si="82">SUM(U17:U22)</f>
        <v>0</v>
      </c>
      <c r="V23" s="13">
        <f t="shared" si="82"/>
        <v>1913255.15</v>
      </c>
      <c r="W23" s="5">
        <f t="shared" ref="W23" si="83">N23+Q23</f>
        <v>3608598.41</v>
      </c>
      <c r="X23" s="13">
        <f>SUM(X17:X22)</f>
        <v>0</v>
      </c>
      <c r="Y23" s="13">
        <f>SUM(Y17:Y22)</f>
        <v>5521853.5599999996</v>
      </c>
      <c r="Z23" s="5">
        <f t="shared" ref="Z23" si="84">Q23+T23</f>
        <v>3835995.76</v>
      </c>
      <c r="AA23" s="13">
        <f>SUM(AA17:AA22)</f>
        <v>0</v>
      </c>
      <c r="AB23" s="13">
        <f>SUM(AB17:AB22)</f>
        <v>11324836.84</v>
      </c>
      <c r="AC23" s="13">
        <f>SUM(AC17:AC22)</f>
        <v>2296161.4499999997</v>
      </c>
      <c r="AD23" s="13">
        <f t="shared" ref="AD23:AE23" si="85">SUM(AD17:AD22)</f>
        <v>0</v>
      </c>
      <c r="AE23" s="13">
        <f t="shared" si="85"/>
        <v>2296161.4499999997</v>
      </c>
      <c r="AF23" s="13">
        <f>SUM(AF17:AF22)</f>
        <v>2296161.4499999997</v>
      </c>
      <c r="AG23" s="13">
        <f t="shared" ref="AG23:AH23" si="86">SUM(AG17:AG22)</f>
        <v>0</v>
      </c>
      <c r="AH23" s="13">
        <f t="shared" si="86"/>
        <v>2296161.4499999997</v>
      </c>
      <c r="AI23" s="13">
        <f>SUM(AI17:AI22)</f>
        <v>2296161.4499999997</v>
      </c>
      <c r="AJ23" s="13">
        <f t="shared" ref="AJ23:AK23" si="87">SUM(AJ17:AJ22)</f>
        <v>0</v>
      </c>
      <c r="AK23" s="13">
        <f t="shared" si="87"/>
        <v>2296161.4499999997</v>
      </c>
      <c r="AL23" s="5">
        <f t="shared" ref="AL23" si="88">AC23+AF23</f>
        <v>4592322.8999999994</v>
      </c>
      <c r="AM23" s="13">
        <f>SUM(AM17:AM22)</f>
        <v>0</v>
      </c>
      <c r="AN23" s="13">
        <f>SUM(AN17:AN22)</f>
        <v>6888484.3499999996</v>
      </c>
      <c r="AO23" s="13">
        <f>SUM(AO17:AO22)</f>
        <v>1926867.13</v>
      </c>
      <c r="AP23" s="13">
        <f t="shared" ref="AP23:AQ23" si="89">SUM(AP17:AP22)</f>
        <v>0</v>
      </c>
      <c r="AQ23" s="13">
        <f t="shared" si="89"/>
        <v>1926867.13</v>
      </c>
      <c r="AR23" s="13">
        <f>SUM(AR17:AR22)</f>
        <v>1125715.95</v>
      </c>
      <c r="AS23" s="13">
        <f t="shared" ref="AS23:AT23" si="90">SUM(AS17:AS22)</f>
        <v>0</v>
      </c>
      <c r="AT23" s="13">
        <f t="shared" si="90"/>
        <v>1125715.95</v>
      </c>
      <c r="AU23" s="13">
        <f>SUM(AU17:AU22)</f>
        <v>846635.62000000011</v>
      </c>
      <c r="AV23" s="13">
        <f t="shared" ref="AV23:AW23" si="91">SUM(AV17:AV22)</f>
        <v>0</v>
      </c>
      <c r="AW23" s="13">
        <f t="shared" si="91"/>
        <v>846635.62000000011</v>
      </c>
      <c r="AX23" s="5">
        <f>AO23+AR23</f>
        <v>3052583.08</v>
      </c>
      <c r="AY23" s="13">
        <f>SUM(AY17:AY22)</f>
        <v>0</v>
      </c>
      <c r="AZ23" s="13">
        <f>SUM(AZ17:AZ22)</f>
        <v>3899218.7</v>
      </c>
      <c r="BA23" s="5">
        <f t="shared" ref="BA23" si="92">AR23+AU23</f>
        <v>1972351.57</v>
      </c>
      <c r="BB23" s="13">
        <f>SUM(BB17:BB22)</f>
        <v>0</v>
      </c>
      <c r="BC23" s="13">
        <f>SUM(BC17:BC22)</f>
        <v>10787703.050000001</v>
      </c>
      <c r="BD23" s="5">
        <f>SUM(BD17:BD22)</f>
        <v>22112539.890000001</v>
      </c>
      <c r="BE23" s="13">
        <f>SUM(BE17:BE22)</f>
        <v>0</v>
      </c>
      <c r="BF23" s="13">
        <f>SUM(BF17:BF22)</f>
        <v>22112539.890000001</v>
      </c>
    </row>
    <row r="24" spans="1:58" s="1" customFormat="1" x14ac:dyDescent="0.2">
      <c r="A24" s="6"/>
      <c r="B24" s="5"/>
      <c r="C24" s="5"/>
      <c r="D24" s="5"/>
      <c r="E24" s="5"/>
      <c r="F24" s="5"/>
      <c r="G24" s="5"/>
      <c r="H24" s="5"/>
      <c r="I24" s="5"/>
      <c r="J24" s="5"/>
      <c r="K24" s="5"/>
      <c r="L24" s="4"/>
      <c r="M24" s="4"/>
      <c r="N24" s="5"/>
      <c r="O24" s="5"/>
      <c r="P24" s="5"/>
      <c r="Q24" s="5"/>
      <c r="R24" s="5"/>
      <c r="S24" s="5"/>
      <c r="T24" s="5"/>
      <c r="U24" s="5"/>
      <c r="V24" s="5"/>
      <c r="W24" s="5"/>
      <c r="X24" s="4"/>
      <c r="Y24" s="4"/>
      <c r="Z24" s="5"/>
      <c r="AA24" s="4"/>
      <c r="AB24" s="4"/>
      <c r="AC24" s="5"/>
      <c r="AD24" s="5"/>
      <c r="AE24" s="5"/>
      <c r="AF24" s="5"/>
      <c r="AG24" s="5"/>
      <c r="AH24" s="5"/>
      <c r="AI24" s="5"/>
      <c r="AJ24" s="5"/>
      <c r="AK24" s="5"/>
      <c r="AL24" s="5"/>
      <c r="AM24" s="4"/>
      <c r="AN24" s="4"/>
      <c r="AO24" s="5"/>
      <c r="AP24" s="5"/>
      <c r="AQ24" s="5"/>
      <c r="AR24" s="5"/>
      <c r="AS24" s="5"/>
      <c r="AT24" s="5"/>
      <c r="AU24" s="5"/>
      <c r="AV24" s="5"/>
      <c r="AW24" s="5"/>
      <c r="AX24" s="5"/>
      <c r="AY24" s="4"/>
      <c r="AZ24" s="4"/>
      <c r="BA24" s="5"/>
      <c r="BB24" s="4"/>
      <c r="BC24" s="4"/>
      <c r="BD24" s="5"/>
      <c r="BE24" s="4"/>
      <c r="BF24" s="4"/>
    </row>
    <row r="25" spans="1:58" s="1" customFormat="1" ht="38.25" x14ac:dyDescent="0.2">
      <c r="A25" s="8" t="s">
        <v>28</v>
      </c>
      <c r="B25" s="14" t="s">
        <v>21</v>
      </c>
      <c r="C25" s="14" t="s">
        <v>23</v>
      </c>
      <c r="D25" s="14" t="s">
        <v>24</v>
      </c>
      <c r="E25" s="14" t="s">
        <v>22</v>
      </c>
      <c r="F25" s="14" t="s">
        <v>23</v>
      </c>
      <c r="G25" s="14" t="s">
        <v>26</v>
      </c>
      <c r="H25" s="14" t="s">
        <v>30</v>
      </c>
      <c r="I25" s="14" t="s">
        <v>23</v>
      </c>
      <c r="J25" s="14" t="s">
        <v>31</v>
      </c>
      <c r="K25" s="15" t="s">
        <v>32</v>
      </c>
      <c r="L25" s="14" t="s">
        <v>23</v>
      </c>
      <c r="M25" s="14" t="s">
        <v>33</v>
      </c>
      <c r="N25" s="14" t="s">
        <v>34</v>
      </c>
      <c r="O25" s="14" t="s">
        <v>23</v>
      </c>
      <c r="P25" s="14" t="s">
        <v>35</v>
      </c>
      <c r="Q25" s="14" t="s">
        <v>36</v>
      </c>
      <c r="R25" s="14" t="s">
        <v>23</v>
      </c>
      <c r="S25" s="14" t="s">
        <v>37</v>
      </c>
      <c r="T25" s="14" t="s">
        <v>38</v>
      </c>
      <c r="U25" s="14" t="s">
        <v>23</v>
      </c>
      <c r="V25" s="14" t="s">
        <v>39</v>
      </c>
      <c r="W25" s="15" t="s">
        <v>40</v>
      </c>
      <c r="X25" s="14" t="s">
        <v>23</v>
      </c>
      <c r="Y25" s="14" t="s">
        <v>41</v>
      </c>
      <c r="Z25" s="15" t="s">
        <v>42</v>
      </c>
      <c r="AA25" s="14" t="s">
        <v>23</v>
      </c>
      <c r="AB25" s="14" t="s">
        <v>43</v>
      </c>
      <c r="AC25" s="14" t="s">
        <v>48</v>
      </c>
      <c r="AD25" s="14" t="s">
        <v>23</v>
      </c>
      <c r="AE25" s="14" t="s">
        <v>49</v>
      </c>
      <c r="AF25" s="14" t="s">
        <v>50</v>
      </c>
      <c r="AG25" s="14" t="s">
        <v>23</v>
      </c>
      <c r="AH25" s="14" t="s">
        <v>51</v>
      </c>
      <c r="AI25" s="14" t="s">
        <v>52</v>
      </c>
      <c r="AJ25" s="14" t="s">
        <v>23</v>
      </c>
      <c r="AK25" s="14" t="s">
        <v>53</v>
      </c>
      <c r="AL25" s="15" t="s">
        <v>54</v>
      </c>
      <c r="AM25" s="14" t="s">
        <v>23</v>
      </c>
      <c r="AN25" s="14" t="s">
        <v>55</v>
      </c>
      <c r="AO25" s="14" t="s">
        <v>56</v>
      </c>
      <c r="AP25" s="14" t="s">
        <v>23</v>
      </c>
      <c r="AQ25" s="14" t="s">
        <v>57</v>
      </c>
      <c r="AR25" s="14" t="s">
        <v>58</v>
      </c>
      <c r="AS25" s="14" t="s">
        <v>23</v>
      </c>
      <c r="AT25" s="14" t="s">
        <v>59</v>
      </c>
      <c r="AU25" s="14" t="s">
        <v>60</v>
      </c>
      <c r="AV25" s="14" t="s">
        <v>23</v>
      </c>
      <c r="AW25" s="14" t="s">
        <v>61</v>
      </c>
      <c r="AX25" s="15" t="s">
        <v>62</v>
      </c>
      <c r="AY25" s="14" t="s">
        <v>23</v>
      </c>
      <c r="AZ25" s="14" t="s">
        <v>63</v>
      </c>
      <c r="BA25" s="15" t="s">
        <v>64</v>
      </c>
      <c r="BB25" s="14" t="s">
        <v>23</v>
      </c>
      <c r="BC25" s="14" t="s">
        <v>65</v>
      </c>
      <c r="BD25" s="15" t="s">
        <v>66</v>
      </c>
      <c r="BE25" s="14" t="s">
        <v>23</v>
      </c>
      <c r="BF25" s="14" t="s">
        <v>67</v>
      </c>
    </row>
    <row r="26" spans="1:58" s="1" customFormat="1" x14ac:dyDescent="0.2">
      <c r="A26" s="4" t="s">
        <v>1</v>
      </c>
      <c r="B26" s="5">
        <v>22799.420000000013</v>
      </c>
      <c r="C26" s="5">
        <v>0</v>
      </c>
      <c r="D26" s="5">
        <f>SUM(B26:C26)</f>
        <v>22799.420000000013</v>
      </c>
      <c r="E26" s="5">
        <v>242744.77</v>
      </c>
      <c r="F26" s="5">
        <v>0</v>
      </c>
      <c r="G26" s="5">
        <f>SUM(E26:F26)</f>
        <v>242744.77</v>
      </c>
      <c r="H26" s="5">
        <v>318327.84999999998</v>
      </c>
      <c r="I26" s="5">
        <v>0</v>
      </c>
      <c r="J26" s="5">
        <f>SUM(H26:I26)</f>
        <v>318327.84999999998</v>
      </c>
      <c r="K26" s="5">
        <f>B26+E26+H26</f>
        <v>583872.04</v>
      </c>
      <c r="L26" s="5">
        <f>C26+F26+I26</f>
        <v>0</v>
      </c>
      <c r="M26" s="5">
        <f>SUM(K26:L26)</f>
        <v>583872.04</v>
      </c>
      <c r="N26" s="5">
        <v>161980.35</v>
      </c>
      <c r="O26" s="5">
        <v>0</v>
      </c>
      <c r="P26" s="5">
        <f>SUM(N26:O26)</f>
        <v>161980.35</v>
      </c>
      <c r="Q26" s="5">
        <v>145898.04</v>
      </c>
      <c r="R26" s="5">
        <v>0</v>
      </c>
      <c r="S26" s="5">
        <f>SUM(Q26:R26)</f>
        <v>145898.04</v>
      </c>
      <c r="T26" s="5">
        <v>404074.74</v>
      </c>
      <c r="U26" s="5">
        <v>0</v>
      </c>
      <c r="V26" s="5">
        <f>SUM(T26:U26)</f>
        <v>404074.74</v>
      </c>
      <c r="W26" s="5">
        <f>N26+Q26+T26</f>
        <v>711953.13</v>
      </c>
      <c r="X26" s="5">
        <f>O26+R26+U26</f>
        <v>0</v>
      </c>
      <c r="Y26" s="5">
        <f>SUM(W26:X26)</f>
        <v>711953.13</v>
      </c>
      <c r="Z26" s="5">
        <f>K26+W26</f>
        <v>1295825.17</v>
      </c>
      <c r="AA26" s="5">
        <f>L26+X26</f>
        <v>0</v>
      </c>
      <c r="AB26" s="5">
        <f>SUM(Z26:AA26)</f>
        <v>1295825.17</v>
      </c>
      <c r="AC26" s="5">
        <v>336360</v>
      </c>
      <c r="AD26" s="5"/>
      <c r="AE26" s="5">
        <f>SUM(AC26:AD26)</f>
        <v>336360</v>
      </c>
      <c r="AF26" s="5">
        <v>336360</v>
      </c>
      <c r="AG26" s="5"/>
      <c r="AH26" s="5">
        <f>SUM(AF26:AG26)</f>
        <v>336360</v>
      </c>
      <c r="AI26" s="5">
        <v>336360</v>
      </c>
      <c r="AJ26" s="5">
        <v>0</v>
      </c>
      <c r="AK26" s="5">
        <f>SUM(AI26:AJ26)</f>
        <v>336360</v>
      </c>
      <c r="AL26" s="5">
        <f>AC26+AF26+AI26</f>
        <v>1009080</v>
      </c>
      <c r="AM26" s="5">
        <f>AD26+AG26+AJ26</f>
        <v>0</v>
      </c>
      <c r="AN26" s="5">
        <f>SUM(AL26:AM26)</f>
        <v>1009080</v>
      </c>
      <c r="AO26" s="5">
        <v>335674</v>
      </c>
      <c r="AP26" s="5">
        <v>1852</v>
      </c>
      <c r="AQ26" s="5">
        <f>SUM(AO26:AP26)</f>
        <v>337526</v>
      </c>
      <c r="AR26" s="5">
        <v>72402.33</v>
      </c>
      <c r="AS26" s="5"/>
      <c r="AT26" s="5">
        <f>SUM(AR26:AS26)</f>
        <v>72402.33</v>
      </c>
      <c r="AU26" s="5"/>
      <c r="AV26" s="5"/>
      <c r="AW26" s="5">
        <f>SUM(AU26:AV26)</f>
        <v>0</v>
      </c>
      <c r="AX26" s="5">
        <f>AO26+AR26+AU26</f>
        <v>408076.33</v>
      </c>
      <c r="AY26" s="5">
        <f>AP26+AS26+AV26</f>
        <v>1852</v>
      </c>
      <c r="AZ26" s="5">
        <f>SUM(AX26:AY26)</f>
        <v>409928.33</v>
      </c>
      <c r="BA26" s="5">
        <f>AL26+AX26</f>
        <v>1417156.33</v>
      </c>
      <c r="BB26" s="5">
        <f>AM26+AY26</f>
        <v>1852</v>
      </c>
      <c r="BC26" s="5">
        <f>SUM(BA26:BB26)</f>
        <v>1419008.33</v>
      </c>
      <c r="BD26" s="5">
        <f>Z26+BA26</f>
        <v>2712981.5</v>
      </c>
      <c r="BE26" s="5">
        <f>BB26+AA26</f>
        <v>1852</v>
      </c>
      <c r="BF26" s="5">
        <f>SUM(BD26:BE26)</f>
        <v>2714833.5</v>
      </c>
    </row>
    <row r="27" spans="1:58" s="1" customFormat="1" ht="33.75" x14ac:dyDescent="0.2">
      <c r="A27" s="16" t="s">
        <v>25</v>
      </c>
      <c r="B27" s="5">
        <v>197829</v>
      </c>
      <c r="C27" s="5">
        <v>0</v>
      </c>
      <c r="D27" s="5">
        <f>SUM(B27:C27)</f>
        <v>197829</v>
      </c>
      <c r="E27" s="5">
        <v>0</v>
      </c>
      <c r="F27" s="5">
        <v>0</v>
      </c>
      <c r="G27" s="5">
        <f>SUM(E27:F27)</f>
        <v>0</v>
      </c>
      <c r="H27" s="5">
        <v>0</v>
      </c>
      <c r="I27" s="5">
        <v>0</v>
      </c>
      <c r="J27" s="5">
        <f>SUM(H27:I27)</f>
        <v>0</v>
      </c>
      <c r="K27" s="5">
        <f>B27+E27+H27</f>
        <v>197829</v>
      </c>
      <c r="L27" s="5">
        <f>C27+F27+I27</f>
        <v>0</v>
      </c>
      <c r="M27" s="5">
        <f>SUM(K27:L27)</f>
        <v>197829</v>
      </c>
      <c r="N27" s="5">
        <v>0</v>
      </c>
      <c r="O27" s="5">
        <v>0</v>
      </c>
      <c r="P27" s="5">
        <f>SUM(N27:O27)</f>
        <v>0</v>
      </c>
      <c r="Q27" s="5">
        <v>0</v>
      </c>
      <c r="R27" s="5">
        <v>0</v>
      </c>
      <c r="S27" s="5">
        <f>SUM(Q27:R27)</f>
        <v>0</v>
      </c>
      <c r="T27" s="5">
        <v>0</v>
      </c>
      <c r="U27" s="5">
        <v>0</v>
      </c>
      <c r="V27" s="5">
        <f>SUM(T27:U27)</f>
        <v>0</v>
      </c>
      <c r="W27" s="5">
        <f>N27+Q27+T27</f>
        <v>0</v>
      </c>
      <c r="X27" s="5">
        <f>O27+R27+U27</f>
        <v>0</v>
      </c>
      <c r="Y27" s="5">
        <f>SUM(W27:X27)</f>
        <v>0</v>
      </c>
      <c r="Z27" s="5">
        <f>K27+W27</f>
        <v>197829</v>
      </c>
      <c r="AA27" s="5">
        <f>L27+X27</f>
        <v>0</v>
      </c>
      <c r="AB27" s="5">
        <f>SUM(Z27:AA27)</f>
        <v>197829</v>
      </c>
      <c r="AC27" s="5"/>
      <c r="AD27" s="5">
        <v>0</v>
      </c>
      <c r="AE27" s="5">
        <f>SUM(AC27:AD27)</f>
        <v>0</v>
      </c>
      <c r="AF27" s="5">
        <v>0</v>
      </c>
      <c r="AG27" s="5">
        <v>0</v>
      </c>
      <c r="AH27" s="5">
        <f>SUM(AF27:AG27)</f>
        <v>0</v>
      </c>
      <c r="AI27" s="5">
        <v>0</v>
      </c>
      <c r="AJ27" s="5">
        <v>0</v>
      </c>
      <c r="AK27" s="5">
        <f>SUM(AI27:AJ27)</f>
        <v>0</v>
      </c>
      <c r="AL27" s="5">
        <f>AC27+AF27+AI27</f>
        <v>0</v>
      </c>
      <c r="AM27" s="5">
        <f>AD27+AG27+AJ27</f>
        <v>0</v>
      </c>
      <c r="AN27" s="5">
        <f>SUM(AL27:AM27)</f>
        <v>0</v>
      </c>
      <c r="AO27" s="5">
        <v>0</v>
      </c>
      <c r="AP27" s="5">
        <v>0</v>
      </c>
      <c r="AQ27" s="5">
        <f>SUM(AO27:AP27)</f>
        <v>0</v>
      </c>
      <c r="AR27" s="5">
        <v>0</v>
      </c>
      <c r="AS27" s="5">
        <v>0</v>
      </c>
      <c r="AT27" s="5">
        <f>SUM(AR27:AS27)</f>
        <v>0</v>
      </c>
      <c r="AU27" s="5">
        <v>0</v>
      </c>
      <c r="AV27" s="5">
        <v>0</v>
      </c>
      <c r="AW27" s="5">
        <f>SUM(AU27:AV27)</f>
        <v>0</v>
      </c>
      <c r="AX27" s="5">
        <f>AO27+AR27+AU27</f>
        <v>0</v>
      </c>
      <c r="AY27" s="5">
        <f>AP27+AS27+AV27</f>
        <v>0</v>
      </c>
      <c r="AZ27" s="5">
        <f>SUM(AX27:AY27)</f>
        <v>0</v>
      </c>
      <c r="BA27" s="5">
        <f>AL27+AX27</f>
        <v>0</v>
      </c>
      <c r="BB27" s="5">
        <f>AM27+AY27</f>
        <v>0</v>
      </c>
      <c r="BC27" s="5">
        <f>SUM(BA27:BB27)</f>
        <v>0</v>
      </c>
      <c r="BD27" s="5">
        <f>Z27+BA27</f>
        <v>197829</v>
      </c>
      <c r="BE27" s="5">
        <f t="shared" ref="BE27" si="93">BB27</f>
        <v>0</v>
      </c>
      <c r="BF27" s="5">
        <f>SUM(BD27:BE27)</f>
        <v>197829</v>
      </c>
    </row>
    <row r="28" spans="1:58" s="1" customFormat="1" x14ac:dyDescent="0.2">
      <c r="A28" s="16" t="s">
        <v>20</v>
      </c>
      <c r="B28" s="5">
        <f>SUM(B26:B27)</f>
        <v>220628.42</v>
      </c>
      <c r="C28" s="5">
        <f t="shared" ref="C28:AB28" si="94">SUM(C26:C27)</f>
        <v>0</v>
      </c>
      <c r="D28" s="5">
        <f t="shared" si="94"/>
        <v>220628.42</v>
      </c>
      <c r="E28" s="5">
        <f t="shared" si="94"/>
        <v>242744.77</v>
      </c>
      <c r="F28" s="5">
        <f t="shared" si="94"/>
        <v>0</v>
      </c>
      <c r="G28" s="5">
        <f t="shared" si="94"/>
        <v>242744.77</v>
      </c>
      <c r="H28" s="5">
        <f t="shared" si="94"/>
        <v>318327.84999999998</v>
      </c>
      <c r="I28" s="5">
        <f t="shared" si="94"/>
        <v>0</v>
      </c>
      <c r="J28" s="5">
        <f t="shared" si="94"/>
        <v>318327.84999999998</v>
      </c>
      <c r="K28" s="5">
        <f t="shared" si="94"/>
        <v>781701.04</v>
      </c>
      <c r="L28" s="5">
        <f t="shared" si="94"/>
        <v>0</v>
      </c>
      <c r="M28" s="5">
        <f t="shared" si="94"/>
        <v>781701.04</v>
      </c>
      <c r="N28" s="5">
        <f t="shared" si="94"/>
        <v>161980.35</v>
      </c>
      <c r="O28" s="5">
        <f t="shared" si="94"/>
        <v>0</v>
      </c>
      <c r="P28" s="5">
        <f t="shared" si="94"/>
        <v>161980.35</v>
      </c>
      <c r="Q28" s="5">
        <f t="shared" si="94"/>
        <v>145898.04</v>
      </c>
      <c r="R28" s="5">
        <f t="shared" si="94"/>
        <v>0</v>
      </c>
      <c r="S28" s="5">
        <f t="shared" si="94"/>
        <v>145898.04</v>
      </c>
      <c r="T28" s="5">
        <f t="shared" si="94"/>
        <v>404074.74</v>
      </c>
      <c r="U28" s="5">
        <f t="shared" si="94"/>
        <v>0</v>
      </c>
      <c r="V28" s="5">
        <f t="shared" si="94"/>
        <v>404074.74</v>
      </c>
      <c r="W28" s="5">
        <f t="shared" si="94"/>
        <v>711953.13</v>
      </c>
      <c r="X28" s="5">
        <f t="shared" si="94"/>
        <v>0</v>
      </c>
      <c r="Y28" s="5">
        <f t="shared" si="94"/>
        <v>711953.13</v>
      </c>
      <c r="Z28" s="5">
        <f t="shared" si="94"/>
        <v>1493654.17</v>
      </c>
      <c r="AA28" s="5">
        <f t="shared" si="94"/>
        <v>0</v>
      </c>
      <c r="AB28" s="5">
        <f t="shared" si="94"/>
        <v>1493654.17</v>
      </c>
      <c r="AC28" s="5">
        <f>SUM(AC26:AC27)</f>
        <v>336360</v>
      </c>
      <c r="AD28" s="5">
        <f t="shared" ref="AD28:BF28" si="95">SUM(AD26:AD27)</f>
        <v>0</v>
      </c>
      <c r="AE28" s="5">
        <f t="shared" si="95"/>
        <v>336360</v>
      </c>
      <c r="AF28" s="5">
        <f t="shared" si="95"/>
        <v>336360</v>
      </c>
      <c r="AG28" s="5">
        <f t="shared" si="95"/>
        <v>0</v>
      </c>
      <c r="AH28" s="5">
        <f t="shared" si="95"/>
        <v>336360</v>
      </c>
      <c r="AI28" s="5">
        <f t="shared" si="95"/>
        <v>336360</v>
      </c>
      <c r="AJ28" s="5">
        <f t="shared" si="95"/>
        <v>0</v>
      </c>
      <c r="AK28" s="5">
        <f t="shared" si="95"/>
        <v>336360</v>
      </c>
      <c r="AL28" s="5">
        <f t="shared" si="95"/>
        <v>1009080</v>
      </c>
      <c r="AM28" s="5">
        <f t="shared" si="95"/>
        <v>0</v>
      </c>
      <c r="AN28" s="5">
        <f t="shared" si="95"/>
        <v>1009080</v>
      </c>
      <c r="AO28" s="5">
        <f t="shared" si="95"/>
        <v>335674</v>
      </c>
      <c r="AP28" s="5">
        <f t="shared" si="95"/>
        <v>1852</v>
      </c>
      <c r="AQ28" s="5">
        <f t="shared" si="95"/>
        <v>337526</v>
      </c>
      <c r="AR28" s="5">
        <f t="shared" si="95"/>
        <v>72402.33</v>
      </c>
      <c r="AS28" s="5">
        <f t="shared" si="95"/>
        <v>0</v>
      </c>
      <c r="AT28" s="5">
        <f t="shared" si="95"/>
        <v>72402.33</v>
      </c>
      <c r="AU28" s="5">
        <f t="shared" si="95"/>
        <v>0</v>
      </c>
      <c r="AV28" s="5">
        <f t="shared" si="95"/>
        <v>0</v>
      </c>
      <c r="AW28" s="5">
        <f t="shared" si="95"/>
        <v>0</v>
      </c>
      <c r="AX28" s="5">
        <f t="shared" si="95"/>
        <v>408076.33</v>
      </c>
      <c r="AY28" s="5">
        <f t="shared" si="95"/>
        <v>1852</v>
      </c>
      <c r="AZ28" s="5">
        <f t="shared" si="95"/>
        <v>409928.33</v>
      </c>
      <c r="BA28" s="5">
        <f t="shared" si="95"/>
        <v>1417156.33</v>
      </c>
      <c r="BB28" s="5">
        <f t="shared" si="95"/>
        <v>1852</v>
      </c>
      <c r="BC28" s="5">
        <f t="shared" si="95"/>
        <v>1419008.33</v>
      </c>
      <c r="BD28" s="5">
        <f t="shared" si="95"/>
        <v>2910810.5</v>
      </c>
      <c r="BE28" s="5">
        <f t="shared" si="95"/>
        <v>1852</v>
      </c>
      <c r="BF28" s="5">
        <f t="shared" si="95"/>
        <v>2912662.5</v>
      </c>
    </row>
    <row r="29" spans="1:58" s="1" customFormat="1" x14ac:dyDescent="0.2">
      <c r="A29" s="4" t="s">
        <v>2</v>
      </c>
      <c r="B29" s="5">
        <v>14731.38</v>
      </c>
      <c r="C29" s="5">
        <v>0</v>
      </c>
      <c r="D29" s="5">
        <f>SUM(B29:C29)</f>
        <v>14731.38</v>
      </c>
      <c r="E29" s="5">
        <v>15193.8</v>
      </c>
      <c r="F29" s="5">
        <v>0</v>
      </c>
      <c r="G29" s="5">
        <f>SUM(E29:F29)</f>
        <v>15193.8</v>
      </c>
      <c r="H29" s="5">
        <v>13344.119999999999</v>
      </c>
      <c r="I29" s="5">
        <v>0</v>
      </c>
      <c r="J29" s="5">
        <f>SUM(H29:I29)</f>
        <v>13344.119999999999</v>
      </c>
      <c r="K29" s="5">
        <f>B29+E29+H29</f>
        <v>43269.3</v>
      </c>
      <c r="L29" s="5">
        <f>C29+F29+I29</f>
        <v>0</v>
      </c>
      <c r="M29" s="5">
        <f>SUM(K29:L29)</f>
        <v>43269.3</v>
      </c>
      <c r="N29" s="5">
        <v>11098.079999999998</v>
      </c>
      <c r="O29" s="5">
        <v>0</v>
      </c>
      <c r="P29" s="5">
        <f>SUM(N29:O29)</f>
        <v>11098.079999999998</v>
      </c>
      <c r="Q29" s="5">
        <v>11164.14</v>
      </c>
      <c r="R29" s="5">
        <v>0</v>
      </c>
      <c r="S29" s="5">
        <f>SUM(Q29:R29)</f>
        <v>11164.14</v>
      </c>
      <c r="T29" s="5">
        <v>11428.38</v>
      </c>
      <c r="U29" s="5">
        <v>0</v>
      </c>
      <c r="V29" s="5">
        <f>SUM(T29:U29)</f>
        <v>11428.38</v>
      </c>
      <c r="W29" s="5">
        <f>N29+Q29+T29</f>
        <v>33690.6</v>
      </c>
      <c r="X29" s="5">
        <f>O29+R29+U29</f>
        <v>0</v>
      </c>
      <c r="Y29" s="5">
        <f>SUM(W29:X29)</f>
        <v>33690.6</v>
      </c>
      <c r="Z29" s="5">
        <f>K29+W29</f>
        <v>76959.899999999994</v>
      </c>
      <c r="AA29" s="5">
        <f>L29+X29</f>
        <v>0</v>
      </c>
      <c r="AB29" s="5">
        <f>SUM(Z29:AA29)</f>
        <v>76959.899999999994</v>
      </c>
      <c r="AC29" s="5">
        <v>33464</v>
      </c>
      <c r="AD29" s="5"/>
      <c r="AE29" s="5">
        <f>SUM(AC29:AD29)</f>
        <v>33464</v>
      </c>
      <c r="AF29" s="5">
        <v>33464</v>
      </c>
      <c r="AG29" s="5">
        <v>9738</v>
      </c>
      <c r="AH29" s="5">
        <f>SUM(AF29:AG29)</f>
        <v>43202</v>
      </c>
      <c r="AI29" s="5">
        <v>33464</v>
      </c>
      <c r="AJ29" s="5">
        <v>0</v>
      </c>
      <c r="AK29" s="5">
        <f>SUM(AI29:AJ29)</f>
        <v>33464</v>
      </c>
      <c r="AL29" s="5">
        <f>AC29+AF29+AI29</f>
        <v>100392</v>
      </c>
      <c r="AM29" s="5">
        <f>AD29+AG29+AJ29</f>
        <v>9738</v>
      </c>
      <c r="AN29" s="5">
        <f>SUM(AL29:AM29)</f>
        <v>110130</v>
      </c>
      <c r="AO29" s="5">
        <v>33464</v>
      </c>
      <c r="AP29" s="5"/>
      <c r="AQ29" s="5">
        <f>SUM(AO29:AP29)</f>
        <v>33464</v>
      </c>
      <c r="AR29" s="5"/>
      <c r="AS29" s="5"/>
      <c r="AT29" s="5">
        <f>SUM(AR29:AS29)</f>
        <v>0</v>
      </c>
      <c r="AU29" s="5"/>
      <c r="AV29" s="5"/>
      <c r="AW29" s="5">
        <f>SUM(AU29:AV29)</f>
        <v>0</v>
      </c>
      <c r="AX29" s="5">
        <f t="shared" ref="AX29:AY32" si="96">AO29+AR29+AU29</f>
        <v>33464</v>
      </c>
      <c r="AY29" s="5">
        <f t="shared" si="96"/>
        <v>0</v>
      </c>
      <c r="AZ29" s="5">
        <f>SUM(AX29:AY29)</f>
        <v>33464</v>
      </c>
      <c r="BA29" s="5">
        <f t="shared" ref="BA29:BB32" si="97">AL29+AX29</f>
        <v>133856</v>
      </c>
      <c r="BB29" s="5">
        <f t="shared" si="97"/>
        <v>9738</v>
      </c>
      <c r="BC29" s="5">
        <f>SUM(BA29:BB29)</f>
        <v>143594</v>
      </c>
      <c r="BD29" s="5">
        <f>Z29+BA29</f>
        <v>210815.9</v>
      </c>
      <c r="BE29" s="5">
        <f>BB29+AA29</f>
        <v>9738</v>
      </c>
      <c r="BF29" s="5">
        <f>SUM(BD29:BE29)</f>
        <v>220553.9</v>
      </c>
    </row>
    <row r="30" spans="1:58" s="1" customFormat="1" x14ac:dyDescent="0.2">
      <c r="A30" s="4" t="s">
        <v>3</v>
      </c>
      <c r="B30" s="5">
        <v>64383.32</v>
      </c>
      <c r="C30" s="5">
        <v>0</v>
      </c>
      <c r="D30" s="5">
        <f t="shared" ref="D30:D32" si="98">SUM(B30:C30)</f>
        <v>64383.32</v>
      </c>
      <c r="E30" s="5">
        <v>26558.6</v>
      </c>
      <c r="F30" s="5">
        <v>0</v>
      </c>
      <c r="G30" s="5">
        <f t="shared" ref="G30:G32" si="99">SUM(E30:F30)</f>
        <v>26558.6</v>
      </c>
      <c r="H30" s="5">
        <v>18561.599999999999</v>
      </c>
      <c r="I30" s="5">
        <v>0</v>
      </c>
      <c r="J30" s="5">
        <f t="shared" ref="J30:J32" si="100">SUM(H30:I30)</f>
        <v>18561.599999999999</v>
      </c>
      <c r="K30" s="5">
        <f t="shared" ref="K30:L32" si="101">B30+E30+H30</f>
        <v>109503.51999999999</v>
      </c>
      <c r="L30" s="5">
        <f t="shared" si="101"/>
        <v>0</v>
      </c>
      <c r="M30" s="5">
        <f t="shared" ref="M30:M32" si="102">SUM(K30:L30)</f>
        <v>109503.51999999999</v>
      </c>
      <c r="N30" s="5">
        <v>26101.879999999997</v>
      </c>
      <c r="O30" s="5">
        <v>0</v>
      </c>
      <c r="P30" s="5">
        <f t="shared" ref="P30:P32" si="103">SUM(N30:O30)</f>
        <v>26101.879999999997</v>
      </c>
      <c r="Q30" s="5">
        <v>37969.11</v>
      </c>
      <c r="R30" s="5">
        <v>0</v>
      </c>
      <c r="S30" s="5">
        <f t="shared" ref="S30:S32" si="104">SUM(Q30:R30)</f>
        <v>37969.11</v>
      </c>
      <c r="T30" s="5">
        <v>38489.99</v>
      </c>
      <c r="U30" s="5">
        <v>0</v>
      </c>
      <c r="V30" s="5">
        <f t="shared" ref="V30:V32" si="105">SUM(T30:U30)</f>
        <v>38489.99</v>
      </c>
      <c r="W30" s="5">
        <f t="shared" ref="W30:X32" si="106">N30+Q30+T30</f>
        <v>102560.98</v>
      </c>
      <c r="X30" s="5">
        <f t="shared" si="106"/>
        <v>0</v>
      </c>
      <c r="Y30" s="5">
        <f t="shared" ref="Y30:Y32" si="107">SUM(W30:X30)</f>
        <v>102560.98</v>
      </c>
      <c r="Z30" s="5">
        <f t="shared" ref="Z30:AA32" si="108">K30+W30</f>
        <v>212064.5</v>
      </c>
      <c r="AA30" s="5">
        <f t="shared" si="108"/>
        <v>0</v>
      </c>
      <c r="AB30" s="5">
        <f t="shared" ref="AB30:AB32" si="109">SUM(Z30:AA30)</f>
        <v>212064.5</v>
      </c>
      <c r="AC30" s="5">
        <v>80731</v>
      </c>
      <c r="AD30" s="5">
        <v>0</v>
      </c>
      <c r="AE30" s="5">
        <f t="shared" ref="AE30:AE31" si="110">SUM(AC30:AD30)</f>
        <v>80731</v>
      </c>
      <c r="AF30" s="5">
        <v>80731</v>
      </c>
      <c r="AG30" s="5">
        <v>0</v>
      </c>
      <c r="AH30" s="5">
        <f t="shared" ref="AH30:AH32" si="111">SUM(AF30:AG30)</f>
        <v>80731</v>
      </c>
      <c r="AI30" s="5">
        <v>80731</v>
      </c>
      <c r="AJ30" s="5">
        <v>0</v>
      </c>
      <c r="AK30" s="5">
        <f t="shared" ref="AK30:AK32" si="112">SUM(AI30:AJ30)</f>
        <v>80731</v>
      </c>
      <c r="AL30" s="5">
        <f t="shared" ref="AL30:AM32" si="113">AC30+AF30+AI30</f>
        <v>242193</v>
      </c>
      <c r="AM30" s="5">
        <f t="shared" si="113"/>
        <v>0</v>
      </c>
      <c r="AN30" s="5">
        <f t="shared" ref="AN30:AN32" si="114">SUM(AL30:AM30)</f>
        <v>242193</v>
      </c>
      <c r="AO30" s="5">
        <v>80731</v>
      </c>
      <c r="AP30" s="5">
        <v>0</v>
      </c>
      <c r="AQ30" s="5">
        <f t="shared" ref="AQ30:AQ32" si="115">SUM(AO30:AP30)</f>
        <v>80731</v>
      </c>
      <c r="AR30" s="5">
        <v>26550.98</v>
      </c>
      <c r="AS30" s="5"/>
      <c r="AT30" s="5">
        <f t="shared" ref="AT30:AT32" si="116">SUM(AR30:AS30)</f>
        <v>26550.98</v>
      </c>
      <c r="AU30" s="5"/>
      <c r="AV30" s="5"/>
      <c r="AW30" s="5">
        <f t="shared" ref="AW30:AW32" si="117">SUM(AU30:AV30)</f>
        <v>0</v>
      </c>
      <c r="AX30" s="5">
        <f t="shared" si="96"/>
        <v>107281.98</v>
      </c>
      <c r="AY30" s="5">
        <f t="shared" si="96"/>
        <v>0</v>
      </c>
      <c r="AZ30" s="5">
        <f t="shared" ref="AZ30:AZ32" si="118">SUM(AX30:AY30)</f>
        <v>107281.98</v>
      </c>
      <c r="BA30" s="5">
        <f t="shared" si="97"/>
        <v>349474.98</v>
      </c>
      <c r="BB30" s="5">
        <f t="shared" si="97"/>
        <v>0</v>
      </c>
      <c r="BC30" s="5">
        <f t="shared" ref="BC30:BC32" si="119">SUM(BA30:BB30)</f>
        <v>349474.98</v>
      </c>
      <c r="BD30" s="5">
        <f>Z30+BA30</f>
        <v>561539.48</v>
      </c>
      <c r="BE30" s="5">
        <f>BB30+AA30</f>
        <v>0</v>
      </c>
      <c r="BF30" s="5">
        <f t="shared" ref="BF30:BF32" si="120">SUM(BD30:BE30)</f>
        <v>561539.48</v>
      </c>
    </row>
    <row r="31" spans="1:58" s="1" customFormat="1" x14ac:dyDescent="0.2">
      <c r="A31" s="4" t="s">
        <v>4</v>
      </c>
      <c r="B31" s="5">
        <v>9205.77</v>
      </c>
      <c r="C31" s="5">
        <v>0</v>
      </c>
      <c r="D31" s="5">
        <f t="shared" si="98"/>
        <v>9205.77</v>
      </c>
      <c r="E31" s="5">
        <v>6481.25</v>
      </c>
      <c r="F31" s="5">
        <v>0</v>
      </c>
      <c r="G31" s="5">
        <f t="shared" si="99"/>
        <v>6481.25</v>
      </c>
      <c r="H31" s="5">
        <v>25347.89</v>
      </c>
      <c r="I31" s="5">
        <v>0</v>
      </c>
      <c r="J31" s="5">
        <f t="shared" si="100"/>
        <v>25347.89</v>
      </c>
      <c r="K31" s="5">
        <f t="shared" si="101"/>
        <v>41034.910000000003</v>
      </c>
      <c r="L31" s="5">
        <f t="shared" si="101"/>
        <v>0</v>
      </c>
      <c r="M31" s="5">
        <f t="shared" si="102"/>
        <v>41034.910000000003</v>
      </c>
      <c r="N31" s="5">
        <v>6481.25</v>
      </c>
      <c r="O31" s="5">
        <v>0</v>
      </c>
      <c r="P31" s="5">
        <f t="shared" si="103"/>
        <v>6481.25</v>
      </c>
      <c r="Q31" s="5">
        <v>24758.12</v>
      </c>
      <c r="R31" s="5">
        <v>0</v>
      </c>
      <c r="S31" s="5">
        <f t="shared" si="104"/>
        <v>24758.12</v>
      </c>
      <c r="T31" s="5">
        <v>18915.78</v>
      </c>
      <c r="U31" s="5">
        <v>0</v>
      </c>
      <c r="V31" s="5">
        <f t="shared" si="105"/>
        <v>18915.78</v>
      </c>
      <c r="W31" s="5">
        <f t="shared" si="106"/>
        <v>50155.149999999994</v>
      </c>
      <c r="X31" s="5">
        <f t="shared" si="106"/>
        <v>0</v>
      </c>
      <c r="Y31" s="5">
        <f t="shared" si="107"/>
        <v>50155.149999999994</v>
      </c>
      <c r="Z31" s="5">
        <f t="shared" si="108"/>
        <v>91190.06</v>
      </c>
      <c r="AA31" s="5">
        <f t="shared" si="108"/>
        <v>0</v>
      </c>
      <c r="AB31" s="5">
        <f t="shared" si="109"/>
        <v>91190.06</v>
      </c>
      <c r="AC31" s="5">
        <v>11127</v>
      </c>
      <c r="AD31" s="5">
        <v>0</v>
      </c>
      <c r="AE31" s="5">
        <f t="shared" si="110"/>
        <v>11127</v>
      </c>
      <c r="AF31" s="5">
        <v>11127</v>
      </c>
      <c r="AG31" s="5">
        <v>7902</v>
      </c>
      <c r="AH31" s="5">
        <f t="shared" si="111"/>
        <v>19029</v>
      </c>
      <c r="AI31" s="5">
        <v>11127</v>
      </c>
      <c r="AJ31" s="5">
        <v>0</v>
      </c>
      <c r="AK31" s="5">
        <f t="shared" si="112"/>
        <v>11127</v>
      </c>
      <c r="AL31" s="5">
        <f t="shared" si="113"/>
        <v>33381</v>
      </c>
      <c r="AM31" s="5">
        <f t="shared" si="113"/>
        <v>7902</v>
      </c>
      <c r="AN31" s="5">
        <f t="shared" si="114"/>
        <v>41283</v>
      </c>
      <c r="AO31" s="5">
        <v>11601</v>
      </c>
      <c r="AP31" s="5">
        <v>0</v>
      </c>
      <c r="AQ31" s="5">
        <f t="shared" si="115"/>
        <v>11601</v>
      </c>
      <c r="AR31" s="5"/>
      <c r="AS31" s="5"/>
      <c r="AT31" s="5">
        <f t="shared" si="116"/>
        <v>0</v>
      </c>
      <c r="AU31" s="5"/>
      <c r="AV31" s="5"/>
      <c r="AW31" s="5">
        <f t="shared" si="117"/>
        <v>0</v>
      </c>
      <c r="AX31" s="5">
        <f t="shared" si="96"/>
        <v>11601</v>
      </c>
      <c r="AY31" s="5">
        <f t="shared" si="96"/>
        <v>0</v>
      </c>
      <c r="AZ31" s="5">
        <f t="shared" si="118"/>
        <v>11601</v>
      </c>
      <c r="BA31" s="5">
        <f t="shared" si="97"/>
        <v>44982</v>
      </c>
      <c r="BB31" s="5">
        <f t="shared" si="97"/>
        <v>7902</v>
      </c>
      <c r="BC31" s="5">
        <f t="shared" si="119"/>
        <v>52884</v>
      </c>
      <c r="BD31" s="5">
        <f>Z31+BA31</f>
        <v>136172.06</v>
      </c>
      <c r="BE31" s="5">
        <f>BB31+AA31</f>
        <v>7902</v>
      </c>
      <c r="BF31" s="5">
        <f t="shared" si="120"/>
        <v>144074.06</v>
      </c>
    </row>
    <row r="32" spans="1:58" s="1" customFormat="1" x14ac:dyDescent="0.2">
      <c r="A32" s="4" t="s">
        <v>17</v>
      </c>
      <c r="B32" s="5">
        <v>54415.6</v>
      </c>
      <c r="C32" s="5">
        <v>0</v>
      </c>
      <c r="D32" s="5">
        <f t="shared" si="98"/>
        <v>54415.6</v>
      </c>
      <c r="E32" s="5">
        <v>54415.6</v>
      </c>
      <c r="F32" s="5">
        <v>0</v>
      </c>
      <c r="G32" s="5">
        <f t="shared" si="99"/>
        <v>54415.6</v>
      </c>
      <c r="H32" s="5">
        <v>54415.6</v>
      </c>
      <c r="I32" s="5">
        <v>0</v>
      </c>
      <c r="J32" s="5">
        <f t="shared" si="100"/>
        <v>54415.6</v>
      </c>
      <c r="K32" s="5">
        <f t="shared" si="101"/>
        <v>163246.79999999999</v>
      </c>
      <c r="L32" s="5">
        <f t="shared" si="101"/>
        <v>0</v>
      </c>
      <c r="M32" s="5">
        <f t="shared" si="102"/>
        <v>163246.79999999999</v>
      </c>
      <c r="N32" s="5">
        <v>54415.6</v>
      </c>
      <c r="O32" s="5">
        <v>0</v>
      </c>
      <c r="P32" s="5">
        <f t="shared" si="103"/>
        <v>54415.6</v>
      </c>
      <c r="Q32" s="5">
        <v>54415.6</v>
      </c>
      <c r="R32" s="5">
        <v>0</v>
      </c>
      <c r="S32" s="5">
        <f t="shared" si="104"/>
        <v>54415.6</v>
      </c>
      <c r="T32" s="5">
        <v>54415.6</v>
      </c>
      <c r="U32" s="5">
        <v>0</v>
      </c>
      <c r="V32" s="5">
        <f t="shared" si="105"/>
        <v>54415.6</v>
      </c>
      <c r="W32" s="5">
        <f t="shared" si="106"/>
        <v>163246.79999999999</v>
      </c>
      <c r="X32" s="5">
        <f t="shared" si="106"/>
        <v>0</v>
      </c>
      <c r="Y32" s="5">
        <f t="shared" si="107"/>
        <v>163246.79999999999</v>
      </c>
      <c r="Z32" s="5">
        <f t="shared" si="108"/>
        <v>326493.59999999998</v>
      </c>
      <c r="AA32" s="5">
        <f t="shared" si="108"/>
        <v>0</v>
      </c>
      <c r="AB32" s="5">
        <f t="shared" si="109"/>
        <v>326493.59999999998</v>
      </c>
      <c r="AC32" s="5">
        <v>66292</v>
      </c>
      <c r="AD32" s="5">
        <v>0</v>
      </c>
      <c r="AE32" s="5">
        <v>66292</v>
      </c>
      <c r="AF32" s="5">
        <v>66292</v>
      </c>
      <c r="AG32" s="5">
        <v>0</v>
      </c>
      <c r="AH32" s="5">
        <f t="shared" si="111"/>
        <v>66292</v>
      </c>
      <c r="AI32" s="5">
        <v>66292</v>
      </c>
      <c r="AJ32" s="5">
        <v>0</v>
      </c>
      <c r="AK32" s="5">
        <f t="shared" si="112"/>
        <v>66292</v>
      </c>
      <c r="AL32" s="5">
        <f t="shared" si="113"/>
        <v>198876</v>
      </c>
      <c r="AM32" s="5">
        <f t="shared" si="113"/>
        <v>0</v>
      </c>
      <c r="AN32" s="5">
        <f t="shared" si="114"/>
        <v>198876</v>
      </c>
      <c r="AO32" s="5">
        <v>66292</v>
      </c>
      <c r="AP32" s="5">
        <v>0</v>
      </c>
      <c r="AQ32" s="5">
        <f t="shared" si="115"/>
        <v>66292</v>
      </c>
      <c r="AR32" s="5">
        <v>21416</v>
      </c>
      <c r="AS32" s="5"/>
      <c r="AT32" s="5">
        <f t="shared" si="116"/>
        <v>21416</v>
      </c>
      <c r="AU32" s="5">
        <v>21416</v>
      </c>
      <c r="AV32" s="5">
        <v>0</v>
      </c>
      <c r="AW32" s="5">
        <f t="shared" si="117"/>
        <v>21416</v>
      </c>
      <c r="AX32" s="5">
        <f t="shared" si="96"/>
        <v>109124</v>
      </c>
      <c r="AY32" s="5">
        <f t="shared" si="96"/>
        <v>0</v>
      </c>
      <c r="AZ32" s="5">
        <f t="shared" si="118"/>
        <v>109124</v>
      </c>
      <c r="BA32" s="5">
        <f t="shared" si="97"/>
        <v>308000</v>
      </c>
      <c r="BB32" s="5">
        <f t="shared" si="97"/>
        <v>0</v>
      </c>
      <c r="BC32" s="5">
        <f t="shared" si="119"/>
        <v>308000</v>
      </c>
      <c r="BD32" s="5">
        <f>Z32+BA32</f>
        <v>634493.6</v>
      </c>
      <c r="BE32" s="5">
        <f>BB32+AA32</f>
        <v>0</v>
      </c>
      <c r="BF32" s="5">
        <f t="shared" si="120"/>
        <v>634493.6</v>
      </c>
    </row>
    <row r="33" spans="1:59" s="1" customFormat="1" x14ac:dyDescent="0.2">
      <c r="A33" s="6" t="s">
        <v>5</v>
      </c>
      <c r="B33" s="5">
        <f t="shared" ref="B33:BF33" si="121">SUM(B28:B32)</f>
        <v>363364.49</v>
      </c>
      <c r="C33" s="5">
        <f t="shared" si="121"/>
        <v>0</v>
      </c>
      <c r="D33" s="5">
        <f t="shared" si="121"/>
        <v>363364.49</v>
      </c>
      <c r="E33" s="5">
        <f t="shared" si="121"/>
        <v>345394.01999999996</v>
      </c>
      <c r="F33" s="5">
        <f t="shared" si="121"/>
        <v>0</v>
      </c>
      <c r="G33" s="5">
        <f t="shared" si="121"/>
        <v>345394.01999999996</v>
      </c>
      <c r="H33" s="5">
        <f t="shared" si="121"/>
        <v>429997.05999999994</v>
      </c>
      <c r="I33" s="5">
        <f t="shared" si="121"/>
        <v>0</v>
      </c>
      <c r="J33" s="5">
        <f t="shared" si="121"/>
        <v>429997.05999999994</v>
      </c>
      <c r="K33" s="5">
        <f t="shared" si="121"/>
        <v>1138755.57</v>
      </c>
      <c r="L33" s="5">
        <f t="shared" si="121"/>
        <v>0</v>
      </c>
      <c r="M33" s="5">
        <f t="shared" si="121"/>
        <v>1138755.57</v>
      </c>
      <c r="N33" s="5">
        <f t="shared" si="121"/>
        <v>260077.16</v>
      </c>
      <c r="O33" s="5">
        <f t="shared" si="121"/>
        <v>0</v>
      </c>
      <c r="P33" s="5">
        <f t="shared" si="121"/>
        <v>260077.16</v>
      </c>
      <c r="Q33" s="5">
        <f t="shared" si="121"/>
        <v>274205.00999999995</v>
      </c>
      <c r="R33" s="5">
        <f t="shared" si="121"/>
        <v>0</v>
      </c>
      <c r="S33" s="5">
        <f t="shared" si="121"/>
        <v>274205.00999999995</v>
      </c>
      <c r="T33" s="5">
        <f t="shared" si="121"/>
        <v>527324.49</v>
      </c>
      <c r="U33" s="5">
        <f t="shared" si="121"/>
        <v>0</v>
      </c>
      <c r="V33" s="5">
        <f t="shared" si="121"/>
        <v>527324.49</v>
      </c>
      <c r="W33" s="5">
        <f t="shared" si="121"/>
        <v>1061606.6599999999</v>
      </c>
      <c r="X33" s="5">
        <f t="shared" si="121"/>
        <v>0</v>
      </c>
      <c r="Y33" s="5">
        <f t="shared" si="121"/>
        <v>1061606.6599999999</v>
      </c>
      <c r="Z33" s="5">
        <f t="shared" si="121"/>
        <v>2200362.23</v>
      </c>
      <c r="AA33" s="5">
        <f t="shared" si="121"/>
        <v>0</v>
      </c>
      <c r="AB33" s="5">
        <f t="shared" si="121"/>
        <v>2200362.23</v>
      </c>
      <c r="AC33" s="5">
        <f t="shared" si="121"/>
        <v>527974</v>
      </c>
      <c r="AD33" s="5">
        <f t="shared" si="121"/>
        <v>0</v>
      </c>
      <c r="AE33" s="5">
        <f t="shared" si="121"/>
        <v>527974</v>
      </c>
      <c r="AF33" s="5">
        <f t="shared" si="121"/>
        <v>527974</v>
      </c>
      <c r="AG33" s="5">
        <f t="shared" si="121"/>
        <v>17640</v>
      </c>
      <c r="AH33" s="5">
        <f t="shared" si="121"/>
        <v>545614</v>
      </c>
      <c r="AI33" s="5">
        <f t="shared" si="121"/>
        <v>527974</v>
      </c>
      <c r="AJ33" s="5">
        <f t="shared" si="121"/>
        <v>0</v>
      </c>
      <c r="AK33" s="5">
        <f t="shared" si="121"/>
        <v>527974</v>
      </c>
      <c r="AL33" s="5">
        <f t="shared" si="121"/>
        <v>1583922</v>
      </c>
      <c r="AM33" s="5">
        <f t="shared" si="121"/>
        <v>17640</v>
      </c>
      <c r="AN33" s="5">
        <f t="shared" si="121"/>
        <v>1601562</v>
      </c>
      <c r="AO33" s="5">
        <f t="shared" si="121"/>
        <v>527762</v>
      </c>
      <c r="AP33" s="5">
        <f t="shared" si="121"/>
        <v>1852</v>
      </c>
      <c r="AQ33" s="5">
        <f t="shared" si="121"/>
        <v>529614</v>
      </c>
      <c r="AR33" s="5">
        <f t="shared" si="121"/>
        <v>120369.31</v>
      </c>
      <c r="AS33" s="5">
        <f t="shared" si="121"/>
        <v>0</v>
      </c>
      <c r="AT33" s="5">
        <f t="shared" si="121"/>
        <v>120369.31</v>
      </c>
      <c r="AU33" s="5">
        <f t="shared" si="121"/>
        <v>21416</v>
      </c>
      <c r="AV33" s="5">
        <f t="shared" si="121"/>
        <v>0</v>
      </c>
      <c r="AW33" s="5">
        <f t="shared" si="121"/>
        <v>21416</v>
      </c>
      <c r="AX33" s="5">
        <f t="shared" si="121"/>
        <v>669547.31000000006</v>
      </c>
      <c r="AY33" s="5">
        <f t="shared" si="121"/>
        <v>1852</v>
      </c>
      <c r="AZ33" s="5">
        <f t="shared" si="121"/>
        <v>671399.31</v>
      </c>
      <c r="BA33" s="5">
        <f t="shared" si="121"/>
        <v>2253469.31</v>
      </c>
      <c r="BB33" s="5">
        <f t="shared" si="121"/>
        <v>19492</v>
      </c>
      <c r="BC33" s="5">
        <f t="shared" si="121"/>
        <v>2272961.31</v>
      </c>
      <c r="BD33" s="5">
        <f t="shared" si="121"/>
        <v>4453831.54</v>
      </c>
      <c r="BE33" s="5">
        <f t="shared" si="121"/>
        <v>19492</v>
      </c>
      <c r="BF33" s="5">
        <f t="shared" si="121"/>
        <v>4473323.54</v>
      </c>
    </row>
    <row r="34" spans="1:59" s="1" customFormat="1" x14ac:dyDescent="0.2">
      <c r="A34" s="6"/>
      <c r="B34" s="5"/>
      <c r="C34" s="5"/>
      <c r="D34" s="5"/>
      <c r="E34" s="5"/>
      <c r="F34" s="5"/>
      <c r="G34" s="5"/>
      <c r="H34" s="5"/>
      <c r="I34" s="5"/>
      <c r="J34" s="5"/>
      <c r="K34" s="5"/>
      <c r="L34" s="4"/>
      <c r="M34" s="4"/>
      <c r="N34" s="5"/>
      <c r="O34" s="5"/>
      <c r="P34" s="5"/>
      <c r="Q34" s="5"/>
      <c r="R34" s="5"/>
      <c r="S34" s="5"/>
      <c r="T34" s="5"/>
      <c r="U34" s="5"/>
      <c r="V34" s="5"/>
      <c r="W34" s="5"/>
      <c r="X34" s="4"/>
      <c r="Y34" s="4"/>
      <c r="Z34" s="5"/>
      <c r="AA34" s="4"/>
      <c r="AB34" s="4"/>
      <c r="AC34" s="5"/>
      <c r="AD34" s="5"/>
      <c r="AE34" s="5"/>
      <c r="AF34" s="5"/>
      <c r="AG34" s="5"/>
      <c r="AH34" s="5"/>
      <c r="AI34" s="5"/>
      <c r="AJ34" s="5"/>
      <c r="AK34" s="5"/>
      <c r="AL34" s="5"/>
      <c r="AM34" s="4"/>
      <c r="AN34" s="4"/>
      <c r="AO34" s="5"/>
      <c r="AP34" s="5"/>
      <c r="AQ34" s="5"/>
      <c r="AR34" s="5"/>
      <c r="AS34" s="5"/>
      <c r="AT34" s="5"/>
      <c r="AU34" s="5"/>
      <c r="AV34" s="5"/>
      <c r="AW34" s="5"/>
      <c r="AX34" s="5"/>
      <c r="AY34" s="4"/>
      <c r="AZ34" s="4"/>
      <c r="BA34" s="5"/>
      <c r="BB34" s="4"/>
      <c r="BC34" s="4"/>
      <c r="BD34" s="5"/>
      <c r="BE34" s="4"/>
      <c r="BF34" s="4"/>
    </row>
    <row r="35" spans="1:59" s="1" customFormat="1" ht="38.25" x14ac:dyDescent="0.2">
      <c r="A35" s="8" t="s">
        <v>27</v>
      </c>
      <c r="B35" s="14" t="s">
        <v>21</v>
      </c>
      <c r="C35" s="14" t="s">
        <v>23</v>
      </c>
      <c r="D35" s="14" t="s">
        <v>24</v>
      </c>
      <c r="E35" s="14" t="s">
        <v>22</v>
      </c>
      <c r="F35" s="14" t="s">
        <v>23</v>
      </c>
      <c r="G35" s="14" t="s">
        <v>26</v>
      </c>
      <c r="H35" s="14" t="s">
        <v>30</v>
      </c>
      <c r="I35" s="14" t="s">
        <v>23</v>
      </c>
      <c r="J35" s="14" t="s">
        <v>31</v>
      </c>
      <c r="K35" s="15" t="s">
        <v>32</v>
      </c>
      <c r="L35" s="14" t="s">
        <v>23</v>
      </c>
      <c r="M35" s="14" t="s">
        <v>33</v>
      </c>
      <c r="N35" s="14" t="s">
        <v>34</v>
      </c>
      <c r="O35" s="14" t="s">
        <v>23</v>
      </c>
      <c r="P35" s="14" t="s">
        <v>35</v>
      </c>
      <c r="Q35" s="14" t="s">
        <v>36</v>
      </c>
      <c r="R35" s="14" t="s">
        <v>23</v>
      </c>
      <c r="S35" s="14" t="s">
        <v>37</v>
      </c>
      <c r="T35" s="14" t="s">
        <v>38</v>
      </c>
      <c r="U35" s="14" t="s">
        <v>23</v>
      </c>
      <c r="V35" s="14" t="s">
        <v>39</v>
      </c>
      <c r="W35" s="15" t="s">
        <v>40</v>
      </c>
      <c r="X35" s="14" t="s">
        <v>23</v>
      </c>
      <c r="Y35" s="14" t="s">
        <v>41</v>
      </c>
      <c r="Z35" s="15" t="s">
        <v>42</v>
      </c>
      <c r="AA35" s="14" t="s">
        <v>23</v>
      </c>
      <c r="AB35" s="14" t="s">
        <v>43</v>
      </c>
      <c r="AC35" s="14" t="s">
        <v>48</v>
      </c>
      <c r="AD35" s="14" t="s">
        <v>23</v>
      </c>
      <c r="AE35" s="14" t="s">
        <v>49</v>
      </c>
      <c r="AF35" s="14" t="s">
        <v>50</v>
      </c>
      <c r="AG35" s="14" t="s">
        <v>23</v>
      </c>
      <c r="AH35" s="14" t="s">
        <v>51</v>
      </c>
      <c r="AI35" s="14" t="s">
        <v>52</v>
      </c>
      <c r="AJ35" s="14" t="s">
        <v>23</v>
      </c>
      <c r="AK35" s="14" t="s">
        <v>53</v>
      </c>
      <c r="AL35" s="15" t="s">
        <v>54</v>
      </c>
      <c r="AM35" s="14" t="s">
        <v>23</v>
      </c>
      <c r="AN35" s="14" t="s">
        <v>55</v>
      </c>
      <c r="AO35" s="14" t="s">
        <v>56</v>
      </c>
      <c r="AP35" s="14" t="s">
        <v>23</v>
      </c>
      <c r="AQ35" s="14" t="s">
        <v>57</v>
      </c>
      <c r="AR35" s="14" t="s">
        <v>58</v>
      </c>
      <c r="AS35" s="14" t="s">
        <v>23</v>
      </c>
      <c r="AT35" s="14" t="s">
        <v>59</v>
      </c>
      <c r="AU35" s="14" t="s">
        <v>60</v>
      </c>
      <c r="AV35" s="14" t="s">
        <v>23</v>
      </c>
      <c r="AW35" s="14" t="s">
        <v>61</v>
      </c>
      <c r="AX35" s="15" t="s">
        <v>62</v>
      </c>
      <c r="AY35" s="14" t="s">
        <v>23</v>
      </c>
      <c r="AZ35" s="14" t="s">
        <v>63</v>
      </c>
      <c r="BA35" s="15" t="s">
        <v>64</v>
      </c>
      <c r="BB35" s="14" t="s">
        <v>23</v>
      </c>
      <c r="BC35" s="14" t="s">
        <v>65</v>
      </c>
      <c r="BD35" s="15" t="s">
        <v>66</v>
      </c>
      <c r="BE35" s="14" t="s">
        <v>23</v>
      </c>
      <c r="BF35" s="14" t="s">
        <v>67</v>
      </c>
    </row>
    <row r="36" spans="1:59" s="1" customFormat="1" x14ac:dyDescent="0.2">
      <c r="A36" s="4" t="s">
        <v>1</v>
      </c>
      <c r="B36" s="5">
        <v>259927.92</v>
      </c>
      <c r="C36" s="5"/>
      <c r="D36" s="5">
        <f>SUM(B36:C36)</f>
        <v>259927.92</v>
      </c>
      <c r="E36" s="5">
        <v>259927.92</v>
      </c>
      <c r="F36" s="5">
        <v>0</v>
      </c>
      <c r="G36" s="5">
        <f>SUM(E36:F36)</f>
        <v>259927.92</v>
      </c>
      <c r="H36" s="5">
        <v>259927.92</v>
      </c>
      <c r="I36" s="5">
        <v>0</v>
      </c>
      <c r="J36" s="5">
        <f>SUM(H36:I36)</f>
        <v>259927.92</v>
      </c>
      <c r="K36" s="5">
        <f>B36+E36+H36</f>
        <v>779783.76</v>
      </c>
      <c r="L36" s="5">
        <f>C36+F36+I36</f>
        <v>0</v>
      </c>
      <c r="M36" s="5">
        <f>SUM(K36:L36)</f>
        <v>779783.76</v>
      </c>
      <c r="N36" s="5">
        <v>270387.39</v>
      </c>
      <c r="O36" s="5">
        <v>0</v>
      </c>
      <c r="P36" s="5">
        <f>SUM(N36:O36)</f>
        <v>270387.39</v>
      </c>
      <c r="Q36" s="5">
        <v>270387.39</v>
      </c>
      <c r="R36" s="5">
        <v>0</v>
      </c>
      <c r="S36" s="5">
        <f>SUM(Q36:R36)</f>
        <v>270387.39</v>
      </c>
      <c r="T36" s="5">
        <v>270387.39</v>
      </c>
      <c r="U36" s="5">
        <v>0</v>
      </c>
      <c r="V36" s="5">
        <f>SUM(T36:U36)</f>
        <v>270387.39</v>
      </c>
      <c r="W36" s="5">
        <f>N36+Q36+T36</f>
        <v>811162.17</v>
      </c>
      <c r="X36" s="5">
        <f>O36+R36+U36</f>
        <v>0</v>
      </c>
      <c r="Y36" s="5">
        <f>SUM(W36:X36)</f>
        <v>811162.17</v>
      </c>
      <c r="Z36" s="5">
        <f>K36+W36</f>
        <v>1590945.9300000002</v>
      </c>
      <c r="AA36" s="5">
        <f>L36+X36</f>
        <v>0</v>
      </c>
      <c r="AB36" s="5">
        <f>SUM(Z36:AA36)</f>
        <v>1590945.9300000002</v>
      </c>
      <c r="AC36" s="5">
        <v>278646</v>
      </c>
      <c r="AD36" s="5">
        <v>0</v>
      </c>
      <c r="AE36" s="5">
        <f>SUM(AC36:AD36)</f>
        <v>278646</v>
      </c>
      <c r="AF36" s="5">
        <v>278646</v>
      </c>
      <c r="AG36" s="5"/>
      <c r="AH36" s="5">
        <f>SUM(AF36:AG36)</f>
        <v>278646</v>
      </c>
      <c r="AI36" s="5">
        <v>278646</v>
      </c>
      <c r="AJ36" s="5">
        <v>0</v>
      </c>
      <c r="AK36" s="5">
        <f>SUM(AI36:AJ36)</f>
        <v>278646</v>
      </c>
      <c r="AL36" s="5">
        <f>AC36+AF36+AI36</f>
        <v>835938</v>
      </c>
      <c r="AM36" s="5">
        <f>AD36+AG36+AJ36</f>
        <v>0</v>
      </c>
      <c r="AN36" s="5">
        <f>SUM(AL36:AM36)</f>
        <v>835938</v>
      </c>
      <c r="AO36" s="5">
        <v>278646</v>
      </c>
      <c r="AP36" s="5">
        <v>0</v>
      </c>
      <c r="AQ36" s="5">
        <f>SUM(AO36:AP36)</f>
        <v>278646</v>
      </c>
      <c r="AR36" s="5"/>
      <c r="AS36" s="5"/>
      <c r="AT36" s="5">
        <f>SUM(AR36:AS36)</f>
        <v>0</v>
      </c>
      <c r="AU36" s="5"/>
      <c r="AV36" s="5"/>
      <c r="AW36" s="5">
        <f>SUM(AU36:AV36)</f>
        <v>0</v>
      </c>
      <c r="AX36" s="5">
        <f t="shared" ref="AX36:AY41" si="122">AO36+AR36+AU36</f>
        <v>278646</v>
      </c>
      <c r="AY36" s="5">
        <f t="shared" si="122"/>
        <v>0</v>
      </c>
      <c r="AZ36" s="5">
        <f>SUM(AX36:AY36)</f>
        <v>278646</v>
      </c>
      <c r="BA36" s="5">
        <f t="shared" ref="BA36:BB41" si="123">AL36+AX36</f>
        <v>1114584</v>
      </c>
      <c r="BB36" s="5">
        <f t="shared" si="123"/>
        <v>0</v>
      </c>
      <c r="BC36" s="5">
        <f>SUM(BA36:BB36)</f>
        <v>1114584</v>
      </c>
      <c r="BD36" s="5">
        <f t="shared" ref="BD36:BD41" si="124">Z36+BA36</f>
        <v>2705529.93</v>
      </c>
      <c r="BE36" s="5">
        <f t="shared" ref="BE36:BE41" si="125">BB36+AA36</f>
        <v>0</v>
      </c>
      <c r="BF36" s="5">
        <f>SUM(BD36:BE36)</f>
        <v>2705529.93</v>
      </c>
    </row>
    <row r="37" spans="1:59" s="1" customFormat="1" x14ac:dyDescent="0.2">
      <c r="A37" s="4" t="s">
        <v>2</v>
      </c>
      <c r="B37" s="5">
        <v>46665.26</v>
      </c>
      <c r="C37" s="5">
        <v>0</v>
      </c>
      <c r="D37" s="5">
        <f t="shared" ref="D37:D41" si="126">SUM(B37:C37)</f>
        <v>46665.26</v>
      </c>
      <c r="E37" s="5">
        <v>61583.48</v>
      </c>
      <c r="F37" s="5">
        <v>0</v>
      </c>
      <c r="G37" s="5">
        <f t="shared" ref="G37:G41" si="127">SUM(E37:F37)</f>
        <v>61583.48</v>
      </c>
      <c r="H37" s="5">
        <v>64882.53</v>
      </c>
      <c r="I37" s="5">
        <v>0</v>
      </c>
      <c r="J37" s="5">
        <f t="shared" ref="J37:J41" si="128">SUM(H37:I37)</f>
        <v>64882.53</v>
      </c>
      <c r="K37" s="5">
        <f t="shared" ref="K37:L41" si="129">B37+E37+H37</f>
        <v>173131.27000000002</v>
      </c>
      <c r="L37" s="5">
        <f t="shared" si="129"/>
        <v>0</v>
      </c>
      <c r="M37" s="5">
        <f t="shared" ref="M37:M41" si="130">SUM(K37:L37)</f>
        <v>173131.27000000002</v>
      </c>
      <c r="N37" s="5">
        <v>54158.05</v>
      </c>
      <c r="O37" s="5">
        <v>0</v>
      </c>
      <c r="P37" s="5">
        <f t="shared" ref="P37:P41" si="131">SUM(N37:O37)</f>
        <v>54158.05</v>
      </c>
      <c r="Q37" s="5">
        <v>59473.61</v>
      </c>
      <c r="R37" s="5">
        <v>0</v>
      </c>
      <c r="S37" s="5">
        <f t="shared" ref="S37:S41" si="132">SUM(Q37:R37)</f>
        <v>59473.61</v>
      </c>
      <c r="T37" s="5">
        <v>50025.630000000005</v>
      </c>
      <c r="U37" s="5">
        <v>0</v>
      </c>
      <c r="V37" s="5">
        <f t="shared" ref="V37:V41" si="133">SUM(T37:U37)</f>
        <v>50025.630000000005</v>
      </c>
      <c r="W37" s="5">
        <f t="shared" ref="W37:X41" si="134">N37+Q37+T37</f>
        <v>163657.29</v>
      </c>
      <c r="X37" s="5">
        <f t="shared" si="134"/>
        <v>0</v>
      </c>
      <c r="Y37" s="5">
        <f t="shared" ref="Y37:Y41" si="135">SUM(W37:X37)</f>
        <v>163657.29</v>
      </c>
      <c r="Z37" s="5">
        <f t="shared" ref="Z37:AA41" si="136">K37+W37</f>
        <v>336788.56000000006</v>
      </c>
      <c r="AA37" s="5">
        <f t="shared" si="136"/>
        <v>0</v>
      </c>
      <c r="AB37" s="5">
        <f t="shared" ref="AB37:AB41" si="137">SUM(Z37:AA37)</f>
        <v>336788.56000000006</v>
      </c>
      <c r="AC37" s="5">
        <v>44955</v>
      </c>
      <c r="AD37" s="5">
        <v>0</v>
      </c>
      <c r="AE37" s="5">
        <f t="shared" ref="AE37:AE41" si="138">SUM(AC37:AD37)</f>
        <v>44955</v>
      </c>
      <c r="AF37" s="5">
        <v>44955</v>
      </c>
      <c r="AG37" s="5">
        <v>1</v>
      </c>
      <c r="AH37" s="5">
        <f t="shared" ref="AH37:AH41" si="139">SUM(AF37:AG37)</f>
        <v>44956</v>
      </c>
      <c r="AI37" s="5">
        <v>44955</v>
      </c>
      <c r="AJ37" s="5">
        <v>0</v>
      </c>
      <c r="AK37" s="5">
        <f t="shared" ref="AK37:AK41" si="140">SUM(AI37:AJ37)</f>
        <v>44955</v>
      </c>
      <c r="AL37" s="5">
        <f t="shared" ref="AL37:AM41" si="141">AC37+AF37+AI37</f>
        <v>134865</v>
      </c>
      <c r="AM37" s="5">
        <f t="shared" si="141"/>
        <v>1</v>
      </c>
      <c r="AN37" s="5">
        <f t="shared" ref="AN37:AN41" si="142">SUM(AL37:AM37)</f>
        <v>134866</v>
      </c>
      <c r="AO37" s="5">
        <v>44955</v>
      </c>
      <c r="AP37" s="5">
        <v>6907</v>
      </c>
      <c r="AQ37" s="5">
        <f t="shared" ref="AQ37:AQ41" si="143">SUM(AO37:AP37)</f>
        <v>51862</v>
      </c>
      <c r="AR37" s="5">
        <v>45073.23</v>
      </c>
      <c r="AS37" s="5">
        <v>0</v>
      </c>
      <c r="AT37" s="5">
        <f t="shared" ref="AT37:AT41" si="144">SUM(AR37:AS37)</f>
        <v>45073.23</v>
      </c>
      <c r="AU37" s="5"/>
      <c r="AV37" s="5"/>
      <c r="AW37" s="5">
        <f t="shared" ref="AW37:AW41" si="145">SUM(AU37:AV37)</f>
        <v>0</v>
      </c>
      <c r="AX37" s="5">
        <f t="shared" si="122"/>
        <v>90028.23000000001</v>
      </c>
      <c r="AY37" s="5">
        <f t="shared" si="122"/>
        <v>6907</v>
      </c>
      <c r="AZ37" s="5">
        <f t="shared" ref="AZ37:AZ41" si="146">SUM(AX37:AY37)</f>
        <v>96935.23000000001</v>
      </c>
      <c r="BA37" s="5">
        <f t="shared" si="123"/>
        <v>224893.23</v>
      </c>
      <c r="BB37" s="5">
        <f t="shared" si="123"/>
        <v>6908</v>
      </c>
      <c r="BC37" s="5">
        <f t="shared" ref="BC37:BC41" si="147">SUM(BA37:BB37)</f>
        <v>231801.23</v>
      </c>
      <c r="BD37" s="5">
        <f t="shared" si="124"/>
        <v>561681.79</v>
      </c>
      <c r="BE37" s="5">
        <f t="shared" si="125"/>
        <v>6908</v>
      </c>
      <c r="BF37" s="5">
        <f t="shared" ref="BF37:BF41" si="148">SUM(BD37:BE37)</f>
        <v>568589.79</v>
      </c>
    </row>
    <row r="38" spans="1:59" s="1" customFormat="1" x14ac:dyDescent="0.2">
      <c r="A38" s="4" t="s">
        <v>3</v>
      </c>
      <c r="B38" s="5">
        <v>63798.7</v>
      </c>
      <c r="C38" s="5">
        <v>0</v>
      </c>
      <c r="D38" s="5">
        <f t="shared" si="126"/>
        <v>63798.7</v>
      </c>
      <c r="E38" s="5">
        <v>102247.37</v>
      </c>
      <c r="F38" s="5">
        <v>0</v>
      </c>
      <c r="G38" s="5">
        <f t="shared" si="127"/>
        <v>102247.37</v>
      </c>
      <c r="H38" s="5">
        <v>111580.04</v>
      </c>
      <c r="I38" s="5">
        <v>0</v>
      </c>
      <c r="J38" s="5">
        <f t="shared" si="128"/>
        <v>111580.04</v>
      </c>
      <c r="K38" s="5">
        <f t="shared" si="129"/>
        <v>277626.11</v>
      </c>
      <c r="L38" s="5">
        <f t="shared" si="129"/>
        <v>0</v>
      </c>
      <c r="M38" s="5">
        <f t="shared" si="130"/>
        <v>277626.11</v>
      </c>
      <c r="N38" s="5">
        <v>86994.989999999991</v>
      </c>
      <c r="O38" s="5">
        <v>0</v>
      </c>
      <c r="P38" s="5">
        <f t="shared" si="131"/>
        <v>86994.989999999991</v>
      </c>
      <c r="Q38" s="5">
        <v>111580.04</v>
      </c>
      <c r="R38" s="5">
        <v>0</v>
      </c>
      <c r="S38" s="5">
        <f t="shared" si="132"/>
        <v>111580.04</v>
      </c>
      <c r="T38" s="5">
        <v>85475.459999999992</v>
      </c>
      <c r="U38" s="5">
        <v>0</v>
      </c>
      <c r="V38" s="5">
        <f t="shared" si="133"/>
        <v>85475.459999999992</v>
      </c>
      <c r="W38" s="5">
        <f t="shared" si="134"/>
        <v>284050.49</v>
      </c>
      <c r="X38" s="5">
        <f t="shared" si="134"/>
        <v>0</v>
      </c>
      <c r="Y38" s="5">
        <f t="shared" si="135"/>
        <v>284050.49</v>
      </c>
      <c r="Z38" s="5">
        <f t="shared" si="136"/>
        <v>561676.6</v>
      </c>
      <c r="AA38" s="5">
        <f t="shared" si="136"/>
        <v>0</v>
      </c>
      <c r="AB38" s="5">
        <f t="shared" si="137"/>
        <v>561676.6</v>
      </c>
      <c r="AC38" s="5">
        <v>86457</v>
      </c>
      <c r="AD38" s="5">
        <v>0</v>
      </c>
      <c r="AE38" s="5">
        <f t="shared" si="138"/>
        <v>86457</v>
      </c>
      <c r="AF38" s="5">
        <v>86457</v>
      </c>
      <c r="AG38" s="5">
        <v>0</v>
      </c>
      <c r="AH38" s="5">
        <f t="shared" si="139"/>
        <v>86457</v>
      </c>
      <c r="AI38" s="5">
        <v>86457</v>
      </c>
      <c r="AJ38" s="5">
        <v>0</v>
      </c>
      <c r="AK38" s="5">
        <f t="shared" si="140"/>
        <v>86457</v>
      </c>
      <c r="AL38" s="5">
        <f t="shared" si="141"/>
        <v>259371</v>
      </c>
      <c r="AM38" s="5">
        <f t="shared" si="141"/>
        <v>0</v>
      </c>
      <c r="AN38" s="5">
        <f t="shared" si="142"/>
        <v>259371</v>
      </c>
      <c r="AO38" s="5">
        <v>86457</v>
      </c>
      <c r="AP38" s="5">
        <v>0</v>
      </c>
      <c r="AQ38" s="5">
        <f t="shared" si="143"/>
        <v>86457</v>
      </c>
      <c r="AR38" s="5"/>
      <c r="AS38" s="5"/>
      <c r="AT38" s="5">
        <f t="shared" si="144"/>
        <v>0</v>
      </c>
      <c r="AU38" s="5"/>
      <c r="AV38" s="5"/>
      <c r="AW38" s="5">
        <f t="shared" si="145"/>
        <v>0</v>
      </c>
      <c r="AX38" s="5">
        <f t="shared" si="122"/>
        <v>86457</v>
      </c>
      <c r="AY38" s="5">
        <f t="shared" si="122"/>
        <v>0</v>
      </c>
      <c r="AZ38" s="5">
        <f t="shared" si="146"/>
        <v>86457</v>
      </c>
      <c r="BA38" s="5">
        <f t="shared" si="123"/>
        <v>345828</v>
      </c>
      <c r="BB38" s="5">
        <f t="shared" si="123"/>
        <v>0</v>
      </c>
      <c r="BC38" s="5">
        <f t="shared" si="147"/>
        <v>345828</v>
      </c>
      <c r="BD38" s="5">
        <f t="shared" si="124"/>
        <v>907504.6</v>
      </c>
      <c r="BE38" s="5">
        <f t="shared" si="125"/>
        <v>0</v>
      </c>
      <c r="BF38" s="5">
        <f t="shared" si="148"/>
        <v>907504.6</v>
      </c>
    </row>
    <row r="39" spans="1:59" s="1" customFormat="1" x14ac:dyDescent="0.2">
      <c r="A39" s="4" t="s">
        <v>4</v>
      </c>
      <c r="B39" s="5">
        <v>110925.92</v>
      </c>
      <c r="C39" s="5"/>
      <c r="D39" s="5">
        <f t="shared" si="126"/>
        <v>110925.92</v>
      </c>
      <c r="E39" s="5">
        <v>110925.92</v>
      </c>
      <c r="F39" s="5">
        <v>0</v>
      </c>
      <c r="G39" s="5">
        <f t="shared" si="127"/>
        <v>110925.92</v>
      </c>
      <c r="H39" s="5">
        <v>110925.92</v>
      </c>
      <c r="I39" s="5">
        <v>0</v>
      </c>
      <c r="J39" s="5">
        <f t="shared" si="128"/>
        <v>110925.92</v>
      </c>
      <c r="K39" s="5">
        <f t="shared" si="129"/>
        <v>332777.76</v>
      </c>
      <c r="L39" s="5">
        <f t="shared" si="129"/>
        <v>0</v>
      </c>
      <c r="M39" s="5">
        <f t="shared" si="130"/>
        <v>332777.76</v>
      </c>
      <c r="N39" s="5">
        <v>108617.71</v>
      </c>
      <c r="O39" s="5">
        <v>0</v>
      </c>
      <c r="P39" s="5">
        <f t="shared" si="131"/>
        <v>108617.71</v>
      </c>
      <c r="Q39" s="5">
        <v>108617.71</v>
      </c>
      <c r="R39" s="5">
        <v>0</v>
      </c>
      <c r="S39" s="5">
        <f t="shared" si="132"/>
        <v>108617.71</v>
      </c>
      <c r="T39" s="5">
        <v>108617.71</v>
      </c>
      <c r="U39" s="5">
        <v>0</v>
      </c>
      <c r="V39" s="5">
        <f t="shared" si="133"/>
        <v>108617.71</v>
      </c>
      <c r="W39" s="5">
        <f t="shared" si="134"/>
        <v>325853.13</v>
      </c>
      <c r="X39" s="5">
        <f t="shared" si="134"/>
        <v>0</v>
      </c>
      <c r="Y39" s="5">
        <f t="shared" si="135"/>
        <v>325853.13</v>
      </c>
      <c r="Z39" s="5">
        <f t="shared" si="136"/>
        <v>658630.89</v>
      </c>
      <c r="AA39" s="5">
        <f t="shared" si="136"/>
        <v>0</v>
      </c>
      <c r="AB39" s="5">
        <f t="shared" si="137"/>
        <v>658630.89</v>
      </c>
      <c r="AC39" s="5">
        <v>129315</v>
      </c>
      <c r="AD39" s="5"/>
      <c r="AE39" s="5">
        <f t="shared" si="138"/>
        <v>129315</v>
      </c>
      <c r="AF39" s="5">
        <v>129315</v>
      </c>
      <c r="AG39" s="5">
        <v>1</v>
      </c>
      <c r="AH39" s="5">
        <f t="shared" si="139"/>
        <v>129316</v>
      </c>
      <c r="AI39" s="5">
        <v>129315</v>
      </c>
      <c r="AJ39" s="5">
        <v>0</v>
      </c>
      <c r="AK39" s="5">
        <f t="shared" si="140"/>
        <v>129315</v>
      </c>
      <c r="AL39" s="5">
        <f t="shared" si="141"/>
        <v>387945</v>
      </c>
      <c r="AM39" s="5">
        <f t="shared" si="141"/>
        <v>1</v>
      </c>
      <c r="AN39" s="5">
        <f t="shared" si="142"/>
        <v>387946</v>
      </c>
      <c r="AO39" s="5">
        <v>129315</v>
      </c>
      <c r="AP39" s="5">
        <v>0</v>
      </c>
      <c r="AQ39" s="5">
        <f t="shared" si="143"/>
        <v>129315</v>
      </c>
      <c r="AR39" s="5"/>
      <c r="AS39" s="5"/>
      <c r="AT39" s="5">
        <f t="shared" si="144"/>
        <v>0</v>
      </c>
      <c r="AU39" s="5"/>
      <c r="AV39" s="5"/>
      <c r="AW39" s="5">
        <f t="shared" si="145"/>
        <v>0</v>
      </c>
      <c r="AX39" s="5">
        <f t="shared" si="122"/>
        <v>129315</v>
      </c>
      <c r="AY39" s="5">
        <f t="shared" si="122"/>
        <v>0</v>
      </c>
      <c r="AZ39" s="5">
        <f t="shared" si="146"/>
        <v>129315</v>
      </c>
      <c r="BA39" s="5">
        <f t="shared" si="123"/>
        <v>517260</v>
      </c>
      <c r="BB39" s="5">
        <f t="shared" si="123"/>
        <v>1</v>
      </c>
      <c r="BC39" s="5">
        <f t="shared" si="147"/>
        <v>517261</v>
      </c>
      <c r="BD39" s="5">
        <f t="shared" si="124"/>
        <v>1175890.8900000001</v>
      </c>
      <c r="BE39" s="5">
        <f t="shared" si="125"/>
        <v>1</v>
      </c>
      <c r="BF39" s="5">
        <f t="shared" si="148"/>
        <v>1175891.8900000001</v>
      </c>
    </row>
    <row r="40" spans="1:59" s="1" customFormat="1" ht="15" x14ac:dyDescent="0.25">
      <c r="A40" s="4" t="s">
        <v>18</v>
      </c>
      <c r="B40" s="5">
        <v>283434.77</v>
      </c>
      <c r="C40" s="5">
        <v>0</v>
      </c>
      <c r="D40" s="5">
        <f t="shared" si="126"/>
        <v>283434.77</v>
      </c>
      <c r="E40" s="5">
        <v>383235.86</v>
      </c>
      <c r="F40" s="5">
        <v>0</v>
      </c>
      <c r="G40" s="5">
        <f t="shared" si="127"/>
        <v>383235.86</v>
      </c>
      <c r="H40" s="5">
        <v>430100.19</v>
      </c>
      <c r="I40" s="5">
        <v>0</v>
      </c>
      <c r="J40" s="5">
        <f t="shared" si="128"/>
        <v>430100.19</v>
      </c>
      <c r="K40" s="5">
        <f t="shared" si="129"/>
        <v>1096770.82</v>
      </c>
      <c r="L40" s="5">
        <f t="shared" si="129"/>
        <v>0</v>
      </c>
      <c r="M40" s="5">
        <f t="shared" si="130"/>
        <v>1096770.82</v>
      </c>
      <c r="N40" s="5">
        <v>287644.54000000004</v>
      </c>
      <c r="O40" s="5">
        <v>0</v>
      </c>
      <c r="P40" s="5">
        <f t="shared" si="131"/>
        <v>287644.54000000004</v>
      </c>
      <c r="Q40" s="5">
        <v>409885.86</v>
      </c>
      <c r="R40" s="5">
        <v>0</v>
      </c>
      <c r="S40" s="5">
        <f t="shared" si="132"/>
        <v>409885.86</v>
      </c>
      <c r="T40" s="5">
        <v>331490.73</v>
      </c>
      <c r="U40" s="5">
        <v>0</v>
      </c>
      <c r="V40" s="5">
        <f t="shared" si="133"/>
        <v>331490.73</v>
      </c>
      <c r="W40" s="5">
        <f t="shared" si="134"/>
        <v>1029021.13</v>
      </c>
      <c r="X40" s="5">
        <f t="shared" si="134"/>
        <v>0</v>
      </c>
      <c r="Y40" s="5">
        <f t="shared" si="135"/>
        <v>1029021.13</v>
      </c>
      <c r="Z40" s="5">
        <f t="shared" si="136"/>
        <v>2125791.9500000002</v>
      </c>
      <c r="AA40" s="5">
        <f t="shared" si="136"/>
        <v>0</v>
      </c>
      <c r="AB40" s="5">
        <f t="shared" si="137"/>
        <v>2125791.9500000002</v>
      </c>
      <c r="AC40" s="5">
        <v>425159</v>
      </c>
      <c r="AD40" s="5"/>
      <c r="AE40" s="5">
        <f t="shared" si="138"/>
        <v>425159</v>
      </c>
      <c r="AF40" s="5">
        <v>425159</v>
      </c>
      <c r="AG40" s="5">
        <v>0</v>
      </c>
      <c r="AH40" s="5">
        <f t="shared" si="139"/>
        <v>425159</v>
      </c>
      <c r="AI40" s="5">
        <v>425159</v>
      </c>
      <c r="AJ40" s="5">
        <v>0</v>
      </c>
      <c r="AK40" s="5">
        <f t="shared" si="140"/>
        <v>425159</v>
      </c>
      <c r="AL40" s="5">
        <f t="shared" si="141"/>
        <v>1275477</v>
      </c>
      <c r="AM40" s="5">
        <f t="shared" si="141"/>
        <v>0</v>
      </c>
      <c r="AN40" s="5">
        <f t="shared" si="142"/>
        <v>1275477</v>
      </c>
      <c r="AO40" s="18">
        <v>288132</v>
      </c>
      <c r="AP40" s="5"/>
      <c r="AQ40" s="5">
        <f t="shared" si="143"/>
        <v>288132</v>
      </c>
      <c r="AR40" s="5">
        <v>12659</v>
      </c>
      <c r="AS40" s="5"/>
      <c r="AT40" s="5">
        <f t="shared" si="144"/>
        <v>12659</v>
      </c>
      <c r="AU40" s="5">
        <v>12659</v>
      </c>
      <c r="AV40" s="5"/>
      <c r="AW40" s="5">
        <f t="shared" si="145"/>
        <v>12659</v>
      </c>
      <c r="AX40" s="5">
        <f t="shared" si="122"/>
        <v>313450</v>
      </c>
      <c r="AY40" s="5">
        <f t="shared" si="122"/>
        <v>0</v>
      </c>
      <c r="AZ40" s="5">
        <f t="shared" si="146"/>
        <v>313450</v>
      </c>
      <c r="BA40" s="5">
        <f t="shared" si="123"/>
        <v>1588927</v>
      </c>
      <c r="BB40" s="5">
        <f t="shared" si="123"/>
        <v>0</v>
      </c>
      <c r="BC40" s="5">
        <f t="shared" si="147"/>
        <v>1588927</v>
      </c>
      <c r="BD40" s="5">
        <f t="shared" si="124"/>
        <v>3714718.95</v>
      </c>
      <c r="BE40" s="5">
        <f t="shared" si="125"/>
        <v>0</v>
      </c>
      <c r="BF40" s="5">
        <f t="shared" si="148"/>
        <v>3714718.95</v>
      </c>
    </row>
    <row r="41" spans="1:59" s="1" customFormat="1" x14ac:dyDescent="0.2">
      <c r="A41" s="4" t="s">
        <v>17</v>
      </c>
      <c r="B41" s="5">
        <v>463591.93999999994</v>
      </c>
      <c r="C41" s="5">
        <v>0</v>
      </c>
      <c r="D41" s="5">
        <f t="shared" si="126"/>
        <v>463591.93999999994</v>
      </c>
      <c r="E41" s="5">
        <v>555406.54999999993</v>
      </c>
      <c r="F41" s="5">
        <v>0</v>
      </c>
      <c r="G41" s="5">
        <f t="shared" si="127"/>
        <v>555406.54999999993</v>
      </c>
      <c r="H41" s="5">
        <v>656335.05000000005</v>
      </c>
      <c r="I41" s="5">
        <v>0</v>
      </c>
      <c r="J41" s="5">
        <f t="shared" si="128"/>
        <v>656335.05000000005</v>
      </c>
      <c r="K41" s="5">
        <f t="shared" si="129"/>
        <v>1675333.54</v>
      </c>
      <c r="L41" s="5">
        <f t="shared" si="129"/>
        <v>0</v>
      </c>
      <c r="M41" s="5">
        <f t="shared" si="130"/>
        <v>1675333.54</v>
      </c>
      <c r="N41" s="5">
        <v>487340.71</v>
      </c>
      <c r="O41" s="5">
        <v>0</v>
      </c>
      <c r="P41" s="5">
        <f t="shared" si="131"/>
        <v>487340.71</v>
      </c>
      <c r="Q41" s="5">
        <v>570245.91999999993</v>
      </c>
      <c r="R41" s="5">
        <v>0</v>
      </c>
      <c r="S41" s="5">
        <f t="shared" si="132"/>
        <v>570245.91999999993</v>
      </c>
      <c r="T41" s="5">
        <v>497972.23</v>
      </c>
      <c r="U41" s="5">
        <v>0</v>
      </c>
      <c r="V41" s="5">
        <f t="shared" si="133"/>
        <v>497972.23</v>
      </c>
      <c r="W41" s="5">
        <f t="shared" si="134"/>
        <v>1555558.8599999999</v>
      </c>
      <c r="X41" s="5">
        <f t="shared" si="134"/>
        <v>0</v>
      </c>
      <c r="Y41" s="5">
        <f t="shared" si="135"/>
        <v>1555558.8599999999</v>
      </c>
      <c r="Z41" s="5">
        <f t="shared" si="136"/>
        <v>3230892.4</v>
      </c>
      <c r="AA41" s="5">
        <f t="shared" si="136"/>
        <v>0</v>
      </c>
      <c r="AB41" s="5">
        <f t="shared" si="137"/>
        <v>3230892.4</v>
      </c>
      <c r="AC41" s="5">
        <v>646020</v>
      </c>
      <c r="AD41" s="5"/>
      <c r="AE41" s="5">
        <f t="shared" si="138"/>
        <v>646020</v>
      </c>
      <c r="AF41" s="5">
        <v>646020</v>
      </c>
      <c r="AG41" s="5">
        <v>0</v>
      </c>
      <c r="AH41" s="5">
        <f t="shared" si="139"/>
        <v>646020</v>
      </c>
      <c r="AI41" s="5">
        <v>646020</v>
      </c>
      <c r="AJ41" s="5">
        <v>0</v>
      </c>
      <c r="AK41" s="5">
        <f t="shared" si="140"/>
        <v>646020</v>
      </c>
      <c r="AL41" s="5">
        <f t="shared" si="141"/>
        <v>1938060</v>
      </c>
      <c r="AM41" s="5">
        <f t="shared" si="141"/>
        <v>0</v>
      </c>
      <c r="AN41" s="5">
        <f t="shared" si="142"/>
        <v>1938060</v>
      </c>
      <c r="AO41" s="5">
        <v>416425</v>
      </c>
      <c r="AP41" s="5"/>
      <c r="AQ41" s="5">
        <f t="shared" si="143"/>
        <v>416425</v>
      </c>
      <c r="AR41" s="5"/>
      <c r="AS41" s="5"/>
      <c r="AT41" s="5">
        <f t="shared" si="144"/>
        <v>0</v>
      </c>
      <c r="AU41" s="5"/>
      <c r="AV41" s="5"/>
      <c r="AW41" s="5">
        <f t="shared" si="145"/>
        <v>0</v>
      </c>
      <c r="AX41" s="5">
        <f t="shared" si="122"/>
        <v>416425</v>
      </c>
      <c r="AY41" s="5">
        <f t="shared" si="122"/>
        <v>0</v>
      </c>
      <c r="AZ41" s="5">
        <f t="shared" si="146"/>
        <v>416425</v>
      </c>
      <c r="BA41" s="5">
        <f t="shared" si="123"/>
        <v>2354485</v>
      </c>
      <c r="BB41" s="5">
        <f t="shared" si="123"/>
        <v>0</v>
      </c>
      <c r="BC41" s="5">
        <f t="shared" si="147"/>
        <v>2354485</v>
      </c>
      <c r="BD41" s="5">
        <f t="shared" si="124"/>
        <v>5585377.4000000004</v>
      </c>
      <c r="BE41" s="5">
        <f t="shared" si="125"/>
        <v>0</v>
      </c>
      <c r="BF41" s="5">
        <f t="shared" si="148"/>
        <v>5585377.4000000004</v>
      </c>
    </row>
    <row r="42" spans="1:59" s="1" customFormat="1" x14ac:dyDescent="0.2">
      <c r="A42" s="6" t="s">
        <v>5</v>
      </c>
      <c r="B42" s="5">
        <f>SUM(B36:B41)</f>
        <v>1228344.51</v>
      </c>
      <c r="C42" s="5">
        <f t="shared" ref="C42:AB42" si="149">SUM(C36:C41)</f>
        <v>0</v>
      </c>
      <c r="D42" s="5">
        <f t="shared" si="149"/>
        <v>1228344.51</v>
      </c>
      <c r="E42" s="5">
        <f t="shared" si="149"/>
        <v>1473327.1</v>
      </c>
      <c r="F42" s="5">
        <f t="shared" si="149"/>
        <v>0</v>
      </c>
      <c r="G42" s="5">
        <f t="shared" si="149"/>
        <v>1473327.1</v>
      </c>
      <c r="H42" s="5">
        <f t="shared" si="149"/>
        <v>1633751.6500000001</v>
      </c>
      <c r="I42" s="5">
        <f t="shared" si="149"/>
        <v>0</v>
      </c>
      <c r="J42" s="5">
        <f t="shared" si="149"/>
        <v>1633751.6500000001</v>
      </c>
      <c r="K42" s="5">
        <f t="shared" si="149"/>
        <v>4335423.26</v>
      </c>
      <c r="L42" s="5">
        <f t="shared" si="149"/>
        <v>0</v>
      </c>
      <c r="M42" s="5">
        <f t="shared" si="149"/>
        <v>4335423.26</v>
      </c>
      <c r="N42" s="5">
        <f t="shared" si="149"/>
        <v>1295143.3900000001</v>
      </c>
      <c r="O42" s="5">
        <f t="shared" si="149"/>
        <v>0</v>
      </c>
      <c r="P42" s="5">
        <f t="shared" si="149"/>
        <v>1295143.3900000001</v>
      </c>
      <c r="Q42" s="5">
        <f t="shared" si="149"/>
        <v>1530190.5299999998</v>
      </c>
      <c r="R42" s="5">
        <f t="shared" si="149"/>
        <v>0</v>
      </c>
      <c r="S42" s="5">
        <f t="shared" si="149"/>
        <v>1530190.5299999998</v>
      </c>
      <c r="T42" s="5">
        <f t="shared" si="149"/>
        <v>1343969.15</v>
      </c>
      <c r="U42" s="5">
        <f t="shared" si="149"/>
        <v>0</v>
      </c>
      <c r="V42" s="5">
        <f t="shared" si="149"/>
        <v>1343969.15</v>
      </c>
      <c r="W42" s="5">
        <f t="shared" si="149"/>
        <v>4169303.07</v>
      </c>
      <c r="X42" s="5">
        <f t="shared" si="149"/>
        <v>0</v>
      </c>
      <c r="Y42" s="5">
        <f t="shared" si="149"/>
        <v>4169303.07</v>
      </c>
      <c r="Z42" s="5">
        <f t="shared" si="149"/>
        <v>8504726.3300000001</v>
      </c>
      <c r="AA42" s="5">
        <f t="shared" si="149"/>
        <v>0</v>
      </c>
      <c r="AB42" s="5">
        <f t="shared" si="149"/>
        <v>8504726.3300000001</v>
      </c>
      <c r="AC42" s="5">
        <f>SUM(AC36:AC41)</f>
        <v>1610552</v>
      </c>
      <c r="AD42" s="5">
        <f t="shared" ref="AD42:BF42" si="150">SUM(AD36:AD41)</f>
        <v>0</v>
      </c>
      <c r="AE42" s="5">
        <f t="shared" si="150"/>
        <v>1610552</v>
      </c>
      <c r="AF42" s="5">
        <f t="shared" si="150"/>
        <v>1610552</v>
      </c>
      <c r="AG42" s="5">
        <f t="shared" si="150"/>
        <v>2</v>
      </c>
      <c r="AH42" s="5">
        <f t="shared" si="150"/>
        <v>1610554</v>
      </c>
      <c r="AI42" s="5">
        <f t="shared" si="150"/>
        <v>1610552</v>
      </c>
      <c r="AJ42" s="5">
        <f t="shared" si="150"/>
        <v>0</v>
      </c>
      <c r="AK42" s="5">
        <f t="shared" si="150"/>
        <v>1610552</v>
      </c>
      <c r="AL42" s="5">
        <f t="shared" si="150"/>
        <v>4831656</v>
      </c>
      <c r="AM42" s="5">
        <f t="shared" si="150"/>
        <v>2</v>
      </c>
      <c r="AN42" s="5">
        <f t="shared" si="150"/>
        <v>4831658</v>
      </c>
      <c r="AO42" s="5">
        <f t="shared" si="150"/>
        <v>1243930</v>
      </c>
      <c r="AP42" s="5">
        <f t="shared" si="150"/>
        <v>6907</v>
      </c>
      <c r="AQ42" s="5">
        <f t="shared" si="150"/>
        <v>1250837</v>
      </c>
      <c r="AR42" s="5">
        <f t="shared" si="150"/>
        <v>57732.23</v>
      </c>
      <c r="AS42" s="5">
        <f t="shared" si="150"/>
        <v>0</v>
      </c>
      <c r="AT42" s="5">
        <f t="shared" si="150"/>
        <v>57732.23</v>
      </c>
      <c r="AU42" s="5">
        <f t="shared" si="150"/>
        <v>12659</v>
      </c>
      <c r="AV42" s="5">
        <f t="shared" si="150"/>
        <v>0</v>
      </c>
      <c r="AW42" s="5">
        <f t="shared" si="150"/>
        <v>12659</v>
      </c>
      <c r="AX42" s="5">
        <f t="shared" si="150"/>
        <v>1314321.23</v>
      </c>
      <c r="AY42" s="5">
        <f t="shared" si="150"/>
        <v>6907</v>
      </c>
      <c r="AZ42" s="5">
        <f t="shared" si="150"/>
        <v>1321228.23</v>
      </c>
      <c r="BA42" s="5">
        <f t="shared" si="150"/>
        <v>6145977.2300000004</v>
      </c>
      <c r="BB42" s="5">
        <f t="shared" si="150"/>
        <v>6909</v>
      </c>
      <c r="BC42" s="5">
        <f t="shared" si="150"/>
        <v>6152886.2300000004</v>
      </c>
      <c r="BD42" s="5">
        <f t="shared" si="150"/>
        <v>14650703.560000001</v>
      </c>
      <c r="BE42" s="5">
        <f t="shared" si="150"/>
        <v>6909</v>
      </c>
      <c r="BF42" s="5">
        <f t="shared" si="150"/>
        <v>14657612.560000001</v>
      </c>
    </row>
    <row r="43" spans="1:59" s="1" customFormat="1" x14ac:dyDescent="0.2">
      <c r="A43" s="6"/>
      <c r="B43" s="5"/>
      <c r="C43" s="5"/>
      <c r="D43" s="5"/>
      <c r="E43" s="5"/>
      <c r="F43" s="5"/>
      <c r="G43" s="5"/>
      <c r="H43" s="5"/>
      <c r="I43" s="5"/>
      <c r="J43" s="5"/>
      <c r="K43" s="5"/>
      <c r="L43" s="4"/>
      <c r="M43" s="4"/>
      <c r="N43" s="5"/>
      <c r="O43" s="5"/>
      <c r="P43" s="5"/>
      <c r="Q43" s="5"/>
      <c r="R43" s="5"/>
      <c r="S43" s="5"/>
      <c r="T43" s="5"/>
      <c r="U43" s="5"/>
      <c r="V43" s="5"/>
      <c r="W43" s="5"/>
      <c r="X43" s="4"/>
      <c r="Y43" s="4"/>
      <c r="Z43" s="5"/>
      <c r="AA43" s="4"/>
      <c r="AB43" s="4"/>
      <c r="AC43" s="5"/>
      <c r="AD43" s="5"/>
      <c r="AE43" s="5"/>
      <c r="AF43" s="5"/>
      <c r="AG43" s="5"/>
      <c r="AH43" s="5"/>
      <c r="AI43" s="5"/>
      <c r="AJ43" s="5"/>
      <c r="AK43" s="5"/>
      <c r="AL43" s="5"/>
      <c r="AM43" s="4"/>
      <c r="AN43" s="4"/>
      <c r="AO43" s="5"/>
      <c r="AP43" s="5"/>
      <c r="AQ43" s="5"/>
      <c r="AR43" s="5"/>
      <c r="AS43" s="5"/>
      <c r="AT43" s="5"/>
      <c r="AU43" s="5"/>
      <c r="AV43" s="5"/>
      <c r="AW43" s="5"/>
      <c r="AX43" s="5"/>
      <c r="AY43" s="4"/>
      <c r="AZ43" s="4"/>
      <c r="BA43" s="5"/>
      <c r="BB43" s="4"/>
      <c r="BC43" s="4"/>
      <c r="BD43" s="5"/>
      <c r="BE43" s="4"/>
      <c r="BF43" s="4"/>
    </row>
    <row r="44" spans="1:59" s="1" customFormat="1" ht="38.25" customHeight="1" x14ac:dyDescent="0.2">
      <c r="A44" s="8" t="s">
        <v>8</v>
      </c>
      <c r="B44" s="14" t="s">
        <v>21</v>
      </c>
      <c r="C44" s="14" t="s">
        <v>23</v>
      </c>
      <c r="D44" s="14" t="s">
        <v>24</v>
      </c>
      <c r="E44" s="14" t="s">
        <v>22</v>
      </c>
      <c r="F44" s="14" t="s">
        <v>23</v>
      </c>
      <c r="G44" s="14" t="s">
        <v>26</v>
      </c>
      <c r="H44" s="14" t="s">
        <v>30</v>
      </c>
      <c r="I44" s="14" t="s">
        <v>23</v>
      </c>
      <c r="J44" s="14" t="s">
        <v>31</v>
      </c>
      <c r="K44" s="15" t="s">
        <v>32</v>
      </c>
      <c r="L44" s="14" t="s">
        <v>23</v>
      </c>
      <c r="M44" s="14" t="s">
        <v>33</v>
      </c>
      <c r="N44" s="14" t="s">
        <v>34</v>
      </c>
      <c r="O44" s="14" t="s">
        <v>23</v>
      </c>
      <c r="P44" s="14" t="s">
        <v>35</v>
      </c>
      <c r="Q44" s="14" t="s">
        <v>36</v>
      </c>
      <c r="R44" s="14" t="s">
        <v>23</v>
      </c>
      <c r="S44" s="14" t="s">
        <v>37</v>
      </c>
      <c r="T44" s="14" t="s">
        <v>38</v>
      </c>
      <c r="U44" s="14" t="s">
        <v>23</v>
      </c>
      <c r="V44" s="14" t="s">
        <v>39</v>
      </c>
      <c r="W44" s="15" t="s">
        <v>40</v>
      </c>
      <c r="X44" s="14" t="s">
        <v>23</v>
      </c>
      <c r="Y44" s="14" t="s">
        <v>41</v>
      </c>
      <c r="Z44" s="15" t="s">
        <v>42</v>
      </c>
      <c r="AA44" s="14" t="s">
        <v>23</v>
      </c>
      <c r="AB44" s="14" t="s">
        <v>43</v>
      </c>
      <c r="AC44" s="14" t="s">
        <v>48</v>
      </c>
      <c r="AD44" s="14" t="s">
        <v>23</v>
      </c>
      <c r="AE44" s="14" t="s">
        <v>49</v>
      </c>
      <c r="AF44" s="14" t="s">
        <v>50</v>
      </c>
      <c r="AG44" s="14" t="s">
        <v>23</v>
      </c>
      <c r="AH44" s="14" t="s">
        <v>51</v>
      </c>
      <c r="AI44" s="14" t="s">
        <v>52</v>
      </c>
      <c r="AJ44" s="14" t="s">
        <v>23</v>
      </c>
      <c r="AK44" s="14" t="s">
        <v>53</v>
      </c>
      <c r="AL44" s="15" t="s">
        <v>54</v>
      </c>
      <c r="AM44" s="14" t="s">
        <v>23</v>
      </c>
      <c r="AN44" s="14" t="s">
        <v>55</v>
      </c>
      <c r="AO44" s="14" t="s">
        <v>56</v>
      </c>
      <c r="AP44" s="14" t="s">
        <v>23</v>
      </c>
      <c r="AQ44" s="14" t="s">
        <v>57</v>
      </c>
      <c r="AR44" s="14" t="s">
        <v>58</v>
      </c>
      <c r="AS44" s="14" t="s">
        <v>23</v>
      </c>
      <c r="AT44" s="14" t="s">
        <v>59</v>
      </c>
      <c r="AU44" s="14" t="s">
        <v>60</v>
      </c>
      <c r="AV44" s="14" t="s">
        <v>23</v>
      </c>
      <c r="AW44" s="14" t="s">
        <v>61</v>
      </c>
      <c r="AX44" s="15" t="s">
        <v>62</v>
      </c>
      <c r="AY44" s="14" t="s">
        <v>23</v>
      </c>
      <c r="AZ44" s="14" t="s">
        <v>63</v>
      </c>
      <c r="BA44" s="15" t="s">
        <v>64</v>
      </c>
      <c r="BB44" s="14" t="s">
        <v>23</v>
      </c>
      <c r="BC44" s="14" t="s">
        <v>65</v>
      </c>
      <c r="BD44" s="15" t="s">
        <v>66</v>
      </c>
      <c r="BE44" s="14" t="s">
        <v>23</v>
      </c>
      <c r="BF44" s="14" t="s">
        <v>67</v>
      </c>
    </row>
    <row r="45" spans="1:59" s="1" customFormat="1" x14ac:dyDescent="0.2">
      <c r="A45" s="4" t="s">
        <v>1</v>
      </c>
      <c r="B45" s="5">
        <f>B26+B36</f>
        <v>282727.34000000003</v>
      </c>
      <c r="C45" s="5">
        <f t="shared" ref="C45:V45" si="151">C26+C36</f>
        <v>0</v>
      </c>
      <c r="D45" s="5">
        <f t="shared" si="151"/>
        <v>282727.34000000003</v>
      </c>
      <c r="E45" s="5">
        <f t="shared" si="151"/>
        <v>502672.69</v>
      </c>
      <c r="F45" s="5">
        <f t="shared" si="151"/>
        <v>0</v>
      </c>
      <c r="G45" s="5">
        <f t="shared" si="151"/>
        <v>502672.69</v>
      </c>
      <c r="H45" s="5">
        <f t="shared" si="151"/>
        <v>578255.77</v>
      </c>
      <c r="I45" s="5">
        <f t="shared" si="151"/>
        <v>0</v>
      </c>
      <c r="J45" s="5">
        <f t="shared" si="151"/>
        <v>578255.77</v>
      </c>
      <c r="K45" s="5">
        <f>K26+K36</f>
        <v>1363655.8</v>
      </c>
      <c r="L45" s="5">
        <f t="shared" si="151"/>
        <v>0</v>
      </c>
      <c r="M45" s="5">
        <f t="shared" si="151"/>
        <v>1363655.8</v>
      </c>
      <c r="N45" s="5">
        <f>N26+N36</f>
        <v>432367.74</v>
      </c>
      <c r="O45" s="5">
        <f t="shared" si="151"/>
        <v>0</v>
      </c>
      <c r="P45" s="5">
        <f t="shared" si="151"/>
        <v>432367.74</v>
      </c>
      <c r="Q45" s="5">
        <f t="shared" si="151"/>
        <v>416285.43000000005</v>
      </c>
      <c r="R45" s="5">
        <f t="shared" si="151"/>
        <v>0</v>
      </c>
      <c r="S45" s="5">
        <f t="shared" si="151"/>
        <v>416285.43000000005</v>
      </c>
      <c r="T45" s="5">
        <f t="shared" si="151"/>
        <v>674462.13</v>
      </c>
      <c r="U45" s="5">
        <f t="shared" si="151"/>
        <v>0</v>
      </c>
      <c r="V45" s="5">
        <f t="shared" si="151"/>
        <v>674462.13</v>
      </c>
      <c r="W45" s="5">
        <f>W26+W36</f>
        <v>1523115.3</v>
      </c>
      <c r="X45" s="5">
        <f t="shared" ref="X45:Y45" si="152">X26+X36</f>
        <v>0</v>
      </c>
      <c r="Y45" s="5">
        <f t="shared" si="152"/>
        <v>1523115.3</v>
      </c>
      <c r="Z45" s="5">
        <f>K45+W45</f>
        <v>2886771.1</v>
      </c>
      <c r="AA45" s="5">
        <f>L45+X45</f>
        <v>0</v>
      </c>
      <c r="AB45" s="5">
        <f t="shared" ref="AB45" si="153">AB26+AB36</f>
        <v>2886771.1</v>
      </c>
      <c r="AC45" s="5">
        <f>AC26+AC36</f>
        <v>615006</v>
      </c>
      <c r="AD45" s="5">
        <f t="shared" ref="AD45:AK45" si="154">AD26+AD36</f>
        <v>0</v>
      </c>
      <c r="AE45" s="5">
        <f t="shared" si="154"/>
        <v>615006</v>
      </c>
      <c r="AF45" s="5">
        <f t="shared" si="154"/>
        <v>615006</v>
      </c>
      <c r="AG45" s="5">
        <f t="shared" si="154"/>
        <v>0</v>
      </c>
      <c r="AH45" s="5">
        <f t="shared" si="154"/>
        <v>615006</v>
      </c>
      <c r="AI45" s="5">
        <f t="shared" si="154"/>
        <v>615006</v>
      </c>
      <c r="AJ45" s="5">
        <f t="shared" si="154"/>
        <v>0</v>
      </c>
      <c r="AK45" s="5">
        <f t="shared" si="154"/>
        <v>615006</v>
      </c>
      <c r="AL45" s="5">
        <f>AL26+AL36</f>
        <v>1845018</v>
      </c>
      <c r="AM45" s="5">
        <f t="shared" ref="AM45:AN45" si="155">AM26+AM36</f>
        <v>0</v>
      </c>
      <c r="AN45" s="5">
        <f t="shared" si="155"/>
        <v>1845018</v>
      </c>
      <c r="AO45" s="5">
        <f>AO26+AO36</f>
        <v>614320</v>
      </c>
      <c r="AP45" s="5">
        <f t="shared" ref="AP45:AW45" si="156">AP26+AP36</f>
        <v>1852</v>
      </c>
      <c r="AQ45" s="5">
        <f t="shared" si="156"/>
        <v>616172</v>
      </c>
      <c r="AR45" s="5">
        <f t="shared" si="156"/>
        <v>72402.33</v>
      </c>
      <c r="AS45" s="5">
        <f t="shared" si="156"/>
        <v>0</v>
      </c>
      <c r="AT45" s="5">
        <f t="shared" si="156"/>
        <v>72402.33</v>
      </c>
      <c r="AU45" s="5">
        <f t="shared" si="156"/>
        <v>0</v>
      </c>
      <c r="AV45" s="5">
        <f t="shared" si="156"/>
        <v>0</v>
      </c>
      <c r="AW45" s="5">
        <f t="shared" si="156"/>
        <v>0</v>
      </c>
      <c r="AX45" s="5">
        <f>AX26+AX36</f>
        <v>686722.33000000007</v>
      </c>
      <c r="AY45" s="5">
        <f t="shared" ref="AY45:AZ45" si="157">AY26+AY36</f>
        <v>1852</v>
      </c>
      <c r="AZ45" s="5">
        <f t="shared" si="157"/>
        <v>688574.33000000007</v>
      </c>
      <c r="BA45" s="5">
        <f>AL45+AX45</f>
        <v>2531740.33</v>
      </c>
      <c r="BB45" s="5">
        <f>AM45+AY45</f>
        <v>1852</v>
      </c>
      <c r="BC45" s="5">
        <f t="shared" ref="BC45" si="158">BC26+BC36</f>
        <v>2533592.33</v>
      </c>
      <c r="BD45" s="5">
        <f>Z45+BA45</f>
        <v>5418511.4299999997</v>
      </c>
      <c r="BE45" s="5">
        <f>BB45+AA45</f>
        <v>1852</v>
      </c>
      <c r="BF45" s="5">
        <f t="shared" ref="BF45" si="159">BF26+BF36</f>
        <v>5420363.4299999997</v>
      </c>
      <c r="BG45" s="20"/>
    </row>
    <row r="46" spans="1:59" s="1" customFormat="1" ht="33.75" x14ac:dyDescent="0.2">
      <c r="A46" s="16" t="s">
        <v>25</v>
      </c>
      <c r="B46" s="5">
        <f>B27</f>
        <v>197829</v>
      </c>
      <c r="C46" s="5">
        <f t="shared" ref="C46:V46" si="160">C27</f>
        <v>0</v>
      </c>
      <c r="D46" s="5">
        <f t="shared" si="160"/>
        <v>197829</v>
      </c>
      <c r="E46" s="5">
        <f t="shared" si="160"/>
        <v>0</v>
      </c>
      <c r="F46" s="5">
        <f t="shared" si="160"/>
        <v>0</v>
      </c>
      <c r="G46" s="5">
        <f t="shared" si="160"/>
        <v>0</v>
      </c>
      <c r="H46" s="5">
        <f t="shared" si="160"/>
        <v>0</v>
      </c>
      <c r="I46" s="5">
        <f t="shared" si="160"/>
        <v>0</v>
      </c>
      <c r="J46" s="5">
        <f t="shared" si="160"/>
        <v>0</v>
      </c>
      <c r="K46" s="5">
        <f>K27</f>
        <v>197829</v>
      </c>
      <c r="L46" s="5">
        <f t="shared" si="160"/>
        <v>0</v>
      </c>
      <c r="M46" s="5">
        <f t="shared" si="160"/>
        <v>197829</v>
      </c>
      <c r="N46" s="5">
        <f t="shared" si="160"/>
        <v>0</v>
      </c>
      <c r="O46" s="5">
        <f t="shared" si="160"/>
        <v>0</v>
      </c>
      <c r="P46" s="5">
        <f t="shared" si="160"/>
        <v>0</v>
      </c>
      <c r="Q46" s="5">
        <f t="shared" si="160"/>
        <v>0</v>
      </c>
      <c r="R46" s="5">
        <f t="shared" si="160"/>
        <v>0</v>
      </c>
      <c r="S46" s="5">
        <f t="shared" si="160"/>
        <v>0</v>
      </c>
      <c r="T46" s="5">
        <f t="shared" si="160"/>
        <v>0</v>
      </c>
      <c r="U46" s="5">
        <f t="shared" si="160"/>
        <v>0</v>
      </c>
      <c r="V46" s="5">
        <f t="shared" si="160"/>
        <v>0</v>
      </c>
      <c r="W46" s="5">
        <f>W27</f>
        <v>0</v>
      </c>
      <c r="X46" s="5">
        <f t="shared" ref="X46:Y46" si="161">X27</f>
        <v>0</v>
      </c>
      <c r="Y46" s="5">
        <f t="shared" si="161"/>
        <v>0</v>
      </c>
      <c r="Z46" s="5">
        <f>K46+W46</f>
        <v>197829</v>
      </c>
      <c r="AA46" s="5">
        <f>L46+X46</f>
        <v>0</v>
      </c>
      <c r="AB46" s="5">
        <f t="shared" ref="AB46" si="162">AB27</f>
        <v>197829</v>
      </c>
      <c r="AC46" s="5">
        <f>AC27</f>
        <v>0</v>
      </c>
      <c r="AD46" s="5">
        <f t="shared" ref="AD46:AK46" si="163">AD27</f>
        <v>0</v>
      </c>
      <c r="AE46" s="5">
        <f t="shared" si="163"/>
        <v>0</v>
      </c>
      <c r="AF46" s="5">
        <f t="shared" si="163"/>
        <v>0</v>
      </c>
      <c r="AG46" s="5">
        <f t="shared" si="163"/>
        <v>0</v>
      </c>
      <c r="AH46" s="5">
        <f t="shared" si="163"/>
        <v>0</v>
      </c>
      <c r="AI46" s="5">
        <f t="shared" si="163"/>
        <v>0</v>
      </c>
      <c r="AJ46" s="5">
        <f t="shared" si="163"/>
        <v>0</v>
      </c>
      <c r="AK46" s="5">
        <f t="shared" si="163"/>
        <v>0</v>
      </c>
      <c r="AL46" s="5">
        <f>AL27</f>
        <v>0</v>
      </c>
      <c r="AM46" s="5">
        <f t="shared" ref="AM46:AW46" si="164">AM27</f>
        <v>0</v>
      </c>
      <c r="AN46" s="5">
        <f t="shared" si="164"/>
        <v>0</v>
      </c>
      <c r="AO46" s="5">
        <f t="shared" si="164"/>
        <v>0</v>
      </c>
      <c r="AP46" s="5">
        <f t="shared" si="164"/>
        <v>0</v>
      </c>
      <c r="AQ46" s="5">
        <f t="shared" si="164"/>
        <v>0</v>
      </c>
      <c r="AR46" s="5">
        <f t="shared" si="164"/>
        <v>0</v>
      </c>
      <c r="AS46" s="5">
        <f t="shared" si="164"/>
        <v>0</v>
      </c>
      <c r="AT46" s="5">
        <f t="shared" si="164"/>
        <v>0</v>
      </c>
      <c r="AU46" s="5">
        <f t="shared" si="164"/>
        <v>0</v>
      </c>
      <c r="AV46" s="5">
        <f t="shared" si="164"/>
        <v>0</v>
      </c>
      <c r="AW46" s="5">
        <f t="shared" si="164"/>
        <v>0</v>
      </c>
      <c r="AX46" s="5">
        <f>AX27</f>
        <v>0</v>
      </c>
      <c r="AY46" s="5">
        <f t="shared" ref="AY46:AZ46" si="165">AY27</f>
        <v>0</v>
      </c>
      <c r="AZ46" s="5">
        <f t="shared" si="165"/>
        <v>0</v>
      </c>
      <c r="BA46" s="5">
        <f>AL46+AX46</f>
        <v>0</v>
      </c>
      <c r="BB46" s="5">
        <f>AM46+AY46</f>
        <v>0</v>
      </c>
      <c r="BC46" s="5">
        <f t="shared" ref="BC46" si="166">BC27</f>
        <v>0</v>
      </c>
      <c r="BD46" s="5">
        <f>Z46+BA46</f>
        <v>197829</v>
      </c>
      <c r="BE46" s="5">
        <f t="shared" ref="BE46" si="167">BB46</f>
        <v>0</v>
      </c>
      <c r="BF46" s="5">
        <f t="shared" ref="BF46" si="168">BF27</f>
        <v>197829</v>
      </c>
      <c r="BG46" s="20"/>
    </row>
    <row r="47" spans="1:59" s="1" customFormat="1" x14ac:dyDescent="0.2">
      <c r="A47" s="16" t="s">
        <v>20</v>
      </c>
      <c r="B47" s="5">
        <f>SUM(B45:B46)</f>
        <v>480556.34</v>
      </c>
      <c r="C47" s="5">
        <f t="shared" ref="C47:AB47" si="169">SUM(C45:C46)</f>
        <v>0</v>
      </c>
      <c r="D47" s="5">
        <f t="shared" si="169"/>
        <v>480556.34</v>
      </c>
      <c r="E47" s="5">
        <f t="shared" si="169"/>
        <v>502672.69</v>
      </c>
      <c r="F47" s="5">
        <f t="shared" si="169"/>
        <v>0</v>
      </c>
      <c r="G47" s="5">
        <f t="shared" si="169"/>
        <v>502672.69</v>
      </c>
      <c r="H47" s="5">
        <f t="shared" si="169"/>
        <v>578255.77</v>
      </c>
      <c r="I47" s="5">
        <f t="shared" si="169"/>
        <v>0</v>
      </c>
      <c r="J47" s="5">
        <f t="shared" si="169"/>
        <v>578255.77</v>
      </c>
      <c r="K47" s="5">
        <f t="shared" si="169"/>
        <v>1561484.8</v>
      </c>
      <c r="L47" s="5">
        <f t="shared" si="169"/>
        <v>0</v>
      </c>
      <c r="M47" s="5">
        <f t="shared" si="169"/>
        <v>1561484.8</v>
      </c>
      <c r="N47" s="5">
        <f t="shared" si="169"/>
        <v>432367.74</v>
      </c>
      <c r="O47" s="5">
        <f t="shared" si="169"/>
        <v>0</v>
      </c>
      <c r="P47" s="5">
        <f t="shared" si="169"/>
        <v>432367.74</v>
      </c>
      <c r="Q47" s="5">
        <f t="shared" si="169"/>
        <v>416285.43000000005</v>
      </c>
      <c r="R47" s="5">
        <f t="shared" si="169"/>
        <v>0</v>
      </c>
      <c r="S47" s="5">
        <f t="shared" si="169"/>
        <v>416285.43000000005</v>
      </c>
      <c r="T47" s="5">
        <f t="shared" si="169"/>
        <v>674462.13</v>
      </c>
      <c r="U47" s="5">
        <f t="shared" si="169"/>
        <v>0</v>
      </c>
      <c r="V47" s="5">
        <f t="shared" si="169"/>
        <v>674462.13</v>
      </c>
      <c r="W47" s="5">
        <f t="shared" si="169"/>
        <v>1523115.3</v>
      </c>
      <c r="X47" s="5">
        <f t="shared" si="169"/>
        <v>0</v>
      </c>
      <c r="Y47" s="5">
        <f t="shared" si="169"/>
        <v>1523115.3</v>
      </c>
      <c r="Z47" s="5">
        <f t="shared" si="169"/>
        <v>3084600.1</v>
      </c>
      <c r="AA47" s="5">
        <f t="shared" si="169"/>
        <v>0</v>
      </c>
      <c r="AB47" s="5">
        <f t="shared" si="169"/>
        <v>3084600.1</v>
      </c>
      <c r="AC47" s="5">
        <f>SUM(AC45:AC46)</f>
        <v>615006</v>
      </c>
      <c r="AD47" s="5">
        <f t="shared" ref="AD47:BF47" si="170">SUM(AD45:AD46)</f>
        <v>0</v>
      </c>
      <c r="AE47" s="5">
        <f t="shared" si="170"/>
        <v>615006</v>
      </c>
      <c r="AF47" s="5">
        <f t="shared" si="170"/>
        <v>615006</v>
      </c>
      <c r="AG47" s="5">
        <f t="shared" si="170"/>
        <v>0</v>
      </c>
      <c r="AH47" s="5">
        <f t="shared" si="170"/>
        <v>615006</v>
      </c>
      <c r="AI47" s="5">
        <f t="shared" si="170"/>
        <v>615006</v>
      </c>
      <c r="AJ47" s="5">
        <f t="shared" si="170"/>
        <v>0</v>
      </c>
      <c r="AK47" s="5">
        <f t="shared" si="170"/>
        <v>615006</v>
      </c>
      <c r="AL47" s="5">
        <f t="shared" si="170"/>
        <v>1845018</v>
      </c>
      <c r="AM47" s="5">
        <f t="shared" si="170"/>
        <v>0</v>
      </c>
      <c r="AN47" s="5">
        <f t="shared" si="170"/>
        <v>1845018</v>
      </c>
      <c r="AO47" s="5">
        <f t="shared" si="170"/>
        <v>614320</v>
      </c>
      <c r="AP47" s="5">
        <f t="shared" si="170"/>
        <v>1852</v>
      </c>
      <c r="AQ47" s="5">
        <f t="shared" si="170"/>
        <v>616172</v>
      </c>
      <c r="AR47" s="5">
        <f t="shared" si="170"/>
        <v>72402.33</v>
      </c>
      <c r="AS47" s="5">
        <f t="shared" si="170"/>
        <v>0</v>
      </c>
      <c r="AT47" s="5">
        <f t="shared" si="170"/>
        <v>72402.33</v>
      </c>
      <c r="AU47" s="5">
        <f t="shared" si="170"/>
        <v>0</v>
      </c>
      <c r="AV47" s="5">
        <f t="shared" si="170"/>
        <v>0</v>
      </c>
      <c r="AW47" s="5">
        <f t="shared" si="170"/>
        <v>0</v>
      </c>
      <c r="AX47" s="5">
        <f t="shared" si="170"/>
        <v>686722.33000000007</v>
      </c>
      <c r="AY47" s="5">
        <f t="shared" si="170"/>
        <v>1852</v>
      </c>
      <c r="AZ47" s="5">
        <f t="shared" si="170"/>
        <v>688574.33000000007</v>
      </c>
      <c r="BA47" s="5">
        <f t="shared" si="170"/>
        <v>2531740.33</v>
      </c>
      <c r="BB47" s="5">
        <f t="shared" si="170"/>
        <v>1852</v>
      </c>
      <c r="BC47" s="5">
        <f t="shared" si="170"/>
        <v>2533592.33</v>
      </c>
      <c r="BD47" s="5">
        <f t="shared" si="170"/>
        <v>5616340.4299999997</v>
      </c>
      <c r="BE47" s="5">
        <f t="shared" si="170"/>
        <v>1852</v>
      </c>
      <c r="BF47" s="5">
        <f t="shared" si="170"/>
        <v>5618192.4299999997</v>
      </c>
      <c r="BG47" s="20"/>
    </row>
    <row r="48" spans="1:59" s="1" customFormat="1" x14ac:dyDescent="0.2">
      <c r="A48" s="4" t="s">
        <v>2</v>
      </c>
      <c r="B48" s="5">
        <f>B29+B37</f>
        <v>61396.639999999999</v>
      </c>
      <c r="C48" s="5">
        <f t="shared" ref="C48:V50" si="171">C29+C37</f>
        <v>0</v>
      </c>
      <c r="D48" s="5">
        <f t="shared" si="171"/>
        <v>61396.639999999999</v>
      </c>
      <c r="E48" s="5">
        <f t="shared" si="171"/>
        <v>76777.279999999999</v>
      </c>
      <c r="F48" s="5">
        <f t="shared" si="171"/>
        <v>0</v>
      </c>
      <c r="G48" s="5">
        <f t="shared" si="171"/>
        <v>76777.279999999999</v>
      </c>
      <c r="H48" s="5">
        <f t="shared" si="171"/>
        <v>78226.649999999994</v>
      </c>
      <c r="I48" s="5">
        <f t="shared" si="171"/>
        <v>0</v>
      </c>
      <c r="J48" s="5">
        <f t="shared" si="171"/>
        <v>78226.649999999994</v>
      </c>
      <c r="K48" s="5">
        <f>K29+K37</f>
        <v>216400.57</v>
      </c>
      <c r="L48" s="5">
        <f t="shared" si="171"/>
        <v>0</v>
      </c>
      <c r="M48" s="5">
        <f t="shared" si="171"/>
        <v>216400.57</v>
      </c>
      <c r="N48" s="5">
        <f t="shared" si="171"/>
        <v>65256.130000000005</v>
      </c>
      <c r="O48" s="5">
        <f>O29+O37</f>
        <v>0</v>
      </c>
      <c r="P48" s="5">
        <f t="shared" si="171"/>
        <v>65256.130000000005</v>
      </c>
      <c r="Q48" s="5">
        <f t="shared" si="171"/>
        <v>70637.75</v>
      </c>
      <c r="R48" s="5">
        <f t="shared" si="171"/>
        <v>0</v>
      </c>
      <c r="S48" s="5">
        <f t="shared" si="171"/>
        <v>70637.75</v>
      </c>
      <c r="T48" s="5">
        <f t="shared" si="171"/>
        <v>61454.01</v>
      </c>
      <c r="U48" s="5">
        <f>U29+U37</f>
        <v>0</v>
      </c>
      <c r="V48" s="5">
        <f t="shared" si="171"/>
        <v>61454.01</v>
      </c>
      <c r="W48" s="5">
        <f>W29+W37</f>
        <v>197347.89</v>
      </c>
      <c r="X48" s="5">
        <f t="shared" ref="X48:Y48" si="172">X29+X37</f>
        <v>0</v>
      </c>
      <c r="Y48" s="5">
        <f t="shared" si="172"/>
        <v>197347.89</v>
      </c>
      <c r="Z48" s="5">
        <f>K48+W48</f>
        <v>413748.46</v>
      </c>
      <c r="AA48" s="5">
        <f>L48+X48</f>
        <v>0</v>
      </c>
      <c r="AB48" s="5">
        <f t="shared" ref="AB48:AQ50" si="173">AB29+AB37</f>
        <v>413748.46000000008</v>
      </c>
      <c r="AC48" s="5">
        <f>AC29+AC37</f>
        <v>78419</v>
      </c>
      <c r="AD48" s="5">
        <f t="shared" ref="AD48:AK48" si="174">AD29+AD37</f>
        <v>0</v>
      </c>
      <c r="AE48" s="5">
        <f t="shared" si="174"/>
        <v>78419</v>
      </c>
      <c r="AF48" s="5">
        <f t="shared" si="174"/>
        <v>78419</v>
      </c>
      <c r="AG48" s="5">
        <f t="shared" si="174"/>
        <v>9739</v>
      </c>
      <c r="AH48" s="5">
        <f t="shared" si="174"/>
        <v>88158</v>
      </c>
      <c r="AI48" s="5">
        <f t="shared" si="174"/>
        <v>78419</v>
      </c>
      <c r="AJ48" s="5">
        <f t="shared" si="174"/>
        <v>0</v>
      </c>
      <c r="AK48" s="5">
        <f t="shared" si="174"/>
        <v>78419</v>
      </c>
      <c r="AL48" s="5">
        <f>AL29+AL37</f>
        <v>235257</v>
      </c>
      <c r="AM48" s="5">
        <f t="shared" ref="AM48:AO48" si="175">AM29+AM37</f>
        <v>9739</v>
      </c>
      <c r="AN48" s="5">
        <f t="shared" si="175"/>
        <v>244996</v>
      </c>
      <c r="AO48" s="5">
        <f t="shared" si="175"/>
        <v>78419</v>
      </c>
      <c r="AP48" s="5">
        <f>AP29+AP37</f>
        <v>6907</v>
      </c>
      <c r="AQ48" s="5">
        <f t="shared" ref="AQ48:AZ50" si="176">AQ29+AQ37</f>
        <v>85326</v>
      </c>
      <c r="AR48" s="5">
        <f>AR29+AR37</f>
        <v>45073.23</v>
      </c>
      <c r="AS48" s="5">
        <f t="shared" si="176"/>
        <v>0</v>
      </c>
      <c r="AT48" s="5">
        <f t="shared" si="176"/>
        <v>45073.23</v>
      </c>
      <c r="AU48" s="5">
        <f t="shared" si="176"/>
        <v>0</v>
      </c>
      <c r="AV48" s="5">
        <f t="shared" si="176"/>
        <v>0</v>
      </c>
      <c r="AW48" s="5">
        <f t="shared" si="176"/>
        <v>0</v>
      </c>
      <c r="AX48" s="5">
        <f>AX29+AX37</f>
        <v>123492.23000000001</v>
      </c>
      <c r="AY48" s="5">
        <f t="shared" ref="AY48:AZ48" si="177">AY29+AY37</f>
        <v>6907</v>
      </c>
      <c r="AZ48" s="5">
        <f t="shared" si="177"/>
        <v>130399.23000000001</v>
      </c>
      <c r="BA48" s="5">
        <f t="shared" ref="BA48:BB52" si="178">AL48+AX48</f>
        <v>358749.23</v>
      </c>
      <c r="BB48" s="5">
        <f t="shared" si="178"/>
        <v>16646</v>
      </c>
      <c r="BC48" s="5">
        <f t="shared" ref="BC48:BC50" si="179">BC29+BC37</f>
        <v>375395.23</v>
      </c>
      <c r="BD48" s="5">
        <f>Z48+BA48</f>
        <v>772497.69</v>
      </c>
      <c r="BE48" s="5">
        <f>BB48+AA48</f>
        <v>16646</v>
      </c>
      <c r="BF48" s="5">
        <f t="shared" ref="BF48:BF50" si="180">BF29+BF37</f>
        <v>789143.69000000006</v>
      </c>
    </row>
    <row r="49" spans="1:61" s="1" customFormat="1" x14ac:dyDescent="0.2">
      <c r="A49" s="4" t="s">
        <v>3</v>
      </c>
      <c r="B49" s="5">
        <f t="shared" ref="B49:N50" si="181">B30+B38</f>
        <v>128182.01999999999</v>
      </c>
      <c r="C49" s="5">
        <f t="shared" si="181"/>
        <v>0</v>
      </c>
      <c r="D49" s="5">
        <f t="shared" si="181"/>
        <v>128182.01999999999</v>
      </c>
      <c r="E49" s="5">
        <f t="shared" si="181"/>
        <v>128805.97</v>
      </c>
      <c r="F49" s="5">
        <f t="shared" si="181"/>
        <v>0</v>
      </c>
      <c r="G49" s="5">
        <f t="shared" si="181"/>
        <v>128805.97</v>
      </c>
      <c r="H49" s="5">
        <f t="shared" si="171"/>
        <v>130141.63999999998</v>
      </c>
      <c r="I49" s="5">
        <f t="shared" si="171"/>
        <v>0</v>
      </c>
      <c r="J49" s="5">
        <f t="shared" si="171"/>
        <v>130141.63999999998</v>
      </c>
      <c r="K49" s="5">
        <f t="shared" si="181"/>
        <v>387129.63</v>
      </c>
      <c r="L49" s="5">
        <f t="shared" si="181"/>
        <v>0</v>
      </c>
      <c r="M49" s="5">
        <f t="shared" si="181"/>
        <v>387129.63</v>
      </c>
      <c r="N49" s="5">
        <f t="shared" si="181"/>
        <v>113096.87</v>
      </c>
      <c r="O49" s="5">
        <f t="shared" si="171"/>
        <v>0</v>
      </c>
      <c r="P49" s="5">
        <f t="shared" si="171"/>
        <v>113096.87</v>
      </c>
      <c r="Q49" s="5">
        <v>149549.15</v>
      </c>
      <c r="R49" s="5">
        <v>0</v>
      </c>
      <c r="S49" s="5">
        <f t="shared" si="171"/>
        <v>149549.15</v>
      </c>
      <c r="T49" s="5">
        <f t="shared" si="171"/>
        <v>123965.44999999998</v>
      </c>
      <c r="U49" s="5">
        <f t="shared" si="171"/>
        <v>0</v>
      </c>
      <c r="V49" s="5">
        <f t="shared" si="171"/>
        <v>123965.44999999998</v>
      </c>
      <c r="W49" s="5">
        <f t="shared" ref="W49:Y50" si="182">W30+W38</f>
        <v>386611.47</v>
      </c>
      <c r="X49" s="5">
        <f t="shared" si="182"/>
        <v>0</v>
      </c>
      <c r="Y49" s="5">
        <f t="shared" si="182"/>
        <v>386611.47</v>
      </c>
      <c r="Z49" s="5">
        <f t="shared" ref="Z49:AA52" si="183">K49+W49</f>
        <v>773741.1</v>
      </c>
      <c r="AA49" s="5">
        <f t="shared" si="183"/>
        <v>0</v>
      </c>
      <c r="AB49" s="5">
        <f t="shared" si="173"/>
        <v>773741.1</v>
      </c>
      <c r="AC49" s="5">
        <f t="shared" si="173"/>
        <v>167188</v>
      </c>
      <c r="AD49" s="5">
        <f t="shared" si="173"/>
        <v>0</v>
      </c>
      <c r="AE49" s="5">
        <f t="shared" si="173"/>
        <v>167188</v>
      </c>
      <c r="AF49" s="5">
        <f t="shared" si="173"/>
        <v>167188</v>
      </c>
      <c r="AG49" s="5">
        <f t="shared" si="173"/>
        <v>0</v>
      </c>
      <c r="AH49" s="5">
        <f t="shared" si="173"/>
        <v>167188</v>
      </c>
      <c r="AI49" s="5">
        <f t="shared" si="173"/>
        <v>167188</v>
      </c>
      <c r="AJ49" s="5">
        <f t="shared" si="173"/>
        <v>0</v>
      </c>
      <c r="AK49" s="5">
        <f t="shared" si="173"/>
        <v>167188</v>
      </c>
      <c r="AL49" s="5">
        <f t="shared" si="173"/>
        <v>501564</v>
      </c>
      <c r="AM49" s="5">
        <f t="shared" si="173"/>
        <v>0</v>
      </c>
      <c r="AN49" s="5">
        <f t="shared" si="173"/>
        <v>501564</v>
      </c>
      <c r="AO49" s="5">
        <f t="shared" si="173"/>
        <v>167188</v>
      </c>
      <c r="AP49" s="5">
        <f t="shared" si="173"/>
        <v>0</v>
      </c>
      <c r="AQ49" s="5">
        <f t="shared" si="173"/>
        <v>167188</v>
      </c>
      <c r="AR49" s="5">
        <f>AR30+AR38</f>
        <v>26550.98</v>
      </c>
      <c r="AS49" s="5">
        <f>AS30+AS38</f>
        <v>0</v>
      </c>
      <c r="AT49" s="5">
        <f>AT30+AT38</f>
        <v>26550.98</v>
      </c>
      <c r="AU49" s="5">
        <f t="shared" si="176"/>
        <v>0</v>
      </c>
      <c r="AV49" s="5">
        <f t="shared" si="176"/>
        <v>0</v>
      </c>
      <c r="AW49" s="5">
        <f t="shared" si="176"/>
        <v>0</v>
      </c>
      <c r="AX49" s="5">
        <f t="shared" si="176"/>
        <v>193738.97999999998</v>
      </c>
      <c r="AY49" s="5">
        <f t="shared" si="176"/>
        <v>0</v>
      </c>
      <c r="AZ49" s="5">
        <f t="shared" si="176"/>
        <v>193738.97999999998</v>
      </c>
      <c r="BA49" s="5">
        <f t="shared" si="178"/>
        <v>695302.98</v>
      </c>
      <c r="BB49" s="5">
        <f t="shared" si="178"/>
        <v>0</v>
      </c>
      <c r="BC49" s="5">
        <f t="shared" si="179"/>
        <v>695302.98</v>
      </c>
      <c r="BD49" s="5">
        <f>Z49+BA49</f>
        <v>1469044.08</v>
      </c>
      <c r="BE49" s="5">
        <f>BB49+AA49</f>
        <v>0</v>
      </c>
      <c r="BF49" s="5">
        <f t="shared" si="180"/>
        <v>1469044.08</v>
      </c>
    </row>
    <row r="50" spans="1:61" s="1" customFormat="1" x14ac:dyDescent="0.2">
      <c r="A50" s="4" t="s">
        <v>4</v>
      </c>
      <c r="B50" s="5">
        <f t="shared" si="181"/>
        <v>120131.69</v>
      </c>
      <c r="C50" s="5">
        <f t="shared" si="181"/>
        <v>0</v>
      </c>
      <c r="D50" s="5">
        <f t="shared" si="181"/>
        <v>120131.69</v>
      </c>
      <c r="E50" s="5">
        <f t="shared" si="181"/>
        <v>117407.17</v>
      </c>
      <c r="F50" s="5">
        <f t="shared" si="181"/>
        <v>0</v>
      </c>
      <c r="G50" s="5">
        <f t="shared" si="181"/>
        <v>117407.17</v>
      </c>
      <c r="H50" s="5">
        <f t="shared" si="171"/>
        <v>136273.81</v>
      </c>
      <c r="I50" s="5">
        <f t="shared" si="171"/>
        <v>0</v>
      </c>
      <c r="J50" s="5">
        <f t="shared" si="171"/>
        <v>136273.81</v>
      </c>
      <c r="K50" s="5">
        <f t="shared" si="181"/>
        <v>373812.67000000004</v>
      </c>
      <c r="L50" s="5">
        <f t="shared" si="181"/>
        <v>0</v>
      </c>
      <c r="M50" s="5">
        <f t="shared" si="181"/>
        <v>373812.67000000004</v>
      </c>
      <c r="N50" s="5">
        <f t="shared" si="181"/>
        <v>115098.96</v>
      </c>
      <c r="O50" s="5">
        <f t="shared" si="171"/>
        <v>0</v>
      </c>
      <c r="P50" s="5">
        <f t="shared" si="171"/>
        <v>115098.96</v>
      </c>
      <c r="Q50" s="5">
        <v>133375.83000000002</v>
      </c>
      <c r="R50" s="5">
        <v>0</v>
      </c>
      <c r="S50" s="5">
        <f t="shared" si="171"/>
        <v>133375.83000000002</v>
      </c>
      <c r="T50" s="5">
        <f t="shared" si="171"/>
        <v>127533.49</v>
      </c>
      <c r="U50" s="5">
        <f t="shared" si="171"/>
        <v>0</v>
      </c>
      <c r="V50" s="5">
        <f t="shared" si="171"/>
        <v>127533.49</v>
      </c>
      <c r="W50" s="5">
        <f t="shared" si="182"/>
        <v>376008.28</v>
      </c>
      <c r="X50" s="5">
        <f t="shared" si="182"/>
        <v>0</v>
      </c>
      <c r="Y50" s="5">
        <f t="shared" si="182"/>
        <v>376008.28</v>
      </c>
      <c r="Z50" s="5">
        <f t="shared" si="183"/>
        <v>749820.95000000007</v>
      </c>
      <c r="AA50" s="5">
        <f t="shared" si="183"/>
        <v>0</v>
      </c>
      <c r="AB50" s="5">
        <f t="shared" si="173"/>
        <v>749820.95</v>
      </c>
      <c r="AC50" s="5">
        <f t="shared" si="173"/>
        <v>140442</v>
      </c>
      <c r="AD50" s="5">
        <f t="shared" si="173"/>
        <v>0</v>
      </c>
      <c r="AE50" s="5">
        <f t="shared" si="173"/>
        <v>140442</v>
      </c>
      <c r="AF50" s="5">
        <f t="shared" si="173"/>
        <v>140442</v>
      </c>
      <c r="AG50" s="5">
        <f t="shared" si="173"/>
        <v>7903</v>
      </c>
      <c r="AH50" s="5">
        <f t="shared" si="173"/>
        <v>148345</v>
      </c>
      <c r="AI50" s="5">
        <f t="shared" si="173"/>
        <v>140442</v>
      </c>
      <c r="AJ50" s="5">
        <f t="shared" si="173"/>
        <v>0</v>
      </c>
      <c r="AK50" s="5">
        <f t="shared" si="173"/>
        <v>140442</v>
      </c>
      <c r="AL50" s="5">
        <f t="shared" si="173"/>
        <v>421326</v>
      </c>
      <c r="AM50" s="5">
        <f t="shared" si="173"/>
        <v>7903</v>
      </c>
      <c r="AN50" s="5">
        <f t="shared" si="173"/>
        <v>429229</v>
      </c>
      <c r="AO50" s="5">
        <f t="shared" si="173"/>
        <v>140916</v>
      </c>
      <c r="AP50" s="5">
        <f>AP31+AP39</f>
        <v>0</v>
      </c>
      <c r="AQ50" s="5">
        <f t="shared" si="173"/>
        <v>140916</v>
      </c>
      <c r="AR50" s="5">
        <f>AR31+AR39</f>
        <v>0</v>
      </c>
      <c r="AS50" s="5">
        <v>0</v>
      </c>
      <c r="AT50" s="5">
        <f t="shared" si="176"/>
        <v>0</v>
      </c>
      <c r="AU50" s="5">
        <f t="shared" si="176"/>
        <v>0</v>
      </c>
      <c r="AV50" s="5">
        <f t="shared" si="176"/>
        <v>0</v>
      </c>
      <c r="AW50" s="5">
        <f t="shared" si="176"/>
        <v>0</v>
      </c>
      <c r="AX50" s="5">
        <f t="shared" si="176"/>
        <v>140916</v>
      </c>
      <c r="AY50" s="5">
        <f t="shared" si="176"/>
        <v>0</v>
      </c>
      <c r="AZ50" s="5">
        <f t="shared" si="176"/>
        <v>140916</v>
      </c>
      <c r="BA50" s="5">
        <f t="shared" si="178"/>
        <v>562242</v>
      </c>
      <c r="BB50" s="5">
        <f t="shared" si="178"/>
        <v>7903</v>
      </c>
      <c r="BC50" s="5">
        <f t="shared" si="179"/>
        <v>570145</v>
      </c>
      <c r="BD50" s="5">
        <f>Z50+BA50</f>
        <v>1312062.9500000002</v>
      </c>
      <c r="BE50" s="5">
        <f>BB50+AA50</f>
        <v>7903</v>
      </c>
      <c r="BF50" s="5">
        <f t="shared" si="180"/>
        <v>1319965.9500000002</v>
      </c>
    </row>
    <row r="51" spans="1:61" s="1" customFormat="1" x14ac:dyDescent="0.2">
      <c r="A51" s="4" t="s">
        <v>18</v>
      </c>
      <c r="B51" s="5">
        <f>B40</f>
        <v>283434.77</v>
      </c>
      <c r="C51" s="5">
        <f t="shared" ref="C51:V51" si="184">C40</f>
        <v>0</v>
      </c>
      <c r="D51" s="5">
        <f t="shared" si="184"/>
        <v>283434.77</v>
      </c>
      <c r="E51" s="5">
        <f t="shared" si="184"/>
        <v>383235.86</v>
      </c>
      <c r="F51" s="5">
        <f t="shared" si="184"/>
        <v>0</v>
      </c>
      <c r="G51" s="5">
        <f t="shared" si="184"/>
        <v>383235.86</v>
      </c>
      <c r="H51" s="5">
        <f t="shared" si="184"/>
        <v>430100.19</v>
      </c>
      <c r="I51" s="5">
        <f t="shared" si="184"/>
        <v>0</v>
      </c>
      <c r="J51" s="5">
        <f t="shared" si="184"/>
        <v>430100.19</v>
      </c>
      <c r="K51" s="5">
        <f>K40</f>
        <v>1096770.82</v>
      </c>
      <c r="L51" s="5">
        <f t="shared" si="184"/>
        <v>0</v>
      </c>
      <c r="M51" s="5">
        <f t="shared" si="184"/>
        <v>1096770.82</v>
      </c>
      <c r="N51" s="5">
        <f t="shared" si="184"/>
        <v>287644.54000000004</v>
      </c>
      <c r="O51" s="5">
        <f t="shared" si="184"/>
        <v>0</v>
      </c>
      <c r="P51" s="5">
        <f t="shared" si="184"/>
        <v>287644.54000000004</v>
      </c>
      <c r="Q51" s="5">
        <f t="shared" si="184"/>
        <v>409885.86</v>
      </c>
      <c r="R51" s="5">
        <f t="shared" si="184"/>
        <v>0</v>
      </c>
      <c r="S51" s="5">
        <f t="shared" si="184"/>
        <v>409885.86</v>
      </c>
      <c r="T51" s="5">
        <f t="shared" si="184"/>
        <v>331490.73</v>
      </c>
      <c r="U51" s="5">
        <f t="shared" si="184"/>
        <v>0</v>
      </c>
      <c r="V51" s="5">
        <f t="shared" si="184"/>
        <v>331490.73</v>
      </c>
      <c r="W51" s="5">
        <f>W40</f>
        <v>1029021.13</v>
      </c>
      <c r="X51" s="5">
        <f t="shared" ref="X51:Y51" si="185">X40</f>
        <v>0</v>
      </c>
      <c r="Y51" s="5">
        <f t="shared" si="185"/>
        <v>1029021.13</v>
      </c>
      <c r="Z51" s="5">
        <f t="shared" si="183"/>
        <v>2125791.9500000002</v>
      </c>
      <c r="AA51" s="5">
        <f t="shared" si="183"/>
        <v>0</v>
      </c>
      <c r="AB51" s="5">
        <f t="shared" ref="AB51" si="186">AB40</f>
        <v>2125791.9500000002</v>
      </c>
      <c r="AC51" s="5">
        <f>AC40</f>
        <v>425159</v>
      </c>
      <c r="AD51" s="5">
        <f t="shared" ref="AD51:AK51" si="187">AD40</f>
        <v>0</v>
      </c>
      <c r="AE51" s="5">
        <f t="shared" si="187"/>
        <v>425159</v>
      </c>
      <c r="AF51" s="5">
        <f t="shared" si="187"/>
        <v>425159</v>
      </c>
      <c r="AG51" s="5">
        <f t="shared" si="187"/>
        <v>0</v>
      </c>
      <c r="AH51" s="5">
        <f t="shared" si="187"/>
        <v>425159</v>
      </c>
      <c r="AI51" s="5">
        <f t="shared" si="187"/>
        <v>425159</v>
      </c>
      <c r="AJ51" s="5">
        <f t="shared" si="187"/>
        <v>0</v>
      </c>
      <c r="AK51" s="5">
        <f t="shared" si="187"/>
        <v>425159</v>
      </c>
      <c r="AL51" s="5">
        <f>AL40</f>
        <v>1275477</v>
      </c>
      <c r="AM51" s="5">
        <f t="shared" ref="AM51:AW51" si="188">AM40</f>
        <v>0</v>
      </c>
      <c r="AN51" s="5">
        <f t="shared" si="188"/>
        <v>1275477</v>
      </c>
      <c r="AO51" s="5">
        <f t="shared" si="188"/>
        <v>288132</v>
      </c>
      <c r="AP51" s="5">
        <f>AP40</f>
        <v>0</v>
      </c>
      <c r="AQ51" s="5">
        <f t="shared" si="188"/>
        <v>288132</v>
      </c>
      <c r="AR51" s="5">
        <f t="shared" si="188"/>
        <v>12659</v>
      </c>
      <c r="AS51" s="5">
        <f t="shared" si="188"/>
        <v>0</v>
      </c>
      <c r="AT51" s="5">
        <f t="shared" si="188"/>
        <v>12659</v>
      </c>
      <c r="AU51" s="5">
        <f t="shared" si="188"/>
        <v>12659</v>
      </c>
      <c r="AV51" s="5">
        <f t="shared" si="188"/>
        <v>0</v>
      </c>
      <c r="AW51" s="5">
        <f t="shared" si="188"/>
        <v>12659</v>
      </c>
      <c r="AX51" s="5">
        <f>AX40</f>
        <v>313450</v>
      </c>
      <c r="AY51" s="5">
        <f t="shared" ref="AY51:AZ51" si="189">AY40</f>
        <v>0</v>
      </c>
      <c r="AZ51" s="5">
        <f t="shared" si="189"/>
        <v>313450</v>
      </c>
      <c r="BA51" s="5">
        <f t="shared" si="178"/>
        <v>1588927</v>
      </c>
      <c r="BB51" s="5">
        <f t="shared" si="178"/>
        <v>0</v>
      </c>
      <c r="BC51" s="5">
        <f t="shared" ref="BC51" si="190">BC40</f>
        <v>1588927</v>
      </c>
      <c r="BD51" s="5">
        <f>Z51+BA51</f>
        <v>3714718.95</v>
      </c>
      <c r="BE51" s="5">
        <f>BB51+AA51</f>
        <v>0</v>
      </c>
      <c r="BF51" s="5">
        <f t="shared" ref="BF51" si="191">BF40</f>
        <v>3714718.95</v>
      </c>
    </row>
    <row r="52" spans="1:61" s="1" customFormat="1" x14ac:dyDescent="0.2">
      <c r="A52" s="4" t="s">
        <v>17</v>
      </c>
      <c r="B52" s="5">
        <f>B32+B41</f>
        <v>518007.53999999992</v>
      </c>
      <c r="C52" s="5">
        <f t="shared" ref="C52:V52" si="192">C32+C41</f>
        <v>0</v>
      </c>
      <c r="D52" s="5">
        <f t="shared" si="192"/>
        <v>518007.53999999992</v>
      </c>
      <c r="E52" s="5">
        <f t="shared" si="192"/>
        <v>609822.14999999991</v>
      </c>
      <c r="F52" s="5">
        <f t="shared" si="192"/>
        <v>0</v>
      </c>
      <c r="G52" s="5">
        <f t="shared" si="192"/>
        <v>609822.14999999991</v>
      </c>
      <c r="H52" s="5">
        <f t="shared" si="192"/>
        <v>710750.65</v>
      </c>
      <c r="I52" s="5">
        <f t="shared" si="192"/>
        <v>0</v>
      </c>
      <c r="J52" s="5">
        <f t="shared" si="192"/>
        <v>710750.65</v>
      </c>
      <c r="K52" s="5">
        <f>K32+K41</f>
        <v>1838580.34</v>
      </c>
      <c r="L52" s="5">
        <f t="shared" si="192"/>
        <v>0</v>
      </c>
      <c r="M52" s="5">
        <f t="shared" si="192"/>
        <v>1838580.34</v>
      </c>
      <c r="N52" s="5">
        <f t="shared" si="192"/>
        <v>541756.31000000006</v>
      </c>
      <c r="O52" s="5">
        <f t="shared" si="192"/>
        <v>0</v>
      </c>
      <c r="P52" s="5">
        <f t="shared" si="192"/>
        <v>541756.31000000006</v>
      </c>
      <c r="Q52" s="5">
        <f t="shared" si="192"/>
        <v>624661.5199999999</v>
      </c>
      <c r="R52" s="5">
        <f t="shared" si="192"/>
        <v>0</v>
      </c>
      <c r="S52" s="5">
        <f t="shared" si="192"/>
        <v>624661.5199999999</v>
      </c>
      <c r="T52" s="5">
        <f t="shared" si="192"/>
        <v>552387.82999999996</v>
      </c>
      <c r="U52" s="5">
        <f t="shared" si="192"/>
        <v>0</v>
      </c>
      <c r="V52" s="5">
        <f t="shared" si="192"/>
        <v>552387.82999999996</v>
      </c>
      <c r="W52" s="5">
        <f>W32+W41</f>
        <v>1718805.66</v>
      </c>
      <c r="X52" s="5">
        <f t="shared" ref="X52:Y52" si="193">X32+X41</f>
        <v>0</v>
      </c>
      <c r="Y52" s="5">
        <f t="shared" si="193"/>
        <v>1718805.66</v>
      </c>
      <c r="Z52" s="5">
        <f t="shared" si="183"/>
        <v>3557386</v>
      </c>
      <c r="AA52" s="5">
        <f t="shared" si="183"/>
        <v>0</v>
      </c>
      <c r="AB52" s="5">
        <f t="shared" ref="AB52" si="194">AB32+AB41</f>
        <v>3557386</v>
      </c>
      <c r="AC52" s="5">
        <f>AC32+AC41</f>
        <v>712312</v>
      </c>
      <c r="AD52" s="5">
        <f t="shared" ref="AD52:AK52" si="195">AD32+AD41</f>
        <v>0</v>
      </c>
      <c r="AE52" s="5">
        <f t="shared" si="195"/>
        <v>712312</v>
      </c>
      <c r="AF52" s="5">
        <f t="shared" si="195"/>
        <v>712312</v>
      </c>
      <c r="AG52" s="5">
        <f t="shared" si="195"/>
        <v>0</v>
      </c>
      <c r="AH52" s="5">
        <f t="shared" si="195"/>
        <v>712312</v>
      </c>
      <c r="AI52" s="5">
        <f t="shared" si="195"/>
        <v>712312</v>
      </c>
      <c r="AJ52" s="5">
        <f t="shared" si="195"/>
        <v>0</v>
      </c>
      <c r="AK52" s="5">
        <f t="shared" si="195"/>
        <v>712312</v>
      </c>
      <c r="AL52" s="5">
        <f>AL32+AL41</f>
        <v>2136936</v>
      </c>
      <c r="AM52" s="5">
        <f t="shared" ref="AM52:AW52" si="196">AM32+AM41</f>
        <v>0</v>
      </c>
      <c r="AN52" s="5">
        <f t="shared" si="196"/>
        <v>2136936</v>
      </c>
      <c r="AO52" s="5">
        <f t="shared" si="196"/>
        <v>482717</v>
      </c>
      <c r="AP52" s="5">
        <f>AP41+AP32</f>
        <v>0</v>
      </c>
      <c r="AQ52" s="5">
        <f t="shared" si="196"/>
        <v>482717</v>
      </c>
      <c r="AR52" s="5">
        <f t="shared" si="196"/>
        <v>21416</v>
      </c>
      <c r="AS52" s="5">
        <f t="shared" si="196"/>
        <v>0</v>
      </c>
      <c r="AT52" s="5">
        <f t="shared" si="196"/>
        <v>21416</v>
      </c>
      <c r="AU52" s="5">
        <f t="shared" si="196"/>
        <v>21416</v>
      </c>
      <c r="AV52" s="5">
        <f t="shared" si="196"/>
        <v>0</v>
      </c>
      <c r="AW52" s="5">
        <f t="shared" si="196"/>
        <v>21416</v>
      </c>
      <c r="AX52" s="5">
        <f>AX32+AX41</f>
        <v>525549</v>
      </c>
      <c r="AY52" s="5">
        <f t="shared" ref="AY52:AZ52" si="197">AY32+AY41</f>
        <v>0</v>
      </c>
      <c r="AZ52" s="5">
        <f t="shared" si="197"/>
        <v>525549</v>
      </c>
      <c r="BA52" s="5">
        <f t="shared" si="178"/>
        <v>2662485</v>
      </c>
      <c r="BB52" s="5">
        <f t="shared" si="178"/>
        <v>0</v>
      </c>
      <c r="BC52" s="5">
        <f t="shared" ref="BC52" si="198">BC32+BC41</f>
        <v>2662485</v>
      </c>
      <c r="BD52" s="5">
        <f>Z52+BA52</f>
        <v>6219871</v>
      </c>
      <c r="BE52" s="5">
        <f>BB52+AA52</f>
        <v>0</v>
      </c>
      <c r="BF52" s="5">
        <f t="shared" ref="BF52" si="199">BF32+BF41</f>
        <v>6219871</v>
      </c>
    </row>
    <row r="53" spans="1:61" s="2" customFormat="1" x14ac:dyDescent="0.2">
      <c r="A53" s="6" t="s">
        <v>5</v>
      </c>
      <c r="B53" s="13">
        <f>SUM(B47:B52)</f>
        <v>1591709</v>
      </c>
      <c r="C53" s="13">
        <f t="shared" ref="C53:AB53" si="200">SUM(C47:C52)</f>
        <v>0</v>
      </c>
      <c r="D53" s="13">
        <f t="shared" si="200"/>
        <v>1591709</v>
      </c>
      <c r="E53" s="13">
        <f t="shared" si="200"/>
        <v>1818721.1199999999</v>
      </c>
      <c r="F53" s="13">
        <f t="shared" si="200"/>
        <v>0</v>
      </c>
      <c r="G53" s="13">
        <f t="shared" si="200"/>
        <v>1818721.1199999999</v>
      </c>
      <c r="H53" s="13">
        <f t="shared" si="200"/>
        <v>2063748.71</v>
      </c>
      <c r="I53" s="13">
        <f t="shared" si="200"/>
        <v>0</v>
      </c>
      <c r="J53" s="13">
        <f t="shared" si="200"/>
        <v>2063748.71</v>
      </c>
      <c r="K53" s="13">
        <f t="shared" si="200"/>
        <v>5474178.8300000001</v>
      </c>
      <c r="L53" s="13">
        <f t="shared" si="200"/>
        <v>0</v>
      </c>
      <c r="M53" s="13">
        <f t="shared" si="200"/>
        <v>5474178.8300000001</v>
      </c>
      <c r="N53" s="13">
        <f t="shared" si="200"/>
        <v>1555220.55</v>
      </c>
      <c r="O53" s="13">
        <f t="shared" si="200"/>
        <v>0</v>
      </c>
      <c r="P53" s="13">
        <f t="shared" si="200"/>
        <v>1555220.55</v>
      </c>
      <c r="Q53" s="13">
        <f t="shared" si="200"/>
        <v>1804395.54</v>
      </c>
      <c r="R53" s="13">
        <f t="shared" si="200"/>
        <v>0</v>
      </c>
      <c r="S53" s="13">
        <f t="shared" si="200"/>
        <v>1804395.54</v>
      </c>
      <c r="T53" s="13">
        <f t="shared" si="200"/>
        <v>1871293.6400000001</v>
      </c>
      <c r="U53" s="13">
        <f t="shared" si="200"/>
        <v>0</v>
      </c>
      <c r="V53" s="13">
        <f t="shared" si="200"/>
        <v>1871293.6400000001</v>
      </c>
      <c r="W53" s="13">
        <f t="shared" si="200"/>
        <v>5230909.7300000004</v>
      </c>
      <c r="X53" s="13">
        <f t="shared" si="200"/>
        <v>0</v>
      </c>
      <c r="Y53" s="13">
        <f t="shared" si="200"/>
        <v>5230909.7300000004</v>
      </c>
      <c r="Z53" s="13">
        <f t="shared" si="200"/>
        <v>10705088.560000001</v>
      </c>
      <c r="AA53" s="13">
        <f t="shared" si="200"/>
        <v>0</v>
      </c>
      <c r="AB53" s="13">
        <f t="shared" si="200"/>
        <v>10705088.560000001</v>
      </c>
      <c r="AC53" s="13">
        <f>SUM(AC47:AC52)</f>
        <v>2138526</v>
      </c>
      <c r="AD53" s="13">
        <f t="shared" ref="AD53:BF53" si="201">SUM(AD47:AD52)</f>
        <v>0</v>
      </c>
      <c r="AE53" s="13">
        <f t="shared" si="201"/>
        <v>2138526</v>
      </c>
      <c r="AF53" s="13">
        <f t="shared" si="201"/>
        <v>2138526</v>
      </c>
      <c r="AG53" s="13">
        <f t="shared" si="201"/>
        <v>17642</v>
      </c>
      <c r="AH53" s="13">
        <f t="shared" si="201"/>
        <v>2156168</v>
      </c>
      <c r="AI53" s="13">
        <f t="shared" si="201"/>
        <v>2138526</v>
      </c>
      <c r="AJ53" s="13">
        <f t="shared" si="201"/>
        <v>0</v>
      </c>
      <c r="AK53" s="13">
        <f t="shared" si="201"/>
        <v>2138526</v>
      </c>
      <c r="AL53" s="13">
        <f t="shared" si="201"/>
        <v>6415578</v>
      </c>
      <c r="AM53" s="13">
        <f t="shared" si="201"/>
        <v>17642</v>
      </c>
      <c r="AN53" s="13">
        <f t="shared" si="201"/>
        <v>6433220</v>
      </c>
      <c r="AO53" s="13">
        <f t="shared" si="201"/>
        <v>1771692</v>
      </c>
      <c r="AP53" s="13">
        <f t="shared" si="201"/>
        <v>8759</v>
      </c>
      <c r="AQ53" s="13">
        <f t="shared" si="201"/>
        <v>1780451</v>
      </c>
      <c r="AR53" s="13">
        <f t="shared" si="201"/>
        <v>178101.54</v>
      </c>
      <c r="AS53" s="13">
        <f t="shared" si="201"/>
        <v>0</v>
      </c>
      <c r="AT53" s="13">
        <f t="shared" si="201"/>
        <v>178101.54</v>
      </c>
      <c r="AU53" s="13">
        <f t="shared" si="201"/>
        <v>34075</v>
      </c>
      <c r="AV53" s="13">
        <f t="shared" si="201"/>
        <v>0</v>
      </c>
      <c r="AW53" s="13">
        <f t="shared" si="201"/>
        <v>34075</v>
      </c>
      <c r="AX53" s="13">
        <f t="shared" si="201"/>
        <v>1983868.54</v>
      </c>
      <c r="AY53" s="13">
        <f t="shared" si="201"/>
        <v>8759</v>
      </c>
      <c r="AZ53" s="13">
        <f t="shared" si="201"/>
        <v>1992627.54</v>
      </c>
      <c r="BA53" s="13">
        <f t="shared" si="201"/>
        <v>8399446.5399999991</v>
      </c>
      <c r="BB53" s="13">
        <f t="shared" si="201"/>
        <v>26401</v>
      </c>
      <c r="BC53" s="13">
        <f t="shared" si="201"/>
        <v>8425847.5399999991</v>
      </c>
      <c r="BD53" s="13">
        <f t="shared" si="201"/>
        <v>19104535.099999998</v>
      </c>
      <c r="BE53" s="13">
        <f t="shared" si="201"/>
        <v>26401</v>
      </c>
      <c r="BF53" s="13">
        <f t="shared" si="201"/>
        <v>19130936.100000001</v>
      </c>
    </row>
    <row r="54" spans="1:61" s="1" customFormat="1" x14ac:dyDescent="0.2">
      <c r="A54" s="6"/>
      <c r="B54" s="5"/>
      <c r="C54" s="5"/>
      <c r="D54" s="5"/>
      <c r="E54" s="5"/>
      <c r="F54" s="5"/>
      <c r="G54" s="5"/>
      <c r="H54" s="5"/>
      <c r="I54" s="5"/>
      <c r="J54" s="5"/>
      <c r="K54" s="5"/>
      <c r="L54" s="4"/>
      <c r="M54" s="4"/>
      <c r="N54" s="5"/>
      <c r="O54" s="5"/>
      <c r="P54" s="5"/>
      <c r="Q54" s="5"/>
      <c r="R54" s="5"/>
      <c r="S54" s="5"/>
      <c r="T54" s="5"/>
      <c r="U54" s="5"/>
      <c r="V54" s="5"/>
      <c r="W54" s="5"/>
      <c r="X54" s="4"/>
      <c r="Y54" s="4"/>
      <c r="Z54" s="5"/>
      <c r="AA54" s="4"/>
      <c r="AB54" s="4"/>
      <c r="AC54" s="5"/>
      <c r="AD54" s="5"/>
      <c r="AE54" s="5"/>
      <c r="AF54" s="5"/>
      <c r="AG54" s="5"/>
      <c r="AH54" s="5"/>
      <c r="AI54" s="5"/>
      <c r="AJ54" s="5"/>
      <c r="AK54" s="5"/>
      <c r="AL54" s="5"/>
      <c r="AM54" s="4"/>
      <c r="AN54" s="4"/>
      <c r="AO54" s="5"/>
      <c r="AP54" s="5"/>
      <c r="AQ54" s="5"/>
      <c r="AR54" s="5"/>
      <c r="AS54" s="5"/>
      <c r="AT54" s="5"/>
      <c r="AU54" s="5"/>
      <c r="AV54" s="5"/>
      <c r="AW54" s="5"/>
      <c r="AX54" s="5"/>
      <c r="AY54" s="4"/>
      <c r="AZ54" s="4"/>
      <c r="BA54" s="5"/>
      <c r="BB54" s="4"/>
      <c r="BC54" s="4"/>
      <c r="BD54" s="5"/>
      <c r="BE54" s="4"/>
      <c r="BF54" s="4"/>
    </row>
    <row r="55" spans="1:61" s="1" customFormat="1" x14ac:dyDescent="0.2">
      <c r="A55" s="6" t="s">
        <v>44</v>
      </c>
      <c r="B55" s="25" t="s">
        <v>45</v>
      </c>
      <c r="C55" s="26"/>
      <c r="D55" s="26"/>
      <c r="E55" s="26"/>
      <c r="F55" s="26"/>
      <c r="G55" s="26"/>
      <c r="H55" s="26"/>
      <c r="I55" s="26"/>
      <c r="J55" s="26"/>
      <c r="K55" s="26"/>
      <c r="L55" s="26"/>
      <c r="M55" s="27"/>
      <c r="N55" s="25" t="s">
        <v>46</v>
      </c>
      <c r="O55" s="26"/>
      <c r="P55" s="26"/>
      <c r="Q55" s="26"/>
      <c r="R55" s="26"/>
      <c r="S55" s="26"/>
      <c r="T55" s="26"/>
      <c r="U55" s="26"/>
      <c r="V55" s="26"/>
      <c r="W55" s="26"/>
      <c r="X55" s="26"/>
      <c r="Y55" s="27"/>
      <c r="Z55" s="25" t="s">
        <v>47</v>
      </c>
      <c r="AA55" s="26"/>
      <c r="AB55" s="27"/>
      <c r="AC55" s="25" t="s">
        <v>68</v>
      </c>
      <c r="AD55" s="26"/>
      <c r="AE55" s="26"/>
      <c r="AF55" s="26"/>
      <c r="AG55" s="26"/>
      <c r="AH55" s="26"/>
      <c r="AI55" s="26"/>
      <c r="AJ55" s="26"/>
      <c r="AK55" s="26"/>
      <c r="AL55" s="26"/>
      <c r="AM55" s="26"/>
      <c r="AN55" s="27"/>
      <c r="AO55" s="25" t="s">
        <v>69</v>
      </c>
      <c r="AP55" s="26"/>
      <c r="AQ55" s="26"/>
      <c r="AR55" s="26"/>
      <c r="AS55" s="26"/>
      <c r="AT55" s="26"/>
      <c r="AU55" s="26"/>
      <c r="AV55" s="26"/>
      <c r="AW55" s="26"/>
      <c r="AX55" s="26"/>
      <c r="AY55" s="26"/>
      <c r="AZ55" s="27"/>
      <c r="BA55" s="25" t="s">
        <v>70</v>
      </c>
      <c r="BB55" s="26"/>
      <c r="BC55" s="27"/>
      <c r="BD55" s="25" t="s">
        <v>71</v>
      </c>
      <c r="BE55" s="26"/>
      <c r="BF55" s="27"/>
    </row>
    <row r="56" spans="1:61" s="1" customFormat="1" x14ac:dyDescent="0.2">
      <c r="A56" s="4" t="s">
        <v>1</v>
      </c>
      <c r="B56" s="25">
        <v>318325.92</v>
      </c>
      <c r="C56" s="26"/>
      <c r="D56" s="26"/>
      <c r="E56" s="26"/>
      <c r="F56" s="26"/>
      <c r="G56" s="26"/>
      <c r="H56" s="26"/>
      <c r="I56" s="26"/>
      <c r="J56" s="26"/>
      <c r="K56" s="27"/>
      <c r="L56" s="5">
        <v>0</v>
      </c>
      <c r="M56" s="5">
        <f>B56</f>
        <v>318325.92</v>
      </c>
      <c r="N56" s="25">
        <v>439904.98</v>
      </c>
      <c r="O56" s="26"/>
      <c r="P56" s="26"/>
      <c r="Q56" s="26"/>
      <c r="R56" s="26"/>
      <c r="S56" s="26"/>
      <c r="T56" s="26"/>
      <c r="U56" s="26"/>
      <c r="V56" s="26"/>
      <c r="W56" s="27"/>
      <c r="X56" s="4">
        <v>0</v>
      </c>
      <c r="Y56" s="5">
        <f>N56+X56</f>
        <v>439904.98</v>
      </c>
      <c r="Z56" s="5">
        <f>M56</f>
        <v>318325.92</v>
      </c>
      <c r="AA56" s="5">
        <f>X56</f>
        <v>0</v>
      </c>
      <c r="AB56" s="5">
        <f>Z56+AA56</f>
        <v>318325.92</v>
      </c>
      <c r="AC56" s="25"/>
      <c r="AD56" s="26"/>
      <c r="AE56" s="26"/>
      <c r="AF56" s="26"/>
      <c r="AG56" s="26"/>
      <c r="AH56" s="26"/>
      <c r="AI56" s="26"/>
      <c r="AJ56" s="26"/>
      <c r="AK56" s="26"/>
      <c r="AL56" s="27"/>
      <c r="AM56" s="5">
        <f>AC56</f>
        <v>0</v>
      </c>
      <c r="AN56" s="5">
        <f>AM56</f>
        <v>0</v>
      </c>
      <c r="AO56" s="25"/>
      <c r="AP56" s="26"/>
      <c r="AQ56" s="26"/>
      <c r="AR56" s="26"/>
      <c r="AS56" s="26"/>
      <c r="AT56" s="26"/>
      <c r="AU56" s="26"/>
      <c r="AV56" s="26"/>
      <c r="AW56" s="26"/>
      <c r="AX56" s="27"/>
      <c r="AY56" s="4"/>
      <c r="AZ56" s="4"/>
      <c r="BA56" s="5"/>
      <c r="BB56" s="5">
        <f>AM56</f>
        <v>0</v>
      </c>
      <c r="BC56" s="5">
        <f>BA56+BB56</f>
        <v>0</v>
      </c>
      <c r="BD56" s="5">
        <f>M56+N56</f>
        <v>758230.89999999991</v>
      </c>
      <c r="BE56" s="5">
        <f>AA56</f>
        <v>0</v>
      </c>
      <c r="BF56" s="5">
        <f>BD56+BE56</f>
        <v>758230.89999999991</v>
      </c>
    </row>
    <row r="57" spans="1:61" s="1" customFormat="1" x14ac:dyDescent="0.2">
      <c r="A57" s="4" t="s">
        <v>3</v>
      </c>
      <c r="B57" s="25">
        <v>98004.08</v>
      </c>
      <c r="C57" s="26"/>
      <c r="D57" s="26"/>
      <c r="E57" s="26"/>
      <c r="F57" s="26"/>
      <c r="G57" s="26"/>
      <c r="H57" s="26"/>
      <c r="I57" s="26"/>
      <c r="J57" s="26"/>
      <c r="K57" s="27"/>
      <c r="L57" s="5">
        <v>0</v>
      </c>
      <c r="M57" s="5">
        <f>B57</f>
        <v>98004.08</v>
      </c>
      <c r="N57" s="25">
        <v>118036.62</v>
      </c>
      <c r="O57" s="26"/>
      <c r="P57" s="26"/>
      <c r="Q57" s="26"/>
      <c r="R57" s="26"/>
      <c r="S57" s="26"/>
      <c r="T57" s="26"/>
      <c r="U57" s="26"/>
      <c r="V57" s="26"/>
      <c r="W57" s="27"/>
      <c r="X57" s="4">
        <v>0</v>
      </c>
      <c r="Y57" s="5">
        <f t="shared" ref="Y57:Y58" si="202">N57+X57</f>
        <v>118036.62</v>
      </c>
      <c r="Z57" s="5">
        <f>M57</f>
        <v>98004.08</v>
      </c>
      <c r="AA57" s="5">
        <f>X57</f>
        <v>0</v>
      </c>
      <c r="AB57" s="5">
        <f>Z57+AA57</f>
        <v>98004.08</v>
      </c>
      <c r="AC57" s="25"/>
      <c r="AD57" s="26"/>
      <c r="AE57" s="26"/>
      <c r="AF57" s="26"/>
      <c r="AG57" s="26"/>
      <c r="AH57" s="26"/>
      <c r="AI57" s="26"/>
      <c r="AJ57" s="26"/>
      <c r="AK57" s="26"/>
      <c r="AL57" s="27"/>
      <c r="AM57" s="5">
        <f>AC57</f>
        <v>0</v>
      </c>
      <c r="AN57" s="5">
        <f>AM57</f>
        <v>0</v>
      </c>
      <c r="AO57" s="25"/>
      <c r="AP57" s="26"/>
      <c r="AQ57" s="26"/>
      <c r="AR57" s="26"/>
      <c r="AS57" s="26"/>
      <c r="AT57" s="26"/>
      <c r="AU57" s="26"/>
      <c r="AV57" s="26"/>
      <c r="AW57" s="26"/>
      <c r="AX57" s="27"/>
      <c r="AY57" s="4"/>
      <c r="AZ57" s="4"/>
      <c r="BA57" s="5"/>
      <c r="BB57" s="5">
        <f>AM57</f>
        <v>0</v>
      </c>
      <c r="BC57" s="5">
        <f>BA57+BB57</f>
        <v>0</v>
      </c>
      <c r="BD57" s="5">
        <f>M57+N57</f>
        <v>216040.7</v>
      </c>
      <c r="BE57" s="5">
        <f>AA57</f>
        <v>0</v>
      </c>
      <c r="BF57" s="5">
        <f>BD57+BE57</f>
        <v>216040.7</v>
      </c>
    </row>
    <row r="58" spans="1:61" s="1" customFormat="1" x14ac:dyDescent="0.2">
      <c r="A58" s="6" t="s">
        <v>5</v>
      </c>
      <c r="B58" s="25">
        <f>SUM(B56:B57)</f>
        <v>416330</v>
      </c>
      <c r="C58" s="26"/>
      <c r="D58" s="26"/>
      <c r="E58" s="26"/>
      <c r="F58" s="26"/>
      <c r="G58" s="26"/>
      <c r="H58" s="26"/>
      <c r="I58" s="26"/>
      <c r="J58" s="26"/>
      <c r="K58" s="27"/>
      <c r="L58" s="5">
        <f>SUM(L56:L57)</f>
        <v>0</v>
      </c>
      <c r="M58" s="5">
        <f>SUM(M56:M57)</f>
        <v>416330</v>
      </c>
      <c r="N58" s="25">
        <f>SUM(N56:N57)</f>
        <v>557941.6</v>
      </c>
      <c r="O58" s="26"/>
      <c r="P58" s="26"/>
      <c r="Q58" s="26"/>
      <c r="R58" s="26"/>
      <c r="S58" s="26"/>
      <c r="T58" s="26"/>
      <c r="U58" s="26"/>
      <c r="V58" s="26"/>
      <c r="W58" s="27"/>
      <c r="X58" s="4">
        <f>SUM(X56:X57)</f>
        <v>0</v>
      </c>
      <c r="Y58" s="5">
        <f t="shared" si="202"/>
        <v>557941.6</v>
      </c>
      <c r="Z58" s="5">
        <f>SUM(Z56:Z57)</f>
        <v>416330</v>
      </c>
      <c r="AA58" s="5">
        <f>SUM(AA56:AA57)</f>
        <v>0</v>
      </c>
      <c r="AB58" s="5">
        <f>SUM(AB56:AB57)</f>
        <v>416330</v>
      </c>
      <c r="AC58" s="25">
        <f>SUM(AC56:AC57)</f>
        <v>0</v>
      </c>
      <c r="AD58" s="26"/>
      <c r="AE58" s="26"/>
      <c r="AF58" s="26"/>
      <c r="AG58" s="26"/>
      <c r="AH58" s="26"/>
      <c r="AI58" s="26"/>
      <c r="AJ58" s="26"/>
      <c r="AK58" s="26"/>
      <c r="AL58" s="27"/>
      <c r="AM58" s="5">
        <f>SUM(AM56:AM57)</f>
        <v>0</v>
      </c>
      <c r="AN58" s="5">
        <f>SUM(AN56:AN57)</f>
        <v>0</v>
      </c>
      <c r="AO58" s="25"/>
      <c r="AP58" s="26"/>
      <c r="AQ58" s="26"/>
      <c r="AR58" s="26"/>
      <c r="AS58" s="26"/>
      <c r="AT58" s="26"/>
      <c r="AU58" s="26"/>
      <c r="AV58" s="26"/>
      <c r="AW58" s="26"/>
      <c r="AX58" s="27"/>
      <c r="AY58" s="4"/>
      <c r="AZ58" s="4"/>
      <c r="BA58" s="5"/>
      <c r="BB58" s="5">
        <f>SUM(BB56:BB57)</f>
        <v>0</v>
      </c>
      <c r="BC58" s="5">
        <f>SUM(BC56:BC57)</f>
        <v>0</v>
      </c>
      <c r="BD58" s="5">
        <f>SUM(BD56:BD57)</f>
        <v>974271.59999999986</v>
      </c>
      <c r="BE58" s="5">
        <f>SUM(BE56:BE57)</f>
        <v>0</v>
      </c>
      <c r="BF58" s="5">
        <f>SUM(BF56:BF57)</f>
        <v>974271.59999999986</v>
      </c>
    </row>
    <row r="59" spans="1:61" s="1" customFormat="1" x14ac:dyDescent="0.2">
      <c r="A59" s="6"/>
      <c r="B59" s="5"/>
      <c r="C59" s="5"/>
      <c r="D59" s="5"/>
      <c r="E59" s="5"/>
      <c r="F59" s="5"/>
      <c r="G59" s="5"/>
      <c r="H59" s="5"/>
      <c r="I59" s="5"/>
      <c r="J59" s="5"/>
      <c r="K59" s="5"/>
      <c r="L59" s="4"/>
      <c r="M59" s="4"/>
      <c r="N59" s="5"/>
      <c r="O59" s="5"/>
      <c r="P59" s="5"/>
      <c r="Q59" s="5"/>
      <c r="R59" s="5"/>
      <c r="S59" s="5"/>
      <c r="T59" s="5"/>
      <c r="U59" s="5"/>
      <c r="V59" s="5"/>
      <c r="W59" s="5"/>
      <c r="X59" s="4"/>
      <c r="Y59" s="4"/>
      <c r="Z59" s="5"/>
      <c r="AA59" s="4"/>
      <c r="AB59" s="4"/>
      <c r="AC59" s="5"/>
      <c r="AD59" s="5"/>
      <c r="AE59" s="5"/>
      <c r="AF59" s="5"/>
      <c r="AG59" s="5"/>
      <c r="AH59" s="5"/>
      <c r="AI59" s="5"/>
      <c r="AJ59" s="5"/>
      <c r="AK59" s="5"/>
      <c r="AL59" s="5"/>
      <c r="AM59" s="4"/>
      <c r="AN59" s="4"/>
      <c r="AO59" s="5"/>
      <c r="AP59" s="5"/>
      <c r="AQ59" s="5"/>
      <c r="AR59" s="5"/>
      <c r="AS59" s="5"/>
      <c r="AT59" s="5"/>
      <c r="AU59" s="5"/>
      <c r="AV59" s="5"/>
      <c r="AW59" s="5"/>
      <c r="AX59" s="5"/>
      <c r="AY59" s="4"/>
      <c r="AZ59" s="4"/>
      <c r="BA59" s="5"/>
      <c r="BB59" s="4"/>
      <c r="BC59" s="4"/>
      <c r="BD59" s="5"/>
      <c r="BE59" s="4"/>
      <c r="BF59" s="4"/>
    </row>
    <row r="60" spans="1:61" s="1" customFormat="1" ht="36" customHeight="1" x14ac:dyDescent="0.2">
      <c r="A60" s="8" t="s">
        <v>9</v>
      </c>
      <c r="B60" s="14" t="s">
        <v>21</v>
      </c>
      <c r="C60" s="14" t="s">
        <v>23</v>
      </c>
      <c r="D60" s="14" t="s">
        <v>24</v>
      </c>
      <c r="E60" s="14" t="s">
        <v>22</v>
      </c>
      <c r="F60" s="14" t="s">
        <v>23</v>
      </c>
      <c r="G60" s="14" t="s">
        <v>26</v>
      </c>
      <c r="H60" s="14" t="s">
        <v>30</v>
      </c>
      <c r="I60" s="14" t="s">
        <v>23</v>
      </c>
      <c r="J60" s="14" t="s">
        <v>31</v>
      </c>
      <c r="K60" s="15" t="s">
        <v>32</v>
      </c>
      <c r="L60" s="14" t="s">
        <v>23</v>
      </c>
      <c r="M60" s="14" t="s">
        <v>33</v>
      </c>
      <c r="N60" s="14" t="s">
        <v>34</v>
      </c>
      <c r="O60" s="14" t="s">
        <v>23</v>
      </c>
      <c r="P60" s="14" t="s">
        <v>35</v>
      </c>
      <c r="Q60" s="14" t="s">
        <v>36</v>
      </c>
      <c r="R60" s="14" t="s">
        <v>23</v>
      </c>
      <c r="S60" s="14" t="s">
        <v>37</v>
      </c>
      <c r="T60" s="14" t="s">
        <v>38</v>
      </c>
      <c r="U60" s="14" t="s">
        <v>23</v>
      </c>
      <c r="V60" s="14" t="s">
        <v>39</v>
      </c>
      <c r="W60" s="15" t="s">
        <v>40</v>
      </c>
      <c r="X60" s="14" t="s">
        <v>23</v>
      </c>
      <c r="Y60" s="14" t="s">
        <v>41</v>
      </c>
      <c r="Z60" s="15" t="s">
        <v>42</v>
      </c>
      <c r="AA60" s="14" t="s">
        <v>23</v>
      </c>
      <c r="AB60" s="14" t="s">
        <v>43</v>
      </c>
      <c r="AC60" s="14" t="s">
        <v>48</v>
      </c>
      <c r="AD60" s="14" t="s">
        <v>23</v>
      </c>
      <c r="AE60" s="14" t="s">
        <v>49</v>
      </c>
      <c r="AF60" s="14" t="s">
        <v>50</v>
      </c>
      <c r="AG60" s="14" t="s">
        <v>23</v>
      </c>
      <c r="AH60" s="14" t="s">
        <v>51</v>
      </c>
      <c r="AI60" s="14" t="s">
        <v>52</v>
      </c>
      <c r="AJ60" s="14" t="s">
        <v>23</v>
      </c>
      <c r="AK60" s="14" t="s">
        <v>53</v>
      </c>
      <c r="AL60" s="15" t="s">
        <v>54</v>
      </c>
      <c r="AM60" s="14" t="s">
        <v>23</v>
      </c>
      <c r="AN60" s="14" t="s">
        <v>55</v>
      </c>
      <c r="AO60" s="14" t="s">
        <v>56</v>
      </c>
      <c r="AP60" s="14" t="s">
        <v>23</v>
      </c>
      <c r="AQ60" s="14" t="s">
        <v>57</v>
      </c>
      <c r="AR60" s="14" t="s">
        <v>58</v>
      </c>
      <c r="AS60" s="14" t="s">
        <v>23</v>
      </c>
      <c r="AT60" s="14" t="s">
        <v>59</v>
      </c>
      <c r="AU60" s="14" t="s">
        <v>60</v>
      </c>
      <c r="AV60" s="14" t="s">
        <v>23</v>
      </c>
      <c r="AW60" s="14" t="s">
        <v>61</v>
      </c>
      <c r="AX60" s="15" t="s">
        <v>62</v>
      </c>
      <c r="AY60" s="14" t="s">
        <v>23</v>
      </c>
      <c r="AZ60" s="14" t="s">
        <v>63</v>
      </c>
      <c r="BA60" s="15" t="s">
        <v>64</v>
      </c>
      <c r="BB60" s="14" t="s">
        <v>23</v>
      </c>
      <c r="BC60" s="14" t="s">
        <v>65</v>
      </c>
      <c r="BD60" s="15" t="s">
        <v>66</v>
      </c>
      <c r="BE60" s="14" t="s">
        <v>23</v>
      </c>
      <c r="BF60" s="14" t="s">
        <v>67</v>
      </c>
    </row>
    <row r="61" spans="1:61" s="1" customFormat="1" x14ac:dyDescent="0.2">
      <c r="A61" s="6" t="s">
        <v>1</v>
      </c>
      <c r="B61" s="5">
        <f>B8+B17+B45</f>
        <v>7792371.0899999999</v>
      </c>
      <c r="C61" s="5">
        <f t="shared" ref="C61:V61" si="203">C8+C17+C45</f>
        <v>0</v>
      </c>
      <c r="D61" s="5">
        <f t="shared" si="203"/>
        <v>7792371.0899999999</v>
      </c>
      <c r="E61" s="5">
        <f t="shared" si="203"/>
        <v>8536906.2699999996</v>
      </c>
      <c r="F61" s="5">
        <f t="shared" si="203"/>
        <v>0</v>
      </c>
      <c r="G61" s="5">
        <f t="shared" si="203"/>
        <v>8536906.2699999996</v>
      </c>
      <c r="H61" s="5">
        <f>H8+H17+H45+L56</f>
        <v>8835373.9199999999</v>
      </c>
      <c r="I61" s="5">
        <f>I8+I17+I45</f>
        <v>0</v>
      </c>
      <c r="J61" s="5">
        <f>J8+J17+J45+B56</f>
        <v>9153699.8399999999</v>
      </c>
      <c r="K61" s="5">
        <f>K8+K17+K45+M56</f>
        <v>25482977.200000003</v>
      </c>
      <c r="L61" s="5">
        <f>L8+L17+L45</f>
        <v>0</v>
      </c>
      <c r="M61" s="5">
        <f>M8+M17+M45+M56</f>
        <v>25482977.200000003</v>
      </c>
      <c r="N61" s="5">
        <f t="shared" si="203"/>
        <v>7174270.7700000005</v>
      </c>
      <c r="O61" s="5">
        <f t="shared" si="203"/>
        <v>0</v>
      </c>
      <c r="P61" s="5">
        <f t="shared" si="203"/>
        <v>7174270.7700000005</v>
      </c>
      <c r="Q61" s="5">
        <f t="shared" si="203"/>
        <v>7535684.46</v>
      </c>
      <c r="R61" s="5">
        <f t="shared" si="203"/>
        <v>0</v>
      </c>
      <c r="S61" s="5">
        <f t="shared" si="203"/>
        <v>7535684.46</v>
      </c>
      <c r="T61" s="5">
        <f t="shared" si="203"/>
        <v>8039681.2400000002</v>
      </c>
      <c r="U61" s="5">
        <f t="shared" si="203"/>
        <v>0</v>
      </c>
      <c r="V61" s="5">
        <f t="shared" si="203"/>
        <v>8039681.2400000002</v>
      </c>
      <c r="W61" s="5">
        <f>W8+W17+W45+N56</f>
        <v>23189541.449999999</v>
      </c>
      <c r="X61" s="5">
        <f>X8+X17+X45+X56</f>
        <v>0</v>
      </c>
      <c r="Y61" s="5">
        <f>Y8+Y17+Y45+Y56</f>
        <v>23189541.449999999</v>
      </c>
      <c r="Z61" s="5">
        <f>K61+W61</f>
        <v>48672518.650000006</v>
      </c>
      <c r="AA61" s="5">
        <f>L61+X61</f>
        <v>0</v>
      </c>
      <c r="AB61" s="5">
        <f>AB8+AB17+AB45+AB56</f>
        <v>48232613.670000002</v>
      </c>
      <c r="AC61" s="5">
        <f>AC8+AC17+AC45</f>
        <v>10142005.039999999</v>
      </c>
      <c r="AD61" s="5">
        <f t="shared" ref="AD61:AH61" si="204">AD8+AD17+AD45</f>
        <v>0</v>
      </c>
      <c r="AE61" s="5">
        <f t="shared" si="204"/>
        <v>10142005.039999999</v>
      </c>
      <c r="AF61" s="5">
        <f t="shared" si="204"/>
        <v>10142005.039999999</v>
      </c>
      <c r="AG61" s="5">
        <f t="shared" si="204"/>
        <v>0</v>
      </c>
      <c r="AH61" s="5">
        <f t="shared" si="204"/>
        <v>10142005.039999999</v>
      </c>
      <c r="AI61" s="5">
        <f>AI8+AI17+AI45+AM56</f>
        <v>10142005.039999999</v>
      </c>
      <c r="AJ61" s="5">
        <f>AJ8+AJ17+AJ45</f>
        <v>0</v>
      </c>
      <c r="AK61" s="5">
        <f>AK8+AK17+AK45+AC56</f>
        <v>10142005.039999999</v>
      </c>
      <c r="AL61" s="5">
        <f>AL8+AL17+AL45+AM56</f>
        <v>30426015.120000001</v>
      </c>
      <c r="AM61" s="5">
        <f>AM8+AM17+AM45</f>
        <v>0</v>
      </c>
      <c r="AN61" s="5">
        <f>AN8+AN17+AN45+AN56</f>
        <v>30426015.120000001</v>
      </c>
      <c r="AO61" s="5">
        <f t="shared" ref="AO61:AW61" si="205">AO8+AO17+AO45</f>
        <v>8067542.3500000006</v>
      </c>
      <c r="AP61" s="5">
        <f t="shared" si="205"/>
        <v>1852</v>
      </c>
      <c r="AQ61" s="5">
        <f t="shared" si="205"/>
        <v>8069394.3500000006</v>
      </c>
      <c r="AR61" s="5">
        <f t="shared" si="205"/>
        <v>860953.03999999992</v>
      </c>
      <c r="AS61" s="5">
        <f t="shared" si="205"/>
        <v>0</v>
      </c>
      <c r="AT61" s="5">
        <f t="shared" si="205"/>
        <v>860953.03999999992</v>
      </c>
      <c r="AU61" s="5">
        <f t="shared" si="205"/>
        <v>520533.93000000005</v>
      </c>
      <c r="AV61" s="5">
        <f t="shared" si="205"/>
        <v>0</v>
      </c>
      <c r="AW61" s="5">
        <f t="shared" si="205"/>
        <v>520533.93000000005</v>
      </c>
      <c r="AX61" s="5">
        <f>AX8+AX17+AX45+AO56</f>
        <v>9449029.3200000003</v>
      </c>
      <c r="AY61" s="5">
        <f>AY8+AY17+AY45+AY56</f>
        <v>1852</v>
      </c>
      <c r="AZ61" s="5">
        <f>AZ8+AZ17+AZ45+AZ56</f>
        <v>9450881.3200000003</v>
      </c>
      <c r="BA61" s="5">
        <f t="shared" ref="BA61:BB63" si="206">AL61+AX61</f>
        <v>39875044.439999998</v>
      </c>
      <c r="BB61" s="5">
        <f t="shared" si="206"/>
        <v>1852</v>
      </c>
      <c r="BC61" s="5">
        <f>BC8+BC17+BC45+BC56</f>
        <v>39876896.439999998</v>
      </c>
      <c r="BD61" s="5">
        <f>Z61+BA61</f>
        <v>88547563.090000004</v>
      </c>
      <c r="BE61" s="5">
        <f t="shared" ref="BE61:BE71" si="207">BB61+AA61</f>
        <v>1852</v>
      </c>
      <c r="BF61" s="5">
        <f>BF8+BF17+BF45+BF56</f>
        <v>88549415.090000004</v>
      </c>
    </row>
    <row r="62" spans="1:61" s="1" customFormat="1" ht="33.75" x14ac:dyDescent="0.2">
      <c r="A62" s="16" t="s">
        <v>25</v>
      </c>
      <c r="B62" s="5">
        <f>B46</f>
        <v>197829</v>
      </c>
      <c r="C62" s="5">
        <f t="shared" ref="C62:Y62" si="208">C46</f>
        <v>0</v>
      </c>
      <c r="D62" s="5">
        <f t="shared" si="208"/>
        <v>197829</v>
      </c>
      <c r="E62" s="5">
        <f t="shared" si="208"/>
        <v>0</v>
      </c>
      <c r="F62" s="5">
        <f t="shared" si="208"/>
        <v>0</v>
      </c>
      <c r="G62" s="5">
        <f t="shared" si="208"/>
        <v>0</v>
      </c>
      <c r="H62" s="5">
        <f t="shared" si="208"/>
        <v>0</v>
      </c>
      <c r="I62" s="5">
        <f t="shared" si="208"/>
        <v>0</v>
      </c>
      <c r="J62" s="5">
        <f t="shared" si="208"/>
        <v>0</v>
      </c>
      <c r="K62" s="5">
        <f t="shared" si="208"/>
        <v>197829</v>
      </c>
      <c r="L62" s="5">
        <f t="shared" si="208"/>
        <v>0</v>
      </c>
      <c r="M62" s="5">
        <f t="shared" si="208"/>
        <v>197829</v>
      </c>
      <c r="N62" s="5">
        <f t="shared" si="208"/>
        <v>0</v>
      </c>
      <c r="O62" s="5">
        <f t="shared" si="208"/>
        <v>0</v>
      </c>
      <c r="P62" s="5">
        <f t="shared" si="208"/>
        <v>0</v>
      </c>
      <c r="Q62" s="5">
        <f t="shared" si="208"/>
        <v>0</v>
      </c>
      <c r="R62" s="5">
        <f t="shared" si="208"/>
        <v>0</v>
      </c>
      <c r="S62" s="5">
        <f t="shared" si="208"/>
        <v>0</v>
      </c>
      <c r="T62" s="5">
        <f t="shared" si="208"/>
        <v>0</v>
      </c>
      <c r="U62" s="5">
        <f t="shared" si="208"/>
        <v>0</v>
      </c>
      <c r="V62" s="5">
        <f t="shared" si="208"/>
        <v>0</v>
      </c>
      <c r="W62" s="5">
        <f t="shared" si="208"/>
        <v>0</v>
      </c>
      <c r="X62" s="5">
        <f t="shared" si="208"/>
        <v>0</v>
      </c>
      <c r="Y62" s="5">
        <f t="shared" si="208"/>
        <v>0</v>
      </c>
      <c r="Z62" s="5">
        <f t="shared" ref="Z62:AA63" si="209">K62+W62</f>
        <v>197829</v>
      </c>
      <c r="AA62" s="5">
        <f t="shared" si="209"/>
        <v>0</v>
      </c>
      <c r="AB62" s="5">
        <f t="shared" ref="AB62" si="210">AB46</f>
        <v>197829</v>
      </c>
      <c r="AC62" s="5">
        <f>AC46</f>
        <v>0</v>
      </c>
      <c r="AD62" s="5">
        <f t="shared" ref="AD62:AZ62" si="211">AD46</f>
        <v>0</v>
      </c>
      <c r="AE62" s="5">
        <f t="shared" si="211"/>
        <v>0</v>
      </c>
      <c r="AF62" s="5">
        <f t="shared" si="211"/>
        <v>0</v>
      </c>
      <c r="AG62" s="5">
        <f t="shared" si="211"/>
        <v>0</v>
      </c>
      <c r="AH62" s="5">
        <f t="shared" si="211"/>
        <v>0</v>
      </c>
      <c r="AI62" s="5">
        <f t="shared" si="211"/>
        <v>0</v>
      </c>
      <c r="AJ62" s="5">
        <f t="shared" si="211"/>
        <v>0</v>
      </c>
      <c r="AK62" s="5">
        <f t="shared" si="211"/>
        <v>0</v>
      </c>
      <c r="AL62" s="5">
        <f t="shared" si="211"/>
        <v>0</v>
      </c>
      <c r="AM62" s="5">
        <f t="shared" si="211"/>
        <v>0</v>
      </c>
      <c r="AN62" s="5">
        <f t="shared" si="211"/>
        <v>0</v>
      </c>
      <c r="AO62" s="5">
        <f t="shared" si="211"/>
        <v>0</v>
      </c>
      <c r="AP62" s="5">
        <f t="shared" si="211"/>
        <v>0</v>
      </c>
      <c r="AQ62" s="5">
        <f t="shared" si="211"/>
        <v>0</v>
      </c>
      <c r="AR62" s="5">
        <f t="shared" si="211"/>
        <v>0</v>
      </c>
      <c r="AS62" s="5">
        <f t="shared" si="211"/>
        <v>0</v>
      </c>
      <c r="AT62" s="5">
        <f t="shared" si="211"/>
        <v>0</v>
      </c>
      <c r="AU62" s="5">
        <f t="shared" si="211"/>
        <v>0</v>
      </c>
      <c r="AV62" s="5">
        <f t="shared" si="211"/>
        <v>0</v>
      </c>
      <c r="AW62" s="5">
        <f t="shared" si="211"/>
        <v>0</v>
      </c>
      <c r="AX62" s="5">
        <f t="shared" si="211"/>
        <v>0</v>
      </c>
      <c r="AY62" s="5">
        <f t="shared" si="211"/>
        <v>0</v>
      </c>
      <c r="AZ62" s="5">
        <f t="shared" si="211"/>
        <v>0</v>
      </c>
      <c r="BA62" s="5">
        <f t="shared" si="206"/>
        <v>0</v>
      </c>
      <c r="BB62" s="5">
        <f t="shared" si="206"/>
        <v>0</v>
      </c>
      <c r="BC62" s="5">
        <f t="shared" ref="BC62" si="212">BC46</f>
        <v>0</v>
      </c>
      <c r="BD62" s="5">
        <f>Z62+BA62</f>
        <v>197829</v>
      </c>
      <c r="BE62" s="5">
        <f t="shared" si="207"/>
        <v>0</v>
      </c>
      <c r="BF62" s="5">
        <f t="shared" ref="BF62" si="213">BF46</f>
        <v>197829</v>
      </c>
      <c r="BG62" s="20"/>
    </row>
    <row r="63" spans="1:61" s="1" customFormat="1" ht="31.5" customHeight="1" x14ac:dyDescent="0.2">
      <c r="A63" s="16" t="s">
        <v>19</v>
      </c>
      <c r="B63" s="5">
        <f>B9</f>
        <v>460</v>
      </c>
      <c r="C63" s="5">
        <f t="shared" ref="C63:Y63" si="214">C9</f>
        <v>0</v>
      </c>
      <c r="D63" s="5">
        <f t="shared" si="214"/>
        <v>460</v>
      </c>
      <c r="E63" s="5">
        <f t="shared" si="214"/>
        <v>270</v>
      </c>
      <c r="F63" s="5">
        <f t="shared" si="214"/>
        <v>0</v>
      </c>
      <c r="G63" s="5">
        <f t="shared" si="214"/>
        <v>270</v>
      </c>
      <c r="H63" s="5">
        <f t="shared" si="214"/>
        <v>0</v>
      </c>
      <c r="I63" s="5">
        <f t="shared" si="214"/>
        <v>0</v>
      </c>
      <c r="J63" s="5">
        <f t="shared" si="214"/>
        <v>0</v>
      </c>
      <c r="K63" s="5">
        <f>K9</f>
        <v>730</v>
      </c>
      <c r="L63" s="5">
        <f t="shared" si="214"/>
        <v>0</v>
      </c>
      <c r="M63" s="5">
        <f t="shared" si="214"/>
        <v>730</v>
      </c>
      <c r="N63" s="5">
        <f t="shared" si="214"/>
        <v>0</v>
      </c>
      <c r="O63" s="5">
        <f t="shared" si="214"/>
        <v>0</v>
      </c>
      <c r="P63" s="5">
        <f t="shared" si="214"/>
        <v>0</v>
      </c>
      <c r="Q63" s="5">
        <f t="shared" si="214"/>
        <v>0</v>
      </c>
      <c r="R63" s="5">
        <f t="shared" si="214"/>
        <v>0</v>
      </c>
      <c r="S63" s="5">
        <f t="shared" si="214"/>
        <v>0</v>
      </c>
      <c r="T63" s="5">
        <f t="shared" si="214"/>
        <v>0</v>
      </c>
      <c r="U63" s="5">
        <f t="shared" si="214"/>
        <v>0</v>
      </c>
      <c r="V63" s="5">
        <f t="shared" si="214"/>
        <v>0</v>
      </c>
      <c r="W63" s="5">
        <f t="shared" si="214"/>
        <v>0</v>
      </c>
      <c r="X63" s="5">
        <f t="shared" si="214"/>
        <v>0</v>
      </c>
      <c r="Y63" s="5">
        <f t="shared" si="214"/>
        <v>0</v>
      </c>
      <c r="Z63" s="5">
        <f t="shared" si="209"/>
        <v>730</v>
      </c>
      <c r="AA63" s="5">
        <f t="shared" si="209"/>
        <v>0</v>
      </c>
      <c r="AB63" s="5">
        <f t="shared" ref="AB63" si="215">AB9</f>
        <v>730</v>
      </c>
      <c r="AC63" s="5">
        <f>AC9</f>
        <v>0</v>
      </c>
      <c r="AD63" s="5">
        <f t="shared" ref="AD63:AK63" si="216">AD9</f>
        <v>0</v>
      </c>
      <c r="AE63" s="5">
        <f t="shared" si="216"/>
        <v>0</v>
      </c>
      <c r="AF63" s="5">
        <f t="shared" si="216"/>
        <v>0</v>
      </c>
      <c r="AG63" s="5">
        <f t="shared" si="216"/>
        <v>0</v>
      </c>
      <c r="AH63" s="5">
        <f t="shared" si="216"/>
        <v>0</v>
      </c>
      <c r="AI63" s="5">
        <f t="shared" si="216"/>
        <v>0</v>
      </c>
      <c r="AJ63" s="5">
        <f t="shared" si="216"/>
        <v>0</v>
      </c>
      <c r="AK63" s="5">
        <f t="shared" si="216"/>
        <v>0</v>
      </c>
      <c r="AL63" s="5">
        <f>AL9</f>
        <v>0</v>
      </c>
      <c r="AM63" s="5">
        <f t="shared" ref="AM63:AZ63" si="217">AM9</f>
        <v>0</v>
      </c>
      <c r="AN63" s="5">
        <f t="shared" si="217"/>
        <v>0</v>
      </c>
      <c r="AO63" s="5">
        <f t="shared" si="217"/>
        <v>0</v>
      </c>
      <c r="AP63" s="5">
        <f t="shared" si="217"/>
        <v>0</v>
      </c>
      <c r="AQ63" s="5">
        <f t="shared" si="217"/>
        <v>0</v>
      </c>
      <c r="AR63" s="5">
        <f t="shared" si="217"/>
        <v>0</v>
      </c>
      <c r="AS63" s="5">
        <f t="shared" si="217"/>
        <v>0</v>
      </c>
      <c r="AT63" s="5">
        <f t="shared" si="217"/>
        <v>0</v>
      </c>
      <c r="AU63" s="5">
        <f t="shared" si="217"/>
        <v>0</v>
      </c>
      <c r="AV63" s="5">
        <f t="shared" si="217"/>
        <v>0</v>
      </c>
      <c r="AW63" s="5">
        <f t="shared" si="217"/>
        <v>0</v>
      </c>
      <c r="AX63" s="5">
        <f t="shared" si="217"/>
        <v>0</v>
      </c>
      <c r="AY63" s="5">
        <f t="shared" si="217"/>
        <v>0</v>
      </c>
      <c r="AZ63" s="5">
        <f t="shared" si="217"/>
        <v>0</v>
      </c>
      <c r="BA63" s="5">
        <f t="shared" si="206"/>
        <v>0</v>
      </c>
      <c r="BB63" s="5">
        <f t="shared" si="206"/>
        <v>0</v>
      </c>
      <c r="BC63" s="5">
        <f t="shared" ref="BC63" si="218">BC9</f>
        <v>0</v>
      </c>
      <c r="BD63" s="5">
        <f>Z63+BA63</f>
        <v>730</v>
      </c>
      <c r="BE63" s="5">
        <f t="shared" si="207"/>
        <v>0</v>
      </c>
      <c r="BF63" s="5">
        <f t="shared" ref="BF63" si="219">BF9</f>
        <v>730</v>
      </c>
    </row>
    <row r="64" spans="1:61" s="1" customFormat="1" x14ac:dyDescent="0.2">
      <c r="A64" s="16" t="s">
        <v>20</v>
      </c>
      <c r="B64" s="5">
        <f>SUM(B61:B63)</f>
        <v>7990660.0899999999</v>
      </c>
      <c r="C64" s="5">
        <f t="shared" ref="C64:AB64" si="220">SUM(C61:C63)</f>
        <v>0</v>
      </c>
      <c r="D64" s="5">
        <f t="shared" si="220"/>
        <v>7990660.0899999999</v>
      </c>
      <c r="E64" s="5">
        <f t="shared" si="220"/>
        <v>8537176.2699999996</v>
      </c>
      <c r="F64" s="5">
        <f t="shared" si="220"/>
        <v>0</v>
      </c>
      <c r="G64" s="5">
        <f t="shared" si="220"/>
        <v>8537176.2699999996</v>
      </c>
      <c r="H64" s="5">
        <f t="shared" si="220"/>
        <v>8835373.9199999999</v>
      </c>
      <c r="I64" s="5">
        <f t="shared" si="220"/>
        <v>0</v>
      </c>
      <c r="J64" s="5">
        <f t="shared" si="220"/>
        <v>9153699.8399999999</v>
      </c>
      <c r="K64" s="5">
        <f t="shared" si="220"/>
        <v>25681536.200000003</v>
      </c>
      <c r="L64" s="5">
        <f t="shared" si="220"/>
        <v>0</v>
      </c>
      <c r="M64" s="5">
        <f t="shared" si="220"/>
        <v>25681536.200000003</v>
      </c>
      <c r="N64" s="5">
        <f t="shared" si="220"/>
        <v>7174270.7700000005</v>
      </c>
      <c r="O64" s="5">
        <f t="shared" si="220"/>
        <v>0</v>
      </c>
      <c r="P64" s="5">
        <f t="shared" si="220"/>
        <v>7174270.7700000005</v>
      </c>
      <c r="Q64" s="5">
        <f t="shared" si="220"/>
        <v>7535684.46</v>
      </c>
      <c r="R64" s="5">
        <f t="shared" si="220"/>
        <v>0</v>
      </c>
      <c r="S64" s="5">
        <f t="shared" si="220"/>
        <v>7535684.46</v>
      </c>
      <c r="T64" s="5">
        <f t="shared" si="220"/>
        <v>8039681.2400000002</v>
      </c>
      <c r="U64" s="5">
        <f t="shared" si="220"/>
        <v>0</v>
      </c>
      <c r="V64" s="5">
        <f t="shared" si="220"/>
        <v>8039681.2400000002</v>
      </c>
      <c r="W64" s="5">
        <f t="shared" si="220"/>
        <v>23189541.449999999</v>
      </c>
      <c r="X64" s="5">
        <f t="shared" si="220"/>
        <v>0</v>
      </c>
      <c r="Y64" s="5">
        <f t="shared" si="220"/>
        <v>23189541.449999999</v>
      </c>
      <c r="Z64" s="5">
        <f t="shared" si="220"/>
        <v>48871077.650000006</v>
      </c>
      <c r="AA64" s="5">
        <f t="shared" si="220"/>
        <v>0</v>
      </c>
      <c r="AB64" s="5">
        <f t="shared" si="220"/>
        <v>48431172.670000002</v>
      </c>
      <c r="AC64" s="5">
        <f>SUM(AC61:AC63)</f>
        <v>10142005.039999999</v>
      </c>
      <c r="AD64" s="5">
        <f t="shared" ref="AD64:BF64" si="221">SUM(AD61:AD63)</f>
        <v>0</v>
      </c>
      <c r="AE64" s="5">
        <f t="shared" si="221"/>
        <v>10142005.039999999</v>
      </c>
      <c r="AF64" s="5">
        <f t="shared" si="221"/>
        <v>10142005.039999999</v>
      </c>
      <c r="AG64" s="5">
        <f t="shared" si="221"/>
        <v>0</v>
      </c>
      <c r="AH64" s="5">
        <f t="shared" si="221"/>
        <v>10142005.039999999</v>
      </c>
      <c r="AI64" s="5">
        <f t="shared" si="221"/>
        <v>10142005.039999999</v>
      </c>
      <c r="AJ64" s="5">
        <f t="shared" si="221"/>
        <v>0</v>
      </c>
      <c r="AK64" s="5">
        <f t="shared" si="221"/>
        <v>10142005.039999999</v>
      </c>
      <c r="AL64" s="5">
        <f t="shared" si="221"/>
        <v>30426015.120000001</v>
      </c>
      <c r="AM64" s="5">
        <f t="shared" si="221"/>
        <v>0</v>
      </c>
      <c r="AN64" s="5">
        <f t="shared" si="221"/>
        <v>30426015.120000001</v>
      </c>
      <c r="AO64" s="5">
        <f t="shared" si="221"/>
        <v>8067542.3500000006</v>
      </c>
      <c r="AP64" s="5">
        <f t="shared" si="221"/>
        <v>1852</v>
      </c>
      <c r="AQ64" s="5">
        <f t="shared" si="221"/>
        <v>8069394.3500000006</v>
      </c>
      <c r="AR64" s="5">
        <f t="shared" si="221"/>
        <v>860953.03999999992</v>
      </c>
      <c r="AS64" s="5">
        <f t="shared" si="221"/>
        <v>0</v>
      </c>
      <c r="AT64" s="5">
        <f t="shared" si="221"/>
        <v>860953.03999999992</v>
      </c>
      <c r="AU64" s="5">
        <f t="shared" si="221"/>
        <v>520533.93000000005</v>
      </c>
      <c r="AV64" s="5">
        <f t="shared" si="221"/>
        <v>0</v>
      </c>
      <c r="AW64" s="5">
        <f t="shared" si="221"/>
        <v>520533.93000000005</v>
      </c>
      <c r="AX64" s="5">
        <f t="shared" si="221"/>
        <v>9449029.3200000003</v>
      </c>
      <c r="AY64" s="5">
        <f t="shared" si="221"/>
        <v>1852</v>
      </c>
      <c r="AZ64" s="5">
        <f t="shared" si="221"/>
        <v>9450881.3200000003</v>
      </c>
      <c r="BA64" s="5">
        <f t="shared" si="221"/>
        <v>39875044.439999998</v>
      </c>
      <c r="BB64" s="5">
        <f t="shared" si="221"/>
        <v>1852</v>
      </c>
      <c r="BC64" s="5">
        <f t="shared" si="221"/>
        <v>39876896.439999998</v>
      </c>
      <c r="BD64" s="5">
        <f t="shared" si="221"/>
        <v>88746122.090000004</v>
      </c>
      <c r="BE64" s="5">
        <f t="shared" si="207"/>
        <v>1852</v>
      </c>
      <c r="BF64" s="5">
        <f t="shared" si="221"/>
        <v>88747974.090000004</v>
      </c>
      <c r="BG64" s="20"/>
      <c r="BI64" s="20"/>
    </row>
    <row r="65" spans="1:62" s="1" customFormat="1" x14ac:dyDescent="0.2">
      <c r="A65" s="6" t="s">
        <v>2</v>
      </c>
      <c r="B65" s="5">
        <f t="shared" ref="B65:J67" si="222">B11+B18+B48</f>
        <v>613045.59</v>
      </c>
      <c r="C65" s="5">
        <f t="shared" si="222"/>
        <v>0</v>
      </c>
      <c r="D65" s="5">
        <f t="shared" si="222"/>
        <v>613045.59</v>
      </c>
      <c r="E65" s="5">
        <f t="shared" si="222"/>
        <v>634443.78</v>
      </c>
      <c r="F65" s="5">
        <f t="shared" si="222"/>
        <v>0</v>
      </c>
      <c r="G65" s="5">
        <f t="shared" si="222"/>
        <v>634443.78</v>
      </c>
      <c r="H65" s="5">
        <f t="shared" si="222"/>
        <v>700080.47</v>
      </c>
      <c r="I65" s="5">
        <f t="shared" si="222"/>
        <v>0</v>
      </c>
      <c r="J65" s="5">
        <f t="shared" si="222"/>
        <v>700080.47</v>
      </c>
      <c r="K65" s="5">
        <f>B65+E65+H65</f>
        <v>1947569.84</v>
      </c>
      <c r="L65" s="5">
        <f>C65+F65+I65</f>
        <v>0</v>
      </c>
      <c r="M65" s="5">
        <f t="shared" ref="M65:M71" si="223">SUM(K65:L65)</f>
        <v>1947569.84</v>
      </c>
      <c r="N65" s="5">
        <f t="shared" ref="N65:V67" si="224">N11+N18+N48</f>
        <v>584220.31000000006</v>
      </c>
      <c r="O65" s="5">
        <f t="shared" si="224"/>
        <v>0</v>
      </c>
      <c r="P65" s="5">
        <f t="shared" si="224"/>
        <v>584220.31000000006</v>
      </c>
      <c r="Q65" s="5">
        <f t="shared" si="224"/>
        <v>622286.69999999995</v>
      </c>
      <c r="R65" s="5">
        <f t="shared" si="224"/>
        <v>0</v>
      </c>
      <c r="S65" s="5">
        <f t="shared" si="224"/>
        <v>622286.69999999995</v>
      </c>
      <c r="T65" s="5">
        <f t="shared" si="224"/>
        <v>613102.96</v>
      </c>
      <c r="U65" s="5">
        <f t="shared" si="224"/>
        <v>0</v>
      </c>
      <c r="V65" s="5">
        <f t="shared" si="224"/>
        <v>613102.96</v>
      </c>
      <c r="W65" s="5">
        <f>N65+Q65+T65</f>
        <v>1819609.97</v>
      </c>
      <c r="X65" s="5">
        <f>O65+R65+U65</f>
        <v>0</v>
      </c>
      <c r="Y65" s="5">
        <f t="shared" ref="Y65:Y71" si="225">SUM(W65:X65)</f>
        <v>1819609.97</v>
      </c>
      <c r="Z65" s="5">
        <f>K65+W65</f>
        <v>3767179.81</v>
      </c>
      <c r="AA65" s="5">
        <f>L65+X65</f>
        <v>0</v>
      </c>
      <c r="AB65" s="5">
        <f t="shared" ref="AB65:AB71" si="226">SUM(Z65:AA65)</f>
        <v>3767179.81</v>
      </c>
      <c r="AC65" s="5">
        <f t="shared" ref="AC65:AK67" si="227">AC11+AC18+AC48</f>
        <v>656221.94999999995</v>
      </c>
      <c r="AD65" s="5">
        <f t="shared" si="227"/>
        <v>0</v>
      </c>
      <c r="AE65" s="5">
        <f t="shared" si="227"/>
        <v>656221.94999999995</v>
      </c>
      <c r="AF65" s="5">
        <f t="shared" si="227"/>
        <v>656221.94999999995</v>
      </c>
      <c r="AG65" s="5">
        <f t="shared" si="227"/>
        <v>9739</v>
      </c>
      <c r="AH65" s="5">
        <f t="shared" si="227"/>
        <v>665960.94999999995</v>
      </c>
      <c r="AI65" s="5">
        <f t="shared" si="227"/>
        <v>656221.94999999995</v>
      </c>
      <c r="AJ65" s="5">
        <f t="shared" si="227"/>
        <v>0</v>
      </c>
      <c r="AK65" s="5">
        <f t="shared" si="227"/>
        <v>656221.94999999995</v>
      </c>
      <c r="AL65" s="5">
        <f>AC65+AF65+AI65</f>
        <v>1968665.8499999999</v>
      </c>
      <c r="AM65" s="5">
        <f>AD65+AG65+AJ65</f>
        <v>9739</v>
      </c>
      <c r="AN65" s="5">
        <f t="shared" ref="AN65" si="228">SUM(AL65:AM65)</f>
        <v>1978404.8499999999</v>
      </c>
      <c r="AO65" s="5">
        <f t="shared" ref="AO65:AW67" si="229">AO11+AO18+AO48</f>
        <v>502919.89999999997</v>
      </c>
      <c r="AP65" s="5">
        <f t="shared" si="229"/>
        <v>6907</v>
      </c>
      <c r="AQ65" s="5">
        <f t="shared" si="229"/>
        <v>509826.89999999997</v>
      </c>
      <c r="AR65" s="5">
        <f t="shared" si="229"/>
        <v>65524.65</v>
      </c>
      <c r="AS65" s="5">
        <f t="shared" si="229"/>
        <v>0</v>
      </c>
      <c r="AT65" s="5">
        <f t="shared" si="229"/>
        <v>65524.65</v>
      </c>
      <c r="AU65" s="5">
        <f t="shared" si="229"/>
        <v>20451.419999999998</v>
      </c>
      <c r="AV65" s="5">
        <f t="shared" si="229"/>
        <v>0</v>
      </c>
      <c r="AW65" s="5">
        <f t="shared" si="229"/>
        <v>20451.419999999998</v>
      </c>
      <c r="AX65" s="5">
        <f>AO65+AR65+AU65</f>
        <v>588895.97</v>
      </c>
      <c r="AY65" s="5">
        <f>AP65+AS65+AV65</f>
        <v>6907</v>
      </c>
      <c r="AZ65" s="5">
        <f t="shared" ref="AZ65" si="230">SUM(AX65:AY65)</f>
        <v>595802.97</v>
      </c>
      <c r="BA65" s="5">
        <f t="shared" ref="BA65:BB71" si="231">AL65+AX65</f>
        <v>2557561.8199999998</v>
      </c>
      <c r="BB65" s="5">
        <f t="shared" si="231"/>
        <v>16646</v>
      </c>
      <c r="BC65" s="5">
        <f t="shared" ref="BC65:BC71" si="232">SUM(BA65:BB65)</f>
        <v>2574207.8199999998</v>
      </c>
      <c r="BD65" s="5">
        <f t="shared" ref="BD65:BD71" si="233">Z65+BA65</f>
        <v>6324741.6299999999</v>
      </c>
      <c r="BE65" s="5">
        <f t="shared" si="207"/>
        <v>16646</v>
      </c>
      <c r="BF65" s="5">
        <f t="shared" ref="BF65:BF71" si="234">SUM(BD65:BE65)</f>
        <v>6341387.6299999999</v>
      </c>
      <c r="BG65" s="20"/>
      <c r="BH65" s="20"/>
    </row>
    <row r="66" spans="1:62" s="1" customFormat="1" x14ac:dyDescent="0.2">
      <c r="A66" s="6" t="s">
        <v>3</v>
      </c>
      <c r="B66" s="5">
        <f t="shared" si="222"/>
        <v>1310387.28</v>
      </c>
      <c r="C66" s="5">
        <f t="shared" si="222"/>
        <v>0</v>
      </c>
      <c r="D66" s="5">
        <f t="shared" si="222"/>
        <v>1310387.28</v>
      </c>
      <c r="E66" s="5">
        <f t="shared" si="222"/>
        <v>1505456.4200000002</v>
      </c>
      <c r="F66" s="5">
        <f t="shared" si="222"/>
        <v>0</v>
      </c>
      <c r="G66" s="5">
        <f t="shared" si="222"/>
        <v>1505456.4200000002</v>
      </c>
      <c r="H66" s="5">
        <f>H12+H19+H49+L57</f>
        <v>1961963.64</v>
      </c>
      <c r="I66" s="5">
        <f>I12+I19+I49</f>
        <v>0</v>
      </c>
      <c r="J66" s="5">
        <f>J12+J19+J49+L57</f>
        <v>1961963.64</v>
      </c>
      <c r="K66" s="5">
        <f>B66+E66++H66+M57</f>
        <v>4875811.42</v>
      </c>
      <c r="L66" s="5">
        <f>L12+L19+L49</f>
        <v>0</v>
      </c>
      <c r="M66" s="5">
        <f>SUM(K66:L66)</f>
        <v>4875811.42</v>
      </c>
      <c r="N66" s="5">
        <f t="shared" si="224"/>
        <v>2084784.1500000004</v>
      </c>
      <c r="O66" s="5">
        <f t="shared" si="224"/>
        <v>0</v>
      </c>
      <c r="P66" s="5">
        <f t="shared" si="224"/>
        <v>2084784.1500000004</v>
      </c>
      <c r="Q66" s="5">
        <f t="shared" si="224"/>
        <v>2280385.3199999998</v>
      </c>
      <c r="R66" s="5">
        <f t="shared" si="224"/>
        <v>0</v>
      </c>
      <c r="S66" s="5">
        <f t="shared" si="224"/>
        <v>2280385.3199999998</v>
      </c>
      <c r="T66" s="5">
        <f t="shared" si="224"/>
        <v>2239967.2000000002</v>
      </c>
      <c r="U66" s="5">
        <f t="shared" si="224"/>
        <v>0</v>
      </c>
      <c r="V66" s="5">
        <f t="shared" si="224"/>
        <v>2239967.2000000002</v>
      </c>
      <c r="W66" s="5">
        <f>N66+Q66+T66+N57</f>
        <v>6723173.290000001</v>
      </c>
      <c r="X66" s="5">
        <f>O66+R66+U66+X57</f>
        <v>0</v>
      </c>
      <c r="Y66" s="5">
        <f>SUM(W66:X66)</f>
        <v>6723173.290000001</v>
      </c>
      <c r="Z66" s="5">
        <f>K66+W66</f>
        <v>11598984.710000001</v>
      </c>
      <c r="AA66" s="5">
        <f>L66+X66</f>
        <v>0</v>
      </c>
      <c r="AB66" s="5">
        <f t="shared" si="226"/>
        <v>11598984.710000001</v>
      </c>
      <c r="AC66" s="5">
        <f t="shared" si="227"/>
        <v>2808099.0700000008</v>
      </c>
      <c r="AD66" s="5">
        <f t="shared" si="227"/>
        <v>0</v>
      </c>
      <c r="AE66" s="5">
        <f t="shared" si="227"/>
        <v>2808099.0700000008</v>
      </c>
      <c r="AF66" s="5">
        <f t="shared" si="227"/>
        <v>2808099.0700000008</v>
      </c>
      <c r="AG66" s="5">
        <f t="shared" si="227"/>
        <v>0</v>
      </c>
      <c r="AH66" s="5">
        <f t="shared" si="227"/>
        <v>2808099.0700000008</v>
      </c>
      <c r="AI66" s="5">
        <f>AI12+AI19+AI49+AM57</f>
        <v>2808099.0700000008</v>
      </c>
      <c r="AJ66" s="5">
        <f>AJ12+AJ19+AJ49</f>
        <v>0</v>
      </c>
      <c r="AK66" s="5">
        <f>AK12+AK19+AK49+AM57</f>
        <v>2808099.0700000008</v>
      </c>
      <c r="AL66" s="5">
        <f>AC66+AF66++AI66</f>
        <v>8424297.2100000028</v>
      </c>
      <c r="AM66" s="5">
        <f>AM12+AM19+AM49</f>
        <v>0</v>
      </c>
      <c r="AN66" s="5">
        <f>SUM(AL66:AM66)</f>
        <v>8424297.2100000028</v>
      </c>
      <c r="AO66" s="5">
        <f t="shared" si="229"/>
        <v>2200893.3299999996</v>
      </c>
      <c r="AP66" s="5">
        <f t="shared" si="229"/>
        <v>0</v>
      </c>
      <c r="AQ66" s="5">
        <f t="shared" si="229"/>
        <v>2200893.3299999996</v>
      </c>
      <c r="AR66" s="5">
        <f t="shared" si="229"/>
        <v>405075.51999999996</v>
      </c>
      <c r="AS66" s="5">
        <f t="shared" si="229"/>
        <v>0</v>
      </c>
      <c r="AT66" s="5">
        <f t="shared" si="229"/>
        <v>405075.51999999996</v>
      </c>
      <c r="AU66" s="5">
        <f t="shared" si="229"/>
        <v>378524.54</v>
      </c>
      <c r="AV66" s="5">
        <f t="shared" si="229"/>
        <v>0</v>
      </c>
      <c r="AW66" s="5">
        <f t="shared" si="229"/>
        <v>378524.54</v>
      </c>
      <c r="AX66" s="5">
        <f>AO66+AR66+AU66+AO57</f>
        <v>2984493.3899999997</v>
      </c>
      <c r="AY66" s="5">
        <f>AP66+AS66+AV66+AY57</f>
        <v>0</v>
      </c>
      <c r="AZ66" s="5">
        <f>SUM(AX66:AY66)</f>
        <v>2984493.3899999997</v>
      </c>
      <c r="BA66" s="5">
        <f t="shared" si="231"/>
        <v>11408790.600000001</v>
      </c>
      <c r="BB66" s="5">
        <f t="shared" si="231"/>
        <v>0</v>
      </c>
      <c r="BC66" s="5">
        <f t="shared" si="232"/>
        <v>11408790.600000001</v>
      </c>
      <c r="BD66" s="5">
        <f t="shared" si="233"/>
        <v>23007775.310000002</v>
      </c>
      <c r="BE66" s="5">
        <f t="shared" si="207"/>
        <v>0</v>
      </c>
      <c r="BF66" s="5">
        <f t="shared" si="234"/>
        <v>23007775.310000002</v>
      </c>
      <c r="BG66" s="20"/>
      <c r="BH66" s="20"/>
      <c r="BI66" s="20"/>
      <c r="BJ66" s="20"/>
    </row>
    <row r="67" spans="1:62" s="1" customFormat="1" x14ac:dyDescent="0.2">
      <c r="A67" s="6" t="s">
        <v>4</v>
      </c>
      <c r="B67" s="5">
        <f t="shared" si="222"/>
        <v>660575.16999999993</v>
      </c>
      <c r="C67" s="5">
        <f t="shared" si="222"/>
        <v>0</v>
      </c>
      <c r="D67" s="5">
        <f t="shared" si="222"/>
        <v>660575.16999999993</v>
      </c>
      <c r="E67" s="5">
        <f t="shared" si="222"/>
        <v>673820.63</v>
      </c>
      <c r="F67" s="5">
        <f t="shared" si="222"/>
        <v>0</v>
      </c>
      <c r="G67" s="5">
        <f t="shared" si="222"/>
        <v>673820.63</v>
      </c>
      <c r="H67" s="5">
        <f t="shared" si="222"/>
        <v>751080</v>
      </c>
      <c r="I67" s="5">
        <f t="shared" si="222"/>
        <v>0</v>
      </c>
      <c r="J67" s="5">
        <f t="shared" si="222"/>
        <v>751080</v>
      </c>
      <c r="K67" s="5">
        <f t="shared" ref="K67:L71" si="235">B67+E67+H67</f>
        <v>2085475.7999999998</v>
      </c>
      <c r="L67" s="5">
        <f t="shared" si="235"/>
        <v>0</v>
      </c>
      <c r="M67" s="5">
        <f t="shared" si="223"/>
        <v>2085475.7999999998</v>
      </c>
      <c r="N67" s="5">
        <f t="shared" si="224"/>
        <v>532312.02</v>
      </c>
      <c r="O67" s="5">
        <f t="shared" si="224"/>
        <v>0</v>
      </c>
      <c r="P67" s="5">
        <f t="shared" si="224"/>
        <v>532312.02</v>
      </c>
      <c r="Q67" s="5">
        <f t="shared" si="224"/>
        <v>676416.28</v>
      </c>
      <c r="R67" s="5">
        <f t="shared" si="224"/>
        <v>0</v>
      </c>
      <c r="S67" s="5">
        <f t="shared" si="224"/>
        <v>676416.28</v>
      </c>
      <c r="T67" s="5">
        <f t="shared" si="224"/>
        <v>545514.44000000006</v>
      </c>
      <c r="U67" s="5">
        <f t="shared" si="224"/>
        <v>0</v>
      </c>
      <c r="V67" s="5">
        <f t="shared" si="224"/>
        <v>545514.44000000006</v>
      </c>
      <c r="W67" s="5">
        <f t="shared" ref="W67:X71" si="236">N67+Q67+T67</f>
        <v>1754242.7400000002</v>
      </c>
      <c r="X67" s="5">
        <f t="shared" si="236"/>
        <v>0</v>
      </c>
      <c r="Y67" s="5">
        <f t="shared" si="225"/>
        <v>1754242.7400000002</v>
      </c>
      <c r="Z67" s="5">
        <f t="shared" ref="Z67:AA71" si="237">K67+W67</f>
        <v>3839718.54</v>
      </c>
      <c r="AA67" s="5">
        <f>L67+X67</f>
        <v>0</v>
      </c>
      <c r="AB67" s="5">
        <f t="shared" si="226"/>
        <v>3839718.54</v>
      </c>
      <c r="AC67" s="5">
        <f t="shared" si="227"/>
        <v>796549.15999999992</v>
      </c>
      <c r="AD67" s="5">
        <f t="shared" si="227"/>
        <v>0</v>
      </c>
      <c r="AE67" s="5">
        <f t="shared" si="227"/>
        <v>796549.15999999992</v>
      </c>
      <c r="AF67" s="5">
        <f t="shared" si="227"/>
        <v>796549.15999999992</v>
      </c>
      <c r="AG67" s="5">
        <f t="shared" si="227"/>
        <v>7903</v>
      </c>
      <c r="AH67" s="5">
        <f t="shared" si="227"/>
        <v>804452.15999999992</v>
      </c>
      <c r="AI67" s="5">
        <f t="shared" si="227"/>
        <v>796549.15999999992</v>
      </c>
      <c r="AJ67" s="5">
        <f t="shared" si="227"/>
        <v>0</v>
      </c>
      <c r="AK67" s="5">
        <f t="shared" si="227"/>
        <v>796549.15999999992</v>
      </c>
      <c r="AL67" s="5">
        <f t="shared" ref="AL67:AM71" si="238">AC67+AF67+AI67</f>
        <v>2389647.4799999995</v>
      </c>
      <c r="AM67" s="5">
        <f t="shared" si="238"/>
        <v>7903</v>
      </c>
      <c r="AN67" s="5">
        <f t="shared" ref="AN67:AN71" si="239">SUM(AL67:AM67)</f>
        <v>2397550.4799999995</v>
      </c>
      <c r="AO67" s="5">
        <f t="shared" si="229"/>
        <v>794791.7</v>
      </c>
      <c r="AP67" s="5">
        <f t="shared" si="229"/>
        <v>0</v>
      </c>
      <c r="AQ67" s="5">
        <f t="shared" si="229"/>
        <v>794791.7</v>
      </c>
      <c r="AR67" s="5">
        <f t="shared" si="229"/>
        <v>34789.07</v>
      </c>
      <c r="AS67" s="5">
        <f t="shared" si="229"/>
        <v>0</v>
      </c>
      <c r="AT67" s="5">
        <f t="shared" si="229"/>
        <v>34789.07</v>
      </c>
      <c r="AU67" s="5">
        <f t="shared" si="229"/>
        <v>23725.52</v>
      </c>
      <c r="AV67" s="5">
        <f t="shared" si="229"/>
        <v>0</v>
      </c>
      <c r="AW67" s="5">
        <f t="shared" si="229"/>
        <v>23725.52</v>
      </c>
      <c r="AX67" s="5">
        <f t="shared" ref="AX67:AY71" si="240">AO67+AR67+AU67</f>
        <v>853306.28999999992</v>
      </c>
      <c r="AY67" s="5">
        <f t="shared" si="240"/>
        <v>0</v>
      </c>
      <c r="AZ67" s="5">
        <f t="shared" ref="AZ67:AZ71" si="241">SUM(AX67:AY67)</f>
        <v>853306.28999999992</v>
      </c>
      <c r="BA67" s="5">
        <f t="shared" si="231"/>
        <v>3242953.7699999996</v>
      </c>
      <c r="BB67" s="5">
        <f t="shared" si="231"/>
        <v>7903</v>
      </c>
      <c r="BC67" s="5">
        <f t="shared" si="232"/>
        <v>3250856.7699999996</v>
      </c>
      <c r="BD67" s="5">
        <f t="shared" si="233"/>
        <v>7082672.3099999996</v>
      </c>
      <c r="BE67" s="5">
        <f t="shared" si="207"/>
        <v>7903</v>
      </c>
      <c r="BF67" s="5">
        <f t="shared" si="234"/>
        <v>7090575.3099999996</v>
      </c>
      <c r="BH67" s="20"/>
    </row>
    <row r="68" spans="1:62" s="1" customFormat="1" x14ac:dyDescent="0.2">
      <c r="A68" s="6" t="s">
        <v>7</v>
      </c>
      <c r="B68" s="5">
        <f t="shared" ref="B68:J68" si="242">B21</f>
        <v>893837.23</v>
      </c>
      <c r="C68" s="5">
        <f t="shared" si="242"/>
        <v>0</v>
      </c>
      <c r="D68" s="5">
        <f t="shared" si="242"/>
        <v>893837.23</v>
      </c>
      <c r="E68" s="5">
        <f t="shared" si="242"/>
        <v>895779.29999999993</v>
      </c>
      <c r="F68" s="5">
        <f t="shared" si="242"/>
        <v>0</v>
      </c>
      <c r="G68" s="5">
        <f t="shared" si="242"/>
        <v>895779.29999999993</v>
      </c>
      <c r="H68" s="5">
        <f t="shared" si="242"/>
        <v>904022.57</v>
      </c>
      <c r="I68" s="5">
        <f t="shared" si="242"/>
        <v>0</v>
      </c>
      <c r="J68" s="5">
        <f t="shared" si="242"/>
        <v>904022.57</v>
      </c>
      <c r="K68" s="5">
        <f t="shared" si="235"/>
        <v>2693639.0999999996</v>
      </c>
      <c r="L68" s="5">
        <f t="shared" si="235"/>
        <v>0</v>
      </c>
      <c r="M68" s="5">
        <f t="shared" si="223"/>
        <v>2693639.0999999996</v>
      </c>
      <c r="N68" s="5">
        <f t="shared" ref="N68:V68" si="243">N21</f>
        <v>894023.1</v>
      </c>
      <c r="O68" s="5">
        <f t="shared" si="243"/>
        <v>0</v>
      </c>
      <c r="P68" s="5">
        <f t="shared" si="243"/>
        <v>894023.1</v>
      </c>
      <c r="Q68" s="5">
        <f t="shared" si="243"/>
        <v>894023.1</v>
      </c>
      <c r="R68" s="5">
        <f t="shared" si="243"/>
        <v>0</v>
      </c>
      <c r="S68" s="5">
        <f t="shared" si="243"/>
        <v>894023.1</v>
      </c>
      <c r="T68" s="5">
        <f t="shared" si="243"/>
        <v>897400.61</v>
      </c>
      <c r="U68" s="5">
        <f t="shared" si="243"/>
        <v>0</v>
      </c>
      <c r="V68" s="5">
        <f t="shared" si="243"/>
        <v>897400.61</v>
      </c>
      <c r="W68" s="5">
        <f t="shared" si="236"/>
        <v>2685446.81</v>
      </c>
      <c r="X68" s="5">
        <f t="shared" si="236"/>
        <v>0</v>
      </c>
      <c r="Y68" s="5">
        <f t="shared" si="225"/>
        <v>2685446.81</v>
      </c>
      <c r="Z68" s="5">
        <f t="shared" si="237"/>
        <v>5379085.9100000001</v>
      </c>
      <c r="AA68" s="5">
        <f t="shared" si="237"/>
        <v>0</v>
      </c>
      <c r="AB68" s="5">
        <f t="shared" si="226"/>
        <v>5379085.9100000001</v>
      </c>
      <c r="AC68" s="5">
        <f t="shared" ref="AC68:AK68" si="244">AC21</f>
        <v>919854.09</v>
      </c>
      <c r="AD68" s="5">
        <f t="shared" si="244"/>
        <v>0</v>
      </c>
      <c r="AE68" s="5">
        <f t="shared" si="244"/>
        <v>919854.09</v>
      </c>
      <c r="AF68" s="5">
        <f t="shared" si="244"/>
        <v>919854.09</v>
      </c>
      <c r="AG68" s="5">
        <f t="shared" si="244"/>
        <v>0</v>
      </c>
      <c r="AH68" s="5">
        <f t="shared" si="244"/>
        <v>919854.09</v>
      </c>
      <c r="AI68" s="5">
        <f t="shared" si="244"/>
        <v>919854.09</v>
      </c>
      <c r="AJ68" s="5">
        <f t="shared" si="244"/>
        <v>0</v>
      </c>
      <c r="AK68" s="5">
        <f t="shared" si="244"/>
        <v>919854.09</v>
      </c>
      <c r="AL68" s="5">
        <f t="shared" si="238"/>
        <v>2759562.27</v>
      </c>
      <c r="AM68" s="5">
        <f t="shared" si="238"/>
        <v>0</v>
      </c>
      <c r="AN68" s="5">
        <f t="shared" si="239"/>
        <v>2759562.27</v>
      </c>
      <c r="AO68" s="5">
        <f t="shared" ref="AO68:AW68" si="245">AO21</f>
        <v>622532.63</v>
      </c>
      <c r="AP68" s="5">
        <f t="shared" si="245"/>
        <v>0</v>
      </c>
      <c r="AQ68" s="5">
        <f t="shared" si="245"/>
        <v>622532.63</v>
      </c>
      <c r="AR68" s="5">
        <f t="shared" si="245"/>
        <v>26926.79</v>
      </c>
      <c r="AS68" s="5">
        <f t="shared" si="245"/>
        <v>0</v>
      </c>
      <c r="AT68" s="5">
        <f t="shared" si="245"/>
        <v>26926.79</v>
      </c>
      <c r="AU68" s="5">
        <f t="shared" si="245"/>
        <v>26926.79</v>
      </c>
      <c r="AV68" s="5">
        <f t="shared" si="245"/>
        <v>0</v>
      </c>
      <c r="AW68" s="5">
        <f t="shared" si="245"/>
        <v>26926.79</v>
      </c>
      <c r="AX68" s="5">
        <f t="shared" si="240"/>
        <v>676386.21000000008</v>
      </c>
      <c r="AY68" s="5">
        <f t="shared" si="240"/>
        <v>0</v>
      </c>
      <c r="AZ68" s="5">
        <f t="shared" si="241"/>
        <v>676386.21000000008</v>
      </c>
      <c r="BA68" s="5">
        <f t="shared" si="231"/>
        <v>3435948.48</v>
      </c>
      <c r="BB68" s="5">
        <f t="shared" si="231"/>
        <v>0</v>
      </c>
      <c r="BC68" s="5">
        <f t="shared" si="232"/>
        <v>3435948.48</v>
      </c>
      <c r="BD68" s="5">
        <f t="shared" si="233"/>
        <v>8815034.3900000006</v>
      </c>
      <c r="BE68" s="5">
        <f t="shared" si="207"/>
        <v>0</v>
      </c>
      <c r="BF68" s="5">
        <f t="shared" si="234"/>
        <v>8815034.3900000006</v>
      </c>
      <c r="BG68" s="20"/>
      <c r="BH68" s="20"/>
    </row>
    <row r="69" spans="1:62" s="1" customFormat="1" x14ac:dyDescent="0.2">
      <c r="A69" s="6" t="s">
        <v>18</v>
      </c>
      <c r="B69" s="5">
        <f>B51</f>
        <v>283434.77</v>
      </c>
      <c r="C69" s="5">
        <f t="shared" ref="C69:D69" si="246">C51</f>
        <v>0</v>
      </c>
      <c r="D69" s="5">
        <f t="shared" si="246"/>
        <v>283434.77</v>
      </c>
      <c r="E69" s="5">
        <f>E51</f>
        <v>383235.86</v>
      </c>
      <c r="F69" s="5">
        <f t="shared" ref="F69:G69" si="247">F51</f>
        <v>0</v>
      </c>
      <c r="G69" s="5">
        <f t="shared" si="247"/>
        <v>383235.86</v>
      </c>
      <c r="H69" s="5">
        <f>H51</f>
        <v>430100.19</v>
      </c>
      <c r="I69" s="5">
        <f t="shared" ref="I69:J69" si="248">I51</f>
        <v>0</v>
      </c>
      <c r="J69" s="5">
        <f t="shared" si="248"/>
        <v>430100.19</v>
      </c>
      <c r="K69" s="5">
        <f t="shared" si="235"/>
        <v>1096770.82</v>
      </c>
      <c r="L69" s="5">
        <f t="shared" si="235"/>
        <v>0</v>
      </c>
      <c r="M69" s="5">
        <f t="shared" si="223"/>
        <v>1096770.82</v>
      </c>
      <c r="N69" s="5">
        <f>N51</f>
        <v>287644.54000000004</v>
      </c>
      <c r="O69" s="5">
        <f t="shared" ref="O69:P69" si="249">O51</f>
        <v>0</v>
      </c>
      <c r="P69" s="5">
        <f t="shared" si="249"/>
        <v>287644.54000000004</v>
      </c>
      <c r="Q69" s="5">
        <f>Q51</f>
        <v>409885.86</v>
      </c>
      <c r="R69" s="5">
        <f t="shared" ref="R69:S69" si="250">R51</f>
        <v>0</v>
      </c>
      <c r="S69" s="5">
        <f t="shared" si="250"/>
        <v>409885.86</v>
      </c>
      <c r="T69" s="5">
        <f>T51</f>
        <v>331490.73</v>
      </c>
      <c r="U69" s="5">
        <f t="shared" ref="U69:V69" si="251">U51</f>
        <v>0</v>
      </c>
      <c r="V69" s="5">
        <f t="shared" si="251"/>
        <v>331490.73</v>
      </c>
      <c r="W69" s="5">
        <f t="shared" si="236"/>
        <v>1029021.13</v>
      </c>
      <c r="X69" s="5">
        <f t="shared" si="236"/>
        <v>0</v>
      </c>
      <c r="Y69" s="5">
        <f t="shared" si="225"/>
        <v>1029021.13</v>
      </c>
      <c r="Z69" s="5">
        <f t="shared" si="237"/>
        <v>2125791.9500000002</v>
      </c>
      <c r="AA69" s="5">
        <f t="shared" si="237"/>
        <v>0</v>
      </c>
      <c r="AB69" s="5">
        <f t="shared" si="226"/>
        <v>2125791.9500000002</v>
      </c>
      <c r="AC69" s="5">
        <f>AC51</f>
        <v>425159</v>
      </c>
      <c r="AD69" s="5">
        <f t="shared" ref="AD69:AE69" si="252">AD51</f>
        <v>0</v>
      </c>
      <c r="AE69" s="5">
        <f t="shared" si="252"/>
        <v>425159</v>
      </c>
      <c r="AF69" s="5">
        <f>AF51</f>
        <v>425159</v>
      </c>
      <c r="AG69" s="5">
        <f t="shared" ref="AG69:AH69" si="253">AG51</f>
        <v>0</v>
      </c>
      <c r="AH69" s="5">
        <f t="shared" si="253"/>
        <v>425159</v>
      </c>
      <c r="AI69" s="5">
        <f>AI51</f>
        <v>425159</v>
      </c>
      <c r="AJ69" s="5">
        <f t="shared" ref="AJ69:AK69" si="254">AJ51</f>
        <v>0</v>
      </c>
      <c r="AK69" s="5">
        <f t="shared" si="254"/>
        <v>425159</v>
      </c>
      <c r="AL69" s="5">
        <f t="shared" si="238"/>
        <v>1275477</v>
      </c>
      <c r="AM69" s="5">
        <f t="shared" si="238"/>
        <v>0</v>
      </c>
      <c r="AN69" s="5">
        <f t="shared" si="239"/>
        <v>1275477</v>
      </c>
      <c r="AO69" s="5">
        <f>AO51</f>
        <v>288132</v>
      </c>
      <c r="AP69" s="5">
        <f t="shared" ref="AP69:AQ69" si="255">AP51</f>
        <v>0</v>
      </c>
      <c r="AQ69" s="5">
        <f t="shared" si="255"/>
        <v>288132</v>
      </c>
      <c r="AR69" s="5">
        <f>AR51</f>
        <v>12659</v>
      </c>
      <c r="AS69" s="5">
        <f t="shared" ref="AS69:AT69" si="256">AS51</f>
        <v>0</v>
      </c>
      <c r="AT69" s="5">
        <f t="shared" si="256"/>
        <v>12659</v>
      </c>
      <c r="AU69" s="5">
        <f>AU51</f>
        <v>12659</v>
      </c>
      <c r="AV69" s="5">
        <f t="shared" ref="AV69:AW69" si="257">AV51</f>
        <v>0</v>
      </c>
      <c r="AW69" s="5">
        <f t="shared" si="257"/>
        <v>12659</v>
      </c>
      <c r="AX69" s="5">
        <f t="shared" si="240"/>
        <v>313450</v>
      </c>
      <c r="AY69" s="5">
        <f t="shared" si="240"/>
        <v>0</v>
      </c>
      <c r="AZ69" s="5">
        <f t="shared" si="241"/>
        <v>313450</v>
      </c>
      <c r="BA69" s="5">
        <f t="shared" si="231"/>
        <v>1588927</v>
      </c>
      <c r="BB69" s="5">
        <f t="shared" si="231"/>
        <v>0</v>
      </c>
      <c r="BC69" s="5">
        <f t="shared" si="232"/>
        <v>1588927</v>
      </c>
      <c r="BD69" s="5">
        <f t="shared" si="233"/>
        <v>3714718.95</v>
      </c>
      <c r="BE69" s="5">
        <f t="shared" si="207"/>
        <v>0</v>
      </c>
      <c r="BF69" s="5">
        <f t="shared" si="234"/>
        <v>3714718.95</v>
      </c>
    </row>
    <row r="70" spans="1:62" s="1" customFormat="1" x14ac:dyDescent="0.2">
      <c r="A70" s="4" t="s">
        <v>10</v>
      </c>
      <c r="B70" s="5">
        <f t="shared" ref="B70:J70" si="258">B22</f>
        <v>101320.02</v>
      </c>
      <c r="C70" s="5">
        <f t="shared" si="258"/>
        <v>0</v>
      </c>
      <c r="D70" s="5">
        <f t="shared" si="258"/>
        <v>101320.02</v>
      </c>
      <c r="E70" s="5">
        <f t="shared" si="258"/>
        <v>103916.99</v>
      </c>
      <c r="F70" s="5">
        <f t="shared" si="258"/>
        <v>0</v>
      </c>
      <c r="G70" s="5">
        <f t="shared" si="258"/>
        <v>103916.99</v>
      </c>
      <c r="H70" s="5">
        <f t="shared" si="258"/>
        <v>104185.41</v>
      </c>
      <c r="I70" s="5">
        <f t="shared" si="258"/>
        <v>0</v>
      </c>
      <c r="J70" s="5">
        <f t="shared" si="258"/>
        <v>104185.41</v>
      </c>
      <c r="K70" s="5">
        <f t="shared" si="235"/>
        <v>309422.42000000004</v>
      </c>
      <c r="L70" s="5">
        <f t="shared" si="235"/>
        <v>0</v>
      </c>
      <c r="M70" s="5">
        <f t="shared" si="223"/>
        <v>309422.42000000004</v>
      </c>
      <c r="N70" s="5">
        <f t="shared" ref="N70:V70" si="259">N22</f>
        <v>103916.99</v>
      </c>
      <c r="O70" s="5">
        <f t="shared" si="259"/>
        <v>0</v>
      </c>
      <c r="P70" s="5">
        <f t="shared" si="259"/>
        <v>103916.99</v>
      </c>
      <c r="Q70" s="5">
        <f t="shared" si="259"/>
        <v>103916.99</v>
      </c>
      <c r="R70" s="5">
        <f t="shared" si="259"/>
        <v>0</v>
      </c>
      <c r="S70" s="5">
        <f t="shared" si="259"/>
        <v>103916.99</v>
      </c>
      <c r="T70" s="5">
        <f t="shared" si="259"/>
        <v>98723.06</v>
      </c>
      <c r="U70" s="5">
        <f t="shared" si="259"/>
        <v>0</v>
      </c>
      <c r="V70" s="5">
        <f t="shared" si="259"/>
        <v>98723.06</v>
      </c>
      <c r="W70" s="5">
        <f t="shared" si="236"/>
        <v>306557.04000000004</v>
      </c>
      <c r="X70" s="5">
        <f t="shared" si="236"/>
        <v>0</v>
      </c>
      <c r="Y70" s="5">
        <f t="shared" si="225"/>
        <v>306557.04000000004</v>
      </c>
      <c r="Z70" s="5">
        <f t="shared" si="237"/>
        <v>615979.46000000008</v>
      </c>
      <c r="AA70" s="5">
        <f t="shared" si="237"/>
        <v>0</v>
      </c>
      <c r="AB70" s="5">
        <f t="shared" si="226"/>
        <v>615979.46000000008</v>
      </c>
      <c r="AC70" s="5">
        <f t="shared" ref="AC70:AK70" si="260">AC22</f>
        <v>154558.82999999999</v>
      </c>
      <c r="AD70" s="5">
        <f t="shared" si="260"/>
        <v>0</v>
      </c>
      <c r="AE70" s="5">
        <f t="shared" si="260"/>
        <v>154558.82999999999</v>
      </c>
      <c r="AF70" s="5">
        <f t="shared" si="260"/>
        <v>154558.82999999999</v>
      </c>
      <c r="AG70" s="5">
        <f t="shared" si="260"/>
        <v>0</v>
      </c>
      <c r="AH70" s="5">
        <f t="shared" si="260"/>
        <v>154558.82999999999</v>
      </c>
      <c r="AI70" s="5">
        <f t="shared" si="260"/>
        <v>154558.82999999999</v>
      </c>
      <c r="AJ70" s="5">
        <f t="shared" si="260"/>
        <v>0</v>
      </c>
      <c r="AK70" s="5">
        <f t="shared" si="260"/>
        <v>154558.82999999999</v>
      </c>
      <c r="AL70" s="5">
        <f t="shared" si="238"/>
        <v>463676.49</v>
      </c>
      <c r="AM70" s="5">
        <f>AD70+AG70+AJ70</f>
        <v>0</v>
      </c>
      <c r="AN70" s="5">
        <f t="shared" si="239"/>
        <v>463676.49</v>
      </c>
      <c r="AO70" s="5">
        <f t="shared" ref="AO70:AW70" si="261">AO22</f>
        <v>109801.25</v>
      </c>
      <c r="AP70" s="5">
        <f t="shared" si="261"/>
        <v>0</v>
      </c>
      <c r="AQ70" s="5">
        <f t="shared" si="261"/>
        <v>109801.25</v>
      </c>
      <c r="AR70" s="5">
        <f t="shared" si="261"/>
        <v>5100.92</v>
      </c>
      <c r="AS70" s="5">
        <f t="shared" si="261"/>
        <v>0</v>
      </c>
      <c r="AT70" s="5">
        <f t="shared" si="261"/>
        <v>5100.92</v>
      </c>
      <c r="AU70" s="5">
        <f t="shared" si="261"/>
        <v>5100.92</v>
      </c>
      <c r="AV70" s="5">
        <f t="shared" si="261"/>
        <v>0</v>
      </c>
      <c r="AW70" s="5">
        <f t="shared" si="261"/>
        <v>5100.92</v>
      </c>
      <c r="AX70" s="5">
        <f t="shared" si="240"/>
        <v>120003.09</v>
      </c>
      <c r="AY70" s="5">
        <f t="shared" si="240"/>
        <v>0</v>
      </c>
      <c r="AZ70" s="5">
        <f t="shared" si="241"/>
        <v>120003.09</v>
      </c>
      <c r="BA70" s="5">
        <f t="shared" si="231"/>
        <v>583679.57999999996</v>
      </c>
      <c r="BB70" s="5">
        <f t="shared" si="231"/>
        <v>0</v>
      </c>
      <c r="BC70" s="5">
        <f t="shared" si="232"/>
        <v>583679.57999999996</v>
      </c>
      <c r="BD70" s="5">
        <f t="shared" si="233"/>
        <v>1199659.04</v>
      </c>
      <c r="BE70" s="5">
        <f t="shared" si="207"/>
        <v>0</v>
      </c>
      <c r="BF70" s="5">
        <f t="shared" si="234"/>
        <v>1199659.04</v>
      </c>
    </row>
    <row r="71" spans="1:62" s="1" customFormat="1" x14ac:dyDescent="0.2">
      <c r="A71" s="4" t="s">
        <v>17</v>
      </c>
      <c r="B71" s="5">
        <f>B52</f>
        <v>518007.53999999992</v>
      </c>
      <c r="C71" s="5">
        <f t="shared" ref="C71:D71" si="262">C52</f>
        <v>0</v>
      </c>
      <c r="D71" s="5">
        <f t="shared" si="262"/>
        <v>518007.53999999992</v>
      </c>
      <c r="E71" s="5">
        <f>E52</f>
        <v>609822.14999999991</v>
      </c>
      <c r="F71" s="5">
        <f t="shared" ref="F71:G71" si="263">F52</f>
        <v>0</v>
      </c>
      <c r="G71" s="5">
        <f t="shared" si="263"/>
        <v>609822.14999999991</v>
      </c>
      <c r="H71" s="5">
        <f>H52</f>
        <v>710750.65</v>
      </c>
      <c r="I71" s="5">
        <f t="shared" ref="I71:J71" si="264">I52</f>
        <v>0</v>
      </c>
      <c r="J71" s="5">
        <f t="shared" si="264"/>
        <v>710750.65</v>
      </c>
      <c r="K71" s="5">
        <f t="shared" si="235"/>
        <v>1838580.3399999999</v>
      </c>
      <c r="L71" s="5">
        <f t="shared" si="235"/>
        <v>0</v>
      </c>
      <c r="M71" s="5">
        <f t="shared" si="223"/>
        <v>1838580.3399999999</v>
      </c>
      <c r="N71" s="5">
        <f>N52</f>
        <v>541756.31000000006</v>
      </c>
      <c r="O71" s="5">
        <f t="shared" ref="O71:P71" si="265">O52</f>
        <v>0</v>
      </c>
      <c r="P71" s="5">
        <f t="shared" si="265"/>
        <v>541756.31000000006</v>
      </c>
      <c r="Q71" s="5">
        <f>Q52</f>
        <v>624661.5199999999</v>
      </c>
      <c r="R71" s="5">
        <f t="shared" ref="R71:S71" si="266">R52</f>
        <v>0</v>
      </c>
      <c r="S71" s="5">
        <f t="shared" si="266"/>
        <v>624661.5199999999</v>
      </c>
      <c r="T71" s="5">
        <f>T52</f>
        <v>552387.82999999996</v>
      </c>
      <c r="U71" s="5">
        <f t="shared" ref="U71:V71" si="267">U52</f>
        <v>0</v>
      </c>
      <c r="V71" s="5">
        <f t="shared" si="267"/>
        <v>552387.82999999996</v>
      </c>
      <c r="W71" s="5">
        <f t="shared" si="236"/>
        <v>1718805.6600000001</v>
      </c>
      <c r="X71" s="5">
        <f t="shared" si="236"/>
        <v>0</v>
      </c>
      <c r="Y71" s="5">
        <f t="shared" si="225"/>
        <v>1718805.6600000001</v>
      </c>
      <c r="Z71" s="5">
        <f t="shared" si="237"/>
        <v>3557386</v>
      </c>
      <c r="AA71" s="5">
        <f t="shared" si="237"/>
        <v>0</v>
      </c>
      <c r="AB71" s="5">
        <f t="shared" si="226"/>
        <v>3557386</v>
      </c>
      <c r="AC71" s="5">
        <f>AC52</f>
        <v>712312</v>
      </c>
      <c r="AD71" s="5">
        <f t="shared" ref="AD71:AE71" si="268">AD52</f>
        <v>0</v>
      </c>
      <c r="AE71" s="5">
        <f t="shared" si="268"/>
        <v>712312</v>
      </c>
      <c r="AF71" s="5">
        <f>AF52</f>
        <v>712312</v>
      </c>
      <c r="AG71" s="5">
        <f t="shared" ref="AG71:AH71" si="269">AG52</f>
        <v>0</v>
      </c>
      <c r="AH71" s="5">
        <f t="shared" si="269"/>
        <v>712312</v>
      </c>
      <c r="AI71" s="5">
        <f>AI52</f>
        <v>712312</v>
      </c>
      <c r="AJ71" s="5">
        <f t="shared" ref="AJ71:AK71" si="270">AJ52</f>
        <v>0</v>
      </c>
      <c r="AK71" s="5">
        <f t="shared" si="270"/>
        <v>712312</v>
      </c>
      <c r="AL71" s="5">
        <f t="shared" si="238"/>
        <v>2136936</v>
      </c>
      <c r="AM71" s="5">
        <f t="shared" si="238"/>
        <v>0</v>
      </c>
      <c r="AN71" s="5">
        <f t="shared" si="239"/>
        <v>2136936</v>
      </c>
      <c r="AO71" s="5">
        <f>AO52</f>
        <v>482717</v>
      </c>
      <c r="AP71" s="5">
        <f t="shared" ref="AP71:AQ71" si="271">AP52</f>
        <v>0</v>
      </c>
      <c r="AQ71" s="5">
        <f t="shared" si="271"/>
        <v>482717</v>
      </c>
      <c r="AR71" s="5">
        <f>AR52</f>
        <v>21416</v>
      </c>
      <c r="AS71" s="5">
        <f t="shared" ref="AS71:AT71" si="272">AS52</f>
        <v>0</v>
      </c>
      <c r="AT71" s="5">
        <f t="shared" si="272"/>
        <v>21416</v>
      </c>
      <c r="AU71" s="5">
        <f>AU52</f>
        <v>21416</v>
      </c>
      <c r="AV71" s="5">
        <f t="shared" ref="AV71:AW71" si="273">AV52</f>
        <v>0</v>
      </c>
      <c r="AW71" s="5">
        <f t="shared" si="273"/>
        <v>21416</v>
      </c>
      <c r="AX71" s="5">
        <f t="shared" si="240"/>
        <v>525549</v>
      </c>
      <c r="AY71" s="5">
        <f t="shared" si="240"/>
        <v>0</v>
      </c>
      <c r="AZ71" s="5">
        <f t="shared" si="241"/>
        <v>525549</v>
      </c>
      <c r="BA71" s="5">
        <f t="shared" si="231"/>
        <v>2662485</v>
      </c>
      <c r="BB71" s="5">
        <f t="shared" si="231"/>
        <v>0</v>
      </c>
      <c r="BC71" s="5">
        <f t="shared" si="232"/>
        <v>2662485</v>
      </c>
      <c r="BD71" s="5">
        <f t="shared" si="233"/>
        <v>6219871</v>
      </c>
      <c r="BE71" s="5">
        <f t="shared" si="207"/>
        <v>0</v>
      </c>
      <c r="BF71" s="5">
        <f t="shared" si="234"/>
        <v>6219871</v>
      </c>
    </row>
    <row r="72" spans="1:62" s="1" customFormat="1" x14ac:dyDescent="0.2">
      <c r="A72" s="6" t="s">
        <v>5</v>
      </c>
      <c r="B72" s="5">
        <f>SUM(B64:B71)</f>
        <v>12371267.689999998</v>
      </c>
      <c r="C72" s="5">
        <f t="shared" ref="C72:V72" si="274">SUM(C64:C71)</f>
        <v>0</v>
      </c>
      <c r="D72" s="5">
        <f t="shared" si="274"/>
        <v>12371267.689999998</v>
      </c>
      <c r="E72" s="5">
        <f t="shared" si="274"/>
        <v>13343651.4</v>
      </c>
      <c r="F72" s="5">
        <f t="shared" si="274"/>
        <v>0</v>
      </c>
      <c r="G72" s="5">
        <f t="shared" si="274"/>
        <v>13343651.4</v>
      </c>
      <c r="H72" s="5">
        <f t="shared" si="274"/>
        <v>14397556.850000001</v>
      </c>
      <c r="I72" s="5">
        <f t="shared" si="274"/>
        <v>0</v>
      </c>
      <c r="J72" s="5">
        <f t="shared" si="274"/>
        <v>14715882.770000001</v>
      </c>
      <c r="K72" s="5">
        <f>SUM(K64:K71)</f>
        <v>40528805.939999998</v>
      </c>
      <c r="L72" s="5">
        <f t="shared" si="274"/>
        <v>0</v>
      </c>
      <c r="M72" s="5">
        <f t="shared" si="274"/>
        <v>40528805.939999998</v>
      </c>
      <c r="N72" s="5">
        <f t="shared" si="274"/>
        <v>12202928.190000001</v>
      </c>
      <c r="O72" s="5">
        <f t="shared" si="274"/>
        <v>0</v>
      </c>
      <c r="P72" s="5">
        <f t="shared" si="274"/>
        <v>12202928.190000001</v>
      </c>
      <c r="Q72" s="5">
        <f t="shared" si="274"/>
        <v>13147260.229999999</v>
      </c>
      <c r="R72" s="5">
        <f t="shared" si="274"/>
        <v>0</v>
      </c>
      <c r="S72" s="5">
        <f t="shared" si="274"/>
        <v>13147260.229999999</v>
      </c>
      <c r="T72" s="5">
        <f t="shared" si="274"/>
        <v>13318268.069999998</v>
      </c>
      <c r="U72" s="5">
        <f t="shared" si="274"/>
        <v>0</v>
      </c>
      <c r="V72" s="5">
        <f t="shared" si="274"/>
        <v>13318268.069999998</v>
      </c>
      <c r="W72" s="5">
        <f>SUM(W64:W71)</f>
        <v>39226398.090000004</v>
      </c>
      <c r="X72" s="5">
        <f t="shared" ref="X72:Y72" si="275">SUM(X64:X71)</f>
        <v>0</v>
      </c>
      <c r="Y72" s="5">
        <f t="shared" si="275"/>
        <v>39226398.090000004</v>
      </c>
      <c r="Z72" s="5">
        <f>SUM(Z64:Z71)</f>
        <v>79755204.030000001</v>
      </c>
      <c r="AA72" s="5">
        <f t="shared" ref="AA72:AB72" si="276">SUM(AA64:AA71)</f>
        <v>0</v>
      </c>
      <c r="AB72" s="5">
        <f t="shared" si="276"/>
        <v>79315299.049999997</v>
      </c>
      <c r="AC72" s="5">
        <f>SUM(AC64:AC71)</f>
        <v>16614759.139999999</v>
      </c>
      <c r="AD72" s="5">
        <f t="shared" ref="AD72:AK72" si="277">SUM(AD64:AD71)</f>
        <v>0</v>
      </c>
      <c r="AE72" s="5">
        <f t="shared" si="277"/>
        <v>16614759.139999999</v>
      </c>
      <c r="AF72" s="5">
        <f t="shared" si="277"/>
        <v>16614759.139999999</v>
      </c>
      <c r="AG72" s="5">
        <f t="shared" si="277"/>
        <v>17642</v>
      </c>
      <c r="AH72" s="5">
        <f t="shared" si="277"/>
        <v>16632401.139999999</v>
      </c>
      <c r="AI72" s="5">
        <f t="shared" si="277"/>
        <v>16614759.139999999</v>
      </c>
      <c r="AJ72" s="5">
        <f t="shared" si="277"/>
        <v>0</v>
      </c>
      <c r="AK72" s="5">
        <f t="shared" si="277"/>
        <v>16614759.139999999</v>
      </c>
      <c r="AL72" s="5">
        <f>SUM(AL64:AL71)</f>
        <v>49844277.420000009</v>
      </c>
      <c r="AM72" s="5">
        <f t="shared" ref="AM72:AW72" si="278">SUM(AM64:AM71)</f>
        <v>17642</v>
      </c>
      <c r="AN72" s="5">
        <f t="shared" si="278"/>
        <v>49861919.420000009</v>
      </c>
      <c r="AO72" s="5">
        <f t="shared" si="278"/>
        <v>13069330.16</v>
      </c>
      <c r="AP72" s="5">
        <f t="shared" si="278"/>
        <v>8759</v>
      </c>
      <c r="AQ72" s="5">
        <f t="shared" si="278"/>
        <v>13078089.16</v>
      </c>
      <c r="AR72" s="5">
        <f t="shared" si="278"/>
        <v>1432444.99</v>
      </c>
      <c r="AS72" s="5">
        <f t="shared" si="278"/>
        <v>0</v>
      </c>
      <c r="AT72" s="5">
        <f t="shared" si="278"/>
        <v>1432444.99</v>
      </c>
      <c r="AU72" s="5">
        <f t="shared" si="278"/>
        <v>1009338.1200000002</v>
      </c>
      <c r="AV72" s="5">
        <f t="shared" si="278"/>
        <v>0</v>
      </c>
      <c r="AW72" s="5">
        <f t="shared" si="278"/>
        <v>1009338.1200000002</v>
      </c>
      <c r="AX72" s="5">
        <f>SUM(AX64:AX71)</f>
        <v>15511113.27</v>
      </c>
      <c r="AY72" s="5">
        <f t="shared" ref="AY72:AZ72" si="279">SUM(AY64:AY71)</f>
        <v>8759</v>
      </c>
      <c r="AZ72" s="5">
        <f t="shared" si="279"/>
        <v>15519872.27</v>
      </c>
      <c r="BA72" s="5">
        <f>SUM(BA64:BA71)</f>
        <v>65355390.68999999</v>
      </c>
      <c r="BB72" s="5">
        <f t="shared" ref="BB72:BC72" si="280">SUM(BB64:BB71)</f>
        <v>26401</v>
      </c>
      <c r="BC72" s="5">
        <f t="shared" si="280"/>
        <v>65381791.68999999</v>
      </c>
      <c r="BD72" s="5">
        <f>SUM(BD64:BD71)</f>
        <v>145110594.72</v>
      </c>
      <c r="BE72" s="5">
        <f t="shared" ref="BE72:BF72" si="281">SUM(BE64:BE71)</f>
        <v>26401</v>
      </c>
      <c r="BF72" s="5">
        <f t="shared" si="281"/>
        <v>145136995.72</v>
      </c>
    </row>
    <row r="73" spans="1:62" x14ac:dyDescent="0.2">
      <c r="D73" s="17"/>
      <c r="J73" s="17"/>
      <c r="Y73" s="17"/>
      <c r="Z73" s="17">
        <f>Z72-Y58-Z58</f>
        <v>78780932.430000007</v>
      </c>
      <c r="AN73" s="17"/>
      <c r="BD73" s="17"/>
      <c r="BE73" s="17"/>
      <c r="BG73" s="17"/>
    </row>
    <row r="74" spans="1:62" x14ac:dyDescent="0.2">
      <c r="J74" s="17"/>
      <c r="AA74" s="17"/>
      <c r="AB74" s="17"/>
      <c r="BE74" s="17"/>
      <c r="BF74" s="17"/>
    </row>
    <row r="75" spans="1:62" ht="15" x14ac:dyDescent="0.25">
      <c r="B75" s="10" t="s">
        <v>11</v>
      </c>
      <c r="C75"/>
      <c r="D75"/>
      <c r="E75"/>
      <c r="F75"/>
      <c r="G75"/>
      <c r="H75" t="s">
        <v>72</v>
      </c>
      <c r="I75"/>
      <c r="N75" s="10" t="s">
        <v>11</v>
      </c>
      <c r="O75"/>
      <c r="P75"/>
      <c r="Q75"/>
      <c r="R75"/>
      <c r="S75"/>
      <c r="T75" t="s">
        <v>72</v>
      </c>
      <c r="U75"/>
      <c r="X75" s="10" t="s">
        <v>11</v>
      </c>
      <c r="Y75"/>
      <c r="Z75"/>
      <c r="AA75" s="21"/>
      <c r="AB75" s="21"/>
      <c r="AC75"/>
      <c r="AD75" t="s">
        <v>72</v>
      </c>
      <c r="AE75"/>
      <c r="AI75" s="10" t="s">
        <v>11</v>
      </c>
      <c r="AJ75"/>
      <c r="AK75"/>
      <c r="AL75"/>
      <c r="AM75"/>
      <c r="AN75"/>
      <c r="AO75" t="s">
        <v>72</v>
      </c>
      <c r="AP75"/>
      <c r="AR75" s="10" t="s">
        <v>11</v>
      </c>
      <c r="AS75"/>
      <c r="AT75"/>
      <c r="AU75"/>
      <c r="AV75"/>
      <c r="AW75"/>
      <c r="AX75" t="s">
        <v>72</v>
      </c>
      <c r="AY75"/>
      <c r="BC75" s="10" t="s">
        <v>11</v>
      </c>
      <c r="BD75"/>
      <c r="BE75" s="21"/>
      <c r="BF75"/>
      <c r="BG75"/>
      <c r="BH75"/>
      <c r="BI75" t="s">
        <v>72</v>
      </c>
      <c r="BJ75"/>
    </row>
    <row r="76" spans="1:62" ht="15" x14ac:dyDescent="0.25">
      <c r="B76" s="10" t="s">
        <v>13</v>
      </c>
      <c r="C76"/>
      <c r="D76"/>
      <c r="E76"/>
      <c r="F76"/>
      <c r="G76"/>
      <c r="H76" t="s">
        <v>73</v>
      </c>
      <c r="I76"/>
      <c r="N76" s="10" t="s">
        <v>13</v>
      </c>
      <c r="O76"/>
      <c r="P76"/>
      <c r="Q76"/>
      <c r="R76"/>
      <c r="S76"/>
      <c r="T76" t="s">
        <v>73</v>
      </c>
      <c r="U76"/>
      <c r="X76" s="10" t="s">
        <v>13</v>
      </c>
      <c r="Y76"/>
      <c r="Z76"/>
      <c r="AA76" s="21"/>
      <c r="AB76"/>
      <c r="AC76"/>
      <c r="AD76" t="s">
        <v>73</v>
      </c>
      <c r="AE76"/>
      <c r="AI76" s="10" t="s">
        <v>13</v>
      </c>
      <c r="AJ76"/>
      <c r="AK76"/>
      <c r="AL76"/>
      <c r="AM76"/>
      <c r="AN76"/>
      <c r="AO76" t="s">
        <v>73</v>
      </c>
      <c r="AP76"/>
      <c r="AR76" s="10" t="s">
        <v>13</v>
      </c>
      <c r="AS76"/>
      <c r="AT76"/>
      <c r="AU76"/>
      <c r="AV76"/>
      <c r="AW76"/>
      <c r="AX76" t="s">
        <v>73</v>
      </c>
      <c r="AY76"/>
      <c r="BC76" s="10" t="s">
        <v>13</v>
      </c>
      <c r="BD76"/>
      <c r="BE76"/>
      <c r="BF76"/>
      <c r="BG76"/>
      <c r="BH76"/>
      <c r="BI76" t="s">
        <v>73</v>
      </c>
      <c r="BJ76"/>
    </row>
    <row r="77" spans="1:62" ht="15" x14ac:dyDescent="0.25">
      <c r="B77"/>
      <c r="C77"/>
      <c r="D77"/>
      <c r="E77"/>
      <c r="F77"/>
      <c r="G77"/>
      <c r="H77"/>
      <c r="I77"/>
      <c r="N77"/>
      <c r="O77"/>
      <c r="P77"/>
      <c r="Q77"/>
      <c r="R77"/>
      <c r="S77"/>
      <c r="T77"/>
      <c r="U77"/>
      <c r="X77"/>
      <c r="Y77"/>
      <c r="Z77"/>
      <c r="AA77" s="21"/>
      <c r="AB77" s="21"/>
      <c r="AC77"/>
      <c r="AD77"/>
      <c r="AE77"/>
      <c r="AI77"/>
      <c r="AJ77"/>
      <c r="AK77"/>
      <c r="AL77"/>
      <c r="AM77"/>
      <c r="AN77"/>
      <c r="AO77"/>
      <c r="AP77"/>
      <c r="AR77"/>
      <c r="AS77"/>
      <c r="AT77"/>
      <c r="AU77"/>
      <c r="AV77"/>
      <c r="AW77"/>
      <c r="AX77"/>
      <c r="AY77"/>
      <c r="BC77"/>
      <c r="BD77"/>
      <c r="BE77"/>
      <c r="BF77"/>
      <c r="BG77"/>
      <c r="BH77"/>
      <c r="BI77"/>
      <c r="BJ77"/>
    </row>
    <row r="78" spans="1:62" x14ac:dyDescent="0.2">
      <c r="AA78" s="17"/>
    </row>
    <row r="79" spans="1:62" x14ac:dyDescent="0.2">
      <c r="AA79" s="17"/>
    </row>
  </sheetData>
  <mergeCells count="31">
    <mergeCell ref="AC55:AN55"/>
    <mergeCell ref="AO55:AZ55"/>
    <mergeCell ref="BA55:BC55"/>
    <mergeCell ref="A4:I4"/>
    <mergeCell ref="J4:R4"/>
    <mergeCell ref="T4:AB4"/>
    <mergeCell ref="A5:I5"/>
    <mergeCell ref="J5:R5"/>
    <mergeCell ref="T5:AB5"/>
    <mergeCell ref="B58:K58"/>
    <mergeCell ref="N58:W58"/>
    <mergeCell ref="AC58:AL58"/>
    <mergeCell ref="AO58:AX58"/>
    <mergeCell ref="BD55:BF55"/>
    <mergeCell ref="B56:K56"/>
    <mergeCell ref="N56:W56"/>
    <mergeCell ref="AC56:AL56"/>
    <mergeCell ref="AO56:AX56"/>
    <mergeCell ref="B57:K57"/>
    <mergeCell ref="N57:W57"/>
    <mergeCell ref="AC57:AL57"/>
    <mergeCell ref="AO57:AX57"/>
    <mergeCell ref="B55:M55"/>
    <mergeCell ref="N55:Y55"/>
    <mergeCell ref="Z55:AB55"/>
    <mergeCell ref="AG3:AO3"/>
    <mergeCell ref="AG4:AO4"/>
    <mergeCell ref="AR3:AZ3"/>
    <mergeCell ref="AR4:AZ4"/>
    <mergeCell ref="BC3:BK3"/>
    <mergeCell ref="BC4:BK4"/>
  </mergeCells>
  <pageMargins left="0.31496062992125984" right="0.31496062992125984" top="0.35433070866141736" bottom="0.35433070866141736"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desfasurator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2023-10-02T14:02:36Z</dcterms:modified>
</cp:coreProperties>
</file>